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4" firstSheet="0" activeTab="1"/>
  </bookViews>
  <sheets>
    <sheet name="meas_dec17" sheetId="1" state="visible" r:id="rId2"/>
    <sheet name="meas_jan18" sheetId="2" state="visible" r:id="rId3"/>
    <sheet name="CEDemit" sheetId="3" state="visible" r:id="rId4"/>
    <sheet name="matchPasses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<sst xmlns="http://schemas.openxmlformats.org/spreadsheetml/2006/main" count="234" uniqueCount="102">
  <si>
    <t>location</t>
  </si>
  <si>
    <t>elogX</t>
  </si>
  <si>
    <t>emittanceX_meas</t>
  </si>
  <si>
    <t>betaX_meas</t>
  </si>
  <si>
    <t>alphaX_meas</t>
  </si>
  <si>
    <t>Xroot(beta*emit)</t>
  </si>
  <si>
    <t>emittX_design</t>
  </si>
  <si>
    <t>betaX_des</t>
  </si>
  <si>
    <t>alphaX_des</t>
  </si>
  <si>
    <t>Xroot(beta*emit)design</t>
  </si>
  <si>
    <t>Xsize_ratio</t>
  </si>
  <si>
    <t>Xemit_ratio</t>
  </si>
  <si>
    <t>elogY</t>
  </si>
  <si>
    <t>emittanceY_meas</t>
  </si>
  <si>
    <t>betaY_meas</t>
  </si>
  <si>
    <t>alphaY_meas</t>
  </si>
  <si>
    <t>Yroot(beta*emit)</t>
  </si>
  <si>
    <t>emittY_design</t>
  </si>
  <si>
    <t>betaY_des</t>
  </si>
  <si>
    <t>alphaY_des</t>
  </si>
  <si>
    <t>Yroot(beta*emit)design</t>
  </si>
  <si>
    <t>Ysize_ratio</t>
  </si>
  <si>
    <t>Yemit_ratio</t>
  </si>
  <si>
    <t>“2E01”</t>
  </si>
  <si>
    <t>3C05-first_pass</t>
  </si>
  <si>
    <t>3500735, 3500758</t>
  </si>
  <si>
    <t>too small to measure</t>
  </si>
  <si>
    <t>“3E01”</t>
  </si>
  <si>
    <t>“4E01”</t>
  </si>
  <si>
    <t>“5E01”</t>
  </si>
  <si>
    <t>“6E01” D laser</t>
  </si>
  <si>
    <t>“6E01” A laser</t>
  </si>
  <si>
    <t>“7E01”</t>
  </si>
  <si>
    <t>“8E01”</t>
  </si>
  <si>
    <t>“8E01” not loaded</t>
  </si>
  <si>
    <t>“9E01”</t>
  </si>
  <si>
    <t>“AE01”</t>
  </si>
  <si>
    <t>“5C00”</t>
  </si>
  <si>
    <t>Pass 1 X</t>
  </si>
  <si>
    <t>Pass 1 Y</t>
  </si>
  <si>
    <t>S(m)</t>
  </si>
  <si>
    <t>emittance ratios to use</t>
  </si>
  <si>
    <t>X</t>
  </si>
  <si>
    <t>Y</t>
  </si>
  <si>
    <t>Passes 1,2</t>
  </si>
  <si>
    <t>Passes 3-5</t>
  </si>
  <si>
    <t>Inj_A</t>
  </si>
  <si>
    <t>Inj_B</t>
  </si>
  <si>
    <t>Inj_C</t>
  </si>
  <si>
    <t>inj_D</t>
  </si>
  <si>
    <t>1E01_D</t>
  </si>
  <si>
    <t>2E01_D (12/21 quads)</t>
  </si>
  <si>
    <t>2E01_D (design quads)</t>
  </si>
  <si>
    <t>matching software wouldn't converge with any of the back-propagated values, or even with X/1 and Y/3 back-propagated values to get close to CED at exit of MXK2S06, until “sene” values were relaxed elog 3509085</t>
  </si>
  <si>
    <t>3E01_D</t>
  </si>
  <si>
    <t>4E01_D</t>
  </si>
  <si>
    <t>used backpropaGator  for betaX, alphaX as elog has values at MQA4S09 even though config file has MQA4S04</t>
  </si>
  <si>
    <t>5E01_D</t>
  </si>
  <si>
    <t>6E01_D</t>
  </si>
  <si>
    <t>7E01_D</t>
  </si>
  <si>
    <t>8E01_D</t>
  </si>
  <si>
    <t>9E01_D</t>
  </si>
  <si>
    <t>AE01_D</t>
  </si>
  <si>
    <t>5C00_D</t>
  </si>
  <si>
    <t>5C line has residual vertical dispersion at 5C00 which will influence measurements there</t>
  </si>
  <si>
    <t>CED emittances at ITV2C00</t>
  </si>
  <si>
    <t>my C decks</t>
  </si>
  <si>
    <t>multipliers derived *E01</t>
  </si>
  <si>
    <t>CED_mult</t>
  </si>
  <si>
    <t>my C decks mult</t>
  </si>
  <si>
    <t>emitx 
(meters)</t>
  </si>
  <si>
    <t>emity 
(meters)</t>
  </si>
  <si>
    <t>x</t>
  </si>
  <si>
    <t>y</t>
  </si>
  <si>
    <t>Pass 1</t>
  </si>
  <si>
    <t>base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</si>
  <si>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</si>
  <si>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</si>
  <si>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</si>
  <si>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</si>
  <si>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</si>
  <si>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</si>
  <si>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</si>
  <si>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</si>
  <si>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</si>
  <si>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min</t>
  </si>
  <si>
    <t>max</t>
  </si>
  <si>
    <t>max w tweak</t>
  </si>
  <si>
    <t>betaX</t>
  </si>
  <si>
    <t>betaY</t>
  </si>
  <si>
    <t>alphaX</t>
  </si>
  <si>
    <t>alphaY</t>
  </si>
  <si>
    <t>micronsX</t>
  </si>
  <si>
    <t>micronsY</t>
  </si>
  <si>
    <t>manual tweak X</t>
  </si>
  <si>
    <t>manual tweak Y</t>
  </si>
  <si>
    <t>emitX_cm</t>
  </si>
  <si>
    <t>emitY_cm</t>
  </si>
  <si>
    <t>Pass 2</t>
  </si>
  <si>
    <t>Pass 3</t>
  </si>
  <si>
    <t>Pass 4</t>
  </si>
  <si>
    <t>Pass 5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</si>
</sst>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.00E+00"/>
    <numFmt numFmtId="167" formatCode="0"/>
    <numFmt numFmtId="168" formatCode="##0E+00"/>
    <numFmt numFmtId="169" formatCode="0.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170658118046389"/>
          <c:y val="0.0549364831736127"/>
          <c:w val="0.777233012760073"/>
          <c:h val="0.667595275239581"/>
        </c:manualLayout>
      </c:layout>
      <c:scatterChart>
        <c:scatterStyle val="lineMarker"/>
        <c:varyColors val="0"/>
        <c:ser>
          <c:idx val="0"/>
          <c:order val="0"/>
          <c:tx>
            <c:strRef>
              <c:f>meas_dec17!$C$23</c:f>
              <c:strCache>
                <c:ptCount val="1"/>
                <c:pt idx="0">
                  <c:v>Xroot(beta*emit)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meas_dec17!$B$24:$B$32</c:f>
              <c:numCache>
                <c:formatCode>General</c:formatCode>
                <c:ptCount val="9"/>
                <c:pt idx="0">
                  <c:v>1072</c:v>
                </c:pt>
                <c:pt idx="1">
                  <c:v>1728</c:v>
                </c:pt>
                <c:pt idx="2">
                  <c:v>2384</c:v>
                </c:pt>
                <c:pt idx="3">
                  <c:v>3039</c:v>
                </c:pt>
                <c:pt idx="4">
                  <c:v>3695</c:v>
                </c:pt>
                <c:pt idx="5">
                  <c:v>4350</c:v>
                </c:pt>
                <c:pt idx="6">
                  <c:v>5006</c:v>
                </c:pt>
                <c:pt idx="7">
                  <c:v>5661</c:v>
                </c:pt>
                <c:pt idx="8">
                  <c:v>6317</c:v>
                </c:pt>
              </c:numCache>
            </c:numRef>
          </c:xVal>
          <c:yVal>
            <c:numRef>
              <c:f>meas_dec17!$C$24:$C$32</c:f>
              <c:numCache>
                <c:formatCode>General</c:formatCode>
                <c:ptCount val="9"/>
                <c:pt idx="0">
                  <c:v>0.000202816665981866</c:v>
                </c:pt>
                <c:pt idx="1">
                  <c:v>6.23065766994143E-005</c:v>
                </c:pt>
                <c:pt idx="2">
                  <c:v>0.000117361288336487</c:v>
                </c:pt>
                <c:pt idx="3">
                  <c:v>0.000322875844559484</c:v>
                </c:pt>
                <c:pt idx="4">
                  <c:v>0.000318501252744789</c:v>
                </c:pt>
                <c:pt idx="5">
                  <c:v>0.000121877364592446</c:v>
                </c:pt>
                <c:pt idx="6">
                  <c:v>0.00030033112792383</c:v>
                </c:pt>
                <c:pt idx="7">
                  <c:v>0.000124022559238229</c:v>
                </c:pt>
                <c:pt idx="8">
                  <c:v>0.00061540532220643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meas_dec17!$D$23</c:f>
              <c:strCache>
                <c:ptCount val="1"/>
                <c:pt idx="0">
                  <c:v>Yroot(beta*emit)</c:v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meas_dec17!$B$24:$B$32</c:f>
              <c:numCache>
                <c:formatCode>General</c:formatCode>
                <c:ptCount val="9"/>
                <c:pt idx="0">
                  <c:v>1072</c:v>
                </c:pt>
                <c:pt idx="1">
                  <c:v>1728</c:v>
                </c:pt>
                <c:pt idx="2">
                  <c:v>2384</c:v>
                </c:pt>
                <c:pt idx="3">
                  <c:v>3039</c:v>
                </c:pt>
                <c:pt idx="4">
                  <c:v>3695</c:v>
                </c:pt>
                <c:pt idx="5">
                  <c:v>4350</c:v>
                </c:pt>
                <c:pt idx="6">
                  <c:v>5006</c:v>
                </c:pt>
                <c:pt idx="7">
                  <c:v>5661</c:v>
                </c:pt>
                <c:pt idx="8">
                  <c:v>6317</c:v>
                </c:pt>
              </c:numCache>
            </c:numRef>
          </c:xVal>
          <c:yVal>
            <c:numRef>
              <c:f>meas_dec17!$D$24:$D$32</c:f>
              <c:numCache>
                <c:formatCode>General</c:formatCode>
                <c:ptCount val="9"/>
                <c:pt idx="0">
                  <c:v>7.37101282050167E-005</c:v>
                </c:pt>
                <c:pt idx="1">
                  <c:v>0.000211012036386553</c:v>
                </c:pt>
                <c:pt idx="2">
                  <c:v>0.000152693133440898</c:v>
                </c:pt>
                <c:pt idx="3">
                  <c:v>0.000226361445480453</c:v>
                </c:pt>
                <c:pt idx="4">
                  <c:v>9.32705741378276E-005</c:v>
                </c:pt>
                <c:pt idx="5">
                  <c:v>0.000216252167619194</c:v>
                </c:pt>
                <c:pt idx="6">
                  <c:v>0.000170740891411519</c:v>
                </c:pt>
                <c:pt idx="7">
                  <c:v>0.000657186472776183</c:v>
                </c:pt>
                <c:pt idx="8">
                  <c:v>0.000504003571415918</c:v>
                </c:pt>
              </c:numCache>
            </c:numRef>
          </c:yVal>
          <c:smooth val="0"/>
        </c:ser>
        <c:axId val="12241915"/>
        <c:axId val="10812527"/>
      </c:scatterChart>
      <c:valAx>
        <c:axId val="122419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S(m)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10812527"/>
        <c:crosses val="autoZero"/>
        <c:crossBetween val="midCat"/>
      </c:valAx>
      <c:valAx>
        <c:axId val="1081252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meters</a:t>
                </a:r>
              </a:p>
            </c:rich>
          </c:tx>
          <c:overlay val="0"/>
        </c:title>
        <c:numFmt formatCode="##0E+0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12241915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span"/>
  </c:chart>
  <c:spPr>
    <a:solidFill>
      <a:srgbClr val="ffffff"/>
    </a:solidFill>
    <a:ln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127452836141081"/>
          <c:y val="0.0453383709301033"/>
          <c:w val="0.827181525648306"/>
          <c:h val="0.668296477386376"/>
        </c:manualLayout>
      </c:layout>
      <c:scatterChart>
        <c:scatterStyle val="lineMarker"/>
        <c:varyColors val="0"/>
        <c:ser>
          <c:idx val="0"/>
          <c:order val="0"/>
          <c:tx>
            <c:strRef>
              <c:f>meas_dec17!$I$23</c:f>
              <c:strCache>
                <c:ptCount val="1"/>
                <c:pt idx="0">
                  <c:v>Xsize_ratio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meas_dec17!$H$24:$H$32</c:f>
              <c:numCache>
                <c:formatCode>General</c:formatCode>
                <c:ptCount val="9"/>
                <c:pt idx="0">
                  <c:v>1072</c:v>
                </c:pt>
                <c:pt idx="1">
                  <c:v>1728</c:v>
                </c:pt>
                <c:pt idx="2">
                  <c:v>2384</c:v>
                </c:pt>
                <c:pt idx="3">
                  <c:v>3039</c:v>
                </c:pt>
                <c:pt idx="4">
                  <c:v>3695</c:v>
                </c:pt>
                <c:pt idx="5">
                  <c:v>4350</c:v>
                </c:pt>
                <c:pt idx="6">
                  <c:v>5006</c:v>
                </c:pt>
                <c:pt idx="7">
                  <c:v>5661</c:v>
                </c:pt>
                <c:pt idx="8">
                  <c:v>6317</c:v>
                </c:pt>
              </c:numCache>
            </c:numRef>
          </c:xVal>
          <c:yVal>
            <c:numRef>
              <c:f>meas_dec17!$I$24:$I$32</c:f>
              <c:numCache>
                <c:formatCode>General</c:formatCode>
                <c:ptCount val="9"/>
                <c:pt idx="0">
                  <c:v>1.78516916197277</c:v>
                </c:pt>
                <c:pt idx="1">
                  <c:v>1.19895706239812</c:v>
                </c:pt>
                <c:pt idx="2">
                  <c:v>1.91076842838525</c:v>
                </c:pt>
                <c:pt idx="3">
                  <c:v>1.77790513174051</c:v>
                </c:pt>
                <c:pt idx="4">
                  <c:v>2.07456068282198</c:v>
                </c:pt>
                <c:pt idx="5">
                  <c:v>0.68575294785151</c:v>
                </c:pt>
                <c:pt idx="6">
                  <c:v>1.54903152832114</c:v>
                </c:pt>
                <c:pt idx="7">
                  <c:v>1.34341282288124</c:v>
                </c:pt>
                <c:pt idx="8">
                  <c:v>1.5825961355794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meas_dec17!$J$23</c:f>
              <c:strCache>
                <c:ptCount val="1"/>
                <c:pt idx="0">
                  <c:v>Ysize_ratio</c:v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meas_dec17!$H$24:$H$32</c:f>
              <c:numCache>
                <c:formatCode>General</c:formatCode>
                <c:ptCount val="9"/>
                <c:pt idx="0">
                  <c:v>1072</c:v>
                </c:pt>
                <c:pt idx="1">
                  <c:v>1728</c:v>
                </c:pt>
                <c:pt idx="2">
                  <c:v>2384</c:v>
                </c:pt>
                <c:pt idx="3">
                  <c:v>3039</c:v>
                </c:pt>
                <c:pt idx="4">
                  <c:v>3695</c:v>
                </c:pt>
                <c:pt idx="5">
                  <c:v>4350</c:v>
                </c:pt>
                <c:pt idx="6">
                  <c:v>5006</c:v>
                </c:pt>
                <c:pt idx="7">
                  <c:v>5661</c:v>
                </c:pt>
                <c:pt idx="8">
                  <c:v>6317</c:v>
                </c:pt>
              </c:numCache>
            </c:numRef>
          </c:xVal>
          <c:yVal>
            <c:numRef>
              <c:f>meas_dec17!$J$24:$J$32</c:f>
              <c:numCache>
                <c:formatCode>General</c:formatCode>
                <c:ptCount val="9"/>
                <c:pt idx="0">
                  <c:v>0.747885693740381</c:v>
                </c:pt>
                <c:pt idx="1">
                  <c:v>1.91776099679336</c:v>
                </c:pt>
                <c:pt idx="2">
                  <c:v>3.79837896062361</c:v>
                </c:pt>
                <c:pt idx="3">
                  <c:v>1.90790322042444</c:v>
                </c:pt>
                <c:pt idx="4">
                  <c:v>0.978692477878173</c:v>
                </c:pt>
                <c:pt idx="5">
                  <c:v>2.22180728125001</c:v>
                </c:pt>
                <c:pt idx="6">
                  <c:v>2.09635604492194</c:v>
                </c:pt>
                <c:pt idx="7">
                  <c:v>2.44687284286063</c:v>
                </c:pt>
                <c:pt idx="8">
                  <c:v>2.48139388733489</c:v>
                </c:pt>
              </c:numCache>
            </c:numRef>
          </c:yVal>
          <c:smooth val="0"/>
        </c:ser>
        <c:axId val="29075011"/>
        <c:axId val="23918895"/>
      </c:scatterChart>
      <c:valAx>
        <c:axId val="290750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S(m)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23918895"/>
        <c:crosses val="autoZero"/>
        <c:crossBetween val="midCat"/>
      </c:valAx>
      <c:valAx>
        <c:axId val="2391889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ratio (measured/"design")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2907501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76320</xdr:colOff>
      <xdr:row>30</xdr:row>
      <xdr:rowOff>62640</xdr:rowOff>
    </xdr:from>
    <xdr:to>
      <xdr:col>6</xdr:col>
      <xdr:colOff>779400</xdr:colOff>
      <xdr:row>50</xdr:row>
      <xdr:rowOff>41760</xdr:rowOff>
    </xdr:to>
    <xdr:graphicFrame>
      <xdr:nvGraphicFramePr>
        <xdr:cNvPr id="0" name=""/>
        <xdr:cNvGraphicFramePr/>
      </xdr:nvGraphicFramePr>
      <xdr:xfrm>
        <a:off x="76320" y="4939200"/>
        <a:ext cx="5726880" cy="3230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417600</xdr:colOff>
      <xdr:row>29</xdr:row>
      <xdr:rowOff>138600</xdr:rowOff>
    </xdr:from>
    <xdr:to>
      <xdr:col>15</xdr:col>
      <xdr:colOff>320400</xdr:colOff>
      <xdr:row>49</xdr:row>
      <xdr:rowOff>126720</xdr:rowOff>
    </xdr:to>
    <xdr:graphicFrame>
      <xdr:nvGraphicFramePr>
        <xdr:cNvPr id="1" name=""/>
        <xdr:cNvGraphicFramePr/>
      </xdr:nvGraphicFramePr>
      <xdr:xfrm>
        <a:off x="6249960" y="4852800"/>
        <a:ext cx="570528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2.8"/>
  <cols>
    <col collapsed="false" hidden="false" max="1" min="1" style="0" width="11.4540816326531"/>
    <col collapsed="false" hidden="false" max="2" min="2" style="0" width="10.234693877551"/>
    <col collapsed="false" hidden="false" max="3" min="3" style="0" width="13.5102040816327"/>
    <col collapsed="false" hidden="false" max="5" min="4" style="0" width="11.4540816326531"/>
    <col collapsed="false" hidden="false" max="6" min="6" style="0" width="13.0918367346939"/>
    <col collapsed="false" hidden="false" max="10" min="7" style="0" width="11.4540816326531"/>
    <col collapsed="false" hidden="false" max="12" min="11" style="0" width="8.04591836734694"/>
    <col collapsed="false" hidden="false" max="13" min="13" style="0" width="8.86224489795918"/>
    <col collapsed="false" hidden="false" max="21" min="14" style="0" width="11.4540816326531"/>
    <col collapsed="false" hidden="false" max="23" min="22" style="0" width="9.28061224489796"/>
    <col collapsed="false" hidden="false" max="1025" min="24" style="0" width="11.4540816326531"/>
  </cols>
  <sheetData>
    <row r="1" customFormat="false" ht="12.8" hidden="false" customHeight="false" outlineLevel="0" collapsed="false">
      <c r="A1" s="0" t="s">
        <v>0</v>
      </c>
      <c r="B1" s="1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2" t="s">
        <v>10</v>
      </c>
      <c r="L1" s="2" t="s">
        <v>11</v>
      </c>
      <c r="M1" s="1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2" t="s">
        <v>21</v>
      </c>
      <c r="W1" s="0" t="s">
        <v>22</v>
      </c>
    </row>
    <row r="2" customFormat="false" ht="12.8" hidden="false" customHeight="false" outlineLevel="0" collapsed="false">
      <c r="A2" s="3" t="s">
        <v>23</v>
      </c>
      <c r="B2" s="4" t="n">
        <v>3498652</v>
      </c>
      <c r="C2" s="5" t="n">
        <v>3.38E-010</v>
      </c>
      <c r="D2" s="0" t="n">
        <v>121.7</v>
      </c>
      <c r="E2" s="0" t="n">
        <v>6.609</v>
      </c>
      <c r="F2" s="6" t="n">
        <f aca="false">SQRT(C2*D2)</f>
        <v>0.000202816665981866</v>
      </c>
      <c r="G2" s="5" t="n">
        <v>1.79E-010</v>
      </c>
      <c r="H2" s="0" t="n">
        <v>72.11</v>
      </c>
      <c r="I2" s="0" t="n">
        <v>4.767</v>
      </c>
      <c r="J2" s="6" t="n">
        <f aca="false">SQRT(G2*H2)</f>
        <v>0.00011361201520966</v>
      </c>
      <c r="K2" s="7" t="n">
        <f aca="false">F2/J2</f>
        <v>1.78516916197277</v>
      </c>
      <c r="L2" s="8" t="n">
        <f aca="false">C2/G2</f>
        <v>1.88826815642458</v>
      </c>
      <c r="M2" s="0" t="n">
        <v>3498658</v>
      </c>
      <c r="N2" s="5" t="n">
        <v>1.197E-010</v>
      </c>
      <c r="O2" s="0" t="n">
        <v>45.39</v>
      </c>
      <c r="P2" s="0" t="n">
        <v>3.439</v>
      </c>
      <c r="Q2" s="6" t="n">
        <f aca="false">SQRT(N2*O2)</f>
        <v>7.37101282050167E-005</v>
      </c>
      <c r="R2" s="5" t="n">
        <v>1.817E-010</v>
      </c>
      <c r="S2" s="0" t="n">
        <v>53.46</v>
      </c>
      <c r="T2" s="0" t="n">
        <v>5.0519</v>
      </c>
      <c r="U2" s="6" t="n">
        <f aca="false">SQRT(R2*S2)</f>
        <v>9.85580133728354E-005</v>
      </c>
      <c r="V2" s="7" t="n">
        <f aca="false">Q2/U2</f>
        <v>0.747885693740381</v>
      </c>
      <c r="W2" s="7" t="n">
        <f aca="false">N2/R2</f>
        <v>0.658778205833792</v>
      </c>
    </row>
    <row r="3" customFormat="false" ht="12.8" hidden="false" customHeight="false" outlineLevel="0" collapsed="false">
      <c r="A3" s="3" t="s">
        <v>24</v>
      </c>
      <c r="B3" s="4" t="n">
        <v>3502086</v>
      </c>
      <c r="C3" s="5" t="n">
        <v>1.038E-009</v>
      </c>
      <c r="D3" s="0" t="n">
        <v>20.51</v>
      </c>
      <c r="E3" s="0" t="n">
        <v>-2.1973</v>
      </c>
      <c r="F3" s="6" t="n">
        <f aca="false">SQRT(C3*D3)</f>
        <v>0.000145908807136513</v>
      </c>
      <c r="G3" s="5" t="n">
        <v>2.5435E-009</v>
      </c>
      <c r="H3" s="0" t="n">
        <v>24.976</v>
      </c>
      <c r="I3" s="0" t="n">
        <v>-2.876</v>
      </c>
      <c r="J3" s="6" t="n">
        <f aca="false">SQRT(G3*H3)</f>
        <v>0.000252044551617368</v>
      </c>
      <c r="K3" s="7" t="n">
        <f aca="false">F3/J3</f>
        <v>0.578900857805562</v>
      </c>
      <c r="L3" s="7" t="n">
        <f aca="false">C3/G3</f>
        <v>0.408099076076273</v>
      </c>
      <c r="M3" s="0" t="s">
        <v>25</v>
      </c>
      <c r="N3" s="5"/>
      <c r="O3" s="0" t="s">
        <v>26</v>
      </c>
      <c r="Q3" s="6"/>
      <c r="R3" s="5"/>
      <c r="U3" s="6"/>
      <c r="V3" s="7"/>
      <c r="W3" s="7" t="e">
        <f aca="false">N3/R3</f>
        <v>#DIV/0!</v>
      </c>
    </row>
    <row r="4" customFormat="false" ht="12.8" hidden="false" customHeight="false" outlineLevel="0" collapsed="false">
      <c r="A4" s="3" t="s">
        <v>27</v>
      </c>
      <c r="B4" s="4" t="n">
        <v>3498680</v>
      </c>
      <c r="C4" s="5" t="n">
        <v>6.6225E-010</v>
      </c>
      <c r="D4" s="2" t="n">
        <v>5.862</v>
      </c>
      <c r="E4" s="2" t="n">
        <v>-1.2941</v>
      </c>
      <c r="F4" s="6" t="n">
        <f aca="false">SQRT(C4*D4)</f>
        <v>6.23065766994143E-005</v>
      </c>
      <c r="G4" s="5" t="n">
        <v>1.478E-010</v>
      </c>
      <c r="H4" s="0" t="n">
        <v>18.272</v>
      </c>
      <c r="I4" s="0" t="n">
        <v>-5.0473</v>
      </c>
      <c r="J4" s="6" t="n">
        <f aca="false">SQRT(G4*H4)</f>
        <v>5.19673128033382E-005</v>
      </c>
      <c r="K4" s="7" t="n">
        <f aca="false">F4/J4</f>
        <v>1.19895706239812</v>
      </c>
      <c r="L4" s="8" t="n">
        <f aca="false">C4/G4</f>
        <v>4.48071718538566</v>
      </c>
      <c r="M4" s="0" t="n">
        <v>3498685</v>
      </c>
      <c r="N4" s="5" t="n">
        <v>5.635E-010</v>
      </c>
      <c r="O4" s="0" t="n">
        <v>79.017</v>
      </c>
      <c r="P4" s="0" t="n">
        <v>-17.063</v>
      </c>
      <c r="Q4" s="6" t="n">
        <f aca="false">SQRT(N4*O4)</f>
        <v>0.000211012036386553</v>
      </c>
      <c r="R4" s="5" t="n">
        <v>1.56E-010</v>
      </c>
      <c r="S4" s="0" t="n">
        <v>77.607</v>
      </c>
      <c r="T4" s="0" t="n">
        <v>-16.665</v>
      </c>
      <c r="U4" s="6" t="n">
        <f aca="false">SQRT(R4*S4)</f>
        <v>0.000110030413977227</v>
      </c>
      <c r="V4" s="7" t="n">
        <f aca="false">Q4/U4</f>
        <v>1.91776099679336</v>
      </c>
      <c r="W4" s="7" t="n">
        <f aca="false">N4/R4</f>
        <v>3.61217948717949</v>
      </c>
    </row>
    <row r="5" s="9" customFormat="true" ht="12.8" hidden="false" customHeight="false" outlineLevel="0" collapsed="false">
      <c r="A5" s="9" t="s">
        <v>28</v>
      </c>
      <c r="B5" s="9" t="n">
        <v>3498717</v>
      </c>
      <c r="C5" s="10" t="n">
        <v>6.306E-010</v>
      </c>
      <c r="D5" s="9" t="n">
        <v>36.51</v>
      </c>
      <c r="E5" s="9" t="n">
        <v>-2.136</v>
      </c>
      <c r="F5" s="11" t="n">
        <f aca="false">SQRT(C5*D5)</f>
        <v>0.000151733997508798</v>
      </c>
      <c r="G5" s="10" t="n">
        <v>1.441E-010</v>
      </c>
      <c r="H5" s="9" t="n">
        <v>26.18</v>
      </c>
      <c r="I5" s="9" t="n">
        <v>-0.8608</v>
      </c>
      <c r="J5" s="11" t="n">
        <f aca="false">SQRT(G5*H5)</f>
        <v>6.14209898975912E-005</v>
      </c>
      <c r="K5" s="12" t="n">
        <f aca="false">F5/J5</f>
        <v>2.47039322814218</v>
      </c>
      <c r="L5" s="7" t="n">
        <f aca="false">C5/G5</f>
        <v>4.37612768910479</v>
      </c>
      <c r="M5" s="9" t="n">
        <v>3498720</v>
      </c>
      <c r="N5" s="10" t="n">
        <v>3.994E-010</v>
      </c>
      <c r="O5" s="9" t="n">
        <v>83.96</v>
      </c>
      <c r="P5" s="9" t="n">
        <v>10.985</v>
      </c>
      <c r="Q5" s="11" t="n">
        <f aca="false">SQRT(N5*O5)</f>
        <v>0.000183121882908625</v>
      </c>
      <c r="R5" s="10" t="n">
        <v>1.3812E-010</v>
      </c>
      <c r="S5" s="9" t="n">
        <v>11.7</v>
      </c>
      <c r="T5" s="9" t="n">
        <v>1.6033</v>
      </c>
      <c r="U5" s="11" t="n">
        <f aca="false">SQRT(R5*S5)</f>
        <v>4.01995522363123E-005</v>
      </c>
      <c r="V5" s="12" t="n">
        <f aca="false">Q5/U5</f>
        <v>4.55532145811342</v>
      </c>
      <c r="W5" s="7" t="n">
        <f aca="false">N5/R5</f>
        <v>2.89168838690993</v>
      </c>
    </row>
    <row r="6" customFormat="false" ht="12.8" hidden="false" customHeight="false" outlineLevel="0" collapsed="false">
      <c r="A6" s="13" t="s">
        <v>28</v>
      </c>
      <c r="B6" s="0" t="n">
        <v>3498975</v>
      </c>
      <c r="C6" s="5" t="n">
        <v>4.743E-010</v>
      </c>
      <c r="D6" s="0" t="n">
        <v>29.04</v>
      </c>
      <c r="E6" s="0" t="n">
        <v>-1.961</v>
      </c>
      <c r="F6" s="6" t="n">
        <f aca="false">SQRT(C6*D6)</f>
        <v>0.000117361288336487</v>
      </c>
      <c r="G6" s="5" t="n">
        <v>1.441E-010</v>
      </c>
      <c r="H6" s="0" t="n">
        <v>26.18</v>
      </c>
      <c r="I6" s="0" t="n">
        <v>-0.8608</v>
      </c>
      <c r="J6" s="6" t="n">
        <f aca="false">SQRT(G6*H6)</f>
        <v>6.14209898975912E-005</v>
      </c>
      <c r="K6" s="7" t="n">
        <f aca="false">F6/J6</f>
        <v>1.91076842838525</v>
      </c>
      <c r="L6" s="8" t="n">
        <f aca="false">C6/G6</f>
        <v>3.29146426092991</v>
      </c>
      <c r="M6" s="0" t="n">
        <v>3498983</v>
      </c>
      <c r="N6" s="5" t="n">
        <v>3.317E-010</v>
      </c>
      <c r="O6" s="0" t="n">
        <v>70.29</v>
      </c>
      <c r="P6" s="0" t="n">
        <v>11.075</v>
      </c>
      <c r="Q6" s="6" t="n">
        <f aca="false">SQRT(N6*O6)</f>
        <v>0.000152693133440898</v>
      </c>
      <c r="R6" s="5" t="n">
        <v>1.3812E-010</v>
      </c>
      <c r="S6" s="0" t="n">
        <v>11.7</v>
      </c>
      <c r="T6" s="0" t="n">
        <v>1.6033</v>
      </c>
      <c r="U6" s="6" t="n">
        <f aca="false">SQRT(R6*S6)</f>
        <v>4.01995522363123E-005</v>
      </c>
      <c r="V6" s="7" t="n">
        <f aca="false">Q6/U6</f>
        <v>3.79837896062361</v>
      </c>
      <c r="W6" s="7" t="n">
        <f aca="false">N6/R6</f>
        <v>2.40153489719085</v>
      </c>
    </row>
    <row r="7" s="9" customFormat="true" ht="12.8" hidden="false" customHeight="false" outlineLevel="0" collapsed="false">
      <c r="A7" s="9" t="s">
        <v>29</v>
      </c>
      <c r="B7" s="9" t="n">
        <v>3499072</v>
      </c>
      <c r="C7" s="10" t="n">
        <v>6.627E-010</v>
      </c>
      <c r="D7" s="9" t="n">
        <v>199.5</v>
      </c>
      <c r="E7" s="9" t="n">
        <v>-27.816</v>
      </c>
      <c r="F7" s="11" t="n">
        <f aca="false">SQRT(C7*D7)</f>
        <v>0.000363605074222019</v>
      </c>
      <c r="G7" s="10" t="n">
        <v>1.45E-010</v>
      </c>
      <c r="H7" s="9" t="n">
        <v>227.45</v>
      </c>
      <c r="I7" s="9" t="n">
        <v>-33.328</v>
      </c>
      <c r="J7" s="11" t="n">
        <f aca="false">SQRT(G7*H7)</f>
        <v>0.00018160465302409</v>
      </c>
      <c r="K7" s="12" t="n">
        <f aca="false">F7/J7</f>
        <v>2.00217928432587</v>
      </c>
      <c r="L7" s="7" t="n">
        <f aca="false">C7/G7</f>
        <v>4.57034482758621</v>
      </c>
      <c r="M7" s="9" t="n">
        <v>3499306</v>
      </c>
      <c r="N7" s="10" t="n">
        <v>7.181E-010</v>
      </c>
      <c r="O7" s="9" t="n">
        <v>197.16</v>
      </c>
      <c r="P7" s="9" t="n">
        <v>-38.603</v>
      </c>
      <c r="Q7" s="11" t="n">
        <f aca="false">SQRT(N7*O7)</f>
        <v>0.000376271970787089</v>
      </c>
      <c r="R7" s="10" t="n">
        <v>1.954E-010</v>
      </c>
      <c r="S7" s="9" t="n">
        <v>72.039</v>
      </c>
      <c r="T7" s="9" t="n">
        <v>-13.012</v>
      </c>
      <c r="U7" s="11" t="n">
        <f aca="false">SQRT(R7*S7)</f>
        <v>0.00011864409214116</v>
      </c>
      <c r="V7" s="12" t="n">
        <f aca="false">Q7/U7</f>
        <v>3.17143453160238</v>
      </c>
      <c r="W7" s="7" t="n">
        <f aca="false">N7/R7</f>
        <v>3.67502558853634</v>
      </c>
    </row>
    <row r="8" s="9" customFormat="true" ht="12.8" hidden="false" customHeight="false" outlineLevel="0" collapsed="false">
      <c r="A8" s="9" t="s">
        <v>29</v>
      </c>
      <c r="B8" s="9" t="n">
        <v>3499344</v>
      </c>
      <c r="C8" s="10" t="n">
        <v>4.54E-010</v>
      </c>
      <c r="D8" s="9" t="n">
        <v>234.63</v>
      </c>
      <c r="E8" s="9" t="n">
        <v>-32.364</v>
      </c>
      <c r="F8" s="11" t="n">
        <f aca="false">SQRT(C8*D8)</f>
        <v>0.000326377113168188</v>
      </c>
      <c r="G8" s="10" t="n">
        <v>1.45E-010</v>
      </c>
      <c r="H8" s="9" t="n">
        <v>227.45</v>
      </c>
      <c r="I8" s="9" t="n">
        <v>-33.328</v>
      </c>
      <c r="J8" s="11" t="n">
        <f aca="false">SQRT(G8*H8)</f>
        <v>0.00018160465302409</v>
      </c>
      <c r="K8" s="12" t="n">
        <f aca="false">F8/J8</f>
        <v>1.79718475123484</v>
      </c>
      <c r="L8" s="7" t="n">
        <f aca="false">C8/G8</f>
        <v>3.13103448275862</v>
      </c>
      <c r="M8" s="9" t="n">
        <v>3499340</v>
      </c>
      <c r="N8" s="10" t="n">
        <v>2.806E-010</v>
      </c>
      <c r="O8" s="9" t="n">
        <v>171.65</v>
      </c>
      <c r="P8" s="9" t="n">
        <v>-33.384</v>
      </c>
      <c r="Q8" s="11" t="n">
        <f aca="false">SQRT(N8*O8)</f>
        <v>0.000219465236427093</v>
      </c>
      <c r="R8" s="10" t="n">
        <v>1.954E-010</v>
      </c>
      <c r="S8" s="9" t="n">
        <v>72.039</v>
      </c>
      <c r="T8" s="9" t="n">
        <v>-13.012</v>
      </c>
      <c r="U8" s="11" t="n">
        <f aca="false">SQRT(R8*S8)</f>
        <v>0.00011864409214116</v>
      </c>
      <c r="V8" s="12" t="n">
        <f aca="false">Q8/U8</f>
        <v>1.84977804175853</v>
      </c>
      <c r="W8" s="7" t="n">
        <f aca="false">N8/R8</f>
        <v>1.4360286591607</v>
      </c>
    </row>
    <row r="9" customFormat="false" ht="12.8" hidden="false" customHeight="false" outlineLevel="0" collapsed="false">
      <c r="A9" s="13" t="s">
        <v>29</v>
      </c>
      <c r="B9" s="0" t="n">
        <v>3499365</v>
      </c>
      <c r="C9" s="5" t="n">
        <v>4.519E-010</v>
      </c>
      <c r="D9" s="0" t="n">
        <v>230.69</v>
      </c>
      <c r="E9" s="0" t="n">
        <v>-31.875</v>
      </c>
      <c r="F9" s="6" t="n">
        <f aca="false">SQRT(C9*D9)</f>
        <v>0.000322875844559484</v>
      </c>
      <c r="G9" s="5" t="n">
        <v>1.45E-010</v>
      </c>
      <c r="H9" s="0" t="n">
        <v>227.45</v>
      </c>
      <c r="I9" s="0" t="n">
        <v>-33.328</v>
      </c>
      <c r="J9" s="6" t="n">
        <f aca="false">SQRT(G9*H9)</f>
        <v>0.00018160465302409</v>
      </c>
      <c r="K9" s="7" t="n">
        <f aca="false">F9/J9</f>
        <v>1.77790513174051</v>
      </c>
      <c r="L9" s="8" t="n">
        <f aca="false">C9/G9</f>
        <v>3.11655172413793</v>
      </c>
      <c r="M9" s="0" t="n">
        <v>3499360</v>
      </c>
      <c r="N9" s="5" t="n">
        <v>3.116E-010</v>
      </c>
      <c r="O9" s="0" t="n">
        <v>164.44</v>
      </c>
      <c r="P9" s="0" t="n">
        <v>-32.148</v>
      </c>
      <c r="Q9" s="6" t="n">
        <f aca="false">SQRT(N9*O9)</f>
        <v>0.000226361445480453</v>
      </c>
      <c r="R9" s="5" t="n">
        <v>1.954E-010</v>
      </c>
      <c r="S9" s="0" t="n">
        <v>72.039</v>
      </c>
      <c r="T9" s="0" t="n">
        <v>-13.012</v>
      </c>
      <c r="U9" s="6" t="n">
        <f aca="false">SQRT(R9*S9)</f>
        <v>0.00011864409214116</v>
      </c>
      <c r="V9" s="7" t="n">
        <f aca="false">Q9/U9</f>
        <v>1.90790322042444</v>
      </c>
      <c r="W9" s="7" t="n">
        <f aca="false">N9/R9</f>
        <v>1.59467758444217</v>
      </c>
    </row>
    <row r="10" customFormat="false" ht="12.8" hidden="false" customHeight="false" outlineLevel="0" collapsed="false">
      <c r="A10" s="13" t="s">
        <v>30</v>
      </c>
      <c r="B10" s="0" t="n">
        <v>3499451</v>
      </c>
      <c r="C10" s="5" t="n">
        <v>4.844E-010</v>
      </c>
      <c r="D10" s="0" t="n">
        <v>209.42</v>
      </c>
      <c r="E10" s="0" t="n">
        <v>6.8304</v>
      </c>
      <c r="F10" s="6" t="n">
        <f aca="false">SQRT(C10*D10)</f>
        <v>0.000318501252744789</v>
      </c>
      <c r="G10" s="5" t="n">
        <v>2.488E-010</v>
      </c>
      <c r="H10" s="0" t="n">
        <v>94.737</v>
      </c>
      <c r="I10" s="0" t="n">
        <v>3.1694</v>
      </c>
      <c r="J10" s="6" t="n">
        <f aca="false">SQRT(G10*H10)</f>
        <v>0.000153527084255515</v>
      </c>
      <c r="K10" s="7" t="n">
        <f aca="false">F10/J10</f>
        <v>2.07456068282198</v>
      </c>
      <c r="L10" s="8" t="n">
        <f aca="false">C10/G10</f>
        <v>1.94694533762058</v>
      </c>
      <c r="M10" s="0" t="n">
        <v>3499482</v>
      </c>
      <c r="N10" s="5" t="n">
        <v>4.86E-010</v>
      </c>
      <c r="O10" s="0" t="n">
        <v>17.9</v>
      </c>
      <c r="P10" s="0" t="n">
        <v>0.556</v>
      </c>
      <c r="Q10" s="6" t="n">
        <f aca="false">SQRT(N10*O10)</f>
        <v>9.32705741378276E-005</v>
      </c>
      <c r="R10" s="5" t="n">
        <v>2.132E-010</v>
      </c>
      <c r="S10" s="0" t="n">
        <v>42.6</v>
      </c>
      <c r="T10" s="0" t="n">
        <v>0.7416</v>
      </c>
      <c r="U10" s="6" t="n">
        <f aca="false">SQRT(R10*S10)</f>
        <v>9.53012067079951E-005</v>
      </c>
      <c r="V10" s="7" t="n">
        <f aca="false">Q10/U10</f>
        <v>0.978692477878173</v>
      </c>
      <c r="W10" s="7" t="n">
        <f aca="false">N10/R10</f>
        <v>2.27954971857411</v>
      </c>
    </row>
    <row r="11" customFormat="false" ht="12.8" hidden="false" customHeight="false" outlineLevel="0" collapsed="false">
      <c r="A11" s="14" t="s">
        <v>31</v>
      </c>
      <c r="B11" s="0" t="n">
        <v>3499477</v>
      </c>
      <c r="C11" s="5" t="n">
        <v>1.041E-009</v>
      </c>
      <c r="D11" s="0" t="n">
        <v>184.7</v>
      </c>
      <c r="E11" s="0" t="n">
        <v>6.2067</v>
      </c>
      <c r="F11" s="6" t="n">
        <f aca="false">SQRT(C11*D11)</f>
        <v>0.00043848911046912</v>
      </c>
      <c r="G11" s="5" t="n">
        <v>2.488E-010</v>
      </c>
      <c r="H11" s="0" t="n">
        <v>94.737</v>
      </c>
      <c r="I11" s="0" t="n">
        <v>3.1694</v>
      </c>
      <c r="J11" s="6" t="n">
        <f aca="false">SQRT(G11*H11)</f>
        <v>0.000153527084255515</v>
      </c>
      <c r="K11" s="7" t="n">
        <f aca="false">F11/J11</f>
        <v>2.85610263879787</v>
      </c>
      <c r="L11" s="7" t="n">
        <f aca="false">C11/G11</f>
        <v>4.18408360128617</v>
      </c>
      <c r="W11" s="7" t="e">
        <f aca="false">N11/R11</f>
        <v>#DIV/0!</v>
      </c>
    </row>
    <row r="12" customFormat="false" ht="12.8" hidden="false" customHeight="false" outlineLevel="0" collapsed="false">
      <c r="A12" s="13" t="s">
        <v>32</v>
      </c>
      <c r="B12" s="0" t="n">
        <v>3499542</v>
      </c>
      <c r="C12" s="5" t="n">
        <v>9.46E-010</v>
      </c>
      <c r="D12" s="0" t="n">
        <v>15.702</v>
      </c>
      <c r="E12" s="0" t="n">
        <v>-1.304</v>
      </c>
      <c r="F12" s="6" t="n">
        <f aca="false">SQRT(C12*D12)</f>
        <v>0.000121877364592446</v>
      </c>
      <c r="G12" s="5" t="n">
        <v>5.7624E-010</v>
      </c>
      <c r="H12" s="0" t="n">
        <v>54.816</v>
      </c>
      <c r="I12" s="0" t="n">
        <v>-5.682</v>
      </c>
      <c r="J12" s="6" t="n">
        <f aca="false">SQRT(G12*H12)</f>
        <v>0.000177727802664637</v>
      </c>
      <c r="K12" s="7" t="n">
        <f aca="false">F12/J12</f>
        <v>0.68575294785151</v>
      </c>
      <c r="L12" s="8" t="n">
        <f aca="false">C12/G12</f>
        <v>1.64167707899486</v>
      </c>
      <c r="M12" s="0" t="n">
        <v>3499574</v>
      </c>
      <c r="N12" s="5" t="n">
        <v>9.353E-010</v>
      </c>
      <c r="O12" s="0" t="n">
        <v>50</v>
      </c>
      <c r="P12" s="0" t="n">
        <v>-0.1427</v>
      </c>
      <c r="Q12" s="6" t="n">
        <f aca="false">SQRT(N12*O12)</f>
        <v>0.000216252167619194</v>
      </c>
      <c r="R12" s="5" t="n">
        <v>3.5E-010</v>
      </c>
      <c r="S12" s="0" t="n">
        <v>27.067</v>
      </c>
      <c r="T12" s="0" t="n">
        <v>-0.4547</v>
      </c>
      <c r="U12" s="6" t="n">
        <f aca="false">SQRT(R12*S12)</f>
        <v>9.73316495288146E-005</v>
      </c>
      <c r="V12" s="7" t="n">
        <f aca="false">Q12/U12</f>
        <v>2.22180728125001</v>
      </c>
      <c r="W12" s="7" t="n">
        <f aca="false">N12/R12</f>
        <v>2.67228571428571</v>
      </c>
    </row>
    <row r="13" customFormat="false" ht="12.8" hidden="false" customHeight="false" outlineLevel="0" collapsed="false">
      <c r="A13" s="0" t="s">
        <v>32</v>
      </c>
      <c r="L13" s="7"/>
      <c r="M13" s="0" t="n">
        <v>3499588</v>
      </c>
      <c r="N13" s="5" t="n">
        <v>9.225E-010</v>
      </c>
      <c r="O13" s="0" t="n">
        <v>45.92</v>
      </c>
      <c r="P13" s="0" t="n">
        <v>-0.1443</v>
      </c>
      <c r="Q13" s="6" t="n">
        <f aca="false">SQRT(N13*O13)</f>
        <v>0.000205818366527383</v>
      </c>
      <c r="R13" s="5" t="n">
        <v>3.5E-010</v>
      </c>
      <c r="S13" s="0" t="n">
        <v>27.067</v>
      </c>
      <c r="T13" s="0" t="n">
        <v>-0.4547</v>
      </c>
      <c r="U13" s="6" t="n">
        <f aca="false">SQRT(R13*S13)</f>
        <v>9.73316495288146E-005</v>
      </c>
      <c r="V13" s="7" t="n">
        <f aca="false">Q13/U13</f>
        <v>2.11460884022572</v>
      </c>
      <c r="W13" s="7" t="n">
        <f aca="false">N13/R13</f>
        <v>2.63571428571429</v>
      </c>
    </row>
    <row r="14" customFormat="false" ht="12.8" hidden="false" customHeight="false" outlineLevel="0" collapsed="false">
      <c r="A14" s="14" t="s">
        <v>33</v>
      </c>
      <c r="B14" s="0" t="n">
        <v>3499702</v>
      </c>
      <c r="C14" s="5" t="n">
        <v>1.1462E-009</v>
      </c>
      <c r="D14" s="0" t="n">
        <v>57.41</v>
      </c>
      <c r="E14" s="0" t="n">
        <v>1.3166</v>
      </c>
      <c r="F14" s="6" t="n">
        <f aca="false">SQRT(C14*D14)</f>
        <v>0.000256521620921122</v>
      </c>
      <c r="G14" s="5" t="n">
        <v>8.727E-010</v>
      </c>
      <c r="H14" s="0" t="n">
        <v>43.074</v>
      </c>
      <c r="I14" s="0" t="n">
        <v>2.7088</v>
      </c>
      <c r="J14" s="6" t="n">
        <f aca="false">SQRT(G14*H14)</f>
        <v>0.000193883160176432</v>
      </c>
      <c r="K14" s="7" t="n">
        <f aca="false">F14/J14</f>
        <v>1.32307324002605</v>
      </c>
      <c r="L14" s="7" t="n">
        <f aca="false">C14/G14</f>
        <v>1.31339521026699</v>
      </c>
      <c r="M14" s="0" t="n">
        <v>3499730</v>
      </c>
      <c r="N14" s="5" t="n">
        <v>8.767E-010</v>
      </c>
      <c r="O14" s="0" t="n">
        <v>30.615</v>
      </c>
      <c r="P14" s="0" t="n">
        <v>-12.972</v>
      </c>
      <c r="Q14" s="6" t="n">
        <f aca="false">SQRT(N14*O14)</f>
        <v>0.000163829699688426</v>
      </c>
      <c r="R14" s="5" t="n">
        <v>3.762E-010</v>
      </c>
      <c r="S14" s="0" t="n">
        <v>17.633</v>
      </c>
      <c r="T14" s="0" t="n">
        <v>-6.829</v>
      </c>
      <c r="U14" s="6" t="n">
        <f aca="false">SQRT(R14*S14)</f>
        <v>8.14465137375443E-005</v>
      </c>
      <c r="V14" s="7" t="n">
        <f aca="false">Q14/U14</f>
        <v>2.01150045803503</v>
      </c>
      <c r="W14" s="7" t="n">
        <f aca="false">N14/R14</f>
        <v>2.33040935672515</v>
      </c>
    </row>
    <row r="15" customFormat="false" ht="12.8" hidden="false" customHeight="false" outlineLevel="0" collapsed="false">
      <c r="A15" s="14" t="s">
        <v>34</v>
      </c>
      <c r="B15" s="0" t="n">
        <v>3499845</v>
      </c>
      <c r="C15" s="5" t="n">
        <v>1.59E-009</v>
      </c>
      <c r="D15" s="0" t="n">
        <v>5.526</v>
      </c>
      <c r="E15" s="0" t="n">
        <v>8.9022</v>
      </c>
      <c r="F15" s="6" t="n">
        <f aca="false">SQRT(C15*D15)</f>
        <v>9.3735478875397E-005</v>
      </c>
      <c r="G15" s="5" t="n">
        <v>8.727E-010</v>
      </c>
      <c r="H15" s="0" t="n">
        <v>43.074</v>
      </c>
      <c r="I15" s="0" t="n">
        <v>2.7088</v>
      </c>
      <c r="J15" s="6" t="n">
        <f aca="false">SQRT(G15*H15)</f>
        <v>0.000193883160176432</v>
      </c>
      <c r="K15" s="7" t="n">
        <f aca="false">F15/J15</f>
        <v>0.483463745846202</v>
      </c>
      <c r="L15" s="7" t="n">
        <f aca="false">C15/G15</f>
        <v>1.82193193537298</v>
      </c>
      <c r="M15" s="0" t="n">
        <v>3499852</v>
      </c>
      <c r="N15" s="5" t="n">
        <v>8.2345E-010</v>
      </c>
      <c r="O15" s="0" t="n">
        <v>93.779</v>
      </c>
      <c r="P15" s="0" t="n">
        <v>-19.226</v>
      </c>
      <c r="Q15" s="6" t="n">
        <f aca="false">SQRT(N15*O15)</f>
        <v>0.000277889038196903</v>
      </c>
      <c r="R15" s="5" t="n">
        <v>3.762E-010</v>
      </c>
      <c r="S15" s="0" t="n">
        <v>17.633</v>
      </c>
      <c r="T15" s="0" t="n">
        <v>-6.829</v>
      </c>
      <c r="U15" s="6" t="n">
        <f aca="false">SQRT(R15*S15)</f>
        <v>8.14465137375443E-005</v>
      </c>
      <c r="V15" s="7" t="n">
        <f aca="false">Q15/U15</f>
        <v>3.41192060218048</v>
      </c>
      <c r="W15" s="7" t="n">
        <f aca="false">N15/R15</f>
        <v>2.18886230728336</v>
      </c>
    </row>
    <row r="16" customFormat="false" ht="12.8" hidden="false" customHeight="false" outlineLevel="0" collapsed="false">
      <c r="A16" s="13" t="s">
        <v>33</v>
      </c>
      <c r="B16" s="0" t="n">
        <v>3499948</v>
      </c>
      <c r="C16" s="5" t="n">
        <v>1.3033E-009</v>
      </c>
      <c r="D16" s="0" t="n">
        <v>69.208</v>
      </c>
      <c r="E16" s="0" t="n">
        <v>1.4201</v>
      </c>
      <c r="F16" s="6" t="n">
        <f aca="false">SQRT(C16*D16)</f>
        <v>0.00030033112792383</v>
      </c>
      <c r="G16" s="5" t="n">
        <v>8.727E-010</v>
      </c>
      <c r="H16" s="0" t="n">
        <v>43.074</v>
      </c>
      <c r="I16" s="0" t="n">
        <v>2.7088</v>
      </c>
      <c r="J16" s="6" t="n">
        <f aca="false">SQRT(G16*H16)</f>
        <v>0.000193883160176432</v>
      </c>
      <c r="K16" s="7" t="n">
        <f aca="false">F16/J16</f>
        <v>1.54903152832114</v>
      </c>
      <c r="L16" s="8" t="n">
        <f aca="false">C16/G16</f>
        <v>1.49341125243497</v>
      </c>
      <c r="M16" s="0" t="n">
        <v>3499962</v>
      </c>
      <c r="N16" s="5" t="n">
        <v>7.224E-010</v>
      </c>
      <c r="O16" s="0" t="n">
        <v>40.355</v>
      </c>
      <c r="P16" s="0" t="n">
        <v>-16.707</v>
      </c>
      <c r="Q16" s="6" t="n">
        <f aca="false">SQRT(N16*O16)</f>
        <v>0.000170740891411519</v>
      </c>
      <c r="R16" s="5" t="n">
        <v>3.762E-010</v>
      </c>
      <c r="S16" s="0" t="n">
        <v>17.633</v>
      </c>
      <c r="T16" s="0" t="n">
        <v>-6.829</v>
      </c>
      <c r="U16" s="6" t="n">
        <f aca="false">SQRT(R16*S16)</f>
        <v>8.14465137375443E-005</v>
      </c>
      <c r="V16" s="7" t="n">
        <f aca="false">Q16/U16</f>
        <v>2.09635604492194</v>
      </c>
      <c r="W16" s="7" t="n">
        <f aca="false">N16/R16</f>
        <v>1.92025518341308</v>
      </c>
    </row>
    <row r="17" customFormat="false" ht="12.8" hidden="false" customHeight="false" outlineLevel="0" collapsed="false">
      <c r="A17" s="13" t="s">
        <v>35</v>
      </c>
      <c r="B17" s="0" t="n">
        <v>3499785</v>
      </c>
      <c r="C17" s="5" t="n">
        <v>3.049E-009</v>
      </c>
      <c r="D17" s="0" t="n">
        <v>5.0448</v>
      </c>
      <c r="E17" s="0" t="n">
        <v>0.44755</v>
      </c>
      <c r="F17" s="6" t="n">
        <f aca="false">SQRT(C17*D17)</f>
        <v>0.000124022559238229</v>
      </c>
      <c r="G17" s="5" t="n">
        <v>1.34E-009</v>
      </c>
      <c r="H17" s="0" t="n">
        <v>6.3603</v>
      </c>
      <c r="I17" s="0" t="n">
        <v>-1.1062</v>
      </c>
      <c r="J17" s="6" t="n">
        <f aca="false">SQRT(G17*H17)</f>
        <v>9.23190229584347E-005</v>
      </c>
      <c r="K17" s="7" t="n">
        <f aca="false">F17/J17</f>
        <v>1.34341282288124</v>
      </c>
      <c r="L17" s="8" t="n">
        <f aca="false">C17/G17</f>
        <v>2.27537313432836</v>
      </c>
      <c r="M17" s="0" t="n">
        <v>3499788</v>
      </c>
      <c r="N17" s="5" t="n">
        <v>1.742E-009</v>
      </c>
      <c r="O17" s="0" t="n">
        <v>247.93</v>
      </c>
      <c r="P17" s="0" t="n">
        <v>-1.10195</v>
      </c>
      <c r="Q17" s="15" t="n">
        <f aca="false">SQRT(N17*O17)</f>
        <v>0.000657186472776183</v>
      </c>
      <c r="R17" s="5" t="n">
        <v>5.5777E-010</v>
      </c>
      <c r="S17" s="0" t="n">
        <v>129.33</v>
      </c>
      <c r="T17" s="0" t="n">
        <v>-2.7627</v>
      </c>
      <c r="U17" s="6" t="n">
        <f aca="false">SQRT(R17*S17)</f>
        <v>0.000268582192447675</v>
      </c>
      <c r="V17" s="7" t="n">
        <f aca="false">Q17/U17</f>
        <v>2.44687284286063</v>
      </c>
      <c r="W17" s="7" t="n">
        <f aca="false">N17/R17</f>
        <v>3.12315111963713</v>
      </c>
    </row>
    <row r="18" customFormat="false" ht="12.8" hidden="false" customHeight="false" outlineLevel="0" collapsed="false">
      <c r="A18" s="13" t="s">
        <v>36</v>
      </c>
      <c r="B18" s="0" t="n">
        <v>3500380</v>
      </c>
      <c r="C18" s="5" t="n">
        <v>5.3146E-009</v>
      </c>
      <c r="D18" s="0" t="n">
        <v>71.261</v>
      </c>
      <c r="E18" s="0" t="n">
        <v>-22.255</v>
      </c>
      <c r="F18" s="6" t="n">
        <f aca="false">SQRT(C18*D18)</f>
        <v>0.00061540532220643</v>
      </c>
      <c r="G18" s="5" t="n">
        <v>2.5379E-009</v>
      </c>
      <c r="H18" s="0" t="n">
        <v>59.581</v>
      </c>
      <c r="I18" s="0" t="n">
        <v>-18.989</v>
      </c>
      <c r="J18" s="6" t="n">
        <f aca="false">SQRT(G18*H18)</f>
        <v>0.00038885809738258</v>
      </c>
      <c r="K18" s="7" t="n">
        <f aca="false">F18/J18</f>
        <v>1.5825961355794</v>
      </c>
      <c r="L18" s="8" t="n">
        <f aca="false">C18/G18</f>
        <v>2.09409354190472</v>
      </c>
      <c r="M18" s="0" t="n">
        <v>3500384</v>
      </c>
      <c r="N18" s="5" t="n">
        <v>1.721E-009</v>
      </c>
      <c r="O18" s="0" t="n">
        <v>147.6</v>
      </c>
      <c r="P18" s="0" t="n">
        <v>-14.957</v>
      </c>
      <c r="Q18" s="15" t="n">
        <f aca="false">SQRT(N18*O18)</f>
        <v>0.000504003571415918</v>
      </c>
      <c r="R18" s="5" t="n">
        <v>5.9947E-010</v>
      </c>
      <c r="S18" s="0" t="n">
        <v>68.819</v>
      </c>
      <c r="T18" s="0" t="n">
        <v>-6.7155</v>
      </c>
      <c r="U18" s="6" t="n">
        <f aca="false">SQRT(R18*S18)</f>
        <v>0.000203113086555249</v>
      </c>
      <c r="V18" s="7" t="n">
        <f aca="false">Q18/U18</f>
        <v>2.48139388733489</v>
      </c>
      <c r="W18" s="7" t="n">
        <f aca="false">N18/R18</f>
        <v>2.87086926785327</v>
      </c>
    </row>
    <row r="19" customFormat="false" ht="12.8" hidden="false" customHeight="false" outlineLevel="0" collapsed="false">
      <c r="A19" s="13" t="s">
        <v>37</v>
      </c>
      <c r="B19" s="0" t="n">
        <v>3500411</v>
      </c>
      <c r="C19" s="5" t="n">
        <v>7.096E-009</v>
      </c>
      <c r="D19" s="0" t="n">
        <v>55.17</v>
      </c>
      <c r="E19" s="0" t="n">
        <v>-1.154</v>
      </c>
      <c r="F19" s="6" t="n">
        <f aca="false">SQRT(C19*D19)</f>
        <v>0.000625688676579655</v>
      </c>
      <c r="G19" s="5" t="n">
        <v>3.4748E-009</v>
      </c>
      <c r="H19" s="0" t="n">
        <v>102.43</v>
      </c>
      <c r="I19" s="0" t="n">
        <v>-2.6836</v>
      </c>
      <c r="J19" s="6" t="n">
        <f aca="false">SQRT(G19*H19)</f>
        <v>0.000596593466273307</v>
      </c>
      <c r="K19" s="7" t="n">
        <f aca="false">F19/J19</f>
        <v>1.04876890537889</v>
      </c>
      <c r="L19" s="8" t="n">
        <f aca="false">C19/G19</f>
        <v>2.04213192126166</v>
      </c>
      <c r="M19" s="0" t="n">
        <v>3500413</v>
      </c>
      <c r="N19" s="5" t="n">
        <v>2.505E-009</v>
      </c>
      <c r="O19" s="0" t="n">
        <v>224.67</v>
      </c>
      <c r="P19" s="0" t="n">
        <v>-23.781</v>
      </c>
      <c r="Q19" s="15" t="n">
        <f aca="false">SQRT(N19*O19)</f>
        <v>0.000750198873632852</v>
      </c>
      <c r="R19" s="5" t="n">
        <v>9.2525E-010</v>
      </c>
      <c r="S19" s="0" t="n">
        <v>210.54</v>
      </c>
      <c r="T19" s="0" t="n">
        <v>-22.971</v>
      </c>
      <c r="U19" s="6" t="n">
        <f aca="false">SQRT(R19*S19)</f>
        <v>0.000441363948459772</v>
      </c>
      <c r="V19" s="7" t="n">
        <f aca="false">Q19/U19</f>
        <v>1.69972848088482</v>
      </c>
      <c r="W19" s="7" t="n">
        <f aca="false">N19/R19</f>
        <v>2.70737638476088</v>
      </c>
    </row>
    <row r="20" customFormat="false" ht="12.8" hidden="false" customHeight="false" outlineLevel="0" collapsed="false">
      <c r="K20" s="6"/>
      <c r="L20" s="6"/>
    </row>
    <row r="22" customFormat="false" ht="12.8" hidden="false" customHeight="false" outlineLevel="0" collapsed="false">
      <c r="S22" s="0" t="s">
        <v>38</v>
      </c>
      <c r="T22" s="0" t="s">
        <v>39</v>
      </c>
    </row>
    <row r="23" customFormat="false" ht="12.8" hidden="false" customHeight="false" outlineLevel="0" collapsed="false">
      <c r="A23" s="0" t="s">
        <v>0</v>
      </c>
      <c r="B23" s="0" t="s">
        <v>40</v>
      </c>
      <c r="C23" s="0" t="s">
        <v>5</v>
      </c>
      <c r="D23" s="0" t="s">
        <v>16</v>
      </c>
      <c r="E23" s="2"/>
      <c r="H23" s="0" t="s">
        <v>40</v>
      </c>
      <c r="I23" s="2" t="s">
        <v>10</v>
      </c>
      <c r="J23" s="2" t="s">
        <v>21</v>
      </c>
      <c r="O23" s="13" t="s">
        <v>41</v>
      </c>
      <c r="P23" s="13"/>
      <c r="Q23" s="13" t="s">
        <v>42</v>
      </c>
      <c r="R23" s="13" t="s">
        <v>43</v>
      </c>
    </row>
    <row r="24" customFormat="false" ht="12.8" hidden="false" customHeight="false" outlineLevel="0" collapsed="false">
      <c r="A24" s="3" t="s">
        <v>23</v>
      </c>
      <c r="B24" s="0" t="n">
        <v>1072</v>
      </c>
      <c r="C24" s="6" t="n">
        <v>0.000202816665981866</v>
      </c>
      <c r="D24" s="6" t="n">
        <v>7.37101282050167E-005</v>
      </c>
      <c r="E24" s="7"/>
      <c r="H24" s="0" t="n">
        <v>1072</v>
      </c>
      <c r="I24" s="7" t="n">
        <v>1.78516916197277</v>
      </c>
      <c r="J24" s="7" t="n">
        <v>0.747885693740381</v>
      </c>
      <c r="O24" s="13" t="s">
        <v>44</v>
      </c>
      <c r="P24" s="13"/>
      <c r="Q24" s="13" t="n">
        <v>3</v>
      </c>
      <c r="R24" s="13" t="n">
        <v>3</v>
      </c>
      <c r="S24" s="0" t="n">
        <f aca="false">Q24*0.000000033</f>
        <v>9.9E-008</v>
      </c>
      <c r="T24" s="0" t="n">
        <f aca="false">R24*0.000000013</f>
        <v>3.9E-008</v>
      </c>
    </row>
    <row r="25" customFormat="false" ht="12.8" hidden="false" customHeight="false" outlineLevel="0" collapsed="false">
      <c r="A25" s="3" t="s">
        <v>27</v>
      </c>
      <c r="B25" s="0" t="n">
        <v>1728</v>
      </c>
      <c r="C25" s="6" t="n">
        <v>6.23065766994143E-005</v>
      </c>
      <c r="D25" s="6" t="n">
        <v>0.000211012036386553</v>
      </c>
      <c r="E25" s="7"/>
      <c r="H25" s="0" t="n">
        <v>1728</v>
      </c>
      <c r="I25" s="7" t="n">
        <v>1.19895706239812</v>
      </c>
      <c r="J25" s="7" t="n">
        <v>1.91776099679336</v>
      </c>
    </row>
    <row r="26" customFormat="false" ht="12.8" hidden="false" customHeight="false" outlineLevel="0" collapsed="false">
      <c r="A26" s="13" t="s">
        <v>28</v>
      </c>
      <c r="B26" s="0" t="n">
        <v>2384</v>
      </c>
      <c r="C26" s="6" t="n">
        <v>0.000117361288336487</v>
      </c>
      <c r="D26" s="6" t="n">
        <v>0.000152693133440898</v>
      </c>
      <c r="E26" s="7"/>
      <c r="H26" s="0" t="n">
        <v>2384</v>
      </c>
      <c r="I26" s="7" t="n">
        <v>1.91076842838525</v>
      </c>
      <c r="J26" s="7" t="n">
        <v>3.79837896062361</v>
      </c>
      <c r="O26" s="13" t="s">
        <v>45</v>
      </c>
      <c r="P26" s="13"/>
      <c r="Q26" s="13" t="n">
        <v>2</v>
      </c>
      <c r="R26" s="13" t="n">
        <v>3</v>
      </c>
    </row>
    <row r="27" customFormat="false" ht="12.8" hidden="false" customHeight="false" outlineLevel="0" collapsed="false">
      <c r="A27" s="13" t="s">
        <v>29</v>
      </c>
      <c r="B27" s="0" t="n">
        <v>3039</v>
      </c>
      <c r="C27" s="6" t="n">
        <v>0.000322875844559484</v>
      </c>
      <c r="D27" s="6" t="n">
        <v>0.000226361445480453</v>
      </c>
      <c r="E27" s="7"/>
      <c r="H27" s="0" t="n">
        <v>3039</v>
      </c>
      <c r="I27" s="7" t="n">
        <v>1.77790513174051</v>
      </c>
      <c r="J27" s="7" t="n">
        <v>1.90790322042444</v>
      </c>
    </row>
    <row r="28" customFormat="false" ht="12.8" hidden="false" customHeight="false" outlineLevel="0" collapsed="false">
      <c r="A28" s="13" t="s">
        <v>30</v>
      </c>
      <c r="B28" s="0" t="n">
        <v>3695</v>
      </c>
      <c r="C28" s="6" t="n">
        <v>0.000318501252744789</v>
      </c>
      <c r="D28" s="6" t="n">
        <v>9.32705741378276E-005</v>
      </c>
      <c r="E28" s="7"/>
      <c r="H28" s="0" t="n">
        <v>3695</v>
      </c>
      <c r="I28" s="7" t="n">
        <v>2.07456068282198</v>
      </c>
      <c r="J28" s="7" t="n">
        <v>0.978692477878173</v>
      </c>
    </row>
    <row r="29" customFormat="false" ht="12.8" hidden="false" customHeight="false" outlineLevel="0" collapsed="false">
      <c r="A29" s="13" t="s">
        <v>32</v>
      </c>
      <c r="B29" s="0" t="n">
        <v>4350</v>
      </c>
      <c r="C29" s="6" t="n">
        <v>0.000121877364592446</v>
      </c>
      <c r="D29" s="6" t="n">
        <v>0.000216252167619194</v>
      </c>
      <c r="E29" s="7"/>
      <c r="H29" s="0" t="n">
        <v>4350</v>
      </c>
      <c r="I29" s="7" t="n">
        <v>0.68575294785151</v>
      </c>
      <c r="J29" s="7" t="n">
        <v>2.22180728125001</v>
      </c>
    </row>
    <row r="30" customFormat="false" ht="12.8" hidden="false" customHeight="false" outlineLevel="0" collapsed="false">
      <c r="A30" s="13" t="s">
        <v>33</v>
      </c>
      <c r="B30" s="0" t="n">
        <v>5006</v>
      </c>
      <c r="C30" s="6" t="n">
        <v>0.00030033112792383</v>
      </c>
      <c r="D30" s="6" t="n">
        <v>0.000170740891411519</v>
      </c>
      <c r="E30" s="7"/>
      <c r="H30" s="0" t="n">
        <v>5006</v>
      </c>
      <c r="I30" s="7" t="n">
        <v>1.54903152832114</v>
      </c>
      <c r="J30" s="7" t="n">
        <v>2.09635604492194</v>
      </c>
    </row>
    <row r="31" customFormat="false" ht="12.8" hidden="false" customHeight="false" outlineLevel="0" collapsed="false">
      <c r="A31" s="13" t="s">
        <v>35</v>
      </c>
      <c r="B31" s="0" t="n">
        <v>5661</v>
      </c>
      <c r="C31" s="6" t="n">
        <v>0.000124022559238229</v>
      </c>
      <c r="D31" s="15" t="n">
        <v>0.000657186472776183</v>
      </c>
      <c r="E31" s="7"/>
      <c r="H31" s="0" t="n">
        <v>5661</v>
      </c>
      <c r="I31" s="7" t="n">
        <v>1.34341282288124</v>
      </c>
      <c r="J31" s="7" t="n">
        <v>2.44687284286063</v>
      </c>
    </row>
    <row r="32" customFormat="false" ht="12.8" hidden="false" customHeight="false" outlineLevel="0" collapsed="false">
      <c r="A32" s="13" t="s">
        <v>36</v>
      </c>
      <c r="B32" s="0" t="n">
        <v>6317</v>
      </c>
      <c r="C32" s="6" t="n">
        <v>0.00061540532220643</v>
      </c>
      <c r="D32" s="15" t="n">
        <v>0.000504003571415918</v>
      </c>
      <c r="E32" s="7"/>
      <c r="H32" s="0" t="n">
        <v>6317</v>
      </c>
      <c r="I32" s="7" t="n">
        <v>1.5825961355794</v>
      </c>
      <c r="J32" s="7" t="n">
        <v>2.48139388733489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2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X18" activeCellId="0" sqref="X18"/>
    </sheetView>
  </sheetViews>
  <sheetFormatPr defaultRowHeight="12.8"/>
  <cols>
    <col collapsed="false" hidden="false" max="1" min="1" style="16" width="11.5204081632653"/>
    <col collapsed="false" hidden="false" max="10" min="2" style="0" width="11.5204081632653"/>
    <col collapsed="false" hidden="false" max="12" min="11" style="0" width="10.2755102040816"/>
    <col collapsed="false" hidden="false" max="21" min="13" style="0" width="11.5204081632653"/>
    <col collapsed="false" hidden="false" max="23" min="22" style="0" width="10.1428571428571"/>
    <col collapsed="false" hidden="false" max="1025" min="24" style="0" width="11.5204081632653"/>
  </cols>
  <sheetData>
    <row r="1" customFormat="false" ht="12.8" hidden="false" customHeight="false" outlineLevel="0" collapsed="false">
      <c r="A1" s="17" t="s">
        <v>0</v>
      </c>
      <c r="B1" s="1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2" t="s">
        <v>10</v>
      </c>
      <c r="L1" s="2" t="s">
        <v>11</v>
      </c>
      <c r="M1" s="1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2" t="s">
        <v>21</v>
      </c>
      <c r="W1" s="0" t="s">
        <v>22</v>
      </c>
    </row>
    <row r="2" customFormat="false" ht="12.8" hidden="false" customHeight="false" outlineLevel="0" collapsed="false">
      <c r="A2" s="16" t="s">
        <v>46</v>
      </c>
      <c r="B2" s="0" t="n">
        <v>3508990</v>
      </c>
      <c r="C2" s="5" t="n">
        <v>7.6777E-009</v>
      </c>
      <c r="D2" s="0" t="n">
        <v>41.688</v>
      </c>
      <c r="E2" s="0" t="n">
        <v>-2.8612</v>
      </c>
      <c r="F2" s="6" t="n">
        <f aca="false">SQRT(C2*D2)</f>
        <v>0.00056574548836027</v>
      </c>
      <c r="G2" s="5" t="n">
        <v>3.2445E-009</v>
      </c>
      <c r="H2" s="0" t="n">
        <v>9.4978</v>
      </c>
      <c r="I2" s="0" t="n">
        <v>-0.99914</v>
      </c>
      <c r="J2" s="6" t="n">
        <f aca="false">SQRT(G2*H2)</f>
        <v>0.000175543761210702</v>
      </c>
      <c r="K2" s="7" t="n">
        <f aca="false">F2/J2</f>
        <v>3.22281740153223</v>
      </c>
      <c r="L2" s="18" t="n">
        <f aca="false">C2/G2</f>
        <v>2.36637386346124</v>
      </c>
      <c r="M2" s="0" t="n">
        <v>3508992</v>
      </c>
      <c r="N2" s="5" t="n">
        <v>4.0627E-009</v>
      </c>
      <c r="O2" s="0" t="n">
        <v>4.5381</v>
      </c>
      <c r="P2" s="0" t="n">
        <v>0.11741</v>
      </c>
      <c r="Q2" s="6" t="n">
        <f aca="false">SQRT(N2*O2)</f>
        <v>0.00013578268987614</v>
      </c>
      <c r="R2" s="5" t="n">
        <v>3.2449E-009</v>
      </c>
      <c r="S2" s="0" t="n">
        <v>4.3671</v>
      </c>
      <c r="T2" s="0" t="n">
        <v>-0.15912</v>
      </c>
      <c r="U2" s="6" t="n">
        <f aca="false">SQRT(R2*S2)</f>
        <v>0.00011904118106773</v>
      </c>
      <c r="V2" s="7" t="n">
        <f aca="false">Q2/U2</f>
        <v>1.14063627946437</v>
      </c>
      <c r="W2" s="18" t="n">
        <f aca="false">N2/R2</f>
        <v>1.25202625658726</v>
      </c>
    </row>
    <row r="3" customFormat="false" ht="12.8" hidden="false" customHeight="false" outlineLevel="0" collapsed="false">
      <c r="A3" s="16" t="s">
        <v>47</v>
      </c>
      <c r="B3" s="0" t="n">
        <v>3508995</v>
      </c>
      <c r="C3" s="5" t="n">
        <v>8.9299E-009</v>
      </c>
      <c r="D3" s="0" t="n">
        <v>29.442</v>
      </c>
      <c r="E3" s="0" t="n">
        <v>-1.5605</v>
      </c>
      <c r="F3" s="6" t="n">
        <f aca="false">SQRT(C3*D3)</f>
        <v>0.000512751514673531</v>
      </c>
      <c r="G3" s="5" t="n">
        <v>3.2445E-009</v>
      </c>
      <c r="H3" s="0" t="n">
        <v>9.4978</v>
      </c>
      <c r="I3" s="0" t="n">
        <v>-0.99914</v>
      </c>
      <c r="J3" s="6" t="n">
        <f aca="false">SQRT(G3*H3)</f>
        <v>0.000175543761210702</v>
      </c>
      <c r="K3" s="7" t="n">
        <f aca="false">F3/J3</f>
        <v>2.92093271294378</v>
      </c>
      <c r="L3" s="18" t="n">
        <f aca="false">C3/G3</f>
        <v>2.75231930960086</v>
      </c>
      <c r="M3" s="0" t="n">
        <v>3508998</v>
      </c>
      <c r="N3" s="5" t="n">
        <v>4.2964E-009</v>
      </c>
      <c r="O3" s="0" t="n">
        <v>8.2299</v>
      </c>
      <c r="P3" s="0" t="n">
        <v>0.11059</v>
      </c>
      <c r="Q3" s="6" t="n">
        <f aca="false">SQRT(N3*O3)</f>
        <v>0.000188039736119789</v>
      </c>
      <c r="R3" s="5" t="n">
        <v>3.2449E-009</v>
      </c>
      <c r="S3" s="0" t="n">
        <v>4.3671</v>
      </c>
      <c r="T3" s="0" t="n">
        <v>-0.15912</v>
      </c>
      <c r="U3" s="6" t="n">
        <f aca="false">SQRT(R3*S3)</f>
        <v>0.00011904118106773</v>
      </c>
      <c r="V3" s="7" t="n">
        <f aca="false">Q3/U3</f>
        <v>1.57961920768244</v>
      </c>
      <c r="W3" s="18" t="n">
        <f aca="false">N3/R3</f>
        <v>1.3240469660082</v>
      </c>
    </row>
    <row r="4" customFormat="false" ht="12.8" hidden="false" customHeight="false" outlineLevel="0" collapsed="false">
      <c r="A4" s="16" t="s">
        <v>48</v>
      </c>
      <c r="B4" s="0" t="n">
        <v>3509002</v>
      </c>
      <c r="C4" s="5" t="n">
        <v>3.8081E-009</v>
      </c>
      <c r="D4" s="0" t="n">
        <v>20.315</v>
      </c>
      <c r="E4" s="0" t="n">
        <v>-1.5295</v>
      </c>
      <c r="F4" s="6" t="n">
        <f aca="false">SQRT(C4*D4)</f>
        <v>0.000278139446141679</v>
      </c>
      <c r="G4" s="5" t="n">
        <v>3.2445E-009</v>
      </c>
      <c r="H4" s="0" t="n">
        <v>9.4978</v>
      </c>
      <c r="I4" s="0" t="n">
        <v>-0.99914</v>
      </c>
      <c r="J4" s="6" t="n">
        <f aca="false">SQRT(G4*H4)</f>
        <v>0.000175543761210702</v>
      </c>
      <c r="K4" s="7" t="n">
        <f aca="false">F4/J4</f>
        <v>1.58444506499911</v>
      </c>
      <c r="L4" s="18" t="n">
        <f aca="false">C4/G4</f>
        <v>1.17370935429188</v>
      </c>
      <c r="M4" s="0" t="n">
        <v>3509004</v>
      </c>
      <c r="N4" s="5" t="n">
        <v>1.9218E-009</v>
      </c>
      <c r="O4" s="0" t="n">
        <v>8.1664</v>
      </c>
      <c r="P4" s="0" t="n">
        <v>-0.20709</v>
      </c>
      <c r="Q4" s="6" t="n">
        <f aca="false">SQRT(N4*O4)</f>
        <v>0.000125276444393988</v>
      </c>
      <c r="R4" s="5" t="n">
        <v>3.2449E-009</v>
      </c>
      <c r="S4" s="0" t="n">
        <v>4.3671</v>
      </c>
      <c r="T4" s="0" t="n">
        <v>-0.15912</v>
      </c>
      <c r="U4" s="6" t="n">
        <f aca="false">SQRT(R4*S4)</f>
        <v>0.00011904118106773</v>
      </c>
      <c r="V4" s="7" t="n">
        <f aca="false">Q4/U4</f>
        <v>1.05237904454855</v>
      </c>
      <c r="W4" s="18" t="n">
        <f aca="false">N4/R4</f>
        <v>0.592252457702857</v>
      </c>
    </row>
    <row r="5" customFormat="false" ht="12.8" hidden="false" customHeight="false" outlineLevel="0" collapsed="false">
      <c r="A5" s="16" t="s">
        <v>49</v>
      </c>
      <c r="B5" s="0" t="n">
        <v>3508981</v>
      </c>
      <c r="C5" s="5" t="n">
        <v>5.754E-009</v>
      </c>
      <c r="D5" s="0" t="n">
        <v>34.78</v>
      </c>
      <c r="E5" s="0" t="n">
        <v>-2.0448</v>
      </c>
      <c r="F5" s="6" t="n">
        <f aca="false">SQRT(C5*D5)</f>
        <v>0.000447352344355096</v>
      </c>
      <c r="G5" s="5" t="n">
        <v>3.2445E-009</v>
      </c>
      <c r="H5" s="0" t="n">
        <v>9.4978</v>
      </c>
      <c r="I5" s="0" t="n">
        <v>-0.99914</v>
      </c>
      <c r="J5" s="6" t="n">
        <f aca="false">SQRT(G5*H5)</f>
        <v>0.000175543761210702</v>
      </c>
      <c r="K5" s="7" t="n">
        <f aca="false">F5/J5</f>
        <v>2.54838076425938</v>
      </c>
      <c r="L5" s="18" t="n">
        <f aca="false">C5/G5</f>
        <v>1.77346278317152</v>
      </c>
      <c r="M5" s="0" t="n">
        <v>3508985</v>
      </c>
      <c r="N5" s="5" t="n">
        <v>3.314E-009</v>
      </c>
      <c r="O5" s="0" t="n">
        <v>8.7</v>
      </c>
      <c r="P5" s="0" t="n">
        <v>0.1616</v>
      </c>
      <c r="Q5" s="6" t="n">
        <f aca="false">SQRT(N5*O5)</f>
        <v>0.000169799293284748</v>
      </c>
      <c r="R5" s="5" t="n">
        <v>3.2449E-009</v>
      </c>
      <c r="S5" s="0" t="n">
        <v>4.3671</v>
      </c>
      <c r="T5" s="0" t="n">
        <v>-0.15912</v>
      </c>
      <c r="U5" s="6" t="n">
        <f aca="false">SQRT(R5*S5)</f>
        <v>0.00011904118106773</v>
      </c>
      <c r="V5" s="7" t="n">
        <f aca="false">Q5/U5</f>
        <v>1.42639120144599</v>
      </c>
      <c r="W5" s="18" t="n">
        <f aca="false">N5/R5</f>
        <v>1.02129495516041</v>
      </c>
    </row>
    <row r="6" customFormat="false" ht="12.8" hidden="false" customHeight="false" outlineLevel="0" collapsed="false">
      <c r="A6" s="16" t="s">
        <v>50</v>
      </c>
      <c r="B6" s="0" t="n">
        <v>3509041</v>
      </c>
      <c r="C6" s="5" t="n">
        <v>1.6044E-010</v>
      </c>
      <c r="D6" s="0" t="n">
        <v>23.047</v>
      </c>
      <c r="E6" s="0" t="n">
        <v>2.5251</v>
      </c>
      <c r="F6" s="6" t="n">
        <f aca="false">SQRT(C6*D6)</f>
        <v>6.080839317068E-005</v>
      </c>
      <c r="G6" s="5" t="n">
        <v>3.2905E-010</v>
      </c>
      <c r="H6" s="0" t="n">
        <v>20.098</v>
      </c>
      <c r="I6" s="0" t="n">
        <v>1.2101</v>
      </c>
      <c r="J6" s="6" t="n">
        <f aca="false">SQRT(G6*H6)</f>
        <v>8.13218722116012E-005</v>
      </c>
      <c r="K6" s="7" t="n">
        <f aca="false">F6/J6</f>
        <v>0.747749547777937</v>
      </c>
      <c r="L6" s="18" t="n">
        <f aca="false">C6/G6</f>
        <v>0.48758547333232</v>
      </c>
      <c r="M6" s="0" t="n">
        <v>3509029</v>
      </c>
      <c r="N6" s="5" t="n">
        <v>3.427E-010</v>
      </c>
      <c r="O6" s="0" t="n">
        <v>7.5912</v>
      </c>
      <c r="P6" s="0" t="n">
        <v>0.3352</v>
      </c>
      <c r="Q6" s="6" t="n">
        <f aca="false">SQRT(N6*O6)</f>
        <v>5.1004943289842E-005</v>
      </c>
      <c r="R6" s="5" t="n">
        <v>3.2896E-010</v>
      </c>
      <c r="S6" s="0" t="n">
        <v>6.8661</v>
      </c>
      <c r="T6" s="0" t="n">
        <v>0.10628</v>
      </c>
      <c r="U6" s="6" t="n">
        <f aca="false">SQRT(R6*S6)</f>
        <v>4.75254905918918E-005</v>
      </c>
      <c r="V6" s="7" t="n">
        <f aca="false">Q6/U6</f>
        <v>1.07321234677678</v>
      </c>
      <c r="W6" s="18" t="n">
        <f aca="false">N6/R6</f>
        <v>1.04176799610895</v>
      </c>
    </row>
    <row r="7" customFormat="false" ht="12.8" hidden="false" customHeight="false" outlineLevel="0" collapsed="false">
      <c r="A7" s="19" t="s">
        <v>51</v>
      </c>
      <c r="B7" s="0" t="n">
        <v>3509053</v>
      </c>
      <c r="C7" s="5" t="n">
        <v>4.2167E-010</v>
      </c>
      <c r="D7" s="0" t="n">
        <v>136.26</v>
      </c>
      <c r="E7" s="0" t="n">
        <v>2.5931</v>
      </c>
      <c r="F7" s="6" t="n">
        <f aca="false">SQRT(C7*D7)</f>
        <v>0.000239701385477848</v>
      </c>
      <c r="G7" s="5" t="n">
        <v>1.7906E-010</v>
      </c>
      <c r="H7" s="0" t="n">
        <v>72.111</v>
      </c>
      <c r="I7" s="0" t="n">
        <v>4.767</v>
      </c>
      <c r="J7" s="6" t="n">
        <f aca="false">SQRT(G7*H7)</f>
        <v>0.000113631842632248</v>
      </c>
      <c r="K7" s="7" t="n">
        <f aca="false">F7/J7</f>
        <v>2.10945611657117</v>
      </c>
      <c r="L7" s="18" t="n">
        <f aca="false">C7/G7</f>
        <v>2.35490896906065</v>
      </c>
      <c r="M7" s="0" t="n">
        <v>3509054</v>
      </c>
      <c r="N7" s="5" t="n">
        <v>1.9784E-010</v>
      </c>
      <c r="O7" s="0" t="n">
        <v>171.02</v>
      </c>
      <c r="P7" s="0" t="n">
        <v>9.7341</v>
      </c>
      <c r="Q7" s="6" t="n">
        <f aca="false">SQRT(N7*O7)</f>
        <v>0.000183941829935445</v>
      </c>
      <c r="R7" s="5" t="n">
        <v>1.8169E-010</v>
      </c>
      <c r="S7" s="0" t="n">
        <v>53.456</v>
      </c>
      <c r="T7" s="0" t="n">
        <v>5.0519</v>
      </c>
      <c r="U7" s="6" t="n">
        <f aca="false">SQRT(R7*S7)</f>
        <v>9.85516140912974E-005</v>
      </c>
      <c r="V7" s="7" t="n">
        <f aca="false">Q7/U7</f>
        <v>1.86645172310463</v>
      </c>
      <c r="W7" s="18" t="n">
        <f aca="false">N7/R7</f>
        <v>1.08888766580439</v>
      </c>
    </row>
    <row r="8" customFormat="false" ht="12.8" hidden="false" customHeight="false" outlineLevel="0" collapsed="false">
      <c r="A8" s="19" t="s">
        <v>51</v>
      </c>
      <c r="B8" s="0" t="n">
        <v>3509064</v>
      </c>
      <c r="C8" s="5" t="n">
        <v>4.6666E-010</v>
      </c>
      <c r="D8" s="0" t="n">
        <v>142.66</v>
      </c>
      <c r="E8" s="0" t="n">
        <v>2.7291</v>
      </c>
      <c r="F8" s="6" t="n">
        <f aca="false">SQRT(C8*D8)</f>
        <v>0.000258018827995168</v>
      </c>
      <c r="G8" s="5" t="n">
        <v>1.7906E-010</v>
      </c>
      <c r="H8" s="0" t="n">
        <v>72.111</v>
      </c>
      <c r="I8" s="0" t="n">
        <v>4.767</v>
      </c>
      <c r="J8" s="6" t="n">
        <f aca="false">SQRT(G8*H8)</f>
        <v>0.000113631842632248</v>
      </c>
      <c r="K8" s="7" t="n">
        <f aca="false">F8/J8</f>
        <v>2.2706560240355</v>
      </c>
      <c r="L8" s="18" t="n">
        <f aca="false">C8/G8</f>
        <v>2.60616553110689</v>
      </c>
    </row>
    <row r="9" customFormat="false" ht="12.8" hidden="false" customHeight="false" outlineLevel="0" collapsed="false">
      <c r="A9" s="19" t="s">
        <v>52</v>
      </c>
      <c r="B9" s="0" t="n">
        <v>3509074</v>
      </c>
      <c r="C9" s="5" t="n">
        <v>3.7269E-010</v>
      </c>
      <c r="D9" s="0" t="n">
        <v>131.13</v>
      </c>
      <c r="E9" s="0" t="n">
        <v>5.9084</v>
      </c>
      <c r="F9" s="6" t="n">
        <f aca="false">SQRT(C9*D9)</f>
        <v>0.000221067500325127</v>
      </c>
      <c r="G9" s="5" t="n">
        <v>1.7906E-010</v>
      </c>
      <c r="H9" s="0" t="n">
        <v>72.111</v>
      </c>
      <c r="I9" s="0" t="n">
        <v>4.767</v>
      </c>
      <c r="J9" s="6" t="n">
        <f aca="false">SQRT(G9*H9)</f>
        <v>0.000113631842632248</v>
      </c>
      <c r="K9" s="7" t="n">
        <f aca="false">F9/J9</f>
        <v>1.94547140312225</v>
      </c>
      <c r="L9" s="18" t="n">
        <f aca="false">C9/G9</f>
        <v>2.08136937339439</v>
      </c>
      <c r="M9" s="0" t="n">
        <v>3509075</v>
      </c>
      <c r="N9" s="5" t="n">
        <v>2.3245E-010</v>
      </c>
      <c r="O9" s="0" t="n">
        <v>121.97</v>
      </c>
      <c r="P9" s="0" t="n">
        <v>8.537</v>
      </c>
      <c r="Q9" s="6" t="n">
        <f aca="false">SQRT(N9*O9)</f>
        <v>0.000168380303183003</v>
      </c>
      <c r="R9" s="5" t="n">
        <v>1.8169E-010</v>
      </c>
      <c r="S9" s="0" t="n">
        <v>53.456</v>
      </c>
      <c r="T9" s="0" t="n">
        <v>5.0519</v>
      </c>
      <c r="U9" s="6" t="n">
        <f aca="false">SQRT(R9*S9)</f>
        <v>9.85516140912974E-005</v>
      </c>
      <c r="V9" s="7" t="n">
        <f aca="false">Q9/U9</f>
        <v>1.70854942088535</v>
      </c>
      <c r="W9" s="18" t="n">
        <f aca="false">N9/R9</f>
        <v>1.27937696075733</v>
      </c>
    </row>
    <row r="10" customFormat="false" ht="12.8" hidden="false" customHeight="false" outlineLevel="0" collapsed="false">
      <c r="C10" s="0" t="s">
        <v>53</v>
      </c>
    </row>
    <row r="11" customFormat="false" ht="12.8" hidden="false" customHeight="false" outlineLevel="0" collapsed="false">
      <c r="A11" s="16" t="s">
        <v>54</v>
      </c>
      <c r="B11" s="0" t="n">
        <v>3509127</v>
      </c>
      <c r="C11" s="5" t="n">
        <v>2.9915E-010</v>
      </c>
      <c r="D11" s="0" t="n">
        <v>33.635</v>
      </c>
      <c r="E11" s="0" t="n">
        <v>-9.3324</v>
      </c>
      <c r="F11" s="6" t="n">
        <f aca="false">SQRT(C11*D11)</f>
        <v>0.000100309073617495</v>
      </c>
      <c r="G11" s="5" t="n">
        <v>1.4781E-010</v>
      </c>
      <c r="H11" s="0" t="n">
        <v>18.272</v>
      </c>
      <c r="I11" s="0" t="n">
        <v>-5.0473</v>
      </c>
      <c r="J11" s="6" t="n">
        <f aca="false">SQRT(G11*H11)</f>
        <v>5.19690708017759E-005</v>
      </c>
      <c r="K11" s="7" t="n">
        <f aca="false">F11/J11</f>
        <v>1.93016869591725</v>
      </c>
      <c r="L11" s="18" t="n">
        <f aca="false">C11/G11</f>
        <v>2.0238820106894</v>
      </c>
      <c r="M11" s="0" t="n">
        <v>3509136</v>
      </c>
      <c r="N11" s="5" t="n">
        <v>6.0888E-010</v>
      </c>
      <c r="O11" s="0" t="n">
        <v>127.4</v>
      </c>
      <c r="P11" s="0" t="n">
        <v>-24.902</v>
      </c>
      <c r="Q11" s="6" t="n">
        <f aca="false">SQRT(N11*O11)</f>
        <v>0.000278516268824642</v>
      </c>
      <c r="R11" s="5" t="n">
        <v>1.5599E-010</v>
      </c>
      <c r="S11" s="0" t="n">
        <v>77.607</v>
      </c>
      <c r="T11" s="0" t="n">
        <v>-16.665</v>
      </c>
      <c r="U11" s="6" t="n">
        <f aca="false">SQRT(R11*S11)</f>
        <v>0.000110026887304877</v>
      </c>
      <c r="V11" s="7" t="n">
        <f aca="false">Q11/U11</f>
        <v>2.53134734288077</v>
      </c>
      <c r="W11" s="18" t="n">
        <f aca="false">N11/R11</f>
        <v>3.90332713635489</v>
      </c>
    </row>
    <row r="12" customFormat="false" ht="12.8" hidden="false" customHeight="false" outlineLevel="0" collapsed="false">
      <c r="A12" s="16" t="s">
        <v>54</v>
      </c>
      <c r="B12" s="0" t="n">
        <v>3509183</v>
      </c>
      <c r="C12" s="5" t="n">
        <v>2.84E-010</v>
      </c>
      <c r="D12" s="0" t="n">
        <v>10.248</v>
      </c>
      <c r="E12" s="0" t="n">
        <v>-3.8967</v>
      </c>
      <c r="F12" s="6" t="n">
        <f aca="false">SQRT(C12*D12)</f>
        <v>5.39484198100371E-005</v>
      </c>
      <c r="G12" s="5" t="n">
        <v>1.4781E-010</v>
      </c>
      <c r="H12" s="0" t="n">
        <v>18.272</v>
      </c>
      <c r="I12" s="0" t="n">
        <v>-5.0473</v>
      </c>
      <c r="J12" s="6" t="n">
        <f aca="false">SQRT(G12*H12)</f>
        <v>5.19690708017759E-005</v>
      </c>
      <c r="K12" s="7" t="n">
        <f aca="false">F12/J12</f>
        <v>1.03808705789278</v>
      </c>
      <c r="L12" s="18" t="n">
        <f aca="false">C12/G12</f>
        <v>1.92138556254651</v>
      </c>
      <c r="M12" s="0" t="n">
        <v>3509185</v>
      </c>
      <c r="N12" s="5" t="n">
        <v>5.5704E-010</v>
      </c>
      <c r="O12" s="0" t="n">
        <v>296.04</v>
      </c>
      <c r="P12" s="0" t="n">
        <v>-57.168</v>
      </c>
      <c r="Q12" s="6" t="n">
        <f aca="false">SQRT(N12*O12)</f>
        <v>0.000406086347468122</v>
      </c>
      <c r="R12" s="5" t="n">
        <v>1.5599E-010</v>
      </c>
      <c r="S12" s="0" t="n">
        <v>77.607</v>
      </c>
      <c r="T12" s="0" t="n">
        <v>-16.665</v>
      </c>
      <c r="U12" s="6" t="n">
        <f aca="false">SQRT(R12*S12)</f>
        <v>0.000110026887304877</v>
      </c>
      <c r="V12" s="7" t="n">
        <f aca="false">Q12/U12</f>
        <v>3.69079192745757</v>
      </c>
      <c r="W12" s="18" t="n">
        <f aca="false">N12/R12</f>
        <v>3.57099814090647</v>
      </c>
    </row>
    <row r="13" customFormat="false" ht="12.8" hidden="false" customHeight="false" outlineLevel="0" collapsed="false">
      <c r="A13" s="16" t="s">
        <v>55</v>
      </c>
      <c r="B13" s="0" t="n">
        <v>3509207</v>
      </c>
      <c r="C13" s="5" t="n">
        <v>5.6046E-010</v>
      </c>
      <c r="D13" s="0" t="n">
        <v>14.683</v>
      </c>
      <c r="E13" s="0" t="n">
        <v>-0.3509</v>
      </c>
      <c r="F13" s="6" t="n">
        <f aca="false">SQRT(C13*D13)</f>
        <v>9.07151265225376E-005</v>
      </c>
      <c r="G13" s="5" t="n">
        <v>1.4413E-010</v>
      </c>
      <c r="H13" s="0" t="n">
        <v>26.177</v>
      </c>
      <c r="I13" s="0" t="n">
        <v>-0.86082</v>
      </c>
      <c r="J13" s="6" t="n">
        <f aca="false">SQRT(G13*H13)</f>
        <v>6.142386352225E-005</v>
      </c>
      <c r="K13" s="7" t="n">
        <f aca="false">F13/J13</f>
        <v>1.4768710615163</v>
      </c>
      <c r="L13" s="18" t="n">
        <f aca="false">C13/G13</f>
        <v>3.88857281620759</v>
      </c>
      <c r="M13" s="0" t="n">
        <v>3509233</v>
      </c>
      <c r="N13" s="5" t="n">
        <v>4.5952E-010</v>
      </c>
      <c r="O13" s="0" t="n">
        <v>86.523</v>
      </c>
      <c r="P13" s="0" t="n">
        <v>13.941</v>
      </c>
      <c r="Q13" s="6" t="n">
        <f aca="false">SQRT(N13*O13)</f>
        <v>0.000199396712510513</v>
      </c>
      <c r="R13" s="5" t="n">
        <v>1.3812E-010</v>
      </c>
      <c r="S13" s="0" t="n">
        <v>11.698</v>
      </c>
      <c r="T13" s="0" t="n">
        <v>1.6033</v>
      </c>
      <c r="U13" s="6" t="n">
        <f aca="false">SQRT(R13*S13)</f>
        <v>4.01961162303027E-005</v>
      </c>
      <c r="V13" s="7" t="n">
        <f aca="false">Q13/U13</f>
        <v>4.96059647574094</v>
      </c>
      <c r="W13" s="18" t="n">
        <f aca="false">N13/R13</f>
        <v>3.32696206197509</v>
      </c>
    </row>
    <row r="14" customFormat="false" ht="12.8" hidden="false" customHeight="false" outlineLevel="0" collapsed="false">
      <c r="D14" s="0" t="s">
        <v>56</v>
      </c>
    </row>
    <row r="15" customFormat="false" ht="12.8" hidden="false" customHeight="false" outlineLevel="0" collapsed="false">
      <c r="A15" s="16" t="s">
        <v>55</v>
      </c>
      <c r="B15" s="0" t="n">
        <v>3509329</v>
      </c>
      <c r="C15" s="5" t="n">
        <v>2.5783E-010</v>
      </c>
      <c r="D15" s="0" t="n">
        <v>24.069</v>
      </c>
      <c r="E15" s="0" t="n">
        <v>-1.9985</v>
      </c>
      <c r="F15" s="6" t="n">
        <f aca="false">SQRT(C15*D15)</f>
        <v>7.87763306456959E-005</v>
      </c>
      <c r="G15" s="5" t="n">
        <v>1.4413E-010</v>
      </c>
      <c r="H15" s="0" t="n">
        <v>26.177</v>
      </c>
      <c r="I15" s="0" t="n">
        <v>-0.86082</v>
      </c>
      <c r="J15" s="6" t="n">
        <f aca="false">SQRT(G15*H15)</f>
        <v>6.142386352225E-005</v>
      </c>
      <c r="K15" s="7" t="n">
        <f aca="false">F15/J15</f>
        <v>1.28250367411617</v>
      </c>
      <c r="L15" s="18" t="n">
        <f aca="false">C15/G15</f>
        <v>1.78887115798238</v>
      </c>
      <c r="M15" s="0" t="n">
        <v>3509335</v>
      </c>
      <c r="N15" s="5" t="n">
        <v>3.6891E-010</v>
      </c>
      <c r="O15" s="0" t="n">
        <v>82.077</v>
      </c>
      <c r="P15" s="0" t="n">
        <v>13.489</v>
      </c>
      <c r="Q15" s="6" t="n">
        <f aca="false">SQRT(N15*O15)</f>
        <v>0.000174008695386179</v>
      </c>
      <c r="R15" s="5" t="n">
        <v>1.3812E-010</v>
      </c>
      <c r="S15" s="0" t="n">
        <v>11.698</v>
      </c>
      <c r="T15" s="0" t="n">
        <v>1.6033</v>
      </c>
      <c r="U15" s="6" t="n">
        <f aca="false">SQRT(R15*S15)</f>
        <v>4.01961162303027E-005</v>
      </c>
      <c r="V15" s="7" t="n">
        <f aca="false">Q15/U15</f>
        <v>4.32899274121909</v>
      </c>
      <c r="W15" s="18" t="n">
        <f aca="false">N15/R15</f>
        <v>2.67093831450912</v>
      </c>
    </row>
    <row r="16" customFormat="false" ht="12.8" hidden="false" customHeight="false" outlineLevel="0" collapsed="false">
      <c r="A16" s="16" t="s">
        <v>57</v>
      </c>
      <c r="B16" s="0" t="n">
        <v>3509391</v>
      </c>
      <c r="C16" s="5" t="n">
        <v>6.5882E-010</v>
      </c>
      <c r="D16" s="0" t="n">
        <v>31.062</v>
      </c>
      <c r="E16" s="0" t="n">
        <v>-5.2722</v>
      </c>
      <c r="F16" s="6" t="n">
        <f aca="false">SQRT(C16*D16)</f>
        <v>0.000143053370599927</v>
      </c>
      <c r="G16" s="5" t="n">
        <v>1.446E-010</v>
      </c>
      <c r="H16" s="0" t="n">
        <v>227.45</v>
      </c>
      <c r="I16" s="0" t="n">
        <v>-33.328</v>
      </c>
      <c r="J16" s="6" t="n">
        <f aca="false">SQRT(G16*H16)</f>
        <v>0.000181353990857659</v>
      </c>
      <c r="K16" s="7" t="n">
        <f aca="false">F16/J16</f>
        <v>0.788807403263632</v>
      </c>
      <c r="L16" s="18" t="n">
        <f aca="false">C16/G16</f>
        <v>4.55615491009682</v>
      </c>
      <c r="M16" s="0" t="n">
        <v>3509396</v>
      </c>
      <c r="N16" s="5" t="n">
        <v>5.1099E-010</v>
      </c>
      <c r="O16" s="0" t="n">
        <v>2.5423</v>
      </c>
      <c r="P16" s="0" t="n">
        <v>-0.051372</v>
      </c>
      <c r="Q16" s="6" t="n">
        <f aca="false">SQRT(N16*O16)</f>
        <v>3.60428894097019E-005</v>
      </c>
      <c r="R16" s="5" t="n">
        <v>1.9537E-010</v>
      </c>
      <c r="S16" s="0" t="n">
        <v>6.492</v>
      </c>
      <c r="T16" s="0" t="n">
        <v>-1.3361</v>
      </c>
      <c r="U16" s="6" t="n">
        <f aca="false">SQRT(R16*S16)</f>
        <v>3.56137900257751E-005</v>
      </c>
      <c r="V16" s="7" t="n">
        <f aca="false">Q16/U16</f>
        <v>1.01204868629866</v>
      </c>
      <c r="W16" s="18" t="n">
        <f aca="false">N16/R16</f>
        <v>2.61549879715412</v>
      </c>
    </row>
    <row r="17" customFormat="false" ht="12.8" hidden="false" customHeight="false" outlineLevel="0" collapsed="false">
      <c r="A17" s="16" t="s">
        <v>58</v>
      </c>
      <c r="B17" s="0" t="n">
        <v>3509416</v>
      </c>
      <c r="C17" s="5" t="n">
        <v>6.0152E-010</v>
      </c>
      <c r="D17" s="0" t="n">
        <v>93.377</v>
      </c>
      <c r="E17" s="0" t="n">
        <v>2.1575</v>
      </c>
      <c r="F17" s="6" t="n">
        <f aca="false">SQRT(C17*D17)</f>
        <v>0.000236998170963406</v>
      </c>
      <c r="G17" s="5" t="n">
        <v>2.4881E-010</v>
      </c>
      <c r="H17" s="0" t="n">
        <v>94.737</v>
      </c>
      <c r="I17" s="0" t="n">
        <v>3.1694</v>
      </c>
      <c r="J17" s="6" t="n">
        <f aca="false">SQRT(G17*H17)</f>
        <v>0.000153530169575885</v>
      </c>
      <c r="K17" s="7" t="n">
        <f aca="false">F17/J17</f>
        <v>1.5436586282559</v>
      </c>
      <c r="L17" s="18" t="n">
        <f aca="false">C17/G17</f>
        <v>2.41758771753547</v>
      </c>
      <c r="M17" s="0" t="n">
        <v>3509418</v>
      </c>
      <c r="N17" s="5" t="n">
        <v>5.5267E-010</v>
      </c>
      <c r="O17" s="0" t="n">
        <v>131.59</v>
      </c>
      <c r="P17" s="0" t="n">
        <v>3.2987</v>
      </c>
      <c r="Q17" s="6" t="n">
        <f aca="false">SQRT(N17*O17)</f>
        <v>0.000269677298451316</v>
      </c>
      <c r="R17" s="5" t="n">
        <v>2.1342E-010</v>
      </c>
      <c r="S17" s="0" t="n">
        <v>42.599</v>
      </c>
      <c r="T17" s="0" t="n">
        <v>0.74162</v>
      </c>
      <c r="U17" s="6" t="n">
        <f aca="false">SQRT(R17*S17)</f>
        <v>9.53492453037778E-005</v>
      </c>
      <c r="V17" s="7" t="n">
        <f aca="false">Q17/U17</f>
        <v>2.82831078098351</v>
      </c>
      <c r="W17" s="18" t="n">
        <f aca="false">N17/R17</f>
        <v>2.58958860462937</v>
      </c>
    </row>
    <row r="18" customFormat="false" ht="12.8" hidden="false" customHeight="false" outlineLevel="0" collapsed="false">
      <c r="A18" s="16" t="s">
        <v>59</v>
      </c>
      <c r="B18" s="0" t="n">
        <v>3509434</v>
      </c>
      <c r="C18" s="5" t="n">
        <v>7.0269E-010</v>
      </c>
      <c r="D18" s="0" t="n">
        <v>21.201</v>
      </c>
      <c r="E18" s="0" t="n">
        <v>-1.2449</v>
      </c>
      <c r="F18" s="6" t="n">
        <f aca="false">SQRT(C18*D18)</f>
        <v>0.000122056260347432</v>
      </c>
      <c r="G18" s="5" t="n">
        <v>5.7624E-010</v>
      </c>
      <c r="H18" s="0" t="n">
        <v>54.816</v>
      </c>
      <c r="I18" s="0" t="n">
        <v>-5.682</v>
      </c>
      <c r="J18" s="6" t="n">
        <f aca="false">SQRT(G18*H18)</f>
        <v>0.000177727802664637</v>
      </c>
      <c r="K18" s="7" t="n">
        <f aca="false">F18/J18</f>
        <v>0.686759519430652</v>
      </c>
      <c r="L18" s="18" t="n">
        <f aca="false">C18/G18</f>
        <v>1.21943981674302</v>
      </c>
      <c r="M18" s="0" t="n">
        <v>3509439</v>
      </c>
      <c r="N18" s="5" t="n">
        <v>8.4559E-010</v>
      </c>
      <c r="O18" s="0" t="n">
        <v>46.996</v>
      </c>
      <c r="P18" s="0" t="n">
        <v>-0.69679</v>
      </c>
      <c r="Q18" s="6" t="n">
        <f aca="false">SQRT(N18*O18)</f>
        <v>0.000199347304070058</v>
      </c>
      <c r="R18" s="5" t="n">
        <v>3.4988E-010</v>
      </c>
      <c r="S18" s="0" t="n">
        <v>27.067</v>
      </c>
      <c r="T18" s="0" t="n">
        <v>-0.45474</v>
      </c>
      <c r="U18" s="6" t="n">
        <f aca="false">SQRT(R18*S18)</f>
        <v>9.73149626727565E-005</v>
      </c>
      <c r="V18" s="7" t="n">
        <f aca="false">Q18/U18</f>
        <v>2.04847536899755</v>
      </c>
      <c r="W18" s="18" t="n">
        <f aca="false">N18/R18</f>
        <v>2.41680004572996</v>
      </c>
    </row>
    <row r="19" customFormat="false" ht="12.8" hidden="false" customHeight="false" outlineLevel="0" collapsed="false">
      <c r="A19" s="16" t="s">
        <v>60</v>
      </c>
      <c r="B19" s="0" t="n">
        <v>3509461</v>
      </c>
      <c r="C19" s="5" t="n">
        <v>1.3488E-009</v>
      </c>
      <c r="D19" s="0" t="n">
        <v>3.1459</v>
      </c>
      <c r="E19" s="0" t="n">
        <v>4.122</v>
      </c>
      <c r="F19" s="6" t="n">
        <f aca="false">SQRT(C19*D19)</f>
        <v>6.51397721825921E-005</v>
      </c>
      <c r="G19" s="5" t="n">
        <v>8.7263E-010</v>
      </c>
      <c r="H19" s="0" t="n">
        <v>2.2933</v>
      </c>
      <c r="I19" s="0" t="n">
        <v>4.3153</v>
      </c>
      <c r="J19" s="6" t="n">
        <f aca="false">SQRT(G19*H19)</f>
        <v>4.4734800536048E-005</v>
      </c>
      <c r="K19" s="7" t="n">
        <f aca="false">F19/J19</f>
        <v>1.45613194653906</v>
      </c>
      <c r="L19" s="18" t="n">
        <f aca="false">C19/G19</f>
        <v>1.54567227805599</v>
      </c>
      <c r="M19" s="0" t="n">
        <v>3509462</v>
      </c>
      <c r="N19" s="5" t="n">
        <v>7.8908E-010</v>
      </c>
      <c r="O19" s="0" t="n">
        <v>133.27</v>
      </c>
      <c r="P19" s="0" t="n">
        <v>-27.878</v>
      </c>
      <c r="Q19" s="6" t="n">
        <f aca="false">SQRT(N19*O19)</f>
        <v>0.000324284892648424</v>
      </c>
      <c r="R19" s="5" t="n">
        <v>3.7619E-010</v>
      </c>
      <c r="S19" s="0" t="n">
        <v>41.701</v>
      </c>
      <c r="T19" s="0" t="n">
        <v>-8.4473</v>
      </c>
      <c r="U19" s="6" t="n">
        <f aca="false">SQRT(R19*S19)</f>
        <v>0.000125249747265214</v>
      </c>
      <c r="V19" s="7" t="n">
        <f aca="false">Q19/U19</f>
        <v>2.5891061637175</v>
      </c>
      <c r="W19" s="18" t="n">
        <f aca="false">N19/R19</f>
        <v>2.0975570855153</v>
      </c>
    </row>
    <row r="20" customFormat="false" ht="12.8" hidden="false" customHeight="false" outlineLevel="0" collapsed="false">
      <c r="A20" s="16" t="s">
        <v>61</v>
      </c>
      <c r="B20" s="0" t="n">
        <v>3509518</v>
      </c>
      <c r="C20" s="5" t="n">
        <v>2.0641E-009</v>
      </c>
      <c r="D20" s="0" t="n">
        <v>13.329</v>
      </c>
      <c r="E20" s="0" t="n">
        <v>1.7337</v>
      </c>
      <c r="F20" s="6" t="n">
        <f aca="false">SQRT(C20*D20)</f>
        <v>0.000165868589250647</v>
      </c>
      <c r="G20" s="5" t="n">
        <v>1.3403E-009</v>
      </c>
      <c r="H20" s="0" t="n">
        <v>5.673</v>
      </c>
      <c r="I20" s="0" t="n">
        <v>0.99435</v>
      </c>
      <c r="J20" s="6" t="n">
        <f aca="false">SQRT(G20*H20)</f>
        <v>8.71981760130337E-005</v>
      </c>
      <c r="K20" s="7" t="n">
        <f aca="false">F20/J20</f>
        <v>1.9022025096701</v>
      </c>
      <c r="L20" s="18" t="n">
        <f aca="false">C20/G20</f>
        <v>1.54002835186152</v>
      </c>
      <c r="M20" s="0" t="n">
        <v>3509522</v>
      </c>
      <c r="N20" s="5" t="n">
        <v>1.974E-009</v>
      </c>
      <c r="O20" s="0" t="n">
        <v>607.12</v>
      </c>
      <c r="P20" s="0" t="n">
        <v>-0.97386</v>
      </c>
      <c r="Q20" s="6" t="n">
        <f aca="false">SQRT(N20*O20)</f>
        <v>0.00109473964027982</v>
      </c>
      <c r="R20" s="5" t="n">
        <v>5.5777E-010</v>
      </c>
      <c r="S20" s="0" t="n">
        <v>129.33</v>
      </c>
      <c r="T20" s="0" t="n">
        <v>-2.7627</v>
      </c>
      <c r="U20" s="6" t="n">
        <f aca="false">SQRT(R20*S20)</f>
        <v>0.000268582192447675</v>
      </c>
      <c r="V20" s="7" t="n">
        <f aca="false">Q20/U20</f>
        <v>4.07599487629136</v>
      </c>
      <c r="W20" s="18" t="n">
        <f aca="false">N20/R20</f>
        <v>3.53909317460602</v>
      </c>
    </row>
    <row r="21" customFormat="false" ht="12.8" hidden="false" customHeight="false" outlineLevel="0" collapsed="false">
      <c r="A21" s="16" t="s">
        <v>62</v>
      </c>
      <c r="B21" s="0" t="n">
        <v>3509644</v>
      </c>
      <c r="C21" s="5" t="n">
        <v>3.1118E-009</v>
      </c>
      <c r="D21" s="0" t="n">
        <v>31.747</v>
      </c>
      <c r="E21" s="0" t="n">
        <v>-10.166</v>
      </c>
      <c r="F21" s="6" t="n">
        <f aca="false">SQRT(C21*D21)</f>
        <v>0.000314309265851327</v>
      </c>
      <c r="G21" s="5" t="n">
        <v>2.5379E-009</v>
      </c>
      <c r="H21" s="0" t="n">
        <v>59.581</v>
      </c>
      <c r="I21" s="0" t="n">
        <v>-18.989</v>
      </c>
      <c r="J21" s="6" t="n">
        <f aca="false">SQRT(G21*H21)</f>
        <v>0.00038885809738258</v>
      </c>
      <c r="K21" s="7" t="n">
        <f aca="false">F21/J21</f>
        <v>0.808287825216848</v>
      </c>
      <c r="L21" s="18" t="n">
        <f aca="false">C21/G21</f>
        <v>1.2261318412861</v>
      </c>
      <c r="M21" s="0" t="n">
        <v>3509650</v>
      </c>
      <c r="N21" s="5" t="n">
        <v>1.6437E-009</v>
      </c>
      <c r="O21" s="0" t="n">
        <v>57.753</v>
      </c>
      <c r="P21" s="0" t="n">
        <v>-5.2405</v>
      </c>
      <c r="Q21" s="6" t="n">
        <f aca="false">SQRT(N21*O21)</f>
        <v>0.000308104862181693</v>
      </c>
      <c r="R21" s="5" t="n">
        <v>5.9947E-010</v>
      </c>
      <c r="S21" s="0" t="n">
        <v>68.819</v>
      </c>
      <c r="T21" s="0" t="n">
        <v>-6.7155</v>
      </c>
      <c r="U21" s="6" t="n">
        <f aca="false">SQRT(R21*S21)</f>
        <v>0.000203113086555249</v>
      </c>
      <c r="V21" s="7" t="n">
        <f aca="false">Q21/U21</f>
        <v>1.51691290505738</v>
      </c>
      <c r="W21" s="18" t="n">
        <f aca="false">N21/R21</f>
        <v>2.7419220311275</v>
      </c>
    </row>
    <row r="22" customFormat="false" ht="12.8" hidden="false" customHeight="false" outlineLevel="0" collapsed="false">
      <c r="A22" s="16" t="s">
        <v>63</v>
      </c>
      <c r="B22" s="0" t="n">
        <v>3509664</v>
      </c>
      <c r="C22" s="5" t="n">
        <v>1.6792E-009</v>
      </c>
      <c r="D22" s="0" t="n">
        <v>39.452</v>
      </c>
      <c r="E22" s="0" t="n">
        <v>-0.72583</v>
      </c>
      <c r="F22" s="6" t="n">
        <f aca="false">SQRT(C22*D22)</f>
        <v>0.000257386476723234</v>
      </c>
      <c r="G22" s="5" t="n">
        <v>3.4748E-009</v>
      </c>
      <c r="H22" s="0" t="n">
        <v>102.43</v>
      </c>
      <c r="I22" s="0" t="n">
        <v>-2.6836</v>
      </c>
      <c r="J22" s="6" t="n">
        <f aca="false">SQRT(G22*H22)</f>
        <v>0.000596593466273307</v>
      </c>
      <c r="K22" s="7" t="n">
        <f aca="false">F22/J22</f>
        <v>0.431426911747843</v>
      </c>
      <c r="L22" s="18" t="n">
        <f aca="false">C22/G22</f>
        <v>0.483250834580407</v>
      </c>
      <c r="M22" s="0" t="n">
        <v>3509674</v>
      </c>
      <c r="N22" s="5" t="n">
        <v>2.6185E-009</v>
      </c>
      <c r="O22" s="0" t="n">
        <v>255.04</v>
      </c>
      <c r="P22" s="0" t="n">
        <v>-25.968</v>
      </c>
      <c r="Q22" s="6" t="n">
        <f aca="false">SQRT(N22*O22)</f>
        <v>0.000817203915800702</v>
      </c>
      <c r="R22" s="5" t="n">
        <v>9.2525E-010</v>
      </c>
      <c r="S22" s="0" t="n">
        <v>210.54</v>
      </c>
      <c r="T22" s="0" t="n">
        <v>-22.971</v>
      </c>
      <c r="U22" s="6" t="n">
        <f aca="false">SQRT(R22*S22)</f>
        <v>0.000441363948459772</v>
      </c>
      <c r="V22" s="7" t="n">
        <f aca="false">Q22/U22</f>
        <v>1.85154206330739</v>
      </c>
      <c r="W22" s="18" t="n">
        <f aca="false">N22/R22</f>
        <v>2.83004593353148</v>
      </c>
    </row>
    <row r="23" customFormat="false" ht="12.8" hidden="false" customHeight="false" outlineLevel="0" collapsed="false">
      <c r="M23" s="0" t="s">
        <v>64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RowHeight="12.8"/>
  <cols>
    <col collapsed="false" hidden="false" max="1025" min="1" style="0" width="11.4540816326531"/>
  </cols>
  <sheetData>
    <row r="1" customFormat="false" ht="12.8" hidden="false" customHeight="false" outlineLevel="0" collapsed="false">
      <c r="A1" s="0" t="s">
        <v>65</v>
      </c>
      <c r="D1" s="0" t="s">
        <v>66</v>
      </c>
      <c r="F1" s="0" t="s">
        <v>67</v>
      </c>
      <c r="H1" s="0" t="s">
        <v>68</v>
      </c>
      <c r="J1" s="0" t="s">
        <v>69</v>
      </c>
    </row>
    <row r="2" customFormat="false" ht="20.95" hidden="false" customHeight="false" outlineLevel="0" collapsed="false">
      <c r="B2" s="20" t="s">
        <v>70</v>
      </c>
      <c r="C2" s="20" t="s">
        <v>71</v>
      </c>
      <c r="D2" s="20" t="s">
        <v>70</v>
      </c>
      <c r="E2" s="20" t="s">
        <v>71</v>
      </c>
      <c r="F2" s="0" t="s">
        <v>72</v>
      </c>
      <c r="G2" s="0" t="s">
        <v>73</v>
      </c>
      <c r="H2" s="20" t="s">
        <v>70</v>
      </c>
      <c r="I2" s="20" t="s">
        <v>71</v>
      </c>
      <c r="J2" s="20" t="s">
        <v>70</v>
      </c>
      <c r="K2" s="20" t="s">
        <v>71</v>
      </c>
    </row>
    <row r="3" customFormat="false" ht="12.8" hidden="false" customHeight="false" outlineLevel="0" collapsed="false">
      <c r="A3" s="0" t="n">
        <v>1</v>
      </c>
      <c r="B3" s="21" t="n">
        <v>1.79286E-010</v>
      </c>
      <c r="C3" s="21" t="n">
        <v>1.83902E-010</v>
      </c>
      <c r="D3" s="5" t="n">
        <v>3.3E-010</v>
      </c>
      <c r="E3" s="5" t="n">
        <v>1.3E-010</v>
      </c>
      <c r="F3" s="0" t="n">
        <v>3</v>
      </c>
      <c r="G3" s="0" t="n">
        <v>3</v>
      </c>
      <c r="H3" s="5" t="n">
        <f aca="false">F3*B3</f>
        <v>5.37858E-010</v>
      </c>
      <c r="I3" s="5" t="n">
        <f aca="false">G3*C3</f>
        <v>5.51706E-010</v>
      </c>
      <c r="J3" s="0" t="n">
        <f aca="false">F3*D3</f>
        <v>9.9E-010</v>
      </c>
      <c r="K3" s="0" t="n">
        <f aca="false">G3*E3</f>
        <v>3.9E-010</v>
      </c>
    </row>
    <row r="4" customFormat="false" ht="12.8" hidden="false" customHeight="false" outlineLevel="0" collapsed="false">
      <c r="A4" s="0" t="n">
        <v>2</v>
      </c>
      <c r="B4" s="21" t="n">
        <v>1.44751E-010</v>
      </c>
      <c r="C4" s="21" t="n">
        <v>1.48409E-010</v>
      </c>
      <c r="D4" s="5" t="n">
        <v>4.3E-010</v>
      </c>
      <c r="E4" s="5" t="n">
        <v>3.7E-010</v>
      </c>
      <c r="F4" s="0" t="n">
        <v>3</v>
      </c>
      <c r="G4" s="0" t="n">
        <v>3</v>
      </c>
      <c r="H4" s="5" t="n">
        <f aca="false">F4*B4</f>
        <v>4.34253E-010</v>
      </c>
      <c r="I4" s="5" t="n">
        <f aca="false">G4*C4</f>
        <v>4.45227E-010</v>
      </c>
      <c r="J4" s="0" t="n">
        <f aca="false">F4*D4</f>
        <v>1.29E-009</v>
      </c>
      <c r="K4" s="0" t="n">
        <f aca="false">G4*E4</f>
        <v>1.11E-009</v>
      </c>
    </row>
    <row r="5" customFormat="false" ht="12.8" hidden="false" customHeight="false" outlineLevel="0" collapsed="false">
      <c r="A5" s="0" t="n">
        <v>3</v>
      </c>
      <c r="B5" s="21" t="n">
        <v>2.50091E-010</v>
      </c>
      <c r="C5" s="21" t="n">
        <v>2.3147E-010</v>
      </c>
      <c r="D5" s="5" t="n">
        <v>5.1E-010</v>
      </c>
      <c r="E5" s="5" t="n">
        <v>4.7E-010</v>
      </c>
      <c r="F5" s="0" t="n">
        <v>3</v>
      </c>
      <c r="G5" s="0" t="n">
        <v>3</v>
      </c>
      <c r="H5" s="5" t="n">
        <f aca="false">F5*B5</f>
        <v>7.50273E-010</v>
      </c>
      <c r="I5" s="5" t="n">
        <f aca="false">G5*C5</f>
        <v>6.9441E-010</v>
      </c>
      <c r="J5" s="0" t="n">
        <f aca="false">F5*D5</f>
        <v>1.53E-009</v>
      </c>
      <c r="K5" s="0" t="n">
        <f aca="false">G5*E5</f>
        <v>1.41E-009</v>
      </c>
    </row>
    <row r="6" customFormat="false" ht="12.8" hidden="false" customHeight="false" outlineLevel="0" collapsed="false">
      <c r="A6" s="0" t="n">
        <v>4</v>
      </c>
      <c r="B6" s="21" t="n">
        <v>8.76691E-010</v>
      </c>
      <c r="C6" s="21" t="n">
        <v>3.88286E-010</v>
      </c>
      <c r="D6" s="5" t="n">
        <v>1.9E-009</v>
      </c>
      <c r="E6" s="5" t="n">
        <v>7E-010</v>
      </c>
      <c r="F6" s="0" t="n">
        <v>2</v>
      </c>
      <c r="G6" s="0" t="n">
        <v>3</v>
      </c>
      <c r="H6" s="5" t="n">
        <f aca="false">F6*B6</f>
        <v>1.753382E-009</v>
      </c>
      <c r="I6" s="5" t="n">
        <f aca="false">G6*C6</f>
        <v>1.164858E-009</v>
      </c>
      <c r="J6" s="0" t="n">
        <f aca="false">F6*D6</f>
        <v>3.8E-009</v>
      </c>
      <c r="K6" s="0" t="n">
        <f aca="false">G6*E6</f>
        <v>2.1E-009</v>
      </c>
    </row>
    <row r="7" customFormat="false" ht="12.8" hidden="false" customHeight="false" outlineLevel="0" collapsed="false">
      <c r="A7" s="0" t="n">
        <v>5</v>
      </c>
      <c r="B7" s="21" t="n">
        <v>2.54219E-009</v>
      </c>
      <c r="C7" s="21" t="n">
        <v>6.2842E-010</v>
      </c>
      <c r="D7" s="5" t="n">
        <v>4E-009</v>
      </c>
      <c r="E7" s="5" t="n">
        <v>1.3E-009</v>
      </c>
      <c r="F7" s="0" t="n">
        <v>2</v>
      </c>
      <c r="G7" s="0" t="n">
        <v>3</v>
      </c>
      <c r="H7" s="5" t="n">
        <f aca="false">F7*B7</f>
        <v>5.08438E-009</v>
      </c>
      <c r="I7" s="5" t="n">
        <f aca="false">G7*C7</f>
        <v>1.88526E-009</v>
      </c>
      <c r="J7" s="0" t="n">
        <f aca="false">F7*D7</f>
        <v>8E-009</v>
      </c>
      <c r="K7" s="0" t="n">
        <f aca="false">G7*E7</f>
        <v>3.9E-009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63"/>
  <sheetViews>
    <sheetView windowProtection="false"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N60" activeCellId="0" sqref="N60"/>
    </sheetView>
  </sheetViews>
  <sheetFormatPr defaultRowHeight="12.8"/>
  <cols>
    <col collapsed="false" hidden="false" max="1025" min="1" style="0" width="11.4540816326531"/>
  </cols>
  <sheetData>
    <row r="1" customFormat="false" ht="12.8" hidden="false" customHeight="false" outlineLevel="0" collapsed="false">
      <c r="A1" s="0" t="s">
        <v>74</v>
      </c>
      <c r="B1" s="0" t="s">
        <v>75</v>
      </c>
      <c r="C1" s="0" t="s">
        <v>76</v>
      </c>
      <c r="D1" s="0" t="s">
        <v>77</v>
      </c>
      <c r="E1" s="0" t="s">
        <v>78</v>
      </c>
      <c r="F1" s="0" t="s">
        <v>79</v>
      </c>
      <c r="G1" s="0" t="s">
        <v>80</v>
      </c>
      <c r="H1" s="0" t="s">
        <v>81</v>
      </c>
      <c r="I1" s="0" t="s">
        <v>82</v>
      </c>
      <c r="J1" s="0" t="s">
        <v>83</v>
      </c>
      <c r="K1" s="0" t="s">
        <v>84</v>
      </c>
      <c r="L1" s="0" t="s">
        <v>85</v>
      </c>
      <c r="M1" s="0" t="s">
        <v>86</v>
      </c>
      <c r="N1" s="0" t="s">
        <v>87</v>
      </c>
    </row>
    <row r="2" customFormat="false" ht="12.8" hidden="false" customHeight="false" outlineLevel="0" collapsed="false">
      <c r="A2" s="0" t="s">
        <v>88</v>
      </c>
      <c r="B2" s="0" t="n">
        <v>1435</v>
      </c>
      <c r="C2" s="0" t="n">
        <v>1900</v>
      </c>
      <c r="D2" s="0" t="n">
        <v>2105</v>
      </c>
      <c r="E2" s="0" t="n">
        <v>5225</v>
      </c>
      <c r="F2" s="0" t="n">
        <v>1835</v>
      </c>
      <c r="G2" s="0" t="n">
        <v>1510</v>
      </c>
      <c r="H2" s="0" t="n">
        <v>1435</v>
      </c>
      <c r="I2" s="0" t="n">
        <v>1425</v>
      </c>
      <c r="J2" s="0" t="n">
        <v>4550</v>
      </c>
      <c r="K2" s="0" t="n">
        <v>1435</v>
      </c>
    </row>
    <row r="3" customFormat="false" ht="12.8" hidden="false" customHeight="false" outlineLevel="0" collapsed="false">
      <c r="A3" s="0" t="s">
        <v>89</v>
      </c>
      <c r="B3" s="0" t="n">
        <v>2285</v>
      </c>
      <c r="C3" s="0" t="n">
        <v>2270</v>
      </c>
      <c r="D3" s="0" t="n">
        <v>2325</v>
      </c>
      <c r="E3" s="0" t="n">
        <v>3625</v>
      </c>
      <c r="F3" s="0" t="n">
        <v>2340</v>
      </c>
      <c r="G3" s="0" t="n">
        <v>2290</v>
      </c>
      <c r="H3" s="0" t="n">
        <v>2285</v>
      </c>
      <c r="I3" s="0" t="n">
        <v>2285</v>
      </c>
      <c r="J3" s="0" t="n">
        <v>3830</v>
      </c>
      <c r="K3" s="0" t="n">
        <v>2285</v>
      </c>
    </row>
    <row r="4" customFormat="false" ht="12.8" hidden="false" customHeight="false" outlineLevel="0" collapsed="false">
      <c r="A4" s="0" t="s">
        <v>90</v>
      </c>
      <c r="B4" s="0" t="n">
        <v>-0.35</v>
      </c>
      <c r="C4" s="0" t="n">
        <v>0.35</v>
      </c>
      <c r="D4" s="0" t="n">
        <v>-0.64</v>
      </c>
      <c r="E4" s="0" t="n">
        <v>0.38</v>
      </c>
      <c r="F4" s="0" t="n">
        <v>0.36</v>
      </c>
      <c r="G4" s="0" t="n">
        <v>-0.4</v>
      </c>
      <c r="H4" s="0" t="n">
        <v>-0.35</v>
      </c>
      <c r="I4" s="0" t="n">
        <v>-0.35</v>
      </c>
      <c r="J4" s="0" t="n">
        <v>-1.04</v>
      </c>
      <c r="K4" s="0" t="n">
        <v>-0.35</v>
      </c>
    </row>
    <row r="5" customFormat="false" ht="12.8" hidden="false" customHeight="false" outlineLevel="0" collapsed="false">
      <c r="A5" s="0" t="s">
        <v>91</v>
      </c>
      <c r="B5" s="0" t="n">
        <v>-0.33</v>
      </c>
      <c r="C5" s="0" t="n">
        <v>-2</v>
      </c>
      <c r="D5" s="0" t="n">
        <v>-2</v>
      </c>
      <c r="E5" s="0" t="n">
        <v>-2</v>
      </c>
      <c r="F5" s="0" t="n">
        <v>-2</v>
      </c>
      <c r="G5" s="0" t="n">
        <v>-0.33</v>
      </c>
      <c r="H5" s="0" t="n">
        <v>-0.33</v>
      </c>
      <c r="I5" s="0" t="n">
        <v>-0.33</v>
      </c>
      <c r="J5" s="0" t="n">
        <v>1.21</v>
      </c>
      <c r="K5" s="0" t="n">
        <v>-0.33</v>
      </c>
    </row>
    <row r="6" customFormat="false" ht="12.8" hidden="false" customHeight="false" outlineLevel="0" collapsed="false">
      <c r="A6" s="0" t="s">
        <v>92</v>
      </c>
      <c r="B6" s="0" t="n">
        <v>125</v>
      </c>
      <c r="C6" s="0" t="n">
        <v>140</v>
      </c>
      <c r="D6" s="0" t="n">
        <v>150</v>
      </c>
      <c r="E6" s="0" t="n">
        <v>235</v>
      </c>
      <c r="F6" s="0" t="n">
        <v>140</v>
      </c>
      <c r="G6" s="0" t="n">
        <v>130</v>
      </c>
      <c r="H6" s="0" t="n">
        <v>125</v>
      </c>
      <c r="I6" s="0" t="n">
        <v>120</v>
      </c>
      <c r="J6" s="0" t="n">
        <v>220</v>
      </c>
      <c r="K6" s="0" t="n">
        <v>125</v>
      </c>
      <c r="L6" s="0" t="n">
        <f aca="false">MIN(B6:K6)</f>
        <v>120</v>
      </c>
      <c r="M6" s="0" t="n">
        <f aca="false">MAX(B6:K6)</f>
        <v>235</v>
      </c>
      <c r="N6" s="0" t="n">
        <v>190</v>
      </c>
    </row>
    <row r="7" customFormat="false" ht="12.8" hidden="false" customHeight="false" outlineLevel="0" collapsed="false">
      <c r="A7" s="0" t="s">
        <v>93</v>
      </c>
      <c r="B7" s="0" t="n">
        <v>100</v>
      </c>
      <c r="C7" s="0" t="n">
        <v>100</v>
      </c>
      <c r="D7" s="0" t="n">
        <v>100</v>
      </c>
      <c r="E7" s="0" t="n">
        <v>125</v>
      </c>
      <c r="F7" s="0" t="n">
        <v>100</v>
      </c>
      <c r="G7" s="0" t="n">
        <v>100</v>
      </c>
      <c r="H7" s="0" t="n">
        <v>100</v>
      </c>
      <c r="I7" s="0" t="n">
        <v>100</v>
      </c>
      <c r="J7" s="0" t="n">
        <v>125</v>
      </c>
      <c r="K7" s="0" t="n">
        <v>100</v>
      </c>
      <c r="L7" s="0" t="n">
        <f aca="false">MIN(B7:K7)</f>
        <v>100</v>
      </c>
      <c r="M7" s="0" t="n">
        <f aca="false">MAX(B7:K7)</f>
        <v>125</v>
      </c>
      <c r="N7" s="0" t="n">
        <v>190</v>
      </c>
    </row>
    <row r="8" customFormat="false" ht="12.8" hidden="false" customHeight="false" outlineLevel="0" collapsed="false">
      <c r="A8" s="0" t="s">
        <v>94</v>
      </c>
      <c r="E8" s="0" t="n">
        <v>190</v>
      </c>
      <c r="J8" s="0" t="n">
        <v>180</v>
      </c>
    </row>
    <row r="9" customFormat="false" ht="12.8" hidden="false" customHeight="false" outlineLevel="0" collapsed="false">
      <c r="A9" s="0" t="s">
        <v>95</v>
      </c>
      <c r="E9" s="0" t="n">
        <v>190</v>
      </c>
      <c r="J9" s="0" t="n">
        <v>180</v>
      </c>
    </row>
    <row r="10" customFormat="false" ht="12.8" hidden="false" customHeight="false" outlineLevel="0" collapsed="false">
      <c r="A10" s="0" t="s">
        <v>96</v>
      </c>
      <c r="B10" s="5" t="n">
        <v>1E-007</v>
      </c>
    </row>
    <row r="11" customFormat="false" ht="12.8" hidden="false" customHeight="false" outlineLevel="0" collapsed="false">
      <c r="A11" s="0" t="s">
        <v>97</v>
      </c>
      <c r="B11" s="5" t="n">
        <v>4E-008</v>
      </c>
    </row>
    <row r="14" customFormat="false" ht="12.8" hidden="false" customHeight="false" outlineLevel="0" collapsed="false">
      <c r="A14" s="0" t="s">
        <v>98</v>
      </c>
      <c r="B14" s="0" t="s">
        <v>75</v>
      </c>
      <c r="C14" s="0" t="s">
        <v>76</v>
      </c>
      <c r="D14" s="0" t="s">
        <v>77</v>
      </c>
      <c r="E14" s="0" t="s">
        <v>78</v>
      </c>
      <c r="F14" s="0" t="s">
        <v>79</v>
      </c>
      <c r="G14" s="0" t="s">
        <v>80</v>
      </c>
      <c r="H14" s="0" t="s">
        <v>81</v>
      </c>
      <c r="I14" s="0" t="s">
        <v>82</v>
      </c>
      <c r="J14" s="0" t="s">
        <v>83</v>
      </c>
      <c r="K14" s="0" t="s">
        <v>84</v>
      </c>
    </row>
    <row r="15" customFormat="false" ht="12.8" hidden="false" customHeight="false" outlineLevel="0" collapsed="false">
      <c r="A15" s="0" t="s">
        <v>88</v>
      </c>
      <c r="B15" s="0" t="n">
        <v>1860</v>
      </c>
      <c r="C15" s="0" t="n">
        <v>1970</v>
      </c>
      <c r="D15" s="0" t="n">
        <v>2400</v>
      </c>
      <c r="E15" s="0" t="n">
        <v>6240</v>
      </c>
      <c r="F15" s="0" t="n">
        <v>2145</v>
      </c>
      <c r="G15" s="0" t="n">
        <v>2645</v>
      </c>
      <c r="H15" s="0" t="n">
        <v>1860</v>
      </c>
      <c r="I15" s="0" t="n">
        <v>1855</v>
      </c>
      <c r="J15" s="0" t="n">
        <v>5455</v>
      </c>
      <c r="K15" s="0" t="n">
        <v>1860</v>
      </c>
    </row>
    <row r="16" customFormat="false" ht="12.8" hidden="false" customHeight="false" outlineLevel="0" collapsed="false">
      <c r="A16" s="0" t="s">
        <v>89</v>
      </c>
      <c r="B16" s="0" t="n">
        <v>2085</v>
      </c>
      <c r="C16" s="0" t="n">
        <v>2010</v>
      </c>
      <c r="D16" s="0" t="n">
        <v>2410</v>
      </c>
      <c r="E16" s="0" t="n">
        <v>3945</v>
      </c>
      <c r="F16" s="0" t="n">
        <v>2360</v>
      </c>
      <c r="G16" s="0" t="n">
        <v>2880</v>
      </c>
      <c r="H16" s="0" t="n">
        <v>2085</v>
      </c>
      <c r="I16" s="0" t="n">
        <v>2085</v>
      </c>
      <c r="J16" s="0" t="n">
        <v>3980</v>
      </c>
      <c r="K16" s="0" t="n">
        <v>2085</v>
      </c>
    </row>
    <row r="17" customFormat="false" ht="12.8" hidden="false" customHeight="false" outlineLevel="0" collapsed="false">
      <c r="A17" s="0" t="s">
        <v>90</v>
      </c>
      <c r="B17" s="0" t="n">
        <v>-0.22</v>
      </c>
      <c r="C17" s="0" t="n">
        <v>-0.32</v>
      </c>
      <c r="D17" s="0" t="n">
        <v>-0.56</v>
      </c>
      <c r="E17" s="0" t="n">
        <v>-1.47</v>
      </c>
      <c r="F17" s="0" t="n">
        <v>-0.43</v>
      </c>
      <c r="G17" s="0" t="n">
        <v>-0.66</v>
      </c>
      <c r="H17" s="0" t="n">
        <v>-0.22</v>
      </c>
      <c r="I17" s="0" t="n">
        <v>-0.22</v>
      </c>
      <c r="J17" s="0" t="n">
        <v>-1.32</v>
      </c>
      <c r="K17" s="0" t="n">
        <v>-0.22</v>
      </c>
    </row>
    <row r="18" customFormat="false" ht="12.8" hidden="false" customHeight="false" outlineLevel="0" collapsed="false">
      <c r="A18" s="0" t="s">
        <v>91</v>
      </c>
      <c r="B18" s="0" t="n">
        <v>-0.27</v>
      </c>
      <c r="C18" s="0" t="n">
        <v>-0.37</v>
      </c>
      <c r="D18" s="0" t="n">
        <v>-0.05</v>
      </c>
      <c r="E18" s="0" t="n">
        <v>1.48</v>
      </c>
      <c r="F18" s="0" t="n">
        <v>-0.12</v>
      </c>
      <c r="G18" s="0" t="n">
        <v>0.35</v>
      </c>
      <c r="H18" s="0" t="n">
        <v>-0.27</v>
      </c>
      <c r="I18" s="0" t="n">
        <v>-0.27</v>
      </c>
      <c r="J18" s="0" t="n">
        <v>1.56</v>
      </c>
      <c r="K18" s="0" t="n">
        <v>-0.27</v>
      </c>
    </row>
    <row r="19" customFormat="false" ht="12.8" hidden="false" customHeight="false" outlineLevel="0" collapsed="false">
      <c r="A19" s="0" t="s">
        <v>92</v>
      </c>
      <c r="B19" s="0" t="n">
        <v>155</v>
      </c>
      <c r="C19" s="0" t="n">
        <v>160</v>
      </c>
      <c r="D19" s="0" t="n">
        <v>180</v>
      </c>
      <c r="E19" s="0" t="n">
        <v>290</v>
      </c>
      <c r="F19" s="0" t="n">
        <v>170</v>
      </c>
      <c r="G19" s="0" t="n">
        <v>190</v>
      </c>
      <c r="H19" s="0" t="n">
        <v>160</v>
      </c>
      <c r="I19" s="0" t="n">
        <v>160</v>
      </c>
      <c r="J19" s="0" t="n">
        <v>270</v>
      </c>
      <c r="K19" s="0" t="n">
        <v>160</v>
      </c>
      <c r="L19" s="0" t="n">
        <f aca="false">MIN(B19:K19)</f>
        <v>155</v>
      </c>
      <c r="M19" s="0" t="n">
        <f aca="false">MAX(B19:K19)</f>
        <v>290</v>
      </c>
      <c r="N19" s="0" t="n">
        <v>255</v>
      </c>
    </row>
    <row r="20" customFormat="false" ht="12.8" hidden="false" customHeight="false" outlineLevel="0" collapsed="false">
      <c r="A20" s="0" t="s">
        <v>93</v>
      </c>
      <c r="B20" s="0" t="n">
        <v>150</v>
      </c>
      <c r="C20" s="0" t="n">
        <v>145</v>
      </c>
      <c r="D20" s="0" t="n">
        <v>170</v>
      </c>
      <c r="E20" s="0" t="n">
        <v>215</v>
      </c>
      <c r="F20" s="0" t="n">
        <v>160</v>
      </c>
      <c r="G20" s="0" t="n">
        <v>180</v>
      </c>
      <c r="H20" s="0" t="n">
        <v>150</v>
      </c>
      <c r="I20" s="0" t="n">
        <v>150</v>
      </c>
      <c r="J20" s="0" t="n">
        <v>215</v>
      </c>
      <c r="K20" s="0" t="n">
        <v>155</v>
      </c>
      <c r="L20" s="0" t="n">
        <f aca="false">MIN(B20:K20)</f>
        <v>145</v>
      </c>
      <c r="M20" s="0" t="n">
        <f aca="false">MAX(B20:K20)</f>
        <v>215</v>
      </c>
      <c r="N20" s="0" t="n">
        <v>255</v>
      </c>
    </row>
    <row r="21" customFormat="false" ht="12.8" hidden="false" customHeight="false" outlineLevel="0" collapsed="false">
      <c r="A21" s="0" t="s">
        <v>94</v>
      </c>
      <c r="E21" s="0" t="n">
        <v>180</v>
      </c>
      <c r="J21" s="0" t="n">
        <v>255</v>
      </c>
    </row>
    <row r="22" customFormat="false" ht="12.8" hidden="false" customHeight="false" outlineLevel="0" collapsed="false">
      <c r="A22" s="0" t="s">
        <v>95</v>
      </c>
      <c r="E22" s="0" t="n">
        <v>180</v>
      </c>
      <c r="J22" s="0" t="n">
        <v>255</v>
      </c>
    </row>
    <row r="23" customFormat="false" ht="12.8" hidden="false" customHeight="false" outlineLevel="0" collapsed="false">
      <c r="A23" s="0" t="s">
        <v>96</v>
      </c>
      <c r="B23" s="5" t="n">
        <v>1.3E-007</v>
      </c>
    </row>
    <row r="24" customFormat="false" ht="12.8" hidden="false" customHeight="false" outlineLevel="0" collapsed="false">
      <c r="A24" s="0" t="s">
        <v>97</v>
      </c>
      <c r="B24" s="5" t="n">
        <v>1E-007</v>
      </c>
    </row>
    <row r="27" customFormat="false" ht="12.8" hidden="false" customHeight="false" outlineLevel="0" collapsed="false">
      <c r="A27" s="0" t="s">
        <v>99</v>
      </c>
      <c r="B27" s="0" t="s">
        <v>75</v>
      </c>
      <c r="C27" s="0" t="s">
        <v>76</v>
      </c>
      <c r="D27" s="0" t="s">
        <v>77</v>
      </c>
      <c r="E27" s="0" t="s">
        <v>78</v>
      </c>
      <c r="F27" s="0" t="s">
        <v>79</v>
      </c>
      <c r="G27" s="0" t="s">
        <v>80</v>
      </c>
      <c r="H27" s="0" t="s">
        <v>81</v>
      </c>
      <c r="I27" s="0" t="s">
        <v>82</v>
      </c>
      <c r="J27" s="0" t="s">
        <v>83</v>
      </c>
      <c r="K27" s="0" t="s">
        <v>84</v>
      </c>
    </row>
    <row r="28" customFormat="false" ht="12.8" hidden="false" customHeight="false" outlineLevel="0" collapsed="false">
      <c r="A28" s="0" t="s">
        <v>88</v>
      </c>
      <c r="B28" s="0" t="n">
        <v>1860</v>
      </c>
      <c r="C28" s="0" t="n">
        <v>1965</v>
      </c>
      <c r="D28" s="0" t="n">
        <v>2400</v>
      </c>
      <c r="E28" s="0" t="n">
        <v>6240</v>
      </c>
      <c r="F28" s="0" t="n">
        <v>2145</v>
      </c>
      <c r="G28" s="0" t="n">
        <v>1965</v>
      </c>
      <c r="H28" s="0" t="n">
        <v>1860</v>
      </c>
      <c r="I28" s="0" t="n">
        <v>1855</v>
      </c>
      <c r="J28" s="0" t="n">
        <v>5455</v>
      </c>
      <c r="K28" s="0" t="n">
        <v>1860</v>
      </c>
    </row>
    <row r="29" customFormat="false" ht="12.8" hidden="false" customHeight="false" outlineLevel="0" collapsed="false">
      <c r="A29" s="0" t="s">
        <v>89</v>
      </c>
      <c r="B29" s="0" t="n">
        <v>2085</v>
      </c>
      <c r="C29" s="0" t="n">
        <v>2010</v>
      </c>
      <c r="D29" s="0" t="n">
        <v>2410</v>
      </c>
      <c r="E29" s="0" t="n">
        <v>3945</v>
      </c>
      <c r="F29" s="0" t="n">
        <v>2360</v>
      </c>
      <c r="G29" s="0" t="n">
        <v>2100</v>
      </c>
      <c r="H29" s="0" t="n">
        <v>2085</v>
      </c>
      <c r="I29" s="0" t="n">
        <v>2085</v>
      </c>
      <c r="J29" s="0" t="n">
        <v>3980</v>
      </c>
      <c r="K29" s="0" t="n">
        <v>2085</v>
      </c>
    </row>
    <row r="30" customFormat="false" ht="12.8" hidden="false" customHeight="false" outlineLevel="0" collapsed="false">
      <c r="A30" s="0" t="s">
        <v>90</v>
      </c>
      <c r="B30" s="0" t="n">
        <v>-0.22</v>
      </c>
      <c r="C30" s="0" t="n">
        <v>-0.32</v>
      </c>
      <c r="D30" s="0" t="n">
        <v>-0.56</v>
      </c>
      <c r="E30" s="0" t="n">
        <v>-1.47</v>
      </c>
      <c r="F30" s="0" t="n">
        <v>-0.43</v>
      </c>
      <c r="G30" s="0" t="n">
        <v>-0.32</v>
      </c>
      <c r="H30" s="0" t="n">
        <v>-0.22</v>
      </c>
      <c r="I30" s="0" t="n">
        <v>-0.22</v>
      </c>
      <c r="J30" s="0" t="n">
        <v>-1.32</v>
      </c>
      <c r="K30" s="0" t="n">
        <v>-0.22</v>
      </c>
    </row>
    <row r="31" customFormat="false" ht="12.8" hidden="false" customHeight="false" outlineLevel="0" collapsed="false">
      <c r="A31" s="0" t="s">
        <v>91</v>
      </c>
      <c r="B31" s="0" t="n">
        <v>-0.27</v>
      </c>
      <c r="C31" s="0" t="n">
        <v>-0.37</v>
      </c>
      <c r="D31" s="0" t="n">
        <v>-0.05</v>
      </c>
      <c r="E31" s="0" t="n">
        <v>1.48</v>
      </c>
      <c r="F31" s="0" t="n">
        <v>-0.12</v>
      </c>
      <c r="G31" s="0" t="n">
        <v>-0.27</v>
      </c>
      <c r="H31" s="0" t="n">
        <v>-0.27</v>
      </c>
      <c r="I31" s="0" t="n">
        <v>-0.27</v>
      </c>
      <c r="J31" s="0" t="n">
        <v>1.56</v>
      </c>
      <c r="K31" s="0" t="n">
        <v>-0.27</v>
      </c>
    </row>
    <row r="32" customFormat="false" ht="12.8" hidden="false" customHeight="false" outlineLevel="0" collapsed="false">
      <c r="A32" s="0" t="s">
        <v>92</v>
      </c>
      <c r="B32" s="0" t="n">
        <v>175</v>
      </c>
      <c r="C32" s="0" t="n">
        <v>180</v>
      </c>
      <c r="D32" s="0" t="n">
        <v>200</v>
      </c>
      <c r="E32" s="0" t="n">
        <v>310</v>
      </c>
      <c r="F32" s="0" t="n">
        <v>185</v>
      </c>
      <c r="G32" s="0" t="n">
        <v>180</v>
      </c>
      <c r="H32" s="0" t="n">
        <v>180</v>
      </c>
      <c r="I32" s="0" t="n">
        <v>175</v>
      </c>
      <c r="J32" s="0" t="n">
        <v>295</v>
      </c>
      <c r="K32" s="0" t="n">
        <v>180</v>
      </c>
      <c r="L32" s="0" t="n">
        <f aca="false">MIN(B32:K32)</f>
        <v>175</v>
      </c>
      <c r="M32" s="0" t="n">
        <f aca="false">MAX(B32:K32)</f>
        <v>310</v>
      </c>
      <c r="N32" s="0" t="n">
        <v>300</v>
      </c>
    </row>
    <row r="33" customFormat="false" ht="12.8" hidden="false" customHeight="false" outlineLevel="0" collapsed="false">
      <c r="A33" s="0" t="s">
        <v>93</v>
      </c>
      <c r="B33" s="0" t="n">
        <v>175</v>
      </c>
      <c r="C33" s="0" t="n">
        <v>180</v>
      </c>
      <c r="D33" s="0" t="n">
        <v>190</v>
      </c>
      <c r="E33" s="0" t="n">
        <v>240</v>
      </c>
      <c r="F33" s="0" t="n">
        <v>185</v>
      </c>
      <c r="G33" s="0" t="n">
        <v>180</v>
      </c>
      <c r="H33" s="0" t="n">
        <v>180</v>
      </c>
      <c r="I33" s="0" t="n">
        <v>175</v>
      </c>
      <c r="J33" s="0" t="n">
        <v>240</v>
      </c>
      <c r="K33" s="0" t="n">
        <v>180</v>
      </c>
      <c r="L33" s="0" t="n">
        <f aca="false">MIN(B33:K33)</f>
        <v>175</v>
      </c>
      <c r="M33" s="0" t="n">
        <f aca="false">MAX(B33:K33)</f>
        <v>240</v>
      </c>
      <c r="N33" s="0" t="n">
        <v>300</v>
      </c>
    </row>
    <row r="34" customFormat="false" ht="12.8" hidden="false" customHeight="false" outlineLevel="0" collapsed="false">
      <c r="A34" s="0" t="s">
        <v>94</v>
      </c>
      <c r="E34" s="0" t="n">
        <v>300</v>
      </c>
      <c r="J34" s="0" t="n">
        <v>280</v>
      </c>
    </row>
    <row r="35" customFormat="false" ht="12.8" hidden="false" customHeight="false" outlineLevel="0" collapsed="false">
      <c r="A35" s="0" t="s">
        <v>95</v>
      </c>
      <c r="E35" s="0" t="n">
        <v>300</v>
      </c>
      <c r="J35" s="0" t="n">
        <v>280</v>
      </c>
    </row>
    <row r="36" customFormat="false" ht="12.8" hidden="false" customHeight="false" outlineLevel="0" collapsed="false">
      <c r="A36" s="0" t="s">
        <v>96</v>
      </c>
      <c r="B36" s="5" t="n">
        <v>1.5E-007</v>
      </c>
    </row>
    <row r="37" customFormat="false" ht="12.8" hidden="false" customHeight="false" outlineLevel="0" collapsed="false">
      <c r="A37" s="0" t="s">
        <v>97</v>
      </c>
      <c r="B37" s="5" t="n">
        <v>1.4E-007</v>
      </c>
    </row>
    <row r="40" customFormat="false" ht="12.8" hidden="false" customHeight="false" outlineLevel="0" collapsed="false">
      <c r="A40" s="0" t="s">
        <v>100</v>
      </c>
      <c r="B40" s="0" t="s">
        <v>75</v>
      </c>
      <c r="C40" s="0" t="s">
        <v>76</v>
      </c>
      <c r="D40" s="0" t="s">
        <v>77</v>
      </c>
      <c r="E40" s="0" t="s">
        <v>78</v>
      </c>
      <c r="F40" s="0" t="s">
        <v>79</v>
      </c>
      <c r="G40" s="0" t="s">
        <v>80</v>
      </c>
      <c r="H40" s="0" t="s">
        <v>81</v>
      </c>
      <c r="I40" s="0" t="s">
        <v>82</v>
      </c>
      <c r="J40" s="0" t="s">
        <v>83</v>
      </c>
      <c r="K40" s="0" t="s">
        <v>84</v>
      </c>
    </row>
    <row r="41" customFormat="false" ht="12.8" hidden="false" customHeight="false" outlineLevel="0" collapsed="false">
      <c r="A41" s="0" t="s">
        <v>88</v>
      </c>
      <c r="B41" s="0" t="n">
        <v>600</v>
      </c>
      <c r="C41" s="0" t="n">
        <v>610</v>
      </c>
      <c r="D41" s="0" t="n">
        <v>820</v>
      </c>
      <c r="E41" s="0" t="n">
        <v>1690</v>
      </c>
      <c r="F41" s="0" t="n">
        <v>750</v>
      </c>
      <c r="G41" s="0" t="n">
        <v>630</v>
      </c>
      <c r="H41" s="0" t="n">
        <v>610</v>
      </c>
      <c r="I41" s="0" t="n">
        <v>595</v>
      </c>
      <c r="J41" s="0" t="n">
        <v>1350</v>
      </c>
      <c r="K41" s="0" t="n">
        <v>610</v>
      </c>
    </row>
    <row r="42" customFormat="false" ht="12.8" hidden="false" customHeight="false" outlineLevel="0" collapsed="false">
      <c r="A42" s="0" t="s">
        <v>89</v>
      </c>
      <c r="B42" s="0" t="n">
        <v>1600</v>
      </c>
      <c r="C42" s="0" t="n">
        <v>1610</v>
      </c>
      <c r="D42" s="0" t="n">
        <v>1965</v>
      </c>
      <c r="E42" s="0" t="n">
        <v>5845</v>
      </c>
      <c r="F42" s="0" t="n">
        <v>1990</v>
      </c>
      <c r="G42" s="0" t="n">
        <v>1635</v>
      </c>
      <c r="H42" s="0" t="n">
        <v>1610</v>
      </c>
      <c r="I42" s="0" t="n">
        <v>1590</v>
      </c>
      <c r="J42" s="0" t="n">
        <v>9085</v>
      </c>
      <c r="K42" s="0" t="n">
        <v>1605</v>
      </c>
    </row>
    <row r="43" customFormat="false" ht="12.8" hidden="false" customHeight="false" outlineLevel="0" collapsed="false">
      <c r="A43" s="0" t="s">
        <v>90</v>
      </c>
      <c r="B43" s="0" t="n">
        <v>-0.075</v>
      </c>
      <c r="C43" s="0" t="n">
        <v>-0.072</v>
      </c>
      <c r="D43" s="0" t="n">
        <v>-0.083</v>
      </c>
      <c r="E43" s="0" t="n">
        <v>1.104</v>
      </c>
      <c r="F43" s="0" t="n">
        <v>0.023</v>
      </c>
      <c r="G43" s="0" t="n">
        <v>-0.06</v>
      </c>
      <c r="H43" s="0" t="n">
        <v>-0.072</v>
      </c>
      <c r="I43" s="0" t="n">
        <v>-0.077</v>
      </c>
      <c r="J43" s="0" t="n">
        <v>0.67</v>
      </c>
      <c r="K43" s="0" t="n">
        <v>-0.072</v>
      </c>
    </row>
    <row r="44" customFormat="false" ht="12.8" hidden="false" customHeight="false" outlineLevel="0" collapsed="false">
      <c r="A44" s="0" t="s">
        <v>91</v>
      </c>
      <c r="B44" s="0" t="n">
        <v>-0.12</v>
      </c>
      <c r="C44" s="0" t="n">
        <v>-0.125</v>
      </c>
      <c r="D44" s="0" t="n">
        <v>-0.167</v>
      </c>
      <c r="E44" s="0" t="n">
        <v>0.403</v>
      </c>
      <c r="F44" s="0" t="n">
        <v>-0.176</v>
      </c>
      <c r="G44" s="0" t="n">
        <v>-0.13</v>
      </c>
      <c r="H44" s="0" t="n">
        <v>-0.125</v>
      </c>
      <c r="I44" s="0" t="n">
        <v>-0.121</v>
      </c>
      <c r="J44" s="0" t="n">
        <v>1.316</v>
      </c>
      <c r="K44" s="0" t="n">
        <v>-0.125</v>
      </c>
    </row>
    <row r="45" customFormat="false" ht="12.8" hidden="false" customHeight="false" outlineLevel="0" collapsed="false">
      <c r="A45" s="0" t="s">
        <v>92</v>
      </c>
      <c r="B45" s="0" t="n">
        <v>215</v>
      </c>
      <c r="C45" s="0" t="n">
        <v>215</v>
      </c>
      <c r="D45" s="0" t="n">
        <v>210</v>
      </c>
      <c r="E45" s="0" t="n">
        <v>190</v>
      </c>
      <c r="F45" s="0" t="n">
        <v>215</v>
      </c>
      <c r="G45" s="0" t="n">
        <v>215</v>
      </c>
      <c r="H45" s="0" t="n">
        <v>215</v>
      </c>
      <c r="I45" s="0" t="n">
        <v>220</v>
      </c>
      <c r="J45" s="0" t="n">
        <v>410</v>
      </c>
      <c r="K45" s="0" t="n">
        <v>220</v>
      </c>
      <c r="L45" s="0" t="n">
        <f aca="false">MIN(B45:K45)</f>
        <v>190</v>
      </c>
      <c r="M45" s="0" t="n">
        <f aca="false">MAX(B45:K45)</f>
        <v>410</v>
      </c>
      <c r="N45" s="0" t="n">
        <v>275</v>
      </c>
    </row>
    <row r="46" customFormat="false" ht="12.8" hidden="false" customHeight="false" outlineLevel="0" collapsed="false">
      <c r="A46" s="0" t="s">
        <v>93</v>
      </c>
      <c r="B46" s="0" t="n">
        <v>210</v>
      </c>
      <c r="C46" s="0" t="n">
        <v>210</v>
      </c>
      <c r="D46" s="0" t="n">
        <v>230</v>
      </c>
      <c r="E46" s="0" t="n">
        <v>350</v>
      </c>
      <c r="F46" s="0" t="n">
        <v>230</v>
      </c>
      <c r="G46" s="0" t="n">
        <v>210</v>
      </c>
      <c r="H46" s="0" t="n">
        <v>200</v>
      </c>
      <c r="I46" s="0" t="n">
        <v>205</v>
      </c>
      <c r="J46" s="0" t="n">
        <v>200</v>
      </c>
      <c r="K46" s="0" t="n">
        <v>210</v>
      </c>
      <c r="L46" s="0" t="n">
        <f aca="false">MIN(B46:K46)</f>
        <v>200</v>
      </c>
      <c r="M46" s="0" t="n">
        <f aca="false">MAX(B46:K46)</f>
        <v>350</v>
      </c>
      <c r="N46" s="0" t="n">
        <v>275</v>
      </c>
    </row>
    <row r="47" customFormat="false" ht="12.8" hidden="false" customHeight="false" outlineLevel="0" collapsed="false">
      <c r="A47" s="0" t="s">
        <v>94</v>
      </c>
      <c r="E47" s="0" t="n">
        <v>275</v>
      </c>
      <c r="J47" s="0" t="n">
        <v>275</v>
      </c>
    </row>
    <row r="48" customFormat="false" ht="12.8" hidden="false" customHeight="false" outlineLevel="0" collapsed="false">
      <c r="A48" s="0" t="s">
        <v>95</v>
      </c>
      <c r="E48" s="0" t="n">
        <v>275</v>
      </c>
      <c r="J48" s="0" t="n">
        <v>275</v>
      </c>
    </row>
    <row r="49" customFormat="false" ht="12.8" hidden="false" customHeight="false" outlineLevel="0" collapsed="false">
      <c r="A49" s="0" t="s">
        <v>96</v>
      </c>
      <c r="B49" s="5" t="n">
        <v>3.8E-007</v>
      </c>
    </row>
    <row r="50" customFormat="false" ht="12.8" hidden="false" customHeight="false" outlineLevel="0" collapsed="false">
      <c r="A50" s="0" t="s">
        <v>97</v>
      </c>
      <c r="B50" s="5" t="n">
        <v>2.1E-007</v>
      </c>
    </row>
    <row r="53" customFormat="false" ht="12.8" hidden="false" customHeight="false" outlineLevel="0" collapsed="false">
      <c r="A53" s="0" t="s">
        <v>101</v>
      </c>
      <c r="B53" s="0" t="s">
        <v>75</v>
      </c>
      <c r="C53" s="0" t="s">
        <v>76</v>
      </c>
      <c r="D53" s="0" t="s">
        <v>77</v>
      </c>
      <c r="E53" s="0" t="s">
        <v>78</v>
      </c>
      <c r="F53" s="0" t="s">
        <v>79</v>
      </c>
      <c r="G53" s="0" t="s">
        <v>80</v>
      </c>
      <c r="H53" s="0" t="s">
        <v>81</v>
      </c>
      <c r="I53" s="0" t="s">
        <v>82</v>
      </c>
      <c r="J53" s="0" t="s">
        <v>83</v>
      </c>
      <c r="K53" s="0" t="s">
        <v>84</v>
      </c>
    </row>
    <row r="54" customFormat="false" ht="12.8" hidden="false" customHeight="false" outlineLevel="0" collapsed="false">
      <c r="A54" s="0" t="s">
        <v>88</v>
      </c>
      <c r="B54" s="0" t="n">
        <v>600</v>
      </c>
      <c r="C54" s="0" t="n">
        <v>610</v>
      </c>
      <c r="D54" s="0" t="n">
        <v>820</v>
      </c>
      <c r="E54" s="0" t="n">
        <v>1655</v>
      </c>
      <c r="F54" s="0" t="n">
        <v>745</v>
      </c>
      <c r="G54" s="0" t="n">
        <v>630</v>
      </c>
      <c r="H54" s="0" t="n">
        <v>610</v>
      </c>
      <c r="I54" s="0" t="n">
        <v>595</v>
      </c>
      <c r="J54" s="0" t="n">
        <v>1330</v>
      </c>
      <c r="K54" s="0" t="n">
        <v>610</v>
      </c>
    </row>
    <row r="55" customFormat="false" ht="12.8" hidden="false" customHeight="false" outlineLevel="0" collapsed="false">
      <c r="A55" s="0" t="s">
        <v>89</v>
      </c>
      <c r="B55" s="0" t="n">
        <v>2000</v>
      </c>
      <c r="C55" s="0" t="n">
        <v>2010</v>
      </c>
      <c r="D55" s="0" t="n">
        <v>2425</v>
      </c>
      <c r="E55" s="0" t="n">
        <v>7685</v>
      </c>
      <c r="F55" s="0" t="n">
        <v>2450</v>
      </c>
      <c r="G55" s="0" t="n">
        <v>2040</v>
      </c>
      <c r="H55" s="0" t="n">
        <v>2010</v>
      </c>
      <c r="I55" s="0" t="n">
        <v>1990</v>
      </c>
      <c r="J55" s="0" t="n">
        <v>12400</v>
      </c>
      <c r="K55" s="0" t="n">
        <v>2005</v>
      </c>
    </row>
    <row r="56" customFormat="false" ht="12.8" hidden="false" customHeight="false" outlineLevel="0" collapsed="false">
      <c r="A56" s="0" t="s">
        <v>90</v>
      </c>
      <c r="B56" s="0" t="n">
        <v>-0.097</v>
      </c>
      <c r="C56" s="0" t="n">
        <v>-0.094</v>
      </c>
      <c r="D56" s="0" t="n">
        <v>0.066</v>
      </c>
      <c r="E56" s="0" t="n">
        <v>1.08</v>
      </c>
      <c r="F56" s="0" t="n">
        <v>0.005</v>
      </c>
      <c r="G56" s="0" t="n">
        <v>-0.08</v>
      </c>
      <c r="H56" s="0" t="n">
        <v>-0.094</v>
      </c>
      <c r="I56" s="0" t="n">
        <v>-0.1</v>
      </c>
      <c r="J56" s="0" t="n">
        <v>0.65</v>
      </c>
      <c r="K56" s="0" t="n">
        <v>-0.094</v>
      </c>
    </row>
    <row r="57" customFormat="false" ht="12.8" hidden="false" customHeight="false" outlineLevel="0" collapsed="false">
      <c r="A57" s="0" t="s">
        <v>91</v>
      </c>
      <c r="B57" s="0" t="n">
        <v>-0.054</v>
      </c>
      <c r="C57" s="0" t="n">
        <v>-0.057</v>
      </c>
      <c r="D57" s="0" t="n">
        <v>-0.147</v>
      </c>
      <c r="E57" s="0" t="n">
        <v>0.09</v>
      </c>
      <c r="F57" s="0" t="n">
        <v>-0.158</v>
      </c>
      <c r="G57" s="0" t="n">
        <v>-0.065</v>
      </c>
      <c r="H57" s="0" t="n">
        <v>-0.057</v>
      </c>
      <c r="I57" s="0" t="n">
        <v>-0.051</v>
      </c>
      <c r="J57" s="0" t="n">
        <v>0.8</v>
      </c>
      <c r="K57" s="0" t="n">
        <v>-0.057</v>
      </c>
    </row>
    <row r="58" customFormat="false" ht="12.8" hidden="false" customHeight="false" outlineLevel="0" collapsed="false">
      <c r="A58" s="0" t="s">
        <v>92</v>
      </c>
      <c r="B58" s="0" t="n">
        <v>230</v>
      </c>
      <c r="C58" s="0" t="n">
        <v>230</v>
      </c>
      <c r="D58" s="0" t="n">
        <v>260</v>
      </c>
      <c r="E58" s="0" t="n">
        <v>370</v>
      </c>
      <c r="F58" s="0" t="n">
        <v>245</v>
      </c>
      <c r="G58" s="0" t="n">
        <v>230</v>
      </c>
      <c r="H58" s="0" t="n">
        <v>230</v>
      </c>
      <c r="I58" s="0" t="n">
        <v>225</v>
      </c>
      <c r="J58" s="0" t="n">
        <v>340</v>
      </c>
      <c r="K58" s="0" t="n">
        <v>230</v>
      </c>
      <c r="L58" s="0" t="n">
        <f aca="false">MIN(B58:K58)</f>
        <v>225</v>
      </c>
      <c r="M58" s="0" t="n">
        <f aca="false">MAX(B58:K58)</f>
        <v>370</v>
      </c>
      <c r="N58" s="0" t="n">
        <v>510</v>
      </c>
    </row>
    <row r="59" customFormat="false" ht="12.8" hidden="false" customHeight="false" outlineLevel="0" collapsed="false">
      <c r="A59" s="0" t="s">
        <v>93</v>
      </c>
      <c r="B59" s="0" t="n">
        <v>285</v>
      </c>
      <c r="C59" s="0" t="n">
        <v>290</v>
      </c>
      <c r="D59" s="0" t="n">
        <v>320</v>
      </c>
      <c r="E59" s="0" t="n">
        <v>565</v>
      </c>
      <c r="F59" s="0" t="n">
        <v>320</v>
      </c>
      <c r="G59" s="0" t="n">
        <v>290</v>
      </c>
      <c r="H59" s="0" t="n">
        <v>285</v>
      </c>
      <c r="I59" s="0" t="n">
        <v>285</v>
      </c>
      <c r="J59" s="0" t="n">
        <v>710</v>
      </c>
      <c r="K59" s="0" t="n">
        <v>290</v>
      </c>
      <c r="L59" s="0" t="n">
        <f aca="false">MIN(B59:K59)</f>
        <v>285</v>
      </c>
      <c r="M59" s="0" t="n">
        <f aca="false">MAX(B59:K59)</f>
        <v>710</v>
      </c>
      <c r="N59" s="0" t="n">
        <v>510</v>
      </c>
    </row>
    <row r="60" customFormat="false" ht="12.8" hidden="false" customHeight="false" outlineLevel="0" collapsed="false">
      <c r="A60" s="0" t="s">
        <v>94</v>
      </c>
      <c r="E60" s="0" t="n">
        <v>480</v>
      </c>
      <c r="J60" s="0" t="n">
        <v>510</v>
      </c>
    </row>
    <row r="61" customFormat="false" ht="12.8" hidden="false" customHeight="false" outlineLevel="0" collapsed="false">
      <c r="A61" s="0" t="s">
        <v>95</v>
      </c>
      <c r="E61" s="0" t="n">
        <v>475</v>
      </c>
      <c r="J61" s="0" t="n">
        <v>510</v>
      </c>
    </row>
    <row r="62" customFormat="false" ht="12.8" hidden="false" customHeight="false" outlineLevel="0" collapsed="false">
      <c r="A62" s="0" t="s">
        <v>96</v>
      </c>
      <c r="B62" s="5" t="n">
        <v>8E-007</v>
      </c>
    </row>
    <row r="63" customFormat="false" ht="12.8" hidden="false" customHeight="false" outlineLevel="0" collapsed="false">
      <c r="A63" s="0" t="s">
        <v>97</v>
      </c>
      <c r="B63" s="5" t="n">
        <v>3.9E-007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24842</TotalTime>
  <Application>LibreOffice/5.0.6.2$Linux_X86_64 LibreOffice_project/00$Build-2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2017-12-03T06:14:07Z</dcterms:created>
  <dc:language>en-US</dc:language>
  <dcterms:modified xsi:type="dcterms:W3CDTF">2018-01-08T14:01:30Z</dcterms:modified>
  <cp:revision>74</cp:revision>
</cp:coreProperties>
</file>