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olid-Cleo\"/>
    </mc:Choice>
  </mc:AlternateContent>
  <bookViews>
    <workbookView xWindow="-2040" yWindow="60" windowWidth="21000" windowHeight="2130"/>
  </bookViews>
  <sheets>
    <sheet name="CLEOII-Chassis Layout" sheetId="11" r:id="rId1"/>
    <sheet name="Temp Sensors" sheetId="14" r:id="rId2"/>
    <sheet name="Strain Gauges" sheetId="19" r:id="rId3"/>
    <sheet name="Voltage taps" sheetId="16" r:id="rId4"/>
    <sheet name="other sensors" sheetId="17" r:id="rId5"/>
    <sheet name="Signal Conditioners" sheetId="2" r:id="rId6"/>
    <sheet name="PRs" sheetId="8" r:id="rId7"/>
  </sheets>
  <definedNames>
    <definedName name="_xlnm.Print_Titles" localSheetId="1">'Temp Sensors'!$1:$3</definedName>
  </definedNames>
  <calcPr calcId="162913" iterateCount="1"/>
</workbook>
</file>

<file path=xl/calcChain.xml><?xml version="1.0" encoding="utf-8"?>
<calcChain xmlns="http://schemas.openxmlformats.org/spreadsheetml/2006/main">
  <c r="J7" i="16" l="1"/>
  <c r="J6" i="16"/>
  <c r="J5" i="16"/>
  <c r="H25" i="16" l="1"/>
  <c r="H22" i="16"/>
  <c r="H18" i="16"/>
  <c r="H15" i="16"/>
  <c r="H13" i="16"/>
  <c r="H12" i="16"/>
  <c r="H11" i="16"/>
  <c r="H10" i="16"/>
  <c r="H9" i="16"/>
  <c r="M142" i="14" l="1"/>
  <c r="M141" i="14"/>
  <c r="M140" i="14"/>
  <c r="M139" i="14"/>
  <c r="M127" i="14"/>
  <c r="M126" i="14"/>
  <c r="M125" i="14"/>
  <c r="M124" i="14"/>
  <c r="M122" i="14"/>
  <c r="M121" i="14"/>
  <c r="M120" i="14"/>
  <c r="M119" i="14"/>
  <c r="M117" i="14"/>
  <c r="M116" i="14"/>
  <c r="M115" i="14"/>
  <c r="M114" i="14"/>
  <c r="M112" i="14"/>
  <c r="M111" i="14"/>
  <c r="M110" i="14"/>
  <c r="M109" i="14"/>
  <c r="M107" i="14"/>
  <c r="M106" i="14"/>
  <c r="M105" i="14"/>
  <c r="M104" i="14"/>
  <c r="M102" i="14"/>
  <c r="M101" i="14"/>
  <c r="M100" i="14"/>
  <c r="M99" i="14"/>
  <c r="M79" i="14"/>
  <c r="M78" i="14"/>
  <c r="M77" i="14"/>
  <c r="M76" i="14"/>
  <c r="M74" i="14"/>
  <c r="M73" i="14"/>
  <c r="M72" i="14"/>
  <c r="M71" i="14"/>
  <c r="M69" i="14"/>
  <c r="M68" i="14"/>
  <c r="M67" i="14"/>
  <c r="M66" i="14"/>
  <c r="M64" i="14"/>
  <c r="M63" i="14"/>
  <c r="M62" i="14"/>
  <c r="M61" i="14"/>
  <c r="M59" i="14"/>
  <c r="M58" i="14"/>
  <c r="M57" i="14"/>
  <c r="M56" i="14"/>
  <c r="M54" i="14"/>
  <c r="M53" i="14"/>
  <c r="M52" i="14"/>
  <c r="M51" i="14"/>
  <c r="M49" i="14"/>
  <c r="M48" i="14"/>
  <c r="M47" i="14"/>
  <c r="M46" i="14"/>
  <c r="M44" i="14"/>
  <c r="M43" i="14"/>
  <c r="M42" i="14"/>
  <c r="M41" i="14"/>
  <c r="M39" i="14"/>
  <c r="M38" i="14"/>
  <c r="M37" i="14"/>
  <c r="M36" i="14"/>
  <c r="M34" i="14"/>
  <c r="M33" i="14"/>
  <c r="M32" i="14"/>
  <c r="M31" i="14"/>
  <c r="M29" i="14"/>
  <c r="M28" i="14"/>
  <c r="M27" i="14"/>
  <c r="M26" i="14"/>
  <c r="M24" i="14"/>
  <c r="M23" i="14"/>
  <c r="M22" i="14"/>
  <c r="M21" i="14"/>
  <c r="M19" i="14"/>
  <c r="M18" i="14"/>
  <c r="M17" i="14"/>
  <c r="M16" i="14"/>
  <c r="M14" i="14"/>
  <c r="M13" i="14"/>
  <c r="M12" i="14"/>
  <c r="M11" i="14"/>
  <c r="M9" i="14"/>
  <c r="M8" i="14"/>
  <c r="M7" i="14"/>
  <c r="M6" i="14"/>
  <c r="AC90" i="14" l="1"/>
  <c r="AD90" i="14"/>
  <c r="AC95" i="14"/>
  <c r="AD95" i="14"/>
  <c r="E19" i="2" l="1"/>
  <c r="AD142" i="14"/>
  <c r="AD141" i="14"/>
  <c r="AD140" i="14"/>
  <c r="AD137" i="14"/>
  <c r="AD136" i="14"/>
  <c r="AD135" i="14"/>
  <c r="AD132" i="14"/>
  <c r="AD131" i="14"/>
  <c r="AD130" i="14"/>
  <c r="AD127" i="14"/>
  <c r="AD126" i="14"/>
  <c r="AD125" i="14"/>
  <c r="AD122" i="14"/>
  <c r="AD121" i="14"/>
  <c r="AD120" i="14"/>
  <c r="AD117" i="14"/>
  <c r="AD116" i="14"/>
  <c r="AD115" i="14"/>
  <c r="AD112" i="14"/>
  <c r="AD111" i="14"/>
  <c r="AD110" i="14"/>
  <c r="AD107" i="14"/>
  <c r="AD106" i="14"/>
  <c r="AD105" i="14"/>
  <c r="AD102" i="14"/>
  <c r="AD101" i="14"/>
  <c r="AD100" i="14"/>
  <c r="AD96" i="14"/>
  <c r="AD92" i="14"/>
  <c r="AD91" i="14"/>
  <c r="AD84" i="14"/>
  <c r="AD83" i="14"/>
  <c r="AD82" i="14"/>
  <c r="AD79" i="14"/>
  <c r="AD78" i="14"/>
  <c r="AD77" i="14"/>
  <c r="AD74" i="14"/>
  <c r="AD73" i="14"/>
  <c r="AD72" i="14"/>
  <c r="AD69" i="14"/>
  <c r="AD68" i="14"/>
  <c r="AD67" i="14"/>
  <c r="AD64" i="14"/>
  <c r="AD63" i="14"/>
  <c r="AD62" i="14"/>
  <c r="AD59" i="14"/>
  <c r="AD58" i="14"/>
  <c r="AD57" i="14"/>
  <c r="AD54" i="14"/>
  <c r="AD53" i="14"/>
  <c r="AD52" i="14"/>
  <c r="AD49" i="14"/>
  <c r="AD48" i="14"/>
  <c r="AD47" i="14"/>
  <c r="AD44" i="14"/>
  <c r="AD43" i="14"/>
  <c r="AD42" i="14"/>
  <c r="AD39" i="14"/>
  <c r="AD38" i="14"/>
  <c r="AD37" i="14"/>
  <c r="AD34" i="14"/>
  <c r="AD33" i="14"/>
  <c r="AD32" i="14"/>
  <c r="AD29" i="14"/>
  <c r="AD28" i="14"/>
  <c r="AD27" i="14"/>
  <c r="AD24" i="14"/>
  <c r="AD23" i="14"/>
  <c r="AD22" i="14"/>
  <c r="AD19" i="14"/>
  <c r="AD18" i="14"/>
  <c r="AD17" i="14"/>
  <c r="AD14" i="14"/>
  <c r="AD13" i="14"/>
  <c r="AD12" i="14"/>
  <c r="AD9" i="14"/>
  <c r="AD8" i="14"/>
  <c r="AD7" i="14"/>
  <c r="AC142" i="14" l="1"/>
  <c r="AC141" i="14"/>
  <c r="AC140" i="14"/>
  <c r="AC137" i="14"/>
  <c r="AC136" i="14"/>
  <c r="AC135" i="14"/>
  <c r="AC132" i="14"/>
  <c r="AC131" i="14"/>
  <c r="AC130" i="14"/>
  <c r="AC127" i="14"/>
  <c r="AC126" i="14"/>
  <c r="AC125" i="14"/>
  <c r="AC122" i="14"/>
  <c r="AC121" i="14"/>
  <c r="AC120" i="14"/>
  <c r="AC117" i="14"/>
  <c r="AC116" i="14"/>
  <c r="AC115" i="14"/>
  <c r="AC112" i="14"/>
  <c r="AC111" i="14"/>
  <c r="AC110" i="14"/>
  <c r="AC107" i="14"/>
  <c r="AC106" i="14"/>
  <c r="AC105" i="14"/>
  <c r="AC102" i="14"/>
  <c r="AC101" i="14"/>
  <c r="AC100" i="14"/>
  <c r="AC96" i="14"/>
  <c r="AC92" i="14"/>
  <c r="AC91" i="14"/>
  <c r="AC84" i="14"/>
  <c r="AC83" i="14"/>
  <c r="AC82" i="14"/>
  <c r="AC79" i="14"/>
  <c r="AC78" i="14"/>
  <c r="AC77" i="14"/>
  <c r="AC74" i="14"/>
  <c r="AC73" i="14"/>
  <c r="AC72" i="14"/>
  <c r="AC69" i="14"/>
  <c r="AC68" i="14"/>
  <c r="AC67" i="14"/>
  <c r="AC64" i="14"/>
  <c r="AC63" i="14"/>
  <c r="AC62" i="14"/>
  <c r="AC58" i="14"/>
  <c r="AC57" i="14"/>
  <c r="AC59" i="14"/>
  <c r="AC54" i="14"/>
  <c r="AC53" i="14"/>
  <c r="AC52" i="14"/>
  <c r="AC49" i="14"/>
  <c r="AC48" i="14"/>
  <c r="AC47" i="14"/>
  <c r="AC44" i="14"/>
  <c r="AC43" i="14"/>
  <c r="AC42" i="14"/>
  <c r="AC39" i="14"/>
  <c r="AC38" i="14"/>
  <c r="AC37" i="14"/>
  <c r="AC34" i="14"/>
  <c r="AC33" i="14"/>
  <c r="AC32" i="14"/>
  <c r="AC29" i="14"/>
  <c r="AC28" i="14"/>
  <c r="AC27" i="14"/>
  <c r="AC24" i="14"/>
  <c r="AC23" i="14"/>
  <c r="AC22" i="14"/>
  <c r="AC19" i="14"/>
  <c r="AC18" i="14"/>
  <c r="AC17" i="14"/>
  <c r="AC14" i="14"/>
  <c r="AC13" i="14"/>
  <c r="AC12" i="14"/>
  <c r="AC9" i="14"/>
  <c r="AC8" i="14"/>
  <c r="AC7" i="14"/>
  <c r="E6" i="2" l="1"/>
  <c r="E5" i="2"/>
  <c r="F36" i="8"/>
  <c r="E4" i="2"/>
  <c r="E7" i="2"/>
  <c r="E8" i="2"/>
  <c r="E10" i="2"/>
  <c r="E11" i="2"/>
  <c r="E12" i="2"/>
  <c r="E13" i="2"/>
  <c r="E16" i="2"/>
  <c r="E21" i="2"/>
  <c r="E22" i="2"/>
  <c r="C36" i="8"/>
  <c r="E26" i="2" l="1"/>
</calcChain>
</file>

<file path=xl/comments1.xml><?xml version="1.0" encoding="utf-8"?>
<comments xmlns="http://schemas.openxmlformats.org/spreadsheetml/2006/main">
  <authors>
    <author>Steven Lassiter</author>
  </authors>
  <commentList>
    <comment ref="D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<sst xmlns="http://schemas.openxmlformats.org/spreadsheetml/2006/main" count="2788" uniqueCount="1060">
  <si>
    <t>Qty</t>
  </si>
  <si>
    <t>Catalog #</t>
  </si>
  <si>
    <t>Description</t>
  </si>
  <si>
    <t>Price</t>
  </si>
  <si>
    <t xml:space="preserve"> </t>
  </si>
  <si>
    <t>Software</t>
  </si>
  <si>
    <t>DataForth Signal Conditioners</t>
  </si>
  <si>
    <t>SCM5B-31-03D</t>
  </si>
  <si>
    <t>SCM5B-43-05D</t>
  </si>
  <si>
    <t>SCMXCA-004 12</t>
  </si>
  <si>
    <t>SCMXIF-DIN</t>
  </si>
  <si>
    <t>Breakout Board Din Mounted</t>
  </si>
  <si>
    <t>SCMXRK-002</t>
  </si>
  <si>
    <t>Rack Mounting Plate 19"</t>
  </si>
  <si>
    <t>SCMPB-05-02</t>
  </si>
  <si>
    <t>Backplane-8 channels with DIN mounts</t>
  </si>
  <si>
    <t>Strain Gage Input Module</t>
  </si>
  <si>
    <t>General Purpose with excitation 5V in / 10V out</t>
  </si>
  <si>
    <t>LVDT signal conditioner 24Vdc</t>
  </si>
  <si>
    <t>SDP5-5-100T</t>
  </si>
  <si>
    <t>PSU 5 volts</t>
  </si>
  <si>
    <t>PSU 24V Psu</t>
  </si>
  <si>
    <t>Magnets</t>
  </si>
  <si>
    <t>PLC I/O Usage Table</t>
  </si>
  <si>
    <t>Module</t>
  </si>
  <si>
    <t>OW16I</t>
  </si>
  <si>
    <t>IF16</t>
  </si>
  <si>
    <t>Configuration</t>
  </si>
  <si>
    <t>Single_Ended voltage</t>
  </si>
  <si>
    <t>Differential_Mode Voltage</t>
  </si>
  <si>
    <t>Chasis Slot #</t>
  </si>
  <si>
    <t>Channel</t>
  </si>
  <si>
    <t>MOT_JTV1_Open</t>
  </si>
  <si>
    <t>MOT_JTV1_Close</t>
  </si>
  <si>
    <t>LVDT_JTV1</t>
  </si>
  <si>
    <t>MOT_JTV2_Open</t>
  </si>
  <si>
    <t>Warm_Return_Position</t>
  </si>
  <si>
    <t>LVDT_JTV2</t>
  </si>
  <si>
    <t>MOT_JTV2_Close</t>
  </si>
  <si>
    <t>LVDT_JTV3</t>
  </si>
  <si>
    <t>MOT_JTV3_Open</t>
  </si>
  <si>
    <t>Warm_return_Open</t>
  </si>
  <si>
    <t>LVDT_JTV4</t>
  </si>
  <si>
    <t>MOT_JTV3_Close</t>
  </si>
  <si>
    <t>Warm_return_Close</t>
  </si>
  <si>
    <t>LVDT_JTV5</t>
  </si>
  <si>
    <t>MOT_JTV4_Open</t>
  </si>
  <si>
    <t>LVDT_JTV6</t>
  </si>
  <si>
    <t>MOT_JTV4_Close</t>
  </si>
  <si>
    <t>MOT_JTV5_Open</t>
  </si>
  <si>
    <t>Keep_Alive_Reset</t>
  </si>
  <si>
    <t>N/A</t>
  </si>
  <si>
    <t>MOT_JTV5_Close</t>
  </si>
  <si>
    <t>Keep_Alive_Control</t>
  </si>
  <si>
    <t>MOT_JTV6_Open</t>
  </si>
  <si>
    <t>JVT Mtrs KS remote</t>
  </si>
  <si>
    <t>MOT_JTV6-Close</t>
  </si>
  <si>
    <t>PLC_Fast_Relay</t>
  </si>
  <si>
    <t>PSU_Control_pwr_on</t>
  </si>
  <si>
    <t>PLC_Slow_Relay</t>
  </si>
  <si>
    <t>PSU_Main_pwr_on</t>
  </si>
  <si>
    <t>PSU_ready</t>
  </si>
  <si>
    <t>PSU_Sum_Interlocks</t>
  </si>
  <si>
    <t>Danf_QD_Reset</t>
  </si>
  <si>
    <t>LVC-2500</t>
  </si>
  <si>
    <t>PR</t>
  </si>
  <si>
    <t>Total Cost</t>
  </si>
  <si>
    <t>Date</t>
  </si>
  <si>
    <t>SDN10-24-100P</t>
  </si>
  <si>
    <t>Sent Date</t>
  </si>
  <si>
    <t>PR Estimate</t>
  </si>
  <si>
    <t>Vendor</t>
  </si>
  <si>
    <t>Dataforth</t>
  </si>
  <si>
    <t>EECO</t>
  </si>
  <si>
    <t>Total</t>
  </si>
  <si>
    <t>SHMS Electrical Components</t>
  </si>
  <si>
    <t>12CCMC</t>
  </si>
  <si>
    <t>12GEV</t>
  </si>
  <si>
    <t>43-014 &amp; 43-053</t>
  </si>
  <si>
    <t>PO /Buyer</t>
  </si>
  <si>
    <t>Delivery Complete</t>
  </si>
  <si>
    <t>PO Cost</t>
  </si>
  <si>
    <t>Location</t>
  </si>
  <si>
    <t>PR/PO</t>
  </si>
  <si>
    <t>CMA1D03A</t>
  </si>
  <si>
    <t>Dataforth Signal Conditioner Table SCM5B modules</t>
  </si>
  <si>
    <t>OF4</t>
  </si>
  <si>
    <t>0-5 volts output</t>
  </si>
  <si>
    <t>JT1 LN2 Cooldown</t>
  </si>
  <si>
    <t>JT3 He Cooldown</t>
  </si>
  <si>
    <t>JT5 He Top Fill</t>
  </si>
  <si>
    <t>JT6 He Cold Return</t>
  </si>
  <si>
    <t>JT4 He Bottom Fill</t>
  </si>
  <si>
    <t>QD_U1</t>
  </si>
  <si>
    <t>QD_L1</t>
  </si>
  <si>
    <t>QD_U2</t>
  </si>
  <si>
    <t>QD_L2</t>
  </si>
  <si>
    <t>QD_U3</t>
  </si>
  <si>
    <t>QD_L3</t>
  </si>
  <si>
    <t>QD_U4</t>
  </si>
  <si>
    <t>QD_L4</t>
  </si>
  <si>
    <t>QD_Sum</t>
  </si>
  <si>
    <t>Vacuum_power</t>
  </si>
  <si>
    <t>Power_liquid_level_meter</t>
  </si>
  <si>
    <t>Coil 1</t>
  </si>
  <si>
    <t>Coil 2</t>
  </si>
  <si>
    <t>Single_Ended_Mode Voltage</t>
  </si>
  <si>
    <t>JT2 LN2 Top Fill</t>
  </si>
  <si>
    <t>Used</t>
  </si>
  <si>
    <t>Analog Voltage Input Module 10V in / 10V out</t>
  </si>
  <si>
    <t>TED 1544</t>
  </si>
  <si>
    <t>Analog Voltage Input Module 40V in / 10V out</t>
  </si>
  <si>
    <t>SCM5B-31-09D</t>
  </si>
  <si>
    <t>8 Channels</t>
  </si>
  <si>
    <t>31-09D [+/-40V - +/-10V]</t>
  </si>
  <si>
    <t>Vacuum</t>
  </si>
  <si>
    <t>Temperature sensors</t>
  </si>
  <si>
    <t>Voltage Taps</t>
  </si>
  <si>
    <t>Signal description</t>
  </si>
  <si>
    <t>Range</t>
  </si>
  <si>
    <t>Temperature</t>
  </si>
  <si>
    <t>&gt; 60 K</t>
  </si>
  <si>
    <t xml:space="preserve"> +/- 10 VDC</t>
  </si>
  <si>
    <t>1756 - IF16</t>
  </si>
  <si>
    <t>Pressure</t>
  </si>
  <si>
    <t>Pressure gauges</t>
  </si>
  <si>
    <t>LN2 Pressure</t>
  </si>
  <si>
    <t>0.4 - 5 Bar</t>
  </si>
  <si>
    <t>P6P/5bar Hottinger Baldwin Gmbh 5V/225Hz strain gauge full bridge</t>
  </si>
  <si>
    <t>Dataforth SCM5B38 - 35D</t>
  </si>
  <si>
    <t>LHe Pressure</t>
  </si>
  <si>
    <t>Vacuum gauges</t>
  </si>
  <si>
    <t>LH Thermovac  TR206</t>
  </si>
  <si>
    <t>Vacuum gauge</t>
  </si>
  <si>
    <t>760 Torr to  1x10-3 Torr</t>
  </si>
  <si>
    <t>Leybold Combivac CM 31</t>
  </si>
  <si>
    <t>0 - 10 VDC</t>
  </si>
  <si>
    <t>Strain Gauges</t>
  </si>
  <si>
    <t>Strain Guages/ Load cells</t>
  </si>
  <si>
    <t>Radial Gauges</t>
  </si>
  <si>
    <t>0 to 5 kgf</t>
  </si>
  <si>
    <t xml:space="preserve"> Full bridged 350Ohms 1mV/V @ 11,000 lbf</t>
  </si>
  <si>
    <t>AWG-24 4-wire shield cable</t>
  </si>
  <si>
    <t>Tuchel 5 pin socket</t>
  </si>
  <si>
    <t>Axial Gauges</t>
  </si>
  <si>
    <t>Strainsert FL10U(C)-2SG(W)B</t>
  </si>
  <si>
    <t>Liquid Level</t>
  </si>
  <si>
    <t>Level Probes</t>
  </si>
  <si>
    <t>LN2 Level</t>
  </si>
  <si>
    <t>0 - 100 %</t>
  </si>
  <si>
    <t>LN2 - Capitance 3 wire</t>
  </si>
  <si>
    <t>None</t>
  </si>
  <si>
    <t xml:space="preserve"> 4-20 mA</t>
  </si>
  <si>
    <t>LHe Level S# 616-412-25-006</t>
  </si>
  <si>
    <t>740mm active length, 1340mm overall length, 0 to 0.5V (100% to 0%)</t>
  </si>
  <si>
    <t>10 pin  4 used</t>
  </si>
  <si>
    <t>Dataforth SCM5B31 - 03D</t>
  </si>
  <si>
    <t>Gas Flow Meters</t>
  </si>
  <si>
    <t>He Mass Flow Meters</t>
  </si>
  <si>
    <t xml:space="preserve">Lead He Gas Flow </t>
  </si>
  <si>
    <t>0-2000 sccm N2</t>
  </si>
  <si>
    <t xml:space="preserve">MKS 1749A-02000SV </t>
  </si>
  <si>
    <t xml:space="preserve"> None</t>
  </si>
  <si>
    <t>JT Valves</t>
  </si>
  <si>
    <t xml:space="preserve">Valves </t>
  </si>
  <si>
    <t>JT Valve Manual/Auto Switch</t>
  </si>
  <si>
    <t>Switch for all 11 JT valves</t>
  </si>
  <si>
    <t>1756 - IB16D</t>
  </si>
  <si>
    <t>Jt Valve Motors</t>
  </si>
  <si>
    <t>Globe Motor (24 VDC @ 0.8A)</t>
  </si>
  <si>
    <t>Dataforth DSCA43-15C</t>
  </si>
  <si>
    <t xml:space="preserve">24V dc out to motor. </t>
  </si>
  <si>
    <t>1756 - OW16</t>
  </si>
  <si>
    <t xml:space="preserve">   LVDT</t>
  </si>
  <si>
    <t>-6-100%</t>
  </si>
  <si>
    <t>LVDT</t>
  </si>
  <si>
    <t>Macro Sensors LVC-2402</t>
  </si>
  <si>
    <t>4-20 mA</t>
  </si>
  <si>
    <t xml:space="preserve">Quench detector </t>
  </si>
  <si>
    <t>4 channel unit</t>
  </si>
  <si>
    <t>Interlock Signals</t>
  </si>
  <si>
    <t>Digital Signal</t>
  </si>
  <si>
    <t>Relay Contact</t>
  </si>
  <si>
    <t>Reset Signal</t>
  </si>
  <si>
    <t>Heaters/Thermostat external</t>
  </si>
  <si>
    <t>NMR Unit</t>
  </si>
  <si>
    <t>NMR</t>
  </si>
  <si>
    <t>PLC commuications</t>
  </si>
  <si>
    <t>Ascii</t>
  </si>
  <si>
    <t>Metrolab Field Regulation RG2040</t>
  </si>
  <si>
    <t>Flex I/O</t>
  </si>
  <si>
    <t>RS232</t>
  </si>
  <si>
    <t>Control Net</t>
  </si>
  <si>
    <t>Power on/off relay</t>
  </si>
  <si>
    <t>Power Supply</t>
  </si>
  <si>
    <t>PSU</t>
  </si>
  <si>
    <t xml:space="preserve">   PSU Interlocks and Status Signals</t>
  </si>
  <si>
    <t>Interlock and Status Signals from PSU</t>
  </si>
  <si>
    <t xml:space="preserve">   PSU Interlocks</t>
  </si>
  <si>
    <t>Interlock Signals to the PSU from PLC</t>
  </si>
  <si>
    <t xml:space="preserve">   PSU Reset Signal</t>
  </si>
  <si>
    <t>Reset Signal to PSU &amp; Diodes</t>
  </si>
  <si>
    <t>PSU Course Current Signal</t>
  </si>
  <si>
    <t xml:space="preserve">3 V dc +/- Dac output from PSU </t>
  </si>
  <si>
    <t>Magnet</t>
  </si>
  <si>
    <t>18-P1254</t>
  </si>
  <si>
    <t>LL_ He</t>
  </si>
  <si>
    <t>LL_N2</t>
  </si>
  <si>
    <t>Temperature Sensor N2 Outer Radiation Shield</t>
  </si>
  <si>
    <t>Temperature Sensor N2 Inner Radiation Shield</t>
  </si>
  <si>
    <t>Temperature Sensor He Coil Shell</t>
  </si>
  <si>
    <t>TS1</t>
  </si>
  <si>
    <t>I+</t>
  </si>
  <si>
    <t>I-</t>
  </si>
  <si>
    <t>V+</t>
  </si>
  <si>
    <t>Wire color</t>
  </si>
  <si>
    <t>B</t>
  </si>
  <si>
    <t>Internal connector / pin</t>
  </si>
  <si>
    <t>H1 - 1</t>
  </si>
  <si>
    <t>H1 - 2</t>
  </si>
  <si>
    <t>H1 - 3</t>
  </si>
  <si>
    <t>H1 - 4</t>
  </si>
  <si>
    <t>Internal Cable #</t>
  </si>
  <si>
    <t>Vacuum Feed Thur Connector / Pin</t>
  </si>
  <si>
    <t xml:space="preserve">D1 - A </t>
  </si>
  <si>
    <t>D1 - B</t>
  </si>
  <si>
    <t>D1 - C</t>
  </si>
  <si>
    <t>D1 - D</t>
  </si>
  <si>
    <t>Wire Color</t>
  </si>
  <si>
    <t>TS2</t>
  </si>
  <si>
    <t>TS3</t>
  </si>
  <si>
    <t>TS4</t>
  </si>
  <si>
    <t>300 - 4 K</t>
  </si>
  <si>
    <t>H1 - 6</t>
  </si>
  <si>
    <t>H1 - 7</t>
  </si>
  <si>
    <t>H1 - 8</t>
  </si>
  <si>
    <t>H1 - 9</t>
  </si>
  <si>
    <t>H1 - 14</t>
  </si>
  <si>
    <t>H1 - 15</t>
  </si>
  <si>
    <t>H1 - 16</t>
  </si>
  <si>
    <t>H1 - 17</t>
  </si>
  <si>
    <t>H1 - 20</t>
  </si>
  <si>
    <t>H1 - 19</t>
  </si>
  <si>
    <t>H1 - 21</t>
  </si>
  <si>
    <t>H1 -22</t>
  </si>
  <si>
    <t>R</t>
  </si>
  <si>
    <t>O</t>
  </si>
  <si>
    <t>Y</t>
  </si>
  <si>
    <t>D1 - F</t>
  </si>
  <si>
    <t>D1 - H</t>
  </si>
  <si>
    <t>D1 - J</t>
  </si>
  <si>
    <t>D1 - K</t>
  </si>
  <si>
    <t>D1 - L</t>
  </si>
  <si>
    <t xml:space="preserve">D2 - A </t>
  </si>
  <si>
    <t>D2 - B</t>
  </si>
  <si>
    <t>D2 - C</t>
  </si>
  <si>
    <t>D2 - E</t>
  </si>
  <si>
    <t>D2 - F</t>
  </si>
  <si>
    <t>D2 - H</t>
  </si>
  <si>
    <t>TS5</t>
  </si>
  <si>
    <t>TS6</t>
  </si>
  <si>
    <t>TS21</t>
  </si>
  <si>
    <t>TS22</t>
  </si>
  <si>
    <t>TS23</t>
  </si>
  <si>
    <t>TS24</t>
  </si>
  <si>
    <t>TS25</t>
  </si>
  <si>
    <t>TS26</t>
  </si>
  <si>
    <t>TS33</t>
  </si>
  <si>
    <t>TS34</t>
  </si>
  <si>
    <t>G</t>
  </si>
  <si>
    <t>BC</t>
  </si>
  <si>
    <t>BR</t>
  </si>
  <si>
    <t>W</t>
  </si>
  <si>
    <t>V</t>
  </si>
  <si>
    <t>BL</t>
  </si>
  <si>
    <t>GR</t>
  </si>
  <si>
    <t>H1 - 11</t>
  </si>
  <si>
    <t>H1 - 12</t>
  </si>
  <si>
    <t>H2 - 1</t>
  </si>
  <si>
    <t>H2 - 2</t>
  </si>
  <si>
    <t>H2 - 3</t>
  </si>
  <si>
    <t>H2 - 4</t>
  </si>
  <si>
    <t>H2 - 6</t>
  </si>
  <si>
    <t>H2 - 7</t>
  </si>
  <si>
    <t>H2 - 8</t>
  </si>
  <si>
    <t>H2 - 9</t>
  </si>
  <si>
    <t>H2 - 19</t>
  </si>
  <si>
    <t>H2 - 20</t>
  </si>
  <si>
    <t>H2 - 21</t>
  </si>
  <si>
    <t>H2 - 22</t>
  </si>
  <si>
    <t>H2 - 14</t>
  </si>
  <si>
    <t>H2 - 15</t>
  </si>
  <si>
    <t>H2 - 16</t>
  </si>
  <si>
    <t>H2 - 17</t>
  </si>
  <si>
    <t>H2 - 11</t>
  </si>
  <si>
    <t>H2 - 12</t>
  </si>
  <si>
    <t>H2 - 23</t>
  </si>
  <si>
    <t>H2 - 24</t>
  </si>
  <si>
    <t>H3 - 1</t>
  </si>
  <si>
    <t>H3 - 2</t>
  </si>
  <si>
    <t>H3 - 3</t>
  </si>
  <si>
    <t>H3 - 4</t>
  </si>
  <si>
    <t>H3 - 6</t>
  </si>
  <si>
    <t>H3 - 7</t>
  </si>
  <si>
    <t>H3 - 8</t>
  </si>
  <si>
    <t>H3 - 9</t>
  </si>
  <si>
    <t>H3 - 14</t>
  </si>
  <si>
    <t>H3 - 15</t>
  </si>
  <si>
    <t>H3 - 16</t>
  </si>
  <si>
    <t>H3 - 17</t>
  </si>
  <si>
    <t>H3 - 19</t>
  </si>
  <si>
    <t>H3 - 20</t>
  </si>
  <si>
    <t>H3 - 21</t>
  </si>
  <si>
    <t>H3 - 22</t>
  </si>
  <si>
    <t>D3 - F</t>
  </si>
  <si>
    <t>D3 - B</t>
  </si>
  <si>
    <t>D3 - C</t>
  </si>
  <si>
    <t>C1 - A</t>
  </si>
  <si>
    <t>C2 - A</t>
  </si>
  <si>
    <t>C3 - A</t>
  </si>
  <si>
    <t>E3 - A</t>
  </si>
  <si>
    <t>D2 - D</t>
  </si>
  <si>
    <t>D2 - K</t>
  </si>
  <si>
    <t>D2 - L</t>
  </si>
  <si>
    <t>D3 - A</t>
  </si>
  <si>
    <t>D3 - D</t>
  </si>
  <si>
    <t>D3 - E</t>
  </si>
  <si>
    <t>C1 - B</t>
  </si>
  <si>
    <t>C1 - C</t>
  </si>
  <si>
    <t>C1 - D</t>
  </si>
  <si>
    <t>C1 - F</t>
  </si>
  <si>
    <t>C1 - H</t>
  </si>
  <si>
    <t>C1 - J</t>
  </si>
  <si>
    <t>C1 - K</t>
  </si>
  <si>
    <t>C1 - L</t>
  </si>
  <si>
    <t>C2 - B</t>
  </si>
  <si>
    <t>C2 - C</t>
  </si>
  <si>
    <t>C2 - D</t>
  </si>
  <si>
    <t>C2 - E</t>
  </si>
  <si>
    <t>C2 - F</t>
  </si>
  <si>
    <t>C2 - H</t>
  </si>
  <si>
    <t>C2 - K</t>
  </si>
  <si>
    <t>C2 - L</t>
  </si>
  <si>
    <t>C3 - B</t>
  </si>
  <si>
    <t>C3 - C</t>
  </si>
  <si>
    <t>C3 - D</t>
  </si>
  <si>
    <t>C3 - E</t>
  </si>
  <si>
    <t>C3 - F</t>
  </si>
  <si>
    <t>E3 - C</t>
  </si>
  <si>
    <t>E3 - D</t>
  </si>
  <si>
    <t>E3 - E</t>
  </si>
  <si>
    <t>E3 - F</t>
  </si>
  <si>
    <t>E3 - H</t>
  </si>
  <si>
    <t>E3 - J</t>
  </si>
  <si>
    <t>E3 - K</t>
  </si>
  <si>
    <t>E3 - L</t>
  </si>
  <si>
    <t>SOW</t>
  </si>
  <si>
    <t>Rhodium/Fe 4-wire  PH20002</t>
  </si>
  <si>
    <t>K</t>
  </si>
  <si>
    <t>m = 10  b = 1</t>
  </si>
  <si>
    <t>CCL sensor #</t>
  </si>
  <si>
    <t>Δ T [K]</t>
  </si>
  <si>
    <t>Coil Outer shell</t>
  </si>
  <si>
    <t>m = 10  b = -1</t>
  </si>
  <si>
    <t>m = 10  b = 2</t>
  </si>
  <si>
    <t xml:space="preserve">Power </t>
  </si>
  <si>
    <t>TS7</t>
  </si>
  <si>
    <t>TS27</t>
  </si>
  <si>
    <t>TS28</t>
  </si>
  <si>
    <t>CU1</t>
  </si>
  <si>
    <t>CU2</t>
  </si>
  <si>
    <t>TS8</t>
  </si>
  <si>
    <t>IN Helium Return pipe</t>
  </si>
  <si>
    <t>D3 - K</t>
  </si>
  <si>
    <t>D3 - H</t>
  </si>
  <si>
    <t>D3 - J</t>
  </si>
  <si>
    <t>D3 - -L</t>
  </si>
  <si>
    <t>A1 - A</t>
  </si>
  <si>
    <t>A1 - C</t>
  </si>
  <si>
    <t>A1 - B</t>
  </si>
  <si>
    <t>A1 - D</t>
  </si>
  <si>
    <t>C3 - H</t>
  </si>
  <si>
    <t>C3 - J</t>
  </si>
  <si>
    <t>C3 - K</t>
  </si>
  <si>
    <t>C3 - L</t>
  </si>
  <si>
    <t>E1 - A</t>
  </si>
  <si>
    <t>E1 - B</t>
  </si>
  <si>
    <t>E1 - C</t>
  </si>
  <si>
    <t>E1 - D</t>
  </si>
  <si>
    <t>ON Helium Return pipe</t>
  </si>
  <si>
    <t>AST4</t>
  </si>
  <si>
    <t>3 WIRE</t>
  </si>
  <si>
    <t>F1 - H</t>
  </si>
  <si>
    <t>F1 - J</t>
  </si>
  <si>
    <t>F1 - K</t>
  </si>
  <si>
    <t>DIODE 2 WIRE</t>
  </si>
  <si>
    <t>F2 - A</t>
  </si>
  <si>
    <t>F2 - B</t>
  </si>
  <si>
    <t>F2- E</t>
  </si>
  <si>
    <t>F2- F</t>
  </si>
  <si>
    <t>TS29</t>
  </si>
  <si>
    <t>TS30</t>
  </si>
  <si>
    <t>TS31</t>
  </si>
  <si>
    <t>TS32</t>
  </si>
  <si>
    <t>N1 - 1</t>
  </si>
  <si>
    <t>N1 - 2</t>
  </si>
  <si>
    <t>N1 - 3</t>
  </si>
  <si>
    <t>N1 - 4</t>
  </si>
  <si>
    <t>N1 - 6</t>
  </si>
  <si>
    <t>N1 - 7</t>
  </si>
  <si>
    <t>N1 - 8</t>
  </si>
  <si>
    <t>N1 - 9</t>
  </si>
  <si>
    <t>N1 - 14</t>
  </si>
  <si>
    <t>N1 - 16</t>
  </si>
  <si>
    <t>N1 - 15</t>
  </si>
  <si>
    <t>N1 - 17</t>
  </si>
  <si>
    <t>N1 - 19</t>
  </si>
  <si>
    <t>N1 - 20</t>
  </si>
  <si>
    <t>N1 - 21</t>
  </si>
  <si>
    <t>N1 - 22</t>
  </si>
  <si>
    <t>E1- F</t>
  </si>
  <si>
    <t>E1 - H</t>
  </si>
  <si>
    <t>E1 - J</t>
  </si>
  <si>
    <t>E1 - K</t>
  </si>
  <si>
    <t>E1 - L</t>
  </si>
  <si>
    <t>E2 - A</t>
  </si>
  <si>
    <t>E2 - B</t>
  </si>
  <si>
    <t>E2 - C</t>
  </si>
  <si>
    <t>E2 - E</t>
  </si>
  <si>
    <t>E2 - F</t>
  </si>
  <si>
    <t>E2 - H</t>
  </si>
  <si>
    <t>E2 - J</t>
  </si>
  <si>
    <t>E2 - K</t>
  </si>
  <si>
    <t>E3 -- B</t>
  </si>
  <si>
    <t>TS12</t>
  </si>
  <si>
    <t>TS13</t>
  </si>
  <si>
    <t>TS9</t>
  </si>
  <si>
    <t>TS10</t>
  </si>
  <si>
    <t>TS11</t>
  </si>
  <si>
    <t>N2 - 6</t>
  </si>
  <si>
    <t>N2 - 7</t>
  </si>
  <si>
    <t>N2 - 8</t>
  </si>
  <si>
    <t>N2 - 9</t>
  </si>
  <si>
    <t>N2 - 14</t>
  </si>
  <si>
    <t>N2 - 15</t>
  </si>
  <si>
    <t>N2 - 16</t>
  </si>
  <si>
    <t>N2 - 17</t>
  </si>
  <si>
    <t>N2 - 1</t>
  </si>
  <si>
    <t>N2 - 2</t>
  </si>
  <si>
    <t>N2 - 3</t>
  </si>
  <si>
    <t>N2 - 4</t>
  </si>
  <si>
    <t>A3 - A</t>
  </si>
  <si>
    <t>A3 - B</t>
  </si>
  <si>
    <t>A3 - C</t>
  </si>
  <si>
    <t>A3 - D</t>
  </si>
  <si>
    <t>A3 - H</t>
  </si>
  <si>
    <t>A3 - J</t>
  </si>
  <si>
    <t>A3 - K</t>
  </si>
  <si>
    <t>A3 - L</t>
  </si>
  <si>
    <t>A2 - H</t>
  </si>
  <si>
    <t>A2 - K</t>
  </si>
  <si>
    <t>A2 - L</t>
  </si>
  <si>
    <t>A2 - J</t>
  </si>
  <si>
    <t>AST1a</t>
  </si>
  <si>
    <t>AST2</t>
  </si>
  <si>
    <t>supply</t>
  </si>
  <si>
    <t>Return</t>
  </si>
  <si>
    <t>Supply</t>
  </si>
  <si>
    <t>midpoint</t>
  </si>
  <si>
    <t>F2 - J</t>
  </si>
  <si>
    <t>F2 - K</t>
  </si>
  <si>
    <t xml:space="preserve">F2 - L </t>
  </si>
  <si>
    <t>F1 - A</t>
  </si>
  <si>
    <t>F1 - B</t>
  </si>
  <si>
    <t>F1 - C</t>
  </si>
  <si>
    <t>A1 - H</t>
  </si>
  <si>
    <t>A1 - J</t>
  </si>
  <si>
    <t>A1 - K</t>
  </si>
  <si>
    <t>A1 - L</t>
  </si>
  <si>
    <t>A2 - A</t>
  </si>
  <si>
    <t>A2 - B</t>
  </si>
  <si>
    <t>A2 - C</t>
  </si>
  <si>
    <t>A2 - D</t>
  </si>
  <si>
    <t>mV</t>
  </si>
  <si>
    <t>Voltage from a 100uA</t>
  </si>
  <si>
    <t>m = 10  b = 3</t>
  </si>
  <si>
    <t>m = 10  b = -2</t>
  </si>
  <si>
    <t>10 pin vacuum feedthrough</t>
  </si>
  <si>
    <t>25 pin D connectors</t>
  </si>
  <si>
    <t>VT 6</t>
  </si>
  <si>
    <t>VT 7</t>
  </si>
  <si>
    <t>VT 4</t>
  </si>
  <si>
    <t>VT 5</t>
  </si>
  <si>
    <t>B86</t>
  </si>
  <si>
    <t>B2 - L</t>
  </si>
  <si>
    <t>B91</t>
  </si>
  <si>
    <t>B3 - L</t>
  </si>
  <si>
    <t>VT #</t>
  </si>
  <si>
    <t>VT 2</t>
  </si>
  <si>
    <t>VT 3</t>
  </si>
  <si>
    <t>5 G</t>
  </si>
  <si>
    <t>H4 - 25</t>
  </si>
  <si>
    <t xml:space="preserve">83 G </t>
  </si>
  <si>
    <t>1 BR</t>
  </si>
  <si>
    <t>H4 - 1</t>
  </si>
  <si>
    <t>77 B</t>
  </si>
  <si>
    <t>FL 1</t>
  </si>
  <si>
    <t>FL 2</t>
  </si>
  <si>
    <t>10 B</t>
  </si>
  <si>
    <t>10 BR</t>
  </si>
  <si>
    <t>H4 - 5</t>
  </si>
  <si>
    <t>H4 - 9</t>
  </si>
  <si>
    <t>80 B</t>
  </si>
  <si>
    <t>81 BR</t>
  </si>
  <si>
    <t>11 O</t>
  </si>
  <si>
    <t>85 O</t>
  </si>
  <si>
    <t>H4 - 23</t>
  </si>
  <si>
    <t>11 BR</t>
  </si>
  <si>
    <t>90 BR</t>
  </si>
  <si>
    <t>VT 1</t>
  </si>
  <si>
    <t>3 O</t>
  </si>
  <si>
    <t>H4 - 7</t>
  </si>
  <si>
    <t>79 O</t>
  </si>
  <si>
    <t>Internal Wire # color</t>
  </si>
  <si>
    <t>Internal Cable # Color</t>
  </si>
  <si>
    <t>B2 - C</t>
  </si>
  <si>
    <t>B1 - A</t>
  </si>
  <si>
    <t xml:space="preserve"> B </t>
  </si>
  <si>
    <t xml:space="preserve">B1 - J </t>
  </si>
  <si>
    <t>B1 - K</t>
  </si>
  <si>
    <t>B2 - H</t>
  </si>
  <si>
    <t>B3 - H</t>
  </si>
  <si>
    <t>B1 - E</t>
  </si>
  <si>
    <t xml:space="preserve">B </t>
  </si>
  <si>
    <t>H4 - 16</t>
  </si>
  <si>
    <t>at Bottom of current lead A</t>
  </si>
  <si>
    <t>at Bottom of current lead B</t>
  </si>
  <si>
    <t>at Top of current lead A Warm end</t>
  </si>
  <si>
    <t>at Top of current lead B Warm end</t>
  </si>
  <si>
    <t>Section 7.4 Page 85</t>
  </si>
  <si>
    <t>Flux Loop 1 inner coil</t>
  </si>
  <si>
    <t>Flux loop 2 outer coil</t>
  </si>
  <si>
    <t>I -</t>
  </si>
  <si>
    <t>V -</t>
  </si>
  <si>
    <t>I +</t>
  </si>
  <si>
    <t>V +</t>
  </si>
  <si>
    <t>uW</t>
  </si>
  <si>
    <t xml:space="preserve"> +/- 10mV in +/- 10V out</t>
  </si>
  <si>
    <t>Constant Current Source</t>
  </si>
  <si>
    <t>100uA</t>
  </si>
  <si>
    <t>8 Channels per card</t>
  </si>
  <si>
    <t>SCM5B-30-01D</t>
  </si>
  <si>
    <t>Analog Input Narrow bandwidth 10mV in / 10V out</t>
  </si>
  <si>
    <t>Date Oct. 26, 2018</t>
  </si>
  <si>
    <t>Ribbon Cable</t>
  </si>
  <si>
    <t>Constant current Source boards 8channels</t>
  </si>
  <si>
    <t>TS_1</t>
  </si>
  <si>
    <t>TS_2</t>
  </si>
  <si>
    <t>TS_3</t>
  </si>
  <si>
    <t>TS_4</t>
  </si>
  <si>
    <t>TS_5</t>
  </si>
  <si>
    <t>TS_6</t>
  </si>
  <si>
    <t>TS_21</t>
  </si>
  <si>
    <t>TS_22</t>
  </si>
  <si>
    <t>TS_23</t>
  </si>
  <si>
    <t>TS_24</t>
  </si>
  <si>
    <t>TS_25</t>
  </si>
  <si>
    <t>TS_26</t>
  </si>
  <si>
    <t>TS_33</t>
  </si>
  <si>
    <t>TS_34</t>
  </si>
  <si>
    <t>Quench Detector / PSU</t>
  </si>
  <si>
    <t>JT motor relays</t>
  </si>
  <si>
    <t>Warm return Valve</t>
  </si>
  <si>
    <t>Reset and Pwr enabled</t>
  </si>
  <si>
    <t>Train gauge</t>
  </si>
  <si>
    <t>A</t>
  </si>
  <si>
    <t>C</t>
  </si>
  <si>
    <t>D</t>
  </si>
  <si>
    <t>E</t>
  </si>
  <si>
    <t>F</t>
  </si>
  <si>
    <t>H</t>
  </si>
  <si>
    <t>J</t>
  </si>
  <si>
    <t>L</t>
  </si>
  <si>
    <t>M</t>
  </si>
  <si>
    <t>N</t>
  </si>
  <si>
    <t>P</t>
  </si>
  <si>
    <t>S</t>
  </si>
  <si>
    <t>T</t>
  </si>
  <si>
    <t>X</t>
  </si>
  <si>
    <t>Supply -</t>
  </si>
  <si>
    <t>Signal P</t>
  </si>
  <si>
    <t>Screen GND</t>
  </si>
  <si>
    <t>Signal N</t>
  </si>
  <si>
    <t>Supply +</t>
  </si>
  <si>
    <t>connector pin</t>
  </si>
  <si>
    <t>30-01D [+/- 10mV +/- 10V]</t>
  </si>
  <si>
    <t>Dataforth SCM5B38 - 031D</t>
  </si>
  <si>
    <t xml:space="preserve"> +/-3mV/V +3.33V excitation</t>
  </si>
  <si>
    <t>38-31D [+/-10mV - +/-3.33V]</t>
  </si>
  <si>
    <t>Load Sensors</t>
  </si>
  <si>
    <t>Radial - A</t>
  </si>
  <si>
    <t>Radial - C</t>
  </si>
  <si>
    <t>Radial - B</t>
  </si>
  <si>
    <t>Radial - D</t>
  </si>
  <si>
    <t>Radial - E</t>
  </si>
  <si>
    <t>Radial - F</t>
  </si>
  <si>
    <t>Radial - G</t>
  </si>
  <si>
    <t>Radial - H</t>
  </si>
  <si>
    <t>Radial - J</t>
  </si>
  <si>
    <t>Radial - K</t>
  </si>
  <si>
    <t>Radial - L</t>
  </si>
  <si>
    <t>Radial - M</t>
  </si>
  <si>
    <t>Radial - N</t>
  </si>
  <si>
    <t>Radial - P</t>
  </si>
  <si>
    <t>Radial - R</t>
  </si>
  <si>
    <t>Axial - T</t>
  </si>
  <si>
    <t>Axial - V</t>
  </si>
  <si>
    <t>Axial - W</t>
  </si>
  <si>
    <t>Axial - X</t>
  </si>
  <si>
    <t>Current Lead A</t>
  </si>
  <si>
    <t>SCM5B-38-31D</t>
  </si>
  <si>
    <t>1756 IF16</t>
  </si>
  <si>
    <t>Terminal Strip</t>
  </si>
  <si>
    <t>TS-PLC-07</t>
  </si>
  <si>
    <t>0-1</t>
  </si>
  <si>
    <t>0-2</t>
  </si>
  <si>
    <t>7:I.ch0+ / 2</t>
  </si>
  <si>
    <t>7:I.ch1+ / 4</t>
  </si>
  <si>
    <t>1-1</t>
  </si>
  <si>
    <t>1-2</t>
  </si>
  <si>
    <t>2-1</t>
  </si>
  <si>
    <t>2-2</t>
  </si>
  <si>
    <t>3-1</t>
  </si>
  <si>
    <t>3-2</t>
  </si>
  <si>
    <t>4-1</t>
  </si>
  <si>
    <t>4-2</t>
  </si>
  <si>
    <t>5-1</t>
  </si>
  <si>
    <t>5-2</t>
  </si>
  <si>
    <t>6-1</t>
  </si>
  <si>
    <t>6-2</t>
  </si>
  <si>
    <t>7-1</t>
  </si>
  <si>
    <t>7-2</t>
  </si>
  <si>
    <t>8-1</t>
  </si>
  <si>
    <t>8-2</t>
  </si>
  <si>
    <t>7:I.ch2+ / 6</t>
  </si>
  <si>
    <t>7:I.ch3+ / 8</t>
  </si>
  <si>
    <t>7:I.ch4+ / 12</t>
  </si>
  <si>
    <t>7:I.ch5+ / 14</t>
  </si>
  <si>
    <t>7:I.ch6+ / 16</t>
  </si>
  <si>
    <t>7:I.ch7+ / 18</t>
  </si>
  <si>
    <t>7:I.ch8+ / 20</t>
  </si>
  <si>
    <t>7:I.ch9+ / 22</t>
  </si>
  <si>
    <t>RTN  / 9</t>
  </si>
  <si>
    <t>RTN  / 27</t>
  </si>
  <si>
    <t>7:I.ch10+ / 24</t>
  </si>
  <si>
    <t>7:I.ch11+ / 26</t>
  </si>
  <si>
    <t>7:I.ch12+ / 30</t>
  </si>
  <si>
    <t>7:I.ch13+ / 32</t>
  </si>
  <si>
    <t>7:I.ch14+ / 34</t>
  </si>
  <si>
    <t>7:I.ch15+ / 36</t>
  </si>
  <si>
    <t>9-1</t>
  </si>
  <si>
    <t>9-2</t>
  </si>
  <si>
    <t>10-1</t>
  </si>
  <si>
    <t>10-2</t>
  </si>
  <si>
    <t>11-1</t>
  </si>
  <si>
    <t>11-2</t>
  </si>
  <si>
    <t>12-1</t>
  </si>
  <si>
    <t>12-2</t>
  </si>
  <si>
    <t>13-1</t>
  </si>
  <si>
    <t>13-2</t>
  </si>
  <si>
    <t>14-1</t>
  </si>
  <si>
    <t>14-2</t>
  </si>
  <si>
    <t>15-1</t>
  </si>
  <si>
    <t>15-2</t>
  </si>
  <si>
    <t>Dataforth feed out</t>
  </si>
  <si>
    <t>Board # / Pin #</t>
  </si>
  <si>
    <t>5 / 3</t>
  </si>
  <si>
    <t>5 / 1</t>
  </si>
  <si>
    <t>5 / 5</t>
  </si>
  <si>
    <t>5 / 7</t>
  </si>
  <si>
    <t>5 / 6</t>
  </si>
  <si>
    <t>5 / 9</t>
  </si>
  <si>
    <t>5 / 11</t>
  </si>
  <si>
    <t>5 / 12</t>
  </si>
  <si>
    <t>5 / 13</t>
  </si>
  <si>
    <t>5 / 15</t>
  </si>
  <si>
    <t>5 / 17</t>
  </si>
  <si>
    <t>5 / 18</t>
  </si>
  <si>
    <t>5 / 19</t>
  </si>
  <si>
    <t>5 / 21</t>
  </si>
  <si>
    <t>5 / 23</t>
  </si>
  <si>
    <t>5 / 24</t>
  </si>
  <si>
    <t>6 / 1</t>
  </si>
  <si>
    <t>6 / 3</t>
  </si>
  <si>
    <t>6 / 5</t>
  </si>
  <si>
    <t>6 / 6</t>
  </si>
  <si>
    <t xml:space="preserve"> 6 / 7</t>
  </si>
  <si>
    <t xml:space="preserve"> 6 / 9</t>
  </si>
  <si>
    <t xml:space="preserve"> 6 / 11</t>
  </si>
  <si>
    <t xml:space="preserve"> 6 / 12</t>
  </si>
  <si>
    <t xml:space="preserve"> 6 / 13</t>
  </si>
  <si>
    <t xml:space="preserve"> 6 / 15</t>
  </si>
  <si>
    <t xml:space="preserve"> 6 / 17</t>
  </si>
  <si>
    <t xml:space="preserve"> 6 / 18</t>
  </si>
  <si>
    <t xml:space="preserve"> 6 / 19</t>
  </si>
  <si>
    <t xml:space="preserve"> 6 / 21</t>
  </si>
  <si>
    <t xml:space="preserve"> 6 / 23</t>
  </si>
  <si>
    <t xml:space="preserve"> 6 / 24</t>
  </si>
  <si>
    <t xml:space="preserve"> 7 / 3</t>
  </si>
  <si>
    <t xml:space="preserve"> 7 / 5</t>
  </si>
  <si>
    <t xml:space="preserve"> 7 / 6</t>
  </si>
  <si>
    <t xml:space="preserve"> 7 / 7</t>
  </si>
  <si>
    <t xml:space="preserve"> 7 / 9</t>
  </si>
  <si>
    <t xml:space="preserve"> 7 / 11</t>
  </si>
  <si>
    <t xml:space="preserve"> 7 / 12</t>
  </si>
  <si>
    <t xml:space="preserve"> 7 / 1</t>
  </si>
  <si>
    <t>8:I.ch0+ / 2</t>
  </si>
  <si>
    <t>8:I.ch1+ / 4</t>
  </si>
  <si>
    <t>TS-PLC-08</t>
  </si>
  <si>
    <t>8:I.ch2+ / 6</t>
  </si>
  <si>
    <t>8:I.ch3+ / 8</t>
  </si>
  <si>
    <t>pin #</t>
  </si>
  <si>
    <t>slot 8 / pin #</t>
  </si>
  <si>
    <t>J1</t>
  </si>
  <si>
    <t>CH 1+</t>
  </si>
  <si>
    <t>CH 1 -</t>
  </si>
  <si>
    <t>1 / 1</t>
  </si>
  <si>
    <t>1 / 3</t>
  </si>
  <si>
    <t>TS-PLC-02</t>
  </si>
  <si>
    <t>2:I.ch0+ / 2</t>
  </si>
  <si>
    <t>TS-02</t>
  </si>
  <si>
    <t>16-1</t>
  </si>
  <si>
    <t>17-1</t>
  </si>
  <si>
    <t>16-2</t>
  </si>
  <si>
    <t>17-2</t>
  </si>
  <si>
    <t>18-1</t>
  </si>
  <si>
    <t>19-1</t>
  </si>
  <si>
    <t>18-2</t>
  </si>
  <si>
    <t>19-2</t>
  </si>
  <si>
    <t>20-1</t>
  </si>
  <si>
    <t>21-1</t>
  </si>
  <si>
    <t>20-2</t>
  </si>
  <si>
    <t>21-2</t>
  </si>
  <si>
    <t>1 / 5</t>
  </si>
  <si>
    <t>1 / 6</t>
  </si>
  <si>
    <t>1 / 7</t>
  </si>
  <si>
    <t>1 / 9</t>
  </si>
  <si>
    <t>1 / 11</t>
  </si>
  <si>
    <t>1 / 12</t>
  </si>
  <si>
    <t>1 / 15</t>
  </si>
  <si>
    <t>1 / 13</t>
  </si>
  <si>
    <t>1 / 17</t>
  </si>
  <si>
    <t>1 / 18</t>
  </si>
  <si>
    <t>1 / 19</t>
  </si>
  <si>
    <t>1 / 21</t>
  </si>
  <si>
    <t>1 / 23</t>
  </si>
  <si>
    <t>1 / 24</t>
  </si>
  <si>
    <t>2 / 1</t>
  </si>
  <si>
    <t>2 / 3</t>
  </si>
  <si>
    <t>2 / 5</t>
  </si>
  <si>
    <t>2 / 6</t>
  </si>
  <si>
    <t>2 / 7</t>
  </si>
  <si>
    <t>2 / 9</t>
  </si>
  <si>
    <t>2 / 11</t>
  </si>
  <si>
    <t>2 / 12</t>
  </si>
  <si>
    <t>2 / 13</t>
  </si>
  <si>
    <t>2 / 15</t>
  </si>
  <si>
    <t>2 / 17</t>
  </si>
  <si>
    <t>2 / 18</t>
  </si>
  <si>
    <t>2 / 19</t>
  </si>
  <si>
    <t>2 / 21</t>
  </si>
  <si>
    <t>2 / 23</t>
  </si>
  <si>
    <t>2 / 24</t>
  </si>
  <si>
    <t>3 / 1</t>
  </si>
  <si>
    <t>3 / 3</t>
  </si>
  <si>
    <t>3 / 5</t>
  </si>
  <si>
    <t>3 / 6</t>
  </si>
  <si>
    <t>3 / 7</t>
  </si>
  <si>
    <t>3 / 9</t>
  </si>
  <si>
    <t>3 / 11</t>
  </si>
  <si>
    <t>3 / 12</t>
  </si>
  <si>
    <t>3 / 13</t>
  </si>
  <si>
    <t>3 / 15</t>
  </si>
  <si>
    <t>3 / 17</t>
  </si>
  <si>
    <t>3 / 18</t>
  </si>
  <si>
    <t>3 / 19</t>
  </si>
  <si>
    <t>3 / 21</t>
  </si>
  <si>
    <t>3 / 23</t>
  </si>
  <si>
    <t>3 / 24</t>
  </si>
  <si>
    <t>CH 2+</t>
  </si>
  <si>
    <t>CH 2 -</t>
  </si>
  <si>
    <t>CH 3+</t>
  </si>
  <si>
    <t>CH 3 -</t>
  </si>
  <si>
    <t>CH 4+</t>
  </si>
  <si>
    <t>CH 4 -</t>
  </si>
  <si>
    <t>CH 5+</t>
  </si>
  <si>
    <t>CH 5 -</t>
  </si>
  <si>
    <t>CH 6+</t>
  </si>
  <si>
    <t>CH 6 -</t>
  </si>
  <si>
    <t>CH 7+</t>
  </si>
  <si>
    <t>CH 7 -</t>
  </si>
  <si>
    <t>CH 8+</t>
  </si>
  <si>
    <t>CH 8 -</t>
  </si>
  <si>
    <t>J2</t>
  </si>
  <si>
    <t>J3</t>
  </si>
  <si>
    <t>J4</t>
  </si>
  <si>
    <t>0 - 2</t>
  </si>
  <si>
    <t>0 - 1</t>
  </si>
  <si>
    <t>1 - 1</t>
  </si>
  <si>
    <t>1 - 2</t>
  </si>
  <si>
    <t>2 - 1</t>
  </si>
  <si>
    <t>2 - 2</t>
  </si>
  <si>
    <t>3 - 1</t>
  </si>
  <si>
    <t>3 - 2</t>
  </si>
  <si>
    <t>4 - 1</t>
  </si>
  <si>
    <t>4 - 2</t>
  </si>
  <si>
    <t>5 - 1</t>
  </si>
  <si>
    <t>5 - 2</t>
  </si>
  <si>
    <t>6 - 1</t>
  </si>
  <si>
    <t>6 - 2</t>
  </si>
  <si>
    <t>7 - 1</t>
  </si>
  <si>
    <t>7 - 2</t>
  </si>
  <si>
    <t>8 - 1</t>
  </si>
  <si>
    <t>8 - 2</t>
  </si>
  <si>
    <t>9 -1</t>
  </si>
  <si>
    <t>9 - 2</t>
  </si>
  <si>
    <t>10 -1</t>
  </si>
  <si>
    <t>10 - 2</t>
  </si>
  <si>
    <t>11 - 1</t>
  </si>
  <si>
    <t>11 - 2</t>
  </si>
  <si>
    <t>12 - 1</t>
  </si>
  <si>
    <t>12 - 2</t>
  </si>
  <si>
    <t>13 - 1</t>
  </si>
  <si>
    <t>13 - 2</t>
  </si>
  <si>
    <t>14 - 1</t>
  </si>
  <si>
    <t>14 - 2</t>
  </si>
  <si>
    <t>15 - 1</t>
  </si>
  <si>
    <t>15 - 2</t>
  </si>
  <si>
    <t>2:I.ch1+ / 4</t>
  </si>
  <si>
    <t>2:I.ch2+ / 6</t>
  </si>
  <si>
    <t>2:I.ch3+ / 8</t>
  </si>
  <si>
    <t>2:I.ch4+ / 12</t>
  </si>
  <si>
    <t>2:I.ch5+ / 14</t>
  </si>
  <si>
    <t>2:I.ch6+ / 16</t>
  </si>
  <si>
    <t>2:I.ch7+ / 18</t>
  </si>
  <si>
    <t>2:I.ch8+ / 20</t>
  </si>
  <si>
    <t>2:I.ch9+ / 22</t>
  </si>
  <si>
    <t>2:I.ch10+ / 24</t>
  </si>
  <si>
    <t>2:I.ch11+ / 26</t>
  </si>
  <si>
    <t>2:I.ch12+ / 30</t>
  </si>
  <si>
    <t>2:I.ch13+ / 32</t>
  </si>
  <si>
    <t>2:I.ch14+ / 34</t>
  </si>
  <si>
    <t>2:I.ch15+ / 36</t>
  </si>
  <si>
    <t>TS-PLC-03</t>
  </si>
  <si>
    <t>slot 3 / pin #</t>
  </si>
  <si>
    <t>TS-03</t>
  </si>
  <si>
    <t>22-1</t>
  </si>
  <si>
    <t>23-1</t>
  </si>
  <si>
    <t>23-2</t>
  </si>
  <si>
    <t>24-1</t>
  </si>
  <si>
    <t>25-1</t>
  </si>
  <si>
    <t>24-2</t>
  </si>
  <si>
    <t>25-2</t>
  </si>
  <si>
    <t>26-1</t>
  </si>
  <si>
    <t>27-1</t>
  </si>
  <si>
    <t>27-2</t>
  </si>
  <si>
    <t>26-2</t>
  </si>
  <si>
    <t>28-1</t>
  </si>
  <si>
    <t>29-1</t>
  </si>
  <si>
    <t>28-2</t>
  </si>
  <si>
    <t>29-2</t>
  </si>
  <si>
    <t>30-1</t>
  </si>
  <si>
    <t>31-1</t>
  </si>
  <si>
    <t>30-2</t>
  </si>
  <si>
    <t>31-2</t>
  </si>
  <si>
    <t>3:I.ch0+ / 2</t>
  </si>
  <si>
    <t>3:I.ch1+ / 4</t>
  </si>
  <si>
    <t>3:I.ch2+ / 6</t>
  </si>
  <si>
    <t>3:I.ch3+ / 8</t>
  </si>
  <si>
    <t>3:I.ch4+ / 12</t>
  </si>
  <si>
    <t>3:I.ch5+ / 14</t>
  </si>
  <si>
    <t>3:I.ch6+ / 16</t>
  </si>
  <si>
    <t>3:I.ch7+ / 18</t>
  </si>
  <si>
    <t>3:I.ch8+ / 20</t>
  </si>
  <si>
    <t>3:I.ch9+ / 22</t>
  </si>
  <si>
    <t>3:I.ch10+ / 24</t>
  </si>
  <si>
    <t>3:I.ch11+ / 26</t>
  </si>
  <si>
    <t>3:I.ch12+ / 30</t>
  </si>
  <si>
    <t>3:I.ch13+ / 32</t>
  </si>
  <si>
    <t>3:I.ch14+ / 34</t>
  </si>
  <si>
    <t>3:I.ch15+ / 36</t>
  </si>
  <si>
    <t>Vacuum Feed Thru Connector / Pin</t>
  </si>
  <si>
    <t>4 / 1</t>
  </si>
  <si>
    <t>4 / 3</t>
  </si>
  <si>
    <t>4 / 5</t>
  </si>
  <si>
    <t>4 / 6</t>
  </si>
  <si>
    <t>4 / 7</t>
  </si>
  <si>
    <t>4 / 9</t>
  </si>
  <si>
    <t>4 / 11</t>
  </si>
  <si>
    <t>4 / 12</t>
  </si>
  <si>
    <t>4 / 13</t>
  </si>
  <si>
    <t>4 / 15</t>
  </si>
  <si>
    <t>4 / 17</t>
  </si>
  <si>
    <t>4 / 18</t>
  </si>
  <si>
    <t>4 / 19</t>
  </si>
  <si>
    <t>4 / 21</t>
  </si>
  <si>
    <t>4 / 23</t>
  </si>
  <si>
    <t>4 / 24</t>
  </si>
  <si>
    <t>CH 2-</t>
  </si>
  <si>
    <t>Radial - S</t>
  </si>
  <si>
    <t>Channel -&gt; board #</t>
  </si>
  <si>
    <t>Single_Ended Voltage</t>
  </si>
  <si>
    <t>Single_Ended_Mode Voltage/Current</t>
  </si>
  <si>
    <t>CL mass Flow Controller</t>
  </si>
  <si>
    <t>LVDT Modules</t>
  </si>
  <si>
    <t>Current Lead B</t>
  </si>
  <si>
    <t>Current Loop 1</t>
  </si>
  <si>
    <t>Current Loop 2</t>
  </si>
  <si>
    <t>IV16D</t>
  </si>
  <si>
    <t>TS-09</t>
  </si>
  <si>
    <t xml:space="preserve">Terminal Strip </t>
  </si>
  <si>
    <t xml:space="preserve">31-09D </t>
  </si>
  <si>
    <t>Board # / pin #</t>
  </si>
  <si>
    <t>9 / 1</t>
  </si>
  <si>
    <t>9 / 3</t>
  </si>
  <si>
    <t>9 / 5</t>
  </si>
  <si>
    <t>9 / 6</t>
  </si>
  <si>
    <t>9 / 7</t>
  </si>
  <si>
    <t>9 / 9</t>
  </si>
  <si>
    <t>9 / 11</t>
  </si>
  <si>
    <t>9 / 12</t>
  </si>
  <si>
    <t>TS-PLC-09</t>
  </si>
  <si>
    <t>9 / 13</t>
  </si>
  <si>
    <t>9 / 15</t>
  </si>
  <si>
    <t>9 / 17</t>
  </si>
  <si>
    <t>9 / 18</t>
  </si>
  <si>
    <t>9:I.ch0+ / 2</t>
  </si>
  <si>
    <t>9:I.ch0- / 2</t>
  </si>
  <si>
    <t>9:I.ch1+ / 2</t>
  </si>
  <si>
    <t>9:I.ch1- / 2</t>
  </si>
  <si>
    <t>9:I.ch2+ / 2</t>
  </si>
  <si>
    <t>9:I.ch2- / 2</t>
  </si>
  <si>
    <t>9:I.ch3+ / 2</t>
  </si>
  <si>
    <t>9:I.ch3- / 2</t>
  </si>
  <si>
    <t>9:I.ch4+ / 2</t>
  </si>
  <si>
    <t>9:I.ch4- / 2</t>
  </si>
  <si>
    <t>9:I.ch5+ / 2</t>
  </si>
  <si>
    <t>9:I.ch5- / 2</t>
  </si>
  <si>
    <t>slot #/ Channel # / pin #</t>
  </si>
  <si>
    <t>slot # / Channel # / pin #</t>
  </si>
  <si>
    <t>Coil exit point Inner layer</t>
  </si>
  <si>
    <t>Center tap</t>
  </si>
  <si>
    <t>Coil exit point outer layer</t>
  </si>
  <si>
    <t xml:space="preserve">Quench Detector </t>
  </si>
  <si>
    <t>D1H</t>
  </si>
  <si>
    <t>D1HM</t>
  </si>
  <si>
    <t>D2H</t>
  </si>
  <si>
    <t>D2HM</t>
  </si>
  <si>
    <t>D4H</t>
  </si>
  <si>
    <t>D4HM</t>
  </si>
  <si>
    <t>D3HM</t>
  </si>
  <si>
    <t>D3L</t>
  </si>
  <si>
    <t>D3LM</t>
  </si>
  <si>
    <t>D2LM</t>
  </si>
  <si>
    <t>D2L</t>
  </si>
  <si>
    <t>D3H</t>
  </si>
  <si>
    <t>200k Resistors</t>
  </si>
  <si>
    <t>Protection Resistor</t>
  </si>
  <si>
    <t>SUM</t>
  </si>
  <si>
    <t xml:space="preserve">                                                                        </t>
  </si>
  <si>
    <t>Ohms</t>
  </si>
  <si>
    <t xml:space="preserve"> 1-3</t>
  </si>
  <si>
    <t xml:space="preserve"> 2-4</t>
  </si>
  <si>
    <t>Pin to Pin</t>
  </si>
  <si>
    <t>Coefficients</t>
  </si>
  <si>
    <t>x^2</t>
  </si>
  <si>
    <t>x</t>
  </si>
  <si>
    <t>b</t>
  </si>
  <si>
    <t>Rodium Fe sensors</t>
  </si>
  <si>
    <t>Table 7.1 Page 75</t>
  </si>
  <si>
    <t>Measured room temperature resistance</t>
  </si>
  <si>
    <t>Resistance</t>
  </si>
  <si>
    <t>Total resistance</t>
  </si>
  <si>
    <t>Probe resistance</t>
  </si>
  <si>
    <t xml:space="preserve"> 6-8</t>
  </si>
  <si>
    <t xml:space="preserve"> 7-9</t>
  </si>
  <si>
    <t xml:space="preserve"> 1-4</t>
  </si>
  <si>
    <t xml:space="preserve"> 2-3</t>
  </si>
  <si>
    <t xml:space="preserve"> 6-9</t>
  </si>
  <si>
    <t xml:space="preserve"> 7-8</t>
  </si>
  <si>
    <t xml:space="preserve"> 14-16</t>
  </si>
  <si>
    <t xml:space="preserve"> 15-17</t>
  </si>
  <si>
    <t xml:space="preserve"> 14-17</t>
  </si>
  <si>
    <t xml:space="preserve"> 15-16</t>
  </si>
  <si>
    <t xml:space="preserve"> 19-21</t>
  </si>
  <si>
    <t xml:space="preserve"> 20-22</t>
  </si>
  <si>
    <t xml:space="preserve"> 19-22</t>
  </si>
  <si>
    <t xml:space="preserve"> 20-21</t>
  </si>
  <si>
    <t>H1 - 23</t>
  </si>
  <si>
    <t>H1 -24</t>
  </si>
  <si>
    <t xml:space="preserve"> 11-23</t>
  </si>
  <si>
    <t xml:space="preserve"> 12-24</t>
  </si>
  <si>
    <t xml:space="preserve"> 11-24</t>
  </si>
  <si>
    <t xml:space="preserve"> 12-23</t>
  </si>
  <si>
    <t>Fluke 87 III S# 82800752 with remote term blk db 25 pin patch panel (102FA)</t>
  </si>
  <si>
    <t>Voltmeter lead resistance null out</t>
  </si>
  <si>
    <t>Residual terminal block resistance</t>
  </si>
  <si>
    <t>Measured romm temperture resistnce</t>
  </si>
  <si>
    <t xml:space="preserve"> 7-25</t>
  </si>
  <si>
    <t xml:space="preserve"> 7-1</t>
  </si>
  <si>
    <t xml:space="preserve"> 5-9</t>
  </si>
  <si>
    <t xml:space="preserve"> 16-23</t>
  </si>
  <si>
    <t>VT7 - 7</t>
  </si>
  <si>
    <t xml:space="preserve"> VT6 - 7</t>
  </si>
  <si>
    <t>VT4 - 7</t>
  </si>
  <si>
    <t>VT5 - 7</t>
  </si>
  <si>
    <t>VT6 - VT7</t>
  </si>
  <si>
    <t>Voltage Tap resistance</t>
  </si>
  <si>
    <t>Heater Mid-plane</t>
  </si>
  <si>
    <t xml:space="preserve">6 turn </t>
  </si>
  <si>
    <t>20 turns</t>
  </si>
  <si>
    <t>200Vdc @ 4A =800 Watts (10 secs)</t>
  </si>
  <si>
    <t>200Vdc @ 2A 400 Watts Continous</t>
  </si>
  <si>
    <t>Multimeter</t>
  </si>
  <si>
    <t>Lead 1 to lead 2</t>
  </si>
  <si>
    <t>&gt;1Tohm</t>
  </si>
  <si>
    <t>280V</t>
  </si>
  <si>
    <t>Lead 1 to Cryostat</t>
  </si>
  <si>
    <t>Meager #1</t>
  </si>
  <si>
    <t>Meager #2</t>
  </si>
  <si>
    <t>room temperature Coil resistance</t>
  </si>
  <si>
    <t>Al</t>
  </si>
  <si>
    <t>Rho</t>
  </si>
  <si>
    <t>Pressure LN2</t>
  </si>
  <si>
    <t>Pressure He</t>
  </si>
  <si>
    <t>Mass_Flow_CL_Neg</t>
  </si>
  <si>
    <t>Mass_Flow_CL_Pos</t>
  </si>
  <si>
    <t>I_coarse</t>
  </si>
  <si>
    <t>TS_29 (LN2)</t>
  </si>
  <si>
    <t>TS_30 (LN2)</t>
  </si>
  <si>
    <t>TS_31 (LN2)</t>
  </si>
  <si>
    <t>TS_32 (LN2)</t>
  </si>
  <si>
    <t>TS_12 (LN2)</t>
  </si>
  <si>
    <t>TS_13 (LN2)</t>
  </si>
  <si>
    <t>MPS_CPU_Reset</t>
  </si>
  <si>
    <t>Setpnt_m_flow_Neg</t>
  </si>
  <si>
    <t>Setpnt_m_flow_Pos</t>
  </si>
  <si>
    <t>TS_9 (LN2_Supply)</t>
  </si>
  <si>
    <t>TS_10 (LN2_Return)</t>
  </si>
  <si>
    <t>TS_27_CL_Neg</t>
  </si>
  <si>
    <t>TS_28_CL_POS</t>
  </si>
  <si>
    <t>TS_7_He_Supply</t>
  </si>
  <si>
    <t>TS_8_He_Return</t>
  </si>
  <si>
    <t>TS_11 (LN2_Center)</t>
  </si>
  <si>
    <t>Dataforth SCM5B30-01D</t>
  </si>
  <si>
    <t>18-01188</t>
  </si>
  <si>
    <t>19-M0362</t>
  </si>
  <si>
    <t xml:space="preserve"> EECO</t>
  </si>
  <si>
    <t>PLC and I/O modules</t>
  </si>
  <si>
    <t>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</si>
</sst>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.00"/>
    <numFmt numFmtId="165" formatCode="#,##0.000"/>
    <numFmt numFmtId="168" formatCode="m/d/yy;@"/>
    <numFmt numFmtId="170" formatCode="&quot;$&quot;#,##0.0"/>
    <numFmt numFmtId="171" formatCode="0.000"/>
    <numFmt numFmtId="172" formatCode="0.000000"/>
  </numFmts>
  <fonts count="18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rgb="FF00B0F0"/>
      <name val="Arial"/>
      <family val="2"/>
    </font>
    <font>
      <b/>
      <i/>
      <u/>
      <sz val="14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164" fontId="10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11" fillId="0" borderId="0" xfId="0" applyFont="1"/>
    <xf numFmtId="0" fontId="4" fillId="0" borderId="2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vertical="center" wrapText="1"/>
    </xf>
    <xf numFmtId="14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170" fontId="4" fillId="0" borderId="0" xfId="0" applyNumberFormat="1" applyFont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 applyProtection="1">
      <alignment horizontal="center" textRotation="93" wrapText="1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10" fontId="4" fillId="0" borderId="0" xfId="0" applyNumberFormat="1" applyFont="1" applyBorder="1" applyAlignment="1">
      <alignment horizontal="left" indent="2"/>
    </xf>
    <xf numFmtId="0" fontId="8" fillId="0" borderId="0" xfId="0" applyFont="1" applyAlignment="1">
      <alignment horizontal="center" vertical="top" wrapText="1"/>
    </xf>
    <xf numFmtId="10" fontId="4" fillId="0" borderId="0" xfId="0" quotePrefix="1" applyNumberFormat="1" applyFont="1" applyBorder="1" applyAlignment="1">
      <alignment horizontal="left" indent="2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71" fontId="4" fillId="0" borderId="0" xfId="0" applyNumberFormat="1" applyFont="1" applyAlignment="1">
      <alignment horizontal="center" wrapText="1"/>
    </xf>
    <xf numFmtId="171" fontId="4" fillId="0" borderId="0" xfId="0" applyNumberFormat="1" applyFont="1" applyAlignment="1">
      <alignment horizontal="center"/>
    </xf>
    <xf numFmtId="17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8" fontId="4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/>
    <xf numFmtId="0" fontId="16" fillId="0" borderId="0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71" fontId="4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93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1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172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2" fontId="4" fillId="0" borderId="1" xfId="0" applyNumberFormat="1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center"/>
    </xf>
    <xf numFmtId="171" fontId="4" fillId="0" borderId="1" xfId="0" applyNumberFormat="1" applyFont="1" applyFill="1" applyBorder="1" applyAlignment="1">
      <alignment horizontal="center"/>
    </xf>
    <xf numFmtId="172" fontId="0" fillId="0" borderId="1" xfId="0" applyNumberFormat="1" applyBorder="1"/>
    <xf numFmtId="0" fontId="14" fillId="0" borderId="1" xfId="0" applyFont="1" applyFill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72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indent="2"/>
    </xf>
    <xf numFmtId="2" fontId="4" fillId="0" borderId="1" xfId="0" applyNumberFormat="1" applyFont="1" applyBorder="1" applyAlignment="1">
      <alignment horizontal="center"/>
    </xf>
    <xf numFmtId="172" fontId="4" fillId="0" borderId="1" xfId="0" applyNumberFormat="1" applyFont="1" applyBorder="1" applyAlignment="1">
      <alignment horizontal="left"/>
    </xf>
    <xf numFmtId="17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72" fontId="4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left" indent="2"/>
    </xf>
    <xf numFmtId="2" fontId="4" fillId="4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 indent="1"/>
    </xf>
    <xf numFmtId="172" fontId="4" fillId="0" borderId="1" xfId="0" applyNumberFormat="1" applyFont="1" applyBorder="1"/>
    <xf numFmtId="0" fontId="4" fillId="4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71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/>
    <xf numFmtId="0" fontId="4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72" fontId="3" fillId="0" borderId="1" xfId="0" applyNumberFormat="1" applyFont="1" applyBorder="1" applyAlignment="1">
      <alignment horizontal="center" vertical="center" wrapText="1"/>
    </xf>
    <xf numFmtId="172" fontId="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178</xdr:row>
          <xdr:rowOff>9525</xdr:rowOff>
        </xdr:from>
        <xdr:to>
          <xdr:col>9</xdr:col>
          <xdr:colOff>371475</xdr:colOff>
          <xdr:row>228</xdr:row>
          <xdr:rowOff>114300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Layout" zoomScaleNormal="100" workbookViewId="0">
      <selection activeCell="E36" sqref="E36"/>
    </sheetView>
  </sheetViews>
  <sheetFormatPr defaultColWidth="5.85546875" defaultRowHeight="12.75" x14ac:dyDescent="0.2"/>
  <cols>
    <col min="1" max="1" width="13.42578125" customWidth="1"/>
    <col min="2" max="2" width="23.42578125" customWidth="1"/>
    <col min="3" max="10" width="23.42578125" style="5" customWidth="1"/>
    <col min="11" max="11" width="12.7109375" customWidth="1"/>
  </cols>
  <sheetData>
    <row r="1" spans="1:10" ht="14.25" customHeight="1" x14ac:dyDescent="0.2">
      <c r="A1" s="1" t="s">
        <v>23</v>
      </c>
    </row>
    <row r="2" spans="1:10" ht="14.25" customHeight="1" x14ac:dyDescent="0.2">
      <c r="A2" t="s">
        <v>22</v>
      </c>
      <c r="B2" s="3" t="s">
        <v>570</v>
      </c>
      <c r="C2" s="3" t="s">
        <v>116</v>
      </c>
      <c r="D2" s="3" t="s">
        <v>116</v>
      </c>
      <c r="E2" s="3" t="s">
        <v>913</v>
      </c>
      <c r="F2" s="3" t="s">
        <v>571</v>
      </c>
      <c r="G2" s="3" t="s">
        <v>573</v>
      </c>
      <c r="H2" s="3" t="s">
        <v>599</v>
      </c>
      <c r="I2" s="3" t="s">
        <v>599</v>
      </c>
      <c r="J2" s="3" t="s">
        <v>113</v>
      </c>
    </row>
    <row r="3" spans="1:10" ht="14.25" customHeight="1" x14ac:dyDescent="0.2">
      <c r="A3" t="s">
        <v>24</v>
      </c>
      <c r="B3" s="3" t="s">
        <v>918</v>
      </c>
      <c r="C3" s="5" t="s">
        <v>26</v>
      </c>
      <c r="D3" s="5" t="s">
        <v>26</v>
      </c>
      <c r="E3" s="3" t="s">
        <v>86</v>
      </c>
      <c r="F3" s="5" t="s">
        <v>25</v>
      </c>
      <c r="G3" s="5" t="s">
        <v>25</v>
      </c>
      <c r="H3" s="5" t="s">
        <v>26</v>
      </c>
      <c r="I3" s="5" t="s">
        <v>26</v>
      </c>
      <c r="J3" s="5" t="s">
        <v>26</v>
      </c>
    </row>
    <row r="4" spans="1:10" s="170" customFormat="1" ht="14.25" customHeight="1" x14ac:dyDescent="0.2">
      <c r="A4" s="170" t="s">
        <v>27</v>
      </c>
      <c r="C4" s="170" t="s">
        <v>28</v>
      </c>
      <c r="D4" s="160" t="s">
        <v>911</v>
      </c>
      <c r="E4" s="170" t="s">
        <v>87</v>
      </c>
      <c r="H4" s="160" t="s">
        <v>106</v>
      </c>
      <c r="I4" s="160" t="s">
        <v>912</v>
      </c>
      <c r="J4" s="170" t="s">
        <v>29</v>
      </c>
    </row>
    <row r="5" spans="1:10" s="170" customFormat="1" ht="14.25" customHeight="1" x14ac:dyDescent="0.2">
      <c r="A5" s="170" t="s">
        <v>30</v>
      </c>
      <c r="B5" s="171">
        <v>1</v>
      </c>
      <c r="C5" s="171">
        <v>2</v>
      </c>
      <c r="D5" s="171">
        <v>3</v>
      </c>
      <c r="E5" s="171">
        <v>4</v>
      </c>
      <c r="F5" s="171">
        <v>5</v>
      </c>
      <c r="G5" s="171">
        <v>6</v>
      </c>
      <c r="H5" s="171">
        <v>7</v>
      </c>
      <c r="I5" s="171">
        <v>8</v>
      </c>
      <c r="J5" s="171">
        <v>9</v>
      </c>
    </row>
    <row r="6" spans="1:10" s="170" customFormat="1" ht="14.25" customHeight="1" x14ac:dyDescent="0.2">
      <c r="A6" s="171" t="s">
        <v>31</v>
      </c>
    </row>
    <row r="7" spans="1:10" s="40" customFormat="1" ht="14.25" customHeight="1" x14ac:dyDescent="0.2">
      <c r="A7" s="37">
        <v>0</v>
      </c>
      <c r="B7" s="38" t="s">
        <v>93</v>
      </c>
      <c r="C7" s="39" t="s">
        <v>556</v>
      </c>
      <c r="D7" s="139" t="s">
        <v>1049</v>
      </c>
      <c r="E7" s="38" t="s">
        <v>1045</v>
      </c>
      <c r="F7" s="38" t="s">
        <v>33</v>
      </c>
      <c r="G7" s="38" t="s">
        <v>63</v>
      </c>
      <c r="H7" s="39" t="s">
        <v>600</v>
      </c>
      <c r="I7" s="39" t="s">
        <v>615</v>
      </c>
      <c r="J7" s="39" t="s">
        <v>619</v>
      </c>
    </row>
    <row r="8" spans="1:10" s="40" customFormat="1" ht="14.25" customHeight="1" x14ac:dyDescent="0.2">
      <c r="A8" s="37">
        <v>1</v>
      </c>
      <c r="B8" s="38" t="s">
        <v>94</v>
      </c>
      <c r="C8" s="39" t="s">
        <v>557</v>
      </c>
      <c r="D8" s="139" t="s">
        <v>1050</v>
      </c>
      <c r="E8" s="38" t="s">
        <v>1046</v>
      </c>
      <c r="F8" s="38" t="s">
        <v>32</v>
      </c>
      <c r="G8" s="38" t="s">
        <v>102</v>
      </c>
      <c r="H8" s="39" t="s">
        <v>602</v>
      </c>
      <c r="I8" s="39" t="s">
        <v>616</v>
      </c>
      <c r="J8" s="39" t="s">
        <v>915</v>
      </c>
    </row>
    <row r="9" spans="1:10" s="40" customFormat="1" ht="14.25" customHeight="1" x14ac:dyDescent="0.2">
      <c r="A9" s="37">
        <v>2</v>
      </c>
      <c r="B9" s="38" t="s">
        <v>95</v>
      </c>
      <c r="C9" s="39" t="s">
        <v>558</v>
      </c>
      <c r="D9" s="39" t="s">
        <v>1038</v>
      </c>
      <c r="E9" s="38"/>
      <c r="F9" s="38" t="s">
        <v>38</v>
      </c>
      <c r="G9" s="38" t="s">
        <v>50</v>
      </c>
      <c r="H9" s="39" t="s">
        <v>601</v>
      </c>
      <c r="I9" s="39" t="s">
        <v>617</v>
      </c>
      <c r="J9" s="38" t="s">
        <v>105</v>
      </c>
    </row>
    <row r="10" spans="1:10" s="40" customFormat="1" ht="14.25" customHeight="1" x14ac:dyDescent="0.2">
      <c r="A10" s="37">
        <v>3</v>
      </c>
      <c r="B10" s="38" t="s">
        <v>96</v>
      </c>
      <c r="C10" s="39" t="s">
        <v>559</v>
      </c>
      <c r="D10" s="39" t="s">
        <v>1039</v>
      </c>
      <c r="E10" s="38"/>
      <c r="F10" s="38" t="s">
        <v>35</v>
      </c>
      <c r="G10" s="38" t="s">
        <v>53</v>
      </c>
      <c r="H10" s="39" t="s">
        <v>603</v>
      </c>
      <c r="I10" s="39" t="s">
        <v>618</v>
      </c>
      <c r="J10" s="39" t="s">
        <v>104</v>
      </c>
    </row>
    <row r="11" spans="1:10" s="40" customFormat="1" ht="14.25" customHeight="1" x14ac:dyDescent="0.2">
      <c r="A11" s="37">
        <v>4</v>
      </c>
      <c r="B11" s="38" t="s">
        <v>97</v>
      </c>
      <c r="C11" s="39" t="s">
        <v>560</v>
      </c>
      <c r="D11" s="39" t="s">
        <v>1040</v>
      </c>
      <c r="E11" s="38" t="s">
        <v>51</v>
      </c>
      <c r="F11" s="38" t="s">
        <v>43</v>
      </c>
      <c r="G11" s="38" t="s">
        <v>103</v>
      </c>
      <c r="H11" s="39" t="s">
        <v>604</v>
      </c>
      <c r="I11" s="38" t="s">
        <v>206</v>
      </c>
      <c r="J11" s="39" t="s">
        <v>204</v>
      </c>
    </row>
    <row r="12" spans="1:10" s="40" customFormat="1" ht="14.25" customHeight="1" x14ac:dyDescent="0.2">
      <c r="A12" s="37">
        <v>5</v>
      </c>
      <c r="B12" s="38" t="s">
        <v>98</v>
      </c>
      <c r="C12" s="39" t="s">
        <v>561</v>
      </c>
      <c r="D12" s="39" t="s">
        <v>1041</v>
      </c>
      <c r="E12" s="38" t="s">
        <v>51</v>
      </c>
      <c r="F12" s="38" t="s">
        <v>40</v>
      </c>
      <c r="G12" s="38" t="s">
        <v>57</v>
      </c>
      <c r="H12" s="39" t="s">
        <v>605</v>
      </c>
      <c r="I12" s="39" t="s">
        <v>207</v>
      </c>
      <c r="J12" s="39" t="s">
        <v>916</v>
      </c>
    </row>
    <row r="13" spans="1:10" s="40" customFormat="1" ht="14.25" customHeight="1" x14ac:dyDescent="0.2">
      <c r="A13" s="37">
        <v>6</v>
      </c>
      <c r="B13" s="38" t="s">
        <v>99</v>
      </c>
      <c r="C13" s="39" t="s">
        <v>562</v>
      </c>
      <c r="D13" s="39" t="s">
        <v>1042</v>
      </c>
      <c r="E13" s="38" t="s">
        <v>51</v>
      </c>
      <c r="F13" s="38" t="s">
        <v>48</v>
      </c>
      <c r="G13" s="38" t="s">
        <v>59</v>
      </c>
      <c r="H13" s="39" t="s">
        <v>606</v>
      </c>
      <c r="I13" s="38" t="s">
        <v>1035</v>
      </c>
      <c r="J13" s="39" t="s">
        <v>917</v>
      </c>
    </row>
    <row r="14" spans="1:10" s="40" customFormat="1" ht="14.25" customHeight="1" x14ac:dyDescent="0.2">
      <c r="A14" s="37">
        <v>7</v>
      </c>
      <c r="B14" s="38" t="s">
        <v>100</v>
      </c>
      <c r="C14" s="39" t="s">
        <v>563</v>
      </c>
      <c r="D14" s="39" t="s">
        <v>1043</v>
      </c>
      <c r="E14" s="38" t="s">
        <v>51</v>
      </c>
      <c r="F14" s="38" t="s">
        <v>46</v>
      </c>
      <c r="G14" s="39" t="s">
        <v>1044</v>
      </c>
      <c r="H14" s="39" t="s">
        <v>607</v>
      </c>
      <c r="I14" s="38" t="s">
        <v>1036</v>
      </c>
      <c r="J14" s="38" t="s">
        <v>4</v>
      </c>
    </row>
    <row r="15" spans="1:10" s="40" customFormat="1" ht="14.25" customHeight="1" x14ac:dyDescent="0.2">
      <c r="A15" s="37">
        <v>8</v>
      </c>
      <c r="B15" s="38" t="s">
        <v>101</v>
      </c>
      <c r="C15" s="39" t="s">
        <v>564</v>
      </c>
      <c r="D15" s="139" t="s">
        <v>1047</v>
      </c>
      <c r="E15" s="38" t="s">
        <v>51</v>
      </c>
      <c r="F15" s="38" t="s">
        <v>52</v>
      </c>
      <c r="G15" s="38" t="s">
        <v>4</v>
      </c>
      <c r="H15" s="39" t="s">
        <v>608</v>
      </c>
      <c r="I15" s="38" t="s">
        <v>34</v>
      </c>
      <c r="J15" s="38" t="s">
        <v>51</v>
      </c>
    </row>
    <row r="16" spans="1:10" s="40" customFormat="1" ht="14.25" customHeight="1" x14ac:dyDescent="0.2">
      <c r="A16" s="37">
        <v>9</v>
      </c>
      <c r="B16" s="39" t="s">
        <v>4</v>
      </c>
      <c r="C16" s="39" t="s">
        <v>565</v>
      </c>
      <c r="D16" s="139" t="s">
        <v>1048</v>
      </c>
      <c r="E16" s="38" t="s">
        <v>51</v>
      </c>
      <c r="F16" s="38" t="s">
        <v>49</v>
      </c>
      <c r="G16" s="38"/>
      <c r="H16" s="39" t="s">
        <v>609</v>
      </c>
      <c r="I16" s="38" t="s">
        <v>37</v>
      </c>
      <c r="J16" s="38" t="s">
        <v>51</v>
      </c>
    </row>
    <row r="17" spans="1:10" s="40" customFormat="1" ht="14.25" customHeight="1" x14ac:dyDescent="0.2">
      <c r="A17" s="37">
        <v>10</v>
      </c>
      <c r="B17" s="39" t="s">
        <v>4</v>
      </c>
      <c r="C17" s="39" t="s">
        <v>566</v>
      </c>
      <c r="D17" s="39" t="s">
        <v>1053</v>
      </c>
      <c r="E17" s="38" t="s">
        <v>51</v>
      </c>
      <c r="F17" s="38" t="s">
        <v>56</v>
      </c>
      <c r="G17" s="38" t="s">
        <v>4</v>
      </c>
      <c r="H17" s="39" t="s">
        <v>610</v>
      </c>
      <c r="I17" s="38" t="s">
        <v>39</v>
      </c>
      <c r="J17" s="38" t="s">
        <v>51</v>
      </c>
    </row>
    <row r="18" spans="1:10" s="40" customFormat="1" ht="14.25" customHeight="1" x14ac:dyDescent="0.2">
      <c r="A18" s="37">
        <v>11</v>
      </c>
      <c r="B18" s="38" t="s">
        <v>55</v>
      </c>
      <c r="C18" s="39" t="s">
        <v>567</v>
      </c>
      <c r="E18" s="38" t="s">
        <v>51</v>
      </c>
      <c r="F18" s="38" t="s">
        <v>54</v>
      </c>
      <c r="G18" s="39" t="s">
        <v>4</v>
      </c>
      <c r="H18" s="39" t="s">
        <v>611</v>
      </c>
      <c r="I18" s="38" t="s">
        <v>42</v>
      </c>
      <c r="J18" s="38" t="s">
        <v>51</v>
      </c>
    </row>
    <row r="19" spans="1:10" s="40" customFormat="1" ht="14.25" customHeight="1" x14ac:dyDescent="0.2">
      <c r="A19" s="37">
        <v>12</v>
      </c>
      <c r="B19" s="38" t="s">
        <v>58</v>
      </c>
      <c r="C19" s="39" t="s">
        <v>568</v>
      </c>
      <c r="E19" s="38" t="s">
        <v>51</v>
      </c>
      <c r="F19" s="38" t="s">
        <v>44</v>
      </c>
      <c r="G19" s="39" t="s">
        <v>4</v>
      </c>
      <c r="H19" s="39" t="s">
        <v>612</v>
      </c>
      <c r="I19" s="38" t="s">
        <v>45</v>
      </c>
      <c r="J19" s="38" t="s">
        <v>51</v>
      </c>
    </row>
    <row r="20" spans="1:10" s="40" customFormat="1" ht="14.25" customHeight="1" x14ac:dyDescent="0.2">
      <c r="A20" s="37">
        <v>13</v>
      </c>
      <c r="B20" s="38" t="s">
        <v>60</v>
      </c>
      <c r="C20" s="39" t="s">
        <v>569</v>
      </c>
      <c r="D20" s="39" t="s">
        <v>115</v>
      </c>
      <c r="E20" s="38" t="s">
        <v>51</v>
      </c>
      <c r="F20" s="38" t="s">
        <v>41</v>
      </c>
      <c r="G20" s="38"/>
      <c r="H20" s="39" t="s">
        <v>613</v>
      </c>
      <c r="I20" s="38" t="s">
        <v>47</v>
      </c>
      <c r="J20" s="38" t="s">
        <v>51</v>
      </c>
    </row>
    <row r="21" spans="1:10" s="40" customFormat="1" ht="14.25" customHeight="1" x14ac:dyDescent="0.2">
      <c r="A21" s="37">
        <v>14</v>
      </c>
      <c r="B21" s="38" t="s">
        <v>61</v>
      </c>
      <c r="C21" s="139" t="s">
        <v>1051</v>
      </c>
      <c r="D21" s="39" t="s">
        <v>1034</v>
      </c>
      <c r="E21" s="38" t="s">
        <v>51</v>
      </c>
      <c r="F21" s="38" t="s">
        <v>4</v>
      </c>
      <c r="G21" s="38"/>
      <c r="H21" s="39" t="s">
        <v>614</v>
      </c>
      <c r="I21" s="38" t="s">
        <v>36</v>
      </c>
      <c r="J21" s="38" t="s">
        <v>51</v>
      </c>
    </row>
    <row r="22" spans="1:10" s="40" customFormat="1" ht="14.25" customHeight="1" x14ac:dyDescent="0.2">
      <c r="A22" s="37">
        <v>15</v>
      </c>
      <c r="B22" s="38" t="s">
        <v>62</v>
      </c>
      <c r="C22" s="139" t="s">
        <v>1052</v>
      </c>
      <c r="D22" s="39" t="s">
        <v>1033</v>
      </c>
      <c r="E22" s="38" t="s">
        <v>51</v>
      </c>
      <c r="F22" s="38"/>
      <c r="G22" s="38"/>
      <c r="H22" s="39" t="s">
        <v>909</v>
      </c>
      <c r="I22" s="38" t="s">
        <v>1037</v>
      </c>
      <c r="J22" s="38" t="s">
        <v>51</v>
      </c>
    </row>
    <row r="23" spans="1:10" s="41" customFormat="1" ht="14.25" customHeight="1" x14ac:dyDescent="0.2">
      <c r="C23" s="80"/>
      <c r="D23" s="80"/>
      <c r="E23" s="80"/>
      <c r="F23" s="80"/>
      <c r="G23" s="80"/>
      <c r="H23" s="80"/>
      <c r="I23" s="80"/>
      <c r="J23" s="80"/>
    </row>
    <row r="24" spans="1:10" s="41" customFormat="1" ht="14.25" customHeight="1" x14ac:dyDescent="0.2">
      <c r="C24" s="80"/>
      <c r="D24" s="80"/>
      <c r="E24" s="80"/>
      <c r="F24" s="80"/>
      <c r="G24" s="80"/>
      <c r="H24" s="80"/>
      <c r="I24" s="80"/>
      <c r="J24" s="80"/>
    </row>
    <row r="25" spans="1:10" ht="14.25" customHeight="1" x14ac:dyDescent="0.2">
      <c r="D25" s="174"/>
    </row>
    <row r="26" spans="1:10" ht="14.25" customHeight="1" x14ac:dyDescent="0.2">
      <c r="A26" t="s">
        <v>85</v>
      </c>
    </row>
    <row r="27" spans="1:10" ht="14.25" customHeight="1" x14ac:dyDescent="0.2">
      <c r="A27" s="6" t="s">
        <v>4</v>
      </c>
      <c r="C27" s="3" t="s">
        <v>4</v>
      </c>
      <c r="F27" s="4" t="s">
        <v>4</v>
      </c>
    </row>
    <row r="28" spans="1:10" s="172" customFormat="1" ht="31.5" customHeight="1" x14ac:dyDescent="0.2">
      <c r="A28" s="83" t="s">
        <v>910</v>
      </c>
      <c r="B28" s="171"/>
      <c r="C28" s="171">
        <v>1</v>
      </c>
      <c r="D28" s="171">
        <v>3</v>
      </c>
      <c r="E28" s="170"/>
      <c r="F28" s="170"/>
      <c r="G28" s="170"/>
      <c r="H28" s="171">
        <v>5</v>
      </c>
      <c r="I28" s="171">
        <v>7</v>
      </c>
      <c r="J28" s="173">
        <v>8</v>
      </c>
    </row>
    <row r="29" spans="1:10" s="176" customFormat="1" ht="14.25" customHeight="1" x14ac:dyDescent="0.2">
      <c r="A29" s="175">
        <v>1</v>
      </c>
      <c r="C29" s="177" t="s">
        <v>595</v>
      </c>
      <c r="D29" s="177" t="s">
        <v>595</v>
      </c>
      <c r="E29" s="178"/>
      <c r="F29" s="179" t="s">
        <v>88</v>
      </c>
      <c r="G29" s="178"/>
      <c r="H29" s="177" t="s">
        <v>598</v>
      </c>
      <c r="I29" s="177" t="s">
        <v>598</v>
      </c>
      <c r="J29" s="179" t="s">
        <v>114</v>
      </c>
    </row>
    <row r="30" spans="1:10" s="176" customFormat="1" ht="14.25" customHeight="1" x14ac:dyDescent="0.2">
      <c r="A30" s="175">
        <v>2</v>
      </c>
      <c r="C30" s="177" t="s">
        <v>595</v>
      </c>
      <c r="D30" s="177" t="s">
        <v>595</v>
      </c>
      <c r="E30" s="178"/>
      <c r="F30" s="177" t="s">
        <v>107</v>
      </c>
      <c r="G30" s="178" t="s">
        <v>4</v>
      </c>
      <c r="H30" s="177" t="s">
        <v>598</v>
      </c>
      <c r="I30" s="177" t="s">
        <v>598</v>
      </c>
      <c r="J30" s="179" t="s">
        <v>114</v>
      </c>
    </row>
    <row r="31" spans="1:10" s="176" customFormat="1" ht="14.25" customHeight="1" x14ac:dyDescent="0.2">
      <c r="A31" s="175">
        <v>3</v>
      </c>
      <c r="C31" s="177" t="s">
        <v>595</v>
      </c>
      <c r="D31" s="177" t="s">
        <v>595</v>
      </c>
      <c r="E31" s="178"/>
      <c r="F31" s="179" t="s">
        <v>89</v>
      </c>
      <c r="G31" s="178"/>
      <c r="H31" s="177" t="s">
        <v>598</v>
      </c>
      <c r="I31" s="177" t="s">
        <v>598</v>
      </c>
      <c r="J31" s="179" t="s">
        <v>114</v>
      </c>
    </row>
    <row r="32" spans="1:10" s="176" customFormat="1" ht="14.25" customHeight="1" x14ac:dyDescent="0.2">
      <c r="A32" s="175">
        <v>4</v>
      </c>
      <c r="C32" s="177" t="s">
        <v>595</v>
      </c>
      <c r="D32" s="177" t="s">
        <v>595</v>
      </c>
      <c r="E32" s="178"/>
      <c r="F32" s="179" t="s">
        <v>92</v>
      </c>
      <c r="G32" s="178"/>
      <c r="H32" s="177" t="s">
        <v>598</v>
      </c>
      <c r="I32" s="177" t="s">
        <v>598</v>
      </c>
      <c r="J32" s="179" t="s">
        <v>114</v>
      </c>
    </row>
    <row r="33" spans="1:10" s="176" customFormat="1" ht="14.25" customHeight="1" x14ac:dyDescent="0.2">
      <c r="A33" s="175">
        <v>5</v>
      </c>
      <c r="C33" s="177" t="s">
        <v>595</v>
      </c>
      <c r="D33" s="177" t="s">
        <v>595</v>
      </c>
      <c r="E33" s="178"/>
      <c r="F33" s="179" t="s">
        <v>90</v>
      </c>
      <c r="G33" s="178"/>
      <c r="H33" s="177" t="s">
        <v>598</v>
      </c>
      <c r="I33" s="179"/>
      <c r="J33" s="179" t="s">
        <v>114</v>
      </c>
    </row>
    <row r="34" spans="1:10" s="176" customFormat="1" ht="14.25" customHeight="1" x14ac:dyDescent="0.2">
      <c r="A34" s="175">
        <v>6</v>
      </c>
      <c r="C34" s="177" t="s">
        <v>595</v>
      </c>
      <c r="D34" s="177" t="s">
        <v>595</v>
      </c>
      <c r="E34" s="178"/>
      <c r="F34" s="179" t="s">
        <v>91</v>
      </c>
      <c r="G34" s="178" t="s">
        <v>4</v>
      </c>
      <c r="H34" s="177" t="s">
        <v>598</v>
      </c>
      <c r="I34" s="179"/>
      <c r="J34" s="179" t="s">
        <v>114</v>
      </c>
    </row>
    <row r="35" spans="1:10" s="176" customFormat="1" ht="14.25" customHeight="1" x14ac:dyDescent="0.2">
      <c r="A35" s="175">
        <v>7</v>
      </c>
      <c r="C35" s="177" t="s">
        <v>595</v>
      </c>
      <c r="D35" s="177" t="s">
        <v>595</v>
      </c>
      <c r="E35" s="178"/>
      <c r="F35" s="177" t="s">
        <v>572</v>
      </c>
      <c r="G35" s="178"/>
      <c r="H35" s="177" t="s">
        <v>598</v>
      </c>
      <c r="I35" s="179"/>
      <c r="J35" s="179" t="s">
        <v>114</v>
      </c>
    </row>
    <row r="36" spans="1:10" s="176" customFormat="1" ht="14.25" customHeight="1" x14ac:dyDescent="0.2">
      <c r="A36" s="175">
        <v>8</v>
      </c>
      <c r="C36" s="177" t="s">
        <v>595</v>
      </c>
      <c r="D36" s="177" t="s">
        <v>595</v>
      </c>
      <c r="E36" s="178"/>
      <c r="F36" s="178"/>
      <c r="G36" s="178"/>
      <c r="H36" s="177" t="s">
        <v>598</v>
      </c>
      <c r="I36" s="179"/>
      <c r="J36" s="177" t="s">
        <v>108</v>
      </c>
    </row>
    <row r="37" spans="1:10" ht="14.25" customHeight="1" x14ac:dyDescent="0.2">
      <c r="C37" s="81"/>
      <c r="D37" s="81"/>
      <c r="H37" s="81"/>
      <c r="I37" s="81"/>
      <c r="J37" s="81"/>
    </row>
    <row r="38" spans="1:10" s="170" customFormat="1" ht="29.25" customHeight="1" x14ac:dyDescent="0.2">
      <c r="A38" s="83" t="s">
        <v>910</v>
      </c>
      <c r="B38" s="171"/>
      <c r="C38" s="171">
        <v>2</v>
      </c>
      <c r="D38" s="171">
        <v>4</v>
      </c>
      <c r="H38" s="173">
        <v>6</v>
      </c>
      <c r="I38" s="160" t="s">
        <v>914</v>
      </c>
    </row>
    <row r="39" spans="1:10" s="176" customFormat="1" ht="14.25" customHeight="1" x14ac:dyDescent="0.2">
      <c r="A39" s="175">
        <v>1</v>
      </c>
      <c r="C39" s="177" t="s">
        <v>595</v>
      </c>
      <c r="D39" s="177" t="s">
        <v>595</v>
      </c>
      <c r="E39" s="178"/>
      <c r="F39" s="178"/>
      <c r="G39" s="178"/>
      <c r="H39" s="177" t="s">
        <v>598</v>
      </c>
      <c r="I39" s="177" t="s">
        <v>64</v>
      </c>
      <c r="J39" s="179"/>
    </row>
    <row r="40" spans="1:10" s="176" customFormat="1" ht="14.25" customHeight="1" x14ac:dyDescent="0.2">
      <c r="A40" s="175">
        <v>2</v>
      </c>
      <c r="C40" s="177" t="s">
        <v>595</v>
      </c>
      <c r="D40" s="177" t="s">
        <v>595</v>
      </c>
      <c r="E40" s="178"/>
      <c r="F40" s="178" t="s">
        <v>4</v>
      </c>
      <c r="G40" s="178"/>
      <c r="H40" s="177" t="s">
        <v>598</v>
      </c>
      <c r="I40" s="177" t="s">
        <v>64</v>
      </c>
      <c r="J40" s="177" t="s">
        <v>4</v>
      </c>
    </row>
    <row r="41" spans="1:10" s="176" customFormat="1" ht="14.25" customHeight="1" x14ac:dyDescent="0.2">
      <c r="A41" s="175">
        <v>3</v>
      </c>
      <c r="C41" s="177" t="s">
        <v>595</v>
      </c>
      <c r="D41" s="177" t="s">
        <v>595</v>
      </c>
      <c r="E41" s="178"/>
      <c r="F41" s="178"/>
      <c r="G41" s="178"/>
      <c r="H41" s="177" t="s">
        <v>598</v>
      </c>
      <c r="I41" s="177" t="s">
        <v>64</v>
      </c>
      <c r="J41" s="179"/>
    </row>
    <row r="42" spans="1:10" s="176" customFormat="1" ht="14.25" customHeight="1" x14ac:dyDescent="0.2">
      <c r="A42" s="175">
        <v>4</v>
      </c>
      <c r="C42" s="177" t="s">
        <v>595</v>
      </c>
      <c r="D42" s="178"/>
      <c r="E42" s="178"/>
      <c r="F42" s="178"/>
      <c r="G42" s="178"/>
      <c r="H42" s="177" t="s">
        <v>598</v>
      </c>
      <c r="I42" s="177" t="s">
        <v>64</v>
      </c>
      <c r="J42" s="179"/>
    </row>
    <row r="43" spans="1:10" s="176" customFormat="1" ht="14.25" customHeight="1" x14ac:dyDescent="0.2">
      <c r="A43" s="175">
        <v>5</v>
      </c>
      <c r="C43" s="177" t="s">
        <v>595</v>
      </c>
      <c r="D43" s="178"/>
      <c r="E43" s="178"/>
      <c r="F43" s="178"/>
      <c r="G43" s="178"/>
      <c r="H43" s="177" t="s">
        <v>598</v>
      </c>
      <c r="I43" s="177" t="s">
        <v>64</v>
      </c>
      <c r="J43" s="179"/>
    </row>
    <row r="44" spans="1:10" s="176" customFormat="1" ht="14.25" customHeight="1" x14ac:dyDescent="0.2">
      <c r="A44" s="175">
        <v>6</v>
      </c>
      <c r="C44" s="177" t="s">
        <v>595</v>
      </c>
      <c r="D44" s="177" t="s">
        <v>595</v>
      </c>
      <c r="E44" s="178"/>
      <c r="F44" s="178"/>
      <c r="G44" s="178"/>
      <c r="H44" s="177" t="s">
        <v>598</v>
      </c>
      <c r="I44" s="177" t="s">
        <v>64</v>
      </c>
      <c r="J44" s="179"/>
    </row>
    <row r="45" spans="1:10" s="176" customFormat="1" ht="14.25" customHeight="1" x14ac:dyDescent="0.2">
      <c r="A45" s="175">
        <v>7</v>
      </c>
      <c r="C45" s="177" t="s">
        <v>595</v>
      </c>
      <c r="D45" s="177" t="s">
        <v>595</v>
      </c>
      <c r="E45" s="178"/>
      <c r="F45" s="178"/>
      <c r="G45" s="178"/>
      <c r="H45" s="177" t="s">
        <v>598</v>
      </c>
      <c r="I45" s="177" t="s">
        <v>64</v>
      </c>
      <c r="J45" s="179"/>
    </row>
    <row r="46" spans="1:10" s="176" customFormat="1" ht="14.25" customHeight="1" x14ac:dyDescent="0.2">
      <c r="A46" s="175">
        <v>8</v>
      </c>
      <c r="C46" s="177" t="s">
        <v>595</v>
      </c>
      <c r="D46" s="177" t="s">
        <v>595</v>
      </c>
      <c r="E46" s="178"/>
      <c r="F46" s="178"/>
      <c r="G46" s="178"/>
      <c r="H46" s="177" t="s">
        <v>598</v>
      </c>
      <c r="I46" s="179"/>
      <c r="J46" s="179"/>
    </row>
    <row r="47" spans="1:10" ht="14.25" customHeight="1" x14ac:dyDescent="0.2"/>
    <row r="49" spans="8:8" x14ac:dyDescent="0.2">
      <c r="H49" s="4" t="s">
        <v>4</v>
      </c>
    </row>
    <row r="51" spans="8:8" x14ac:dyDescent="0.2">
      <c r="H51" s="3" t="s">
        <v>4</v>
      </c>
    </row>
    <row r="52" spans="8:8" x14ac:dyDescent="0.2">
      <c r="H52" s="3" t="s">
        <v>4</v>
      </c>
    </row>
  </sheetData>
  <printOptions gridLines="1"/>
  <pageMargins left="0.25" right="0.25" top="0.75" bottom="0.75" header="0.3" footer="0.3"/>
  <pageSetup paperSize="17" scale="90" orientation="landscape" r:id="rId1"/>
  <headerFooter>
    <oddHeader xml:space="preserve">&amp;C </oddHeader>
    <oddFooter>&amp;L&amp;Z&amp;F&amp;C&amp;A&amp;R&amp;P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80"/>
  <sheetViews>
    <sheetView zoomScaleNormal="100" zoomScalePageLayoutView="120" workbookViewId="0">
      <pane ySplit="3675" activePane="bottomLeft"/>
      <selection activeCell="R4" sqref="R4"/>
      <selection pane="bottomLeft" activeCell="K178" sqref="K178"/>
    </sheetView>
  </sheetViews>
  <sheetFormatPr defaultRowHeight="12.75" x14ac:dyDescent="0.2"/>
  <cols>
    <col min="1" max="1" width="27.42578125" style="121" customWidth="1"/>
    <col min="2" max="2" width="10" style="146" customWidth="1"/>
    <col min="3" max="3" width="4.5703125" style="129" customWidth="1"/>
    <col min="4" max="4" width="8.7109375" style="129" customWidth="1"/>
    <col min="5" max="5" width="13" style="121" customWidth="1"/>
    <col min="6" max="6" width="6.85546875" style="127" customWidth="1"/>
    <col min="7" max="7" width="11.28515625" style="127" customWidth="1"/>
    <col min="8" max="8" width="9.140625" style="129" customWidth="1"/>
    <col min="9" max="10" width="13" style="129" customWidth="1"/>
    <col min="11" max="12" width="13" style="143" customWidth="1"/>
    <col min="13" max="13" width="13.42578125" style="129" customWidth="1"/>
    <col min="14" max="14" width="8.28515625" style="146" customWidth="1"/>
    <col min="15" max="15" width="10.28515625" style="146" customWidth="1"/>
    <col min="16" max="16" width="15.85546875" style="146" customWidth="1"/>
    <col min="17" max="17" width="8.5703125" style="129" customWidth="1"/>
    <col min="18" max="18" width="12.28515625" style="128" customWidth="1"/>
    <col min="19" max="19" width="16.7109375" style="146" customWidth="1"/>
    <col min="20" max="20" width="10" style="159" customWidth="1"/>
    <col min="21" max="21" width="15.7109375" style="129" customWidth="1"/>
    <col min="22" max="22" width="8.7109375" style="146" customWidth="1"/>
    <col min="23" max="23" width="12.28515625" style="128" customWidth="1"/>
    <col min="24" max="24" width="15.28515625" style="129" customWidth="1"/>
    <col min="25" max="25" width="2.42578125" style="146" customWidth="1"/>
    <col min="26" max="26" width="14.5703125" style="129" customWidth="1"/>
    <col min="27" max="28" width="9.140625" style="129"/>
    <col min="29" max="29" width="12" style="145" bestFit="1" customWidth="1"/>
    <col min="30" max="30" width="9.140625" style="129"/>
    <col min="31" max="31" width="14.7109375" style="156" customWidth="1"/>
    <col min="32" max="32" width="13.28515625" style="156" customWidth="1"/>
    <col min="33" max="33" width="15.28515625" style="156" customWidth="1"/>
    <col min="34" max="16384" width="9.140625" style="146"/>
  </cols>
  <sheetData>
    <row r="1" spans="1:33" s="101" customFormat="1" ht="44.25" customHeight="1" x14ac:dyDescent="0.2">
      <c r="A1" s="101" t="s">
        <v>118</v>
      </c>
      <c r="B1" s="101" t="s">
        <v>119</v>
      </c>
      <c r="C1" s="102" t="s">
        <v>4</v>
      </c>
      <c r="D1" s="101" t="s">
        <v>360</v>
      </c>
      <c r="E1" s="101" t="s">
        <v>2</v>
      </c>
      <c r="G1" s="101" t="s">
        <v>222</v>
      </c>
      <c r="H1" s="101" t="s">
        <v>215</v>
      </c>
      <c r="I1" s="101" t="s">
        <v>217</v>
      </c>
      <c r="J1" s="180" t="s">
        <v>980</v>
      </c>
      <c r="K1" s="180"/>
      <c r="L1" s="180"/>
      <c r="M1" s="180"/>
      <c r="N1" s="101" t="s">
        <v>222</v>
      </c>
      <c r="O1" s="101" t="s">
        <v>228</v>
      </c>
      <c r="P1" s="101" t="s">
        <v>891</v>
      </c>
      <c r="Q1" s="101" t="s">
        <v>215</v>
      </c>
      <c r="R1" s="103" t="s">
        <v>622</v>
      </c>
      <c r="S1" s="101" t="s">
        <v>1054</v>
      </c>
      <c r="T1" s="103" t="s">
        <v>674</v>
      </c>
      <c r="U1" s="101" t="s">
        <v>548</v>
      </c>
      <c r="V1" s="101" t="s">
        <v>228</v>
      </c>
      <c r="W1" s="103" t="s">
        <v>622</v>
      </c>
      <c r="X1" s="101" t="s">
        <v>621</v>
      </c>
      <c r="Z1" s="104" t="s">
        <v>120</v>
      </c>
      <c r="AA1" s="104" t="s">
        <v>981</v>
      </c>
      <c r="AB1" s="104" t="s">
        <v>361</v>
      </c>
      <c r="AC1" s="105" t="s">
        <v>484</v>
      </c>
      <c r="AD1" s="104" t="s">
        <v>365</v>
      </c>
      <c r="AE1" s="181" t="s">
        <v>974</v>
      </c>
      <c r="AF1" s="181"/>
      <c r="AG1" s="181"/>
    </row>
    <row r="2" spans="1:33" s="101" customFormat="1" ht="30" customHeight="1" x14ac:dyDescent="0.2">
      <c r="C2" s="102"/>
      <c r="E2" s="101" t="s">
        <v>4</v>
      </c>
      <c r="F2" s="101" t="s">
        <v>4</v>
      </c>
      <c r="I2" s="101" t="s">
        <v>488</v>
      </c>
      <c r="J2" s="180" t="s">
        <v>1004</v>
      </c>
      <c r="K2" s="180"/>
      <c r="L2" s="180"/>
      <c r="M2" s="180"/>
      <c r="P2" s="101" t="s">
        <v>487</v>
      </c>
      <c r="R2" s="103"/>
      <c r="S2" s="106" t="s">
        <v>547</v>
      </c>
      <c r="T2" s="107"/>
      <c r="U2" s="101" t="s">
        <v>549</v>
      </c>
      <c r="V2" s="108"/>
      <c r="W2" s="103"/>
      <c r="X2" s="108"/>
      <c r="Z2" s="104"/>
      <c r="AA2" s="104"/>
      <c r="AB2" s="104"/>
      <c r="AC2" s="104" t="s">
        <v>483</v>
      </c>
      <c r="AD2" s="104" t="s">
        <v>546</v>
      </c>
      <c r="AE2" s="182" t="s">
        <v>978</v>
      </c>
      <c r="AF2" s="182"/>
      <c r="AG2" s="182"/>
    </row>
    <row r="3" spans="1:33" s="110" customFormat="1" ht="51" x14ac:dyDescent="0.2">
      <c r="A3" s="106" t="s">
        <v>120</v>
      </c>
      <c r="B3" s="109" t="s">
        <v>4</v>
      </c>
      <c r="C3" s="109" t="s">
        <v>4</v>
      </c>
      <c r="D3" s="109" t="s">
        <v>4</v>
      </c>
      <c r="E3" s="106" t="s">
        <v>116</v>
      </c>
      <c r="H3" s="106"/>
      <c r="I3" s="106">
        <v>5</v>
      </c>
      <c r="J3" s="106" t="s">
        <v>973</v>
      </c>
      <c r="K3" s="111" t="s">
        <v>1006</v>
      </c>
      <c r="L3" s="111"/>
      <c r="M3" s="106" t="s">
        <v>970</v>
      </c>
      <c r="Q3" s="101" t="s">
        <v>4</v>
      </c>
      <c r="S3" s="112" t="s">
        <v>721</v>
      </c>
      <c r="T3" s="113" t="s">
        <v>675</v>
      </c>
      <c r="U3" s="114" t="s">
        <v>550</v>
      </c>
      <c r="V3" s="113" t="s">
        <v>4</v>
      </c>
      <c r="Z3" s="106" t="s">
        <v>358</v>
      </c>
      <c r="AA3" s="106" t="s">
        <v>245</v>
      </c>
      <c r="AB3" s="106"/>
      <c r="AC3" s="115">
        <v>1E-4</v>
      </c>
      <c r="AD3" s="106"/>
      <c r="AE3" s="182" t="s">
        <v>979</v>
      </c>
      <c r="AF3" s="182"/>
      <c r="AG3" s="182"/>
    </row>
    <row r="4" spans="1:33" s="117" customFormat="1" ht="45.75" x14ac:dyDescent="0.3">
      <c r="A4" s="116" t="s">
        <v>210</v>
      </c>
      <c r="B4" s="116" t="s">
        <v>232</v>
      </c>
      <c r="C4" s="116" t="s">
        <v>4</v>
      </c>
      <c r="D4" s="116" t="s">
        <v>4</v>
      </c>
      <c r="E4" s="116"/>
      <c r="H4" s="116"/>
      <c r="I4" s="116"/>
      <c r="J4" s="116" t="s">
        <v>973</v>
      </c>
      <c r="K4" s="118" t="s">
        <v>1005</v>
      </c>
      <c r="L4" s="118" t="s">
        <v>982</v>
      </c>
      <c r="M4" s="116" t="s">
        <v>983</v>
      </c>
      <c r="Q4" s="119"/>
      <c r="R4" s="120" t="s">
        <v>730</v>
      </c>
      <c r="S4" s="121"/>
      <c r="T4" s="122"/>
      <c r="U4" s="123" t="s">
        <v>723</v>
      </c>
      <c r="V4" s="122"/>
      <c r="W4" s="120" t="s">
        <v>728</v>
      </c>
      <c r="X4" s="124" t="s">
        <v>948</v>
      </c>
      <c r="AE4" s="125" t="s">
        <v>975</v>
      </c>
      <c r="AF4" s="125" t="s">
        <v>976</v>
      </c>
      <c r="AG4" s="125" t="s">
        <v>977</v>
      </c>
    </row>
    <row r="5" spans="1:33" s="126" customFormat="1" x14ac:dyDescent="0.2">
      <c r="A5" s="121" t="s">
        <v>357</v>
      </c>
      <c r="B5" s="39"/>
      <c r="C5" s="39"/>
      <c r="D5" s="39"/>
      <c r="E5" s="116"/>
      <c r="H5" s="39"/>
      <c r="I5" s="39"/>
      <c r="J5" s="39"/>
      <c r="K5" s="100"/>
      <c r="L5" s="100"/>
      <c r="M5" s="39"/>
      <c r="Q5" s="127"/>
      <c r="R5" s="128"/>
      <c r="S5" s="121"/>
      <c r="T5" s="128"/>
      <c r="U5" s="116"/>
      <c r="V5" s="128"/>
      <c r="W5" s="128"/>
      <c r="X5" s="129"/>
      <c r="AE5" s="130"/>
      <c r="AF5" s="130"/>
      <c r="AG5" s="130"/>
    </row>
    <row r="6" spans="1:33" s="126" customFormat="1" x14ac:dyDescent="0.2">
      <c r="A6" s="116" t="s">
        <v>362</v>
      </c>
      <c r="B6" s="39"/>
      <c r="C6" s="39">
        <v>1</v>
      </c>
      <c r="D6" s="39">
        <v>1552</v>
      </c>
      <c r="E6" s="121" t="s">
        <v>211</v>
      </c>
      <c r="F6" s="39" t="s">
        <v>545</v>
      </c>
      <c r="G6" s="39">
        <v>13</v>
      </c>
      <c r="H6" s="39" t="s">
        <v>216</v>
      </c>
      <c r="I6" s="39" t="s">
        <v>218</v>
      </c>
      <c r="J6" s="131" t="s">
        <v>971</v>
      </c>
      <c r="K6" s="100">
        <v>2.34</v>
      </c>
      <c r="L6" s="100">
        <v>32.54</v>
      </c>
      <c r="M6" s="100">
        <f>L6-K6</f>
        <v>30.2</v>
      </c>
      <c r="N6" s="39">
        <v>50</v>
      </c>
      <c r="O6" s="39" t="s">
        <v>216</v>
      </c>
      <c r="P6" s="39" t="s">
        <v>224</v>
      </c>
      <c r="Q6" s="127"/>
      <c r="R6" s="128" t="s">
        <v>624</v>
      </c>
      <c r="S6" s="129">
        <v>3</v>
      </c>
      <c r="T6" s="128" t="s">
        <v>726</v>
      </c>
      <c r="U6" s="39"/>
      <c r="V6" s="129"/>
      <c r="W6" s="128" t="s">
        <v>807</v>
      </c>
      <c r="X6" s="129" t="s">
        <v>729</v>
      </c>
      <c r="Z6" s="39" t="s">
        <v>359</v>
      </c>
      <c r="AA6" s="39"/>
      <c r="AB6" s="39"/>
      <c r="AC6" s="132"/>
      <c r="AD6" s="39"/>
      <c r="AE6" s="133">
        <v>-0.21782539057966299</v>
      </c>
      <c r="AF6" s="133">
        <v>16.970272120362605</v>
      </c>
      <c r="AG6" s="133">
        <v>-26.233875881676347</v>
      </c>
    </row>
    <row r="7" spans="1:33" s="126" customFormat="1" x14ac:dyDescent="0.2">
      <c r="A7" s="116"/>
      <c r="B7" s="39"/>
      <c r="C7" s="39"/>
      <c r="D7" s="39"/>
      <c r="E7" s="121" t="s">
        <v>4</v>
      </c>
      <c r="F7" s="39" t="s">
        <v>544</v>
      </c>
      <c r="G7" s="39">
        <v>13</v>
      </c>
      <c r="H7" s="39" t="s">
        <v>271</v>
      </c>
      <c r="I7" s="39" t="s">
        <v>219</v>
      </c>
      <c r="J7" s="131" t="s">
        <v>972</v>
      </c>
      <c r="K7" s="100">
        <v>2.4300000000000002</v>
      </c>
      <c r="L7" s="100">
        <v>32.590000000000003</v>
      </c>
      <c r="M7" s="100">
        <f t="shared" ref="M7:M29" si="0">L7-K7</f>
        <v>30.160000000000004</v>
      </c>
      <c r="N7" s="39">
        <v>50</v>
      </c>
      <c r="O7" s="39" t="s">
        <v>271</v>
      </c>
      <c r="P7" s="39" t="s">
        <v>225</v>
      </c>
      <c r="Q7" s="127"/>
      <c r="R7" s="128" t="s">
        <v>628</v>
      </c>
      <c r="S7" s="129" t="s">
        <v>4</v>
      </c>
      <c r="T7" s="128" t="s">
        <v>4</v>
      </c>
      <c r="U7" s="39" t="s">
        <v>724</v>
      </c>
      <c r="V7" s="129"/>
      <c r="W7" s="128" t="s">
        <v>4</v>
      </c>
      <c r="X7" s="129" t="s">
        <v>4</v>
      </c>
      <c r="Z7" s="39">
        <v>4.22</v>
      </c>
      <c r="AA7" s="39">
        <v>1.8379000000000001</v>
      </c>
      <c r="AB7" s="39">
        <v>-1.15E-2</v>
      </c>
      <c r="AC7" s="132">
        <f>AA7*$AC$3*1000</f>
        <v>0.18379000000000004</v>
      </c>
      <c r="AD7" s="100">
        <f>0.0001^2*AA7*1000000</f>
        <v>1.8379000000000003E-2</v>
      </c>
      <c r="AE7" s="130"/>
      <c r="AF7" s="130"/>
      <c r="AG7" s="130"/>
    </row>
    <row r="8" spans="1:33" s="126" customFormat="1" x14ac:dyDescent="0.2">
      <c r="A8" s="116" t="s">
        <v>574</v>
      </c>
      <c r="B8" s="39"/>
      <c r="C8" s="39"/>
      <c r="D8" s="39"/>
      <c r="E8" s="121"/>
      <c r="F8" s="39" t="s">
        <v>543</v>
      </c>
      <c r="G8" s="39">
        <v>13</v>
      </c>
      <c r="H8" s="39" t="s">
        <v>216</v>
      </c>
      <c r="I8" s="39" t="s">
        <v>220</v>
      </c>
      <c r="J8" s="39" t="s">
        <v>986</v>
      </c>
      <c r="K8" s="100">
        <v>2.35</v>
      </c>
      <c r="L8" s="100">
        <v>32.6</v>
      </c>
      <c r="M8" s="100">
        <f>L8-K8</f>
        <v>30.25</v>
      </c>
      <c r="N8" s="39">
        <v>50</v>
      </c>
      <c r="O8" s="39" t="s">
        <v>216</v>
      </c>
      <c r="P8" s="39" t="s">
        <v>226</v>
      </c>
      <c r="Q8" s="127"/>
      <c r="R8" s="128" t="s">
        <v>625</v>
      </c>
      <c r="S8" s="129">
        <v>2</v>
      </c>
      <c r="T8" s="128" t="s">
        <v>727</v>
      </c>
      <c r="U8" s="39"/>
      <c r="V8" s="129"/>
      <c r="W8" s="128" t="s">
        <v>806</v>
      </c>
      <c r="X8" s="129" t="s">
        <v>652</v>
      </c>
      <c r="Z8" s="39">
        <v>77.349999999999994</v>
      </c>
      <c r="AA8" s="39">
        <v>6.6759000000000004</v>
      </c>
      <c r="AB8" s="39">
        <v>-2.4E-2</v>
      </c>
      <c r="AC8" s="132">
        <f>AA8*$AC$3*1000</f>
        <v>0.66759000000000002</v>
      </c>
      <c r="AD8" s="100">
        <f t="shared" ref="AD8:AD69" si="1">0.0001^2*AA8*1000000</f>
        <v>6.6759000000000013E-2</v>
      </c>
      <c r="AE8" s="130"/>
      <c r="AF8" s="130"/>
      <c r="AG8" s="130"/>
    </row>
    <row r="9" spans="1:33" s="126" customFormat="1" x14ac:dyDescent="0.2">
      <c r="A9" s="116"/>
      <c r="B9" s="39"/>
      <c r="C9" s="39"/>
      <c r="D9" s="39"/>
      <c r="E9" s="121"/>
      <c r="F9" s="39" t="s">
        <v>542</v>
      </c>
      <c r="G9" s="39">
        <v>13</v>
      </c>
      <c r="H9" s="39" t="s">
        <v>271</v>
      </c>
      <c r="I9" s="39" t="s">
        <v>221</v>
      </c>
      <c r="J9" s="39" t="s">
        <v>987</v>
      </c>
      <c r="K9" s="100">
        <v>2.4700000000000002</v>
      </c>
      <c r="L9" s="100">
        <v>32.619999999999997</v>
      </c>
      <c r="M9" s="100">
        <f t="shared" si="0"/>
        <v>30.15</v>
      </c>
      <c r="N9" s="39">
        <v>50</v>
      </c>
      <c r="O9" s="39" t="s">
        <v>271</v>
      </c>
      <c r="P9" s="39" t="s">
        <v>227</v>
      </c>
      <c r="Q9" s="127"/>
      <c r="R9" s="128" t="s">
        <v>629</v>
      </c>
      <c r="S9" s="129" t="s">
        <v>4</v>
      </c>
      <c r="T9" s="128" t="s">
        <v>4</v>
      </c>
      <c r="U9" s="39" t="s">
        <v>725</v>
      </c>
      <c r="V9" s="129"/>
      <c r="W9" s="128" t="s">
        <v>4</v>
      </c>
      <c r="Z9" s="39">
        <v>273.2</v>
      </c>
      <c r="AA9" s="39">
        <v>27.006</v>
      </c>
      <c r="AB9" s="39"/>
      <c r="AC9" s="132">
        <f>AA9*$AC$3*1000</f>
        <v>2.7006000000000001</v>
      </c>
      <c r="AD9" s="100">
        <f t="shared" si="1"/>
        <v>0.27006000000000002</v>
      </c>
      <c r="AE9" s="130"/>
      <c r="AF9" s="130"/>
      <c r="AG9" s="130"/>
    </row>
    <row r="10" spans="1:33" s="126" customFormat="1" x14ac:dyDescent="0.2">
      <c r="A10" s="116"/>
      <c r="B10" s="39"/>
      <c r="C10" s="39"/>
      <c r="D10" s="39"/>
      <c r="E10" s="121"/>
      <c r="H10" s="39"/>
      <c r="I10" s="39"/>
      <c r="J10" s="39"/>
      <c r="K10" s="100" t="s">
        <v>4</v>
      </c>
      <c r="L10" s="100"/>
      <c r="M10" s="39" t="s">
        <v>4</v>
      </c>
      <c r="Q10" s="129" t="s">
        <v>4</v>
      </c>
      <c r="R10" s="128"/>
      <c r="S10" s="129" t="s">
        <v>4</v>
      </c>
      <c r="T10" s="128"/>
      <c r="U10" s="39"/>
      <c r="V10" s="129"/>
      <c r="W10" s="128"/>
      <c r="X10" s="129"/>
      <c r="Z10" s="39"/>
      <c r="AA10" s="39"/>
      <c r="AB10" s="39"/>
      <c r="AC10" s="132"/>
      <c r="AD10" s="100" t="s">
        <v>4</v>
      </c>
      <c r="AE10" s="130"/>
      <c r="AF10" s="130"/>
      <c r="AG10" s="130"/>
    </row>
    <row r="11" spans="1:33" s="126" customFormat="1" x14ac:dyDescent="0.2">
      <c r="A11" s="116" t="s">
        <v>362</v>
      </c>
      <c r="B11" s="39"/>
      <c r="C11" s="39">
        <v>2</v>
      </c>
      <c r="D11" s="39">
        <v>1553</v>
      </c>
      <c r="E11" s="121" t="s">
        <v>229</v>
      </c>
      <c r="F11" s="39" t="s">
        <v>545</v>
      </c>
      <c r="G11" s="39">
        <v>14</v>
      </c>
      <c r="H11" s="39" t="s">
        <v>216</v>
      </c>
      <c r="I11" s="39" t="s">
        <v>233</v>
      </c>
      <c r="J11" s="39" t="s">
        <v>984</v>
      </c>
      <c r="K11" s="100">
        <v>2.37</v>
      </c>
      <c r="L11" s="100">
        <v>32.159999999999997</v>
      </c>
      <c r="M11" s="100">
        <f t="shared" si="0"/>
        <v>29.789999999999996</v>
      </c>
      <c r="N11" s="39">
        <v>51</v>
      </c>
      <c r="O11" s="39" t="s">
        <v>216</v>
      </c>
      <c r="P11" s="39" t="s">
        <v>248</v>
      </c>
      <c r="Q11" s="129" t="s">
        <v>4</v>
      </c>
      <c r="R11" s="128" t="s">
        <v>630</v>
      </c>
      <c r="S11" s="129">
        <v>3</v>
      </c>
      <c r="T11" s="128" t="s">
        <v>743</v>
      </c>
      <c r="U11" s="39"/>
      <c r="V11" s="129"/>
      <c r="W11" s="128" t="s">
        <v>808</v>
      </c>
      <c r="X11" s="129" t="s">
        <v>838</v>
      </c>
      <c r="Z11" s="39" t="s">
        <v>359</v>
      </c>
      <c r="AA11" s="39"/>
      <c r="AB11" s="39"/>
      <c r="AC11" s="132"/>
      <c r="AD11" s="100" t="s">
        <v>4</v>
      </c>
      <c r="AE11" s="133">
        <v>-0.21712653767000992</v>
      </c>
      <c r="AF11" s="133">
        <v>16.945963453914967</v>
      </c>
      <c r="AG11" s="133">
        <v>-26.102739880794957</v>
      </c>
    </row>
    <row r="12" spans="1:33" s="126" customFormat="1" x14ac:dyDescent="0.2">
      <c r="A12" s="116"/>
      <c r="B12" s="39"/>
      <c r="C12" s="39"/>
      <c r="D12" s="39"/>
      <c r="E12" s="121" t="s">
        <v>4</v>
      </c>
      <c r="F12" s="39" t="s">
        <v>544</v>
      </c>
      <c r="G12" s="39">
        <v>14</v>
      </c>
      <c r="H12" s="39" t="s">
        <v>245</v>
      </c>
      <c r="I12" s="39" t="s">
        <v>234</v>
      </c>
      <c r="J12" s="39" t="s">
        <v>985</v>
      </c>
      <c r="K12" s="100">
        <v>2.35</v>
      </c>
      <c r="L12" s="100">
        <v>32.1</v>
      </c>
      <c r="M12" s="100">
        <f t="shared" si="0"/>
        <v>29.75</v>
      </c>
      <c r="N12" s="39">
        <v>51</v>
      </c>
      <c r="O12" s="39" t="s">
        <v>245</v>
      </c>
      <c r="P12" s="39" t="s">
        <v>249</v>
      </c>
      <c r="Q12" s="129" t="s">
        <v>4</v>
      </c>
      <c r="R12" s="128" t="s">
        <v>632</v>
      </c>
      <c r="S12" s="129" t="s">
        <v>4</v>
      </c>
      <c r="T12" s="128" t="s">
        <v>4</v>
      </c>
      <c r="U12" s="39" t="s">
        <v>789</v>
      </c>
      <c r="V12" s="129"/>
      <c r="W12" s="128" t="s">
        <v>4</v>
      </c>
      <c r="X12" s="129" t="s">
        <v>4</v>
      </c>
      <c r="Z12" s="39">
        <v>4.22</v>
      </c>
      <c r="AA12" s="39">
        <v>1.8324</v>
      </c>
      <c r="AB12" s="39">
        <v>-5.3999999999999999E-2</v>
      </c>
      <c r="AC12" s="132">
        <f>AA12*$AC$3*1000</f>
        <v>0.18324000000000001</v>
      </c>
      <c r="AD12" s="100">
        <f t="shared" si="1"/>
        <v>1.8324E-2</v>
      </c>
      <c r="AE12" s="130"/>
      <c r="AF12" s="130"/>
      <c r="AG12" s="130"/>
    </row>
    <row r="13" spans="1:33" s="126" customFormat="1" x14ac:dyDescent="0.2">
      <c r="A13" s="116"/>
      <c r="B13" s="39"/>
      <c r="C13" s="39"/>
      <c r="D13" s="39"/>
      <c r="E13" s="121"/>
      <c r="F13" s="39" t="s">
        <v>543</v>
      </c>
      <c r="G13" s="39">
        <v>14</v>
      </c>
      <c r="H13" s="39" t="s">
        <v>216</v>
      </c>
      <c r="I13" s="39" t="s">
        <v>235</v>
      </c>
      <c r="J13" s="39" t="s">
        <v>988</v>
      </c>
      <c r="K13" s="100">
        <v>2.37</v>
      </c>
      <c r="L13" s="100">
        <v>32.11</v>
      </c>
      <c r="M13" s="100">
        <f t="shared" si="0"/>
        <v>29.74</v>
      </c>
      <c r="N13" s="39">
        <v>51</v>
      </c>
      <c r="O13" s="39" t="s">
        <v>216</v>
      </c>
      <c r="P13" s="39" t="s">
        <v>250</v>
      </c>
      <c r="Q13" s="129" t="s">
        <v>4</v>
      </c>
      <c r="R13" s="128" t="s">
        <v>631</v>
      </c>
      <c r="S13" s="129">
        <v>2</v>
      </c>
      <c r="T13" s="128" t="s">
        <v>744</v>
      </c>
      <c r="U13" s="39"/>
      <c r="V13" s="129"/>
      <c r="W13" s="128" t="s">
        <v>809</v>
      </c>
      <c r="X13" s="129" t="s">
        <v>652</v>
      </c>
      <c r="Z13" s="39">
        <v>77.349999999999994</v>
      </c>
      <c r="AA13" s="39">
        <v>6.6759000000000004</v>
      </c>
      <c r="AB13" s="39">
        <v>-2.5000000000000001E-2</v>
      </c>
      <c r="AC13" s="132">
        <f>AA13*$AC$3*1000</f>
        <v>0.66759000000000002</v>
      </c>
      <c r="AD13" s="100">
        <f t="shared" si="1"/>
        <v>6.6759000000000013E-2</v>
      </c>
      <c r="AE13" s="130"/>
      <c r="AF13" s="130"/>
      <c r="AG13" s="130"/>
    </row>
    <row r="14" spans="1:33" s="126" customFormat="1" x14ac:dyDescent="0.2">
      <c r="A14" s="116"/>
      <c r="B14" s="39"/>
      <c r="C14" s="39"/>
      <c r="D14" s="39"/>
      <c r="E14" s="121"/>
      <c r="F14" s="39" t="s">
        <v>542</v>
      </c>
      <c r="G14" s="39">
        <v>14</v>
      </c>
      <c r="H14" s="39" t="s">
        <v>245</v>
      </c>
      <c r="I14" s="39" t="s">
        <v>236</v>
      </c>
      <c r="J14" s="39" t="s">
        <v>989</v>
      </c>
      <c r="K14" s="100">
        <v>2.38</v>
      </c>
      <c r="L14" s="100">
        <v>32.14</v>
      </c>
      <c r="M14" s="100">
        <f t="shared" si="0"/>
        <v>29.76</v>
      </c>
      <c r="N14" s="39">
        <v>51</v>
      </c>
      <c r="O14" s="39" t="s">
        <v>245</v>
      </c>
      <c r="P14" s="39" t="s">
        <v>251</v>
      </c>
      <c r="Q14" s="129" t="s">
        <v>4</v>
      </c>
      <c r="R14" s="128" t="s">
        <v>633</v>
      </c>
      <c r="S14" s="129" t="s">
        <v>4</v>
      </c>
      <c r="T14" s="128" t="s">
        <v>4</v>
      </c>
      <c r="U14" s="39" t="s">
        <v>790</v>
      </c>
      <c r="V14" s="129"/>
      <c r="W14" s="128" t="s">
        <v>4</v>
      </c>
      <c r="Z14" s="39">
        <v>273.2</v>
      </c>
      <c r="AA14" s="39">
        <v>27.009</v>
      </c>
      <c r="AB14" s="39"/>
      <c r="AC14" s="132">
        <f>AA14*$AC$3*1000</f>
        <v>2.7008999999999999</v>
      </c>
      <c r="AD14" s="100">
        <f t="shared" si="1"/>
        <v>0.27009</v>
      </c>
      <c r="AE14" s="130"/>
      <c r="AF14" s="130"/>
      <c r="AG14" s="130"/>
    </row>
    <row r="15" spans="1:33" s="126" customFormat="1" x14ac:dyDescent="0.2">
      <c r="A15" s="116"/>
      <c r="B15" s="39"/>
      <c r="C15" s="39"/>
      <c r="D15" s="39"/>
      <c r="E15" s="121"/>
      <c r="H15" s="39"/>
      <c r="I15" s="39"/>
      <c r="J15" s="39"/>
      <c r="K15" s="100" t="s">
        <v>4</v>
      </c>
      <c r="L15" s="100"/>
      <c r="M15" s="39" t="s">
        <v>4</v>
      </c>
      <c r="O15" s="39"/>
      <c r="Q15" s="129"/>
      <c r="R15" s="128"/>
      <c r="S15" s="129" t="s">
        <v>4</v>
      </c>
      <c r="T15" s="128" t="s">
        <v>4</v>
      </c>
      <c r="U15" s="39"/>
      <c r="V15" s="129"/>
      <c r="W15" s="128" t="s">
        <v>4</v>
      </c>
      <c r="X15" s="129" t="s">
        <v>4</v>
      </c>
      <c r="Z15" s="39"/>
      <c r="AA15" s="39"/>
      <c r="AB15" s="39"/>
      <c r="AC15" s="132"/>
      <c r="AD15" s="100" t="s">
        <v>4</v>
      </c>
      <c r="AE15" s="130"/>
      <c r="AF15" s="130"/>
      <c r="AG15" s="130"/>
    </row>
    <row r="16" spans="1:33" s="126" customFormat="1" x14ac:dyDescent="0.2">
      <c r="A16" s="116" t="s">
        <v>362</v>
      </c>
      <c r="B16" s="39"/>
      <c r="C16" s="39">
        <v>3</v>
      </c>
      <c r="D16" s="39">
        <v>1554</v>
      </c>
      <c r="E16" s="121" t="s">
        <v>230</v>
      </c>
      <c r="F16" s="39" t="s">
        <v>545</v>
      </c>
      <c r="G16" s="39">
        <v>15</v>
      </c>
      <c r="H16" s="39" t="s">
        <v>216</v>
      </c>
      <c r="I16" s="39" t="s">
        <v>237</v>
      </c>
      <c r="J16" s="39" t="s">
        <v>990</v>
      </c>
      <c r="K16" s="100">
        <v>2.39</v>
      </c>
      <c r="L16" s="100">
        <v>32.01</v>
      </c>
      <c r="M16" s="100">
        <f t="shared" si="0"/>
        <v>29.619999999999997</v>
      </c>
      <c r="N16" s="39">
        <v>52</v>
      </c>
      <c r="O16" s="39" t="s">
        <v>216</v>
      </c>
      <c r="P16" s="39" t="s">
        <v>252</v>
      </c>
      <c r="Q16" s="129"/>
      <c r="R16" s="128" t="s">
        <v>634</v>
      </c>
      <c r="S16" s="129">
        <v>3</v>
      </c>
      <c r="T16" s="128" t="s">
        <v>745</v>
      </c>
      <c r="U16" s="39"/>
      <c r="V16" s="129"/>
      <c r="W16" s="128" t="s">
        <v>810</v>
      </c>
      <c r="X16" s="129" t="s">
        <v>839</v>
      </c>
      <c r="Z16" s="39" t="s">
        <v>359</v>
      </c>
      <c r="AA16" s="39"/>
      <c r="AB16" s="39"/>
      <c r="AC16" s="132"/>
      <c r="AD16" s="100" t="s">
        <v>4</v>
      </c>
      <c r="AE16" s="133">
        <v>-0.21672842733420072</v>
      </c>
      <c r="AF16" s="133">
        <v>16.938721294633847</v>
      </c>
      <c r="AG16" s="133">
        <v>-26.260298961835474</v>
      </c>
    </row>
    <row r="17" spans="1:33" s="126" customFormat="1" x14ac:dyDescent="0.2">
      <c r="A17" s="116"/>
      <c r="B17" s="39"/>
      <c r="C17" s="39"/>
      <c r="D17" s="39"/>
      <c r="E17" s="121" t="s">
        <v>4</v>
      </c>
      <c r="F17" s="39" t="s">
        <v>544</v>
      </c>
      <c r="G17" s="39">
        <v>15</v>
      </c>
      <c r="H17" s="39" t="s">
        <v>246</v>
      </c>
      <c r="I17" s="39" t="s">
        <v>238</v>
      </c>
      <c r="J17" s="39" t="s">
        <v>991</v>
      </c>
      <c r="K17" s="100">
        <v>2.34</v>
      </c>
      <c r="L17" s="100">
        <v>31.96</v>
      </c>
      <c r="M17" s="100">
        <f t="shared" si="0"/>
        <v>29.62</v>
      </c>
      <c r="N17" s="39">
        <v>52</v>
      </c>
      <c r="O17" s="39" t="s">
        <v>246</v>
      </c>
      <c r="P17" s="39" t="s">
        <v>253</v>
      </c>
      <c r="Q17" s="129" t="s">
        <v>4</v>
      </c>
      <c r="R17" s="128" t="s">
        <v>636</v>
      </c>
      <c r="S17" s="129" t="s">
        <v>4</v>
      </c>
      <c r="T17" s="128" t="s">
        <v>4</v>
      </c>
      <c r="U17" s="39" t="s">
        <v>791</v>
      </c>
      <c r="V17" s="129"/>
      <c r="W17" s="128" t="s">
        <v>4</v>
      </c>
      <c r="X17" s="129" t="s">
        <v>4</v>
      </c>
      <c r="Z17" s="39">
        <v>4.22</v>
      </c>
      <c r="AA17" s="39">
        <v>1.8429</v>
      </c>
      <c r="AB17" s="39">
        <v>2.7E-2</v>
      </c>
      <c r="AC17" s="132">
        <f>AA17*$AC$3*1000</f>
        <v>0.18429000000000001</v>
      </c>
      <c r="AD17" s="100">
        <f t="shared" si="1"/>
        <v>1.8428999999999997E-2</v>
      </c>
      <c r="AE17" s="130"/>
      <c r="AF17" s="130"/>
      <c r="AG17" s="130"/>
    </row>
    <row r="18" spans="1:33" s="126" customFormat="1" x14ac:dyDescent="0.2">
      <c r="A18" s="116"/>
      <c r="B18" s="39"/>
      <c r="C18" s="39"/>
      <c r="D18" s="39"/>
      <c r="E18" s="121"/>
      <c r="F18" s="39" t="s">
        <v>543</v>
      </c>
      <c r="G18" s="39">
        <v>15</v>
      </c>
      <c r="H18" s="39" t="s">
        <v>216</v>
      </c>
      <c r="I18" s="39" t="s">
        <v>239</v>
      </c>
      <c r="J18" s="39" t="s">
        <v>992</v>
      </c>
      <c r="K18" s="100">
        <v>2.39</v>
      </c>
      <c r="L18" s="100">
        <v>32.01</v>
      </c>
      <c r="M18" s="100">
        <f t="shared" si="0"/>
        <v>29.619999999999997</v>
      </c>
      <c r="N18" s="39">
        <v>52</v>
      </c>
      <c r="O18" s="39" t="s">
        <v>216</v>
      </c>
      <c r="P18" s="39" t="s">
        <v>254</v>
      </c>
      <c r="Q18" s="129" t="s">
        <v>4</v>
      </c>
      <c r="R18" s="128" t="s">
        <v>635</v>
      </c>
      <c r="S18" s="129">
        <v>2</v>
      </c>
      <c r="T18" s="128" t="s">
        <v>746</v>
      </c>
      <c r="U18" s="39"/>
      <c r="V18" s="129"/>
      <c r="W18" s="128" t="s">
        <v>811</v>
      </c>
      <c r="X18" s="129" t="s">
        <v>652</v>
      </c>
      <c r="Z18" s="39">
        <v>77.349999999999994</v>
      </c>
      <c r="AA18" s="39">
        <v>6.6893000000000002</v>
      </c>
      <c r="AB18" s="39">
        <v>0.114</v>
      </c>
      <c r="AC18" s="132">
        <f>AA18*$AC$3*1000</f>
        <v>0.66893000000000014</v>
      </c>
      <c r="AD18" s="100">
        <f t="shared" si="1"/>
        <v>6.6893000000000008E-2</v>
      </c>
      <c r="AE18" s="130"/>
      <c r="AF18" s="130"/>
      <c r="AG18" s="130"/>
    </row>
    <row r="19" spans="1:33" s="126" customFormat="1" x14ac:dyDescent="0.2">
      <c r="A19" s="116"/>
      <c r="B19" s="39"/>
      <c r="C19" s="39"/>
      <c r="D19" s="39"/>
      <c r="E19" s="121"/>
      <c r="F19" s="39" t="s">
        <v>542</v>
      </c>
      <c r="G19" s="39">
        <v>15</v>
      </c>
      <c r="H19" s="39" t="s">
        <v>246</v>
      </c>
      <c r="I19" s="39" t="s">
        <v>240</v>
      </c>
      <c r="J19" s="39" t="s">
        <v>993</v>
      </c>
      <c r="K19" s="100">
        <v>2.35</v>
      </c>
      <c r="L19" s="100">
        <v>31.97</v>
      </c>
      <c r="M19" s="100">
        <f t="shared" si="0"/>
        <v>29.619999999999997</v>
      </c>
      <c r="N19" s="39">
        <v>52</v>
      </c>
      <c r="O19" s="39" t="s">
        <v>246</v>
      </c>
      <c r="P19" s="39" t="s">
        <v>255</v>
      </c>
      <c r="Q19" s="129" t="s">
        <v>4</v>
      </c>
      <c r="R19" s="128" t="s">
        <v>637</v>
      </c>
      <c r="S19" s="129" t="s">
        <v>4</v>
      </c>
      <c r="T19" s="128" t="s">
        <v>4</v>
      </c>
      <c r="U19" s="39" t="s">
        <v>792</v>
      </c>
      <c r="V19" s="129"/>
      <c r="W19" s="128" t="s">
        <v>4</v>
      </c>
      <c r="Z19" s="39">
        <v>273.2</v>
      </c>
      <c r="AA19" s="39">
        <v>27.021000000000001</v>
      </c>
      <c r="AB19" s="39"/>
      <c r="AC19" s="132">
        <f>AA19*$AC$3*1000</f>
        <v>2.7021000000000002</v>
      </c>
      <c r="AD19" s="100">
        <f t="shared" si="1"/>
        <v>0.27021000000000006</v>
      </c>
      <c r="AE19" s="130"/>
      <c r="AF19" s="130"/>
      <c r="AG19" s="130"/>
    </row>
    <row r="20" spans="1:33" s="126" customFormat="1" x14ac:dyDescent="0.2">
      <c r="A20" s="116"/>
      <c r="B20" s="39"/>
      <c r="C20" s="39"/>
      <c r="D20" s="39"/>
      <c r="E20" s="121"/>
      <c r="H20" s="39"/>
      <c r="I20" s="39"/>
      <c r="J20" s="39"/>
      <c r="K20" s="100" t="s">
        <v>4</v>
      </c>
      <c r="L20" s="100"/>
      <c r="M20" s="39" t="s">
        <v>4</v>
      </c>
      <c r="O20" s="39"/>
      <c r="Q20" s="129" t="s">
        <v>4</v>
      </c>
      <c r="R20" s="128"/>
      <c r="S20" s="129" t="s">
        <v>4</v>
      </c>
      <c r="T20" s="128" t="s">
        <v>4</v>
      </c>
      <c r="U20" s="39"/>
      <c r="V20" s="129"/>
      <c r="W20" s="128" t="s">
        <v>4</v>
      </c>
      <c r="X20" s="129" t="s">
        <v>4</v>
      </c>
      <c r="Z20" s="39"/>
      <c r="AA20" s="39"/>
      <c r="AB20" s="39"/>
      <c r="AC20" s="132"/>
      <c r="AD20" s="100" t="s">
        <v>4</v>
      </c>
      <c r="AE20" s="130"/>
      <c r="AF20" s="130"/>
      <c r="AG20" s="130"/>
    </row>
    <row r="21" spans="1:33" s="126" customFormat="1" x14ac:dyDescent="0.2">
      <c r="A21" s="116" t="s">
        <v>362</v>
      </c>
      <c r="B21" s="39"/>
      <c r="C21" s="39">
        <v>4</v>
      </c>
      <c r="D21" s="39">
        <v>1556</v>
      </c>
      <c r="E21" s="121" t="s">
        <v>231</v>
      </c>
      <c r="F21" s="39" t="s">
        <v>545</v>
      </c>
      <c r="G21" s="39">
        <v>16</v>
      </c>
      <c r="H21" s="39" t="s">
        <v>216</v>
      </c>
      <c r="I21" s="39" t="s">
        <v>242</v>
      </c>
      <c r="J21" s="39" t="s">
        <v>994</v>
      </c>
      <c r="K21" s="100">
        <v>2.36</v>
      </c>
      <c r="L21" s="100">
        <v>32.36</v>
      </c>
      <c r="M21" s="100">
        <f t="shared" si="0"/>
        <v>30</v>
      </c>
      <c r="N21" s="39">
        <v>53</v>
      </c>
      <c r="O21" s="39" t="s">
        <v>216</v>
      </c>
      <c r="P21" s="39" t="s">
        <v>321</v>
      </c>
      <c r="Q21" s="129"/>
      <c r="R21" s="128" t="s">
        <v>638</v>
      </c>
      <c r="S21" s="129">
        <v>3</v>
      </c>
      <c r="T21" s="128" t="s">
        <v>747</v>
      </c>
      <c r="U21" s="39"/>
      <c r="V21" s="129"/>
      <c r="W21" s="128" t="s">
        <v>812</v>
      </c>
      <c r="X21" s="129" t="s">
        <v>840</v>
      </c>
      <c r="Z21" s="39" t="s">
        <v>359</v>
      </c>
      <c r="AA21" s="39"/>
      <c r="AB21" s="39"/>
      <c r="AC21" s="132"/>
      <c r="AD21" s="100" t="s">
        <v>4</v>
      </c>
      <c r="AE21" s="133">
        <v>-0.21718864186169101</v>
      </c>
      <c r="AF21" s="133">
        <v>16.944247153705408</v>
      </c>
      <c r="AG21" s="133">
        <v>-26.026714683626963</v>
      </c>
    </row>
    <row r="22" spans="1:33" s="126" customFormat="1" x14ac:dyDescent="0.2">
      <c r="A22" s="116"/>
      <c r="B22" s="39"/>
      <c r="C22" s="39"/>
      <c r="D22" s="39"/>
      <c r="E22" s="121" t="s">
        <v>4</v>
      </c>
      <c r="F22" s="39" t="s">
        <v>544</v>
      </c>
      <c r="G22" s="39">
        <v>16</v>
      </c>
      <c r="H22" s="39" t="s">
        <v>247</v>
      </c>
      <c r="I22" s="39" t="s">
        <v>241</v>
      </c>
      <c r="J22" s="39" t="s">
        <v>995</v>
      </c>
      <c r="K22" s="100">
        <v>2.38</v>
      </c>
      <c r="L22" s="100">
        <v>32.33</v>
      </c>
      <c r="M22" s="100">
        <f t="shared" si="0"/>
        <v>29.95</v>
      </c>
      <c r="N22" s="39">
        <v>53</v>
      </c>
      <c r="O22" s="39" t="s">
        <v>247</v>
      </c>
      <c r="P22" s="39" t="s">
        <v>256</v>
      </c>
      <c r="Q22" s="129" t="s">
        <v>4</v>
      </c>
      <c r="R22" s="128" t="s">
        <v>640</v>
      </c>
      <c r="S22" s="129" t="s">
        <v>4</v>
      </c>
      <c r="T22" s="128" t="s">
        <v>4</v>
      </c>
      <c r="U22" s="39" t="s">
        <v>793</v>
      </c>
      <c r="V22" s="129"/>
      <c r="W22" s="128" t="s">
        <v>4</v>
      </c>
      <c r="X22" s="129" t="s">
        <v>4</v>
      </c>
      <c r="Z22" s="39">
        <v>4.22</v>
      </c>
      <c r="AA22" s="39">
        <v>1.8279000000000001</v>
      </c>
      <c r="AB22" s="39">
        <v>-1.15E-2</v>
      </c>
      <c r="AC22" s="132">
        <f>AA22*$AC$3*1000</f>
        <v>0.18279000000000001</v>
      </c>
      <c r="AD22" s="100">
        <f t="shared" si="1"/>
        <v>1.8279E-2</v>
      </c>
      <c r="AE22" s="130"/>
      <c r="AF22" s="130"/>
      <c r="AG22" s="130"/>
    </row>
    <row r="23" spans="1:33" s="126" customFormat="1" x14ac:dyDescent="0.2">
      <c r="A23" s="116"/>
      <c r="B23" s="39"/>
      <c r="C23" s="39"/>
      <c r="D23" s="39"/>
      <c r="E23" s="121"/>
      <c r="F23" s="39" t="s">
        <v>543</v>
      </c>
      <c r="G23" s="39">
        <v>16</v>
      </c>
      <c r="H23" s="39" t="s">
        <v>216</v>
      </c>
      <c r="I23" s="39" t="s">
        <v>243</v>
      </c>
      <c r="J23" s="39" t="s">
        <v>996</v>
      </c>
      <c r="K23" s="100">
        <v>2.35</v>
      </c>
      <c r="L23" s="100">
        <v>32.369999999999997</v>
      </c>
      <c r="M23" s="100">
        <f t="shared" si="0"/>
        <v>30.019999999999996</v>
      </c>
      <c r="N23" s="39">
        <v>53</v>
      </c>
      <c r="O23" s="39" t="s">
        <v>216</v>
      </c>
      <c r="P23" s="39" t="s">
        <v>257</v>
      </c>
      <c r="Q23" s="129"/>
      <c r="R23" s="128" t="s">
        <v>639</v>
      </c>
      <c r="S23" s="129">
        <v>2</v>
      </c>
      <c r="T23" s="128" t="s">
        <v>748</v>
      </c>
      <c r="U23" s="39"/>
      <c r="V23" s="129"/>
      <c r="W23" s="128" t="s">
        <v>813</v>
      </c>
      <c r="X23" s="129" t="s">
        <v>652</v>
      </c>
      <c r="Z23" s="39">
        <v>77.349999999999994</v>
      </c>
      <c r="AA23" s="39">
        <v>6.6715</v>
      </c>
      <c r="AB23" s="39">
        <v>-7.0000000000000007E-2</v>
      </c>
      <c r="AC23" s="132">
        <f>AA23*$AC$3*1000</f>
        <v>0.66715000000000002</v>
      </c>
      <c r="AD23" s="100">
        <f t="shared" si="1"/>
        <v>6.6714999999999997E-2</v>
      </c>
      <c r="AE23" s="130"/>
      <c r="AF23" s="130"/>
      <c r="AG23" s="130"/>
    </row>
    <row r="24" spans="1:33" s="126" customFormat="1" x14ac:dyDescent="0.2">
      <c r="A24" s="116"/>
      <c r="B24" s="39"/>
      <c r="C24" s="39"/>
      <c r="D24" s="39"/>
      <c r="E24" s="121"/>
      <c r="F24" s="39" t="s">
        <v>542</v>
      </c>
      <c r="G24" s="39">
        <v>16</v>
      </c>
      <c r="H24" s="39" t="s">
        <v>247</v>
      </c>
      <c r="I24" s="39" t="s">
        <v>244</v>
      </c>
      <c r="J24" s="39" t="s">
        <v>997</v>
      </c>
      <c r="K24" s="100">
        <v>2.4</v>
      </c>
      <c r="L24" s="100">
        <v>32.369999999999997</v>
      </c>
      <c r="M24" s="100">
        <f t="shared" si="0"/>
        <v>29.97</v>
      </c>
      <c r="N24" s="39">
        <v>53</v>
      </c>
      <c r="O24" s="39" t="s">
        <v>247</v>
      </c>
      <c r="P24" s="39" t="s">
        <v>258</v>
      </c>
      <c r="Q24" s="129" t="s">
        <v>4</v>
      </c>
      <c r="R24" s="128" t="s">
        <v>641</v>
      </c>
      <c r="S24" s="129" t="s">
        <v>4</v>
      </c>
      <c r="T24" s="128" t="s">
        <v>4</v>
      </c>
      <c r="U24" s="39" t="s">
        <v>794</v>
      </c>
      <c r="V24" s="129"/>
      <c r="W24" s="128" t="s">
        <v>4</v>
      </c>
      <c r="Z24" s="39">
        <v>273.2</v>
      </c>
      <c r="AA24" s="39">
        <v>27.012</v>
      </c>
      <c r="AB24" s="39"/>
      <c r="AC24" s="132">
        <f>AA24*$AC$3*1000</f>
        <v>2.7012000000000005</v>
      </c>
      <c r="AD24" s="100">
        <f t="shared" si="1"/>
        <v>0.27011999999999997</v>
      </c>
      <c r="AE24" s="130"/>
      <c r="AF24" s="130"/>
      <c r="AG24" s="130"/>
    </row>
    <row r="25" spans="1:33" s="126" customFormat="1" x14ac:dyDescent="0.2">
      <c r="A25" s="116"/>
      <c r="B25" s="39"/>
      <c r="C25" s="39"/>
      <c r="D25" s="39"/>
      <c r="E25" s="121"/>
      <c r="H25" s="39"/>
      <c r="I25" s="39"/>
      <c r="J25" s="39"/>
      <c r="K25" s="100" t="s">
        <v>4</v>
      </c>
      <c r="L25" s="100"/>
      <c r="M25" s="39" t="s">
        <v>4</v>
      </c>
      <c r="Q25" s="129" t="s">
        <v>4</v>
      </c>
      <c r="R25" s="128"/>
      <c r="S25" s="129"/>
      <c r="T25" s="128"/>
      <c r="U25" s="39"/>
      <c r="V25" s="129"/>
      <c r="W25" s="128"/>
      <c r="X25" s="129"/>
      <c r="Z25" s="39"/>
      <c r="AA25" s="39"/>
      <c r="AB25" s="39"/>
      <c r="AC25" s="132"/>
      <c r="AD25" s="100" t="s">
        <v>4</v>
      </c>
      <c r="AE25" s="130"/>
      <c r="AF25" s="130"/>
      <c r="AG25" s="130"/>
    </row>
    <row r="26" spans="1:33" s="126" customFormat="1" x14ac:dyDescent="0.2">
      <c r="A26" s="116" t="s">
        <v>362</v>
      </c>
      <c r="B26" s="39"/>
      <c r="C26" s="39">
        <v>5</v>
      </c>
      <c r="D26" s="39">
        <v>1557</v>
      </c>
      <c r="E26" s="121" t="s">
        <v>259</v>
      </c>
      <c r="F26" s="39" t="s">
        <v>545</v>
      </c>
      <c r="G26" s="39">
        <v>17</v>
      </c>
      <c r="H26" s="39" t="s">
        <v>216</v>
      </c>
      <c r="I26" s="39" t="s">
        <v>276</v>
      </c>
      <c r="J26" s="39" t="s">
        <v>1000</v>
      </c>
      <c r="K26" s="100">
        <v>2.39</v>
      </c>
      <c r="L26" s="100">
        <v>32.61</v>
      </c>
      <c r="M26" s="100">
        <f t="shared" si="0"/>
        <v>30.22</v>
      </c>
      <c r="N26" s="39">
        <v>54</v>
      </c>
      <c r="O26" s="39" t="s">
        <v>216</v>
      </c>
      <c r="P26" s="39" t="s">
        <v>322</v>
      </c>
      <c r="Q26" s="129" t="s">
        <v>4</v>
      </c>
      <c r="R26" s="128" t="s">
        <v>642</v>
      </c>
      <c r="S26" s="129">
        <v>3</v>
      </c>
      <c r="T26" s="128" t="s">
        <v>750</v>
      </c>
      <c r="U26" s="39"/>
      <c r="V26" s="129"/>
      <c r="W26" s="128" t="s">
        <v>814</v>
      </c>
      <c r="X26" s="129" t="s">
        <v>841</v>
      </c>
      <c r="Z26" s="39" t="s">
        <v>359</v>
      </c>
      <c r="AA26" s="39"/>
      <c r="AB26" s="39"/>
      <c r="AC26" s="132"/>
      <c r="AD26" s="100" t="s">
        <v>4</v>
      </c>
      <c r="AE26" s="133">
        <v>-0.21686670478527953</v>
      </c>
      <c r="AF26" s="133">
        <v>16.936584265929582</v>
      </c>
      <c r="AG26" s="133">
        <v>-25.981494959748112</v>
      </c>
    </row>
    <row r="27" spans="1:33" s="126" customFormat="1" x14ac:dyDescent="0.2">
      <c r="A27" s="116"/>
      <c r="B27" s="39"/>
      <c r="C27" s="39"/>
      <c r="D27" s="39"/>
      <c r="E27" s="121" t="s">
        <v>4</v>
      </c>
      <c r="F27" s="39" t="s">
        <v>544</v>
      </c>
      <c r="G27" s="39">
        <v>17</v>
      </c>
      <c r="H27" s="39" t="s">
        <v>269</v>
      </c>
      <c r="I27" s="39" t="s">
        <v>277</v>
      </c>
      <c r="J27" s="39" t="s">
        <v>1001</v>
      </c>
      <c r="K27" s="100">
        <v>2.38</v>
      </c>
      <c r="L27" s="100">
        <v>32.54</v>
      </c>
      <c r="M27" s="100">
        <f t="shared" si="0"/>
        <v>30.16</v>
      </c>
      <c r="N27" s="39">
        <v>54</v>
      </c>
      <c r="O27" s="39" t="s">
        <v>269</v>
      </c>
      <c r="P27" s="39" t="s">
        <v>323</v>
      </c>
      <c r="Q27" s="129"/>
      <c r="R27" s="128" t="s">
        <v>660</v>
      </c>
      <c r="S27" s="129" t="s">
        <v>4</v>
      </c>
      <c r="T27" s="128" t="s">
        <v>4</v>
      </c>
      <c r="U27" s="39" t="s">
        <v>795</v>
      </c>
      <c r="V27" s="129"/>
      <c r="W27" s="128" t="s">
        <v>4</v>
      </c>
      <c r="X27" s="129" t="s">
        <v>4</v>
      </c>
      <c r="Z27" s="39">
        <v>4.22</v>
      </c>
      <c r="AA27" s="39">
        <v>1.8259000000000001</v>
      </c>
      <c r="AB27" s="39">
        <v>-0.1048</v>
      </c>
      <c r="AC27" s="132">
        <f>AA27*$AC$3*1000</f>
        <v>0.18259000000000003</v>
      </c>
      <c r="AD27" s="100">
        <f t="shared" si="1"/>
        <v>1.8259000000000001E-2</v>
      </c>
      <c r="AE27" s="130"/>
      <c r="AF27" s="130"/>
      <c r="AG27" s="130"/>
    </row>
    <row r="28" spans="1:33" s="126" customFormat="1" x14ac:dyDescent="0.2">
      <c r="A28" s="116"/>
      <c r="B28" s="39"/>
      <c r="C28" s="39"/>
      <c r="D28" s="39"/>
      <c r="E28" s="121"/>
      <c r="F28" s="39" t="s">
        <v>543</v>
      </c>
      <c r="G28" s="39">
        <v>17</v>
      </c>
      <c r="H28" s="39" t="s">
        <v>216</v>
      </c>
      <c r="I28" s="39" t="s">
        <v>998</v>
      </c>
      <c r="J28" s="39" t="s">
        <v>1002</v>
      </c>
      <c r="K28" s="100">
        <v>2.38</v>
      </c>
      <c r="L28" s="100">
        <v>32.58</v>
      </c>
      <c r="M28" s="100">
        <f t="shared" si="0"/>
        <v>30.2</v>
      </c>
      <c r="N28" s="39">
        <v>54</v>
      </c>
      <c r="O28" s="39" t="s">
        <v>216</v>
      </c>
      <c r="P28" s="39" t="s">
        <v>324</v>
      </c>
      <c r="Q28" s="129" t="s">
        <v>4</v>
      </c>
      <c r="R28" s="128" t="s">
        <v>643</v>
      </c>
      <c r="S28" s="129">
        <v>2</v>
      </c>
      <c r="T28" s="128" t="s">
        <v>749</v>
      </c>
      <c r="U28" s="39"/>
      <c r="V28" s="129"/>
      <c r="W28" s="128" t="s">
        <v>815</v>
      </c>
      <c r="X28" s="129" t="s">
        <v>652</v>
      </c>
      <c r="Z28" s="39">
        <v>77.349999999999994</v>
      </c>
      <c r="AA28" s="39">
        <v>6.6708999999999996</v>
      </c>
      <c r="AB28" s="39">
        <v>-7.5999999999999998E-2</v>
      </c>
      <c r="AC28" s="132">
        <f>AA28*$AC$3*1000</f>
        <v>0.66708999999999996</v>
      </c>
      <c r="AD28" s="100">
        <f t="shared" si="1"/>
        <v>6.6708999999999991E-2</v>
      </c>
      <c r="AE28" s="130"/>
      <c r="AF28" s="130"/>
      <c r="AG28" s="130"/>
    </row>
    <row r="29" spans="1:33" s="126" customFormat="1" x14ac:dyDescent="0.2">
      <c r="A29" s="116"/>
      <c r="B29" s="39"/>
      <c r="C29" s="39"/>
      <c r="D29" s="39"/>
      <c r="E29" s="121"/>
      <c r="F29" s="39" t="s">
        <v>542</v>
      </c>
      <c r="G29" s="39">
        <v>17</v>
      </c>
      <c r="H29" s="39" t="s">
        <v>269</v>
      </c>
      <c r="I29" s="39" t="s">
        <v>999</v>
      </c>
      <c r="J29" s="39" t="s">
        <v>1003</v>
      </c>
      <c r="K29" s="100">
        <v>2.36</v>
      </c>
      <c r="L29" s="100">
        <v>32.58</v>
      </c>
      <c r="M29" s="100">
        <f t="shared" si="0"/>
        <v>30.22</v>
      </c>
      <c r="N29" s="39">
        <v>54</v>
      </c>
      <c r="O29" s="39" t="s">
        <v>269</v>
      </c>
      <c r="P29" s="39" t="s">
        <v>315</v>
      </c>
      <c r="Q29" s="129" t="s">
        <v>4</v>
      </c>
      <c r="R29" s="128" t="s">
        <v>661</v>
      </c>
      <c r="S29" s="129" t="s">
        <v>4</v>
      </c>
      <c r="T29" s="128" t="s">
        <v>4</v>
      </c>
      <c r="U29" s="39" t="s">
        <v>796</v>
      </c>
      <c r="V29" s="129"/>
      <c r="W29" s="128" t="s">
        <v>4</v>
      </c>
      <c r="Z29" s="39">
        <v>273.2</v>
      </c>
      <c r="AA29" s="39">
        <v>26.998000000000001</v>
      </c>
      <c r="AB29" s="39"/>
      <c r="AC29" s="132">
        <f>AA29*$AC$3*1000</f>
        <v>2.6998000000000002</v>
      </c>
      <c r="AD29" s="100">
        <f t="shared" si="1"/>
        <v>0.26998000000000005</v>
      </c>
      <c r="AE29" s="130"/>
      <c r="AF29" s="130"/>
      <c r="AG29" s="130"/>
    </row>
    <row r="30" spans="1:33" s="126" customFormat="1" x14ac:dyDescent="0.2">
      <c r="A30" s="116"/>
      <c r="B30" s="39"/>
      <c r="C30" s="39"/>
      <c r="D30" s="39"/>
      <c r="E30" s="121"/>
      <c r="H30" s="39"/>
      <c r="I30" s="39"/>
      <c r="J30" s="39"/>
      <c r="K30" s="100" t="s">
        <v>4</v>
      </c>
      <c r="L30" s="100"/>
      <c r="M30" s="39" t="s">
        <v>4</v>
      </c>
      <c r="O30" s="39"/>
      <c r="Q30" s="129"/>
      <c r="R30" s="128"/>
      <c r="S30" s="129" t="s">
        <v>4</v>
      </c>
      <c r="T30" s="128" t="s">
        <v>4</v>
      </c>
      <c r="U30" s="39"/>
      <c r="V30" s="129"/>
      <c r="W30" s="128" t="s">
        <v>4</v>
      </c>
      <c r="X30" s="129" t="s">
        <v>4</v>
      </c>
      <c r="Z30" s="39"/>
      <c r="AA30" s="39"/>
      <c r="AB30" s="39"/>
      <c r="AC30" s="132"/>
      <c r="AD30" s="100" t="s">
        <v>4</v>
      </c>
      <c r="AE30" s="130"/>
      <c r="AF30" s="130"/>
      <c r="AG30" s="130"/>
    </row>
    <row r="31" spans="1:33" s="126" customFormat="1" x14ac:dyDescent="0.2">
      <c r="A31" s="116" t="s">
        <v>362</v>
      </c>
      <c r="B31" s="39"/>
      <c r="C31" s="39">
        <v>6</v>
      </c>
      <c r="D31" s="39">
        <v>1558</v>
      </c>
      <c r="E31" s="121" t="s">
        <v>260</v>
      </c>
      <c r="F31" s="39" t="s">
        <v>545</v>
      </c>
      <c r="G31" s="39">
        <v>18</v>
      </c>
      <c r="H31" s="39" t="s">
        <v>216</v>
      </c>
      <c r="I31" s="39" t="s">
        <v>278</v>
      </c>
      <c r="J31" s="131" t="s">
        <v>971</v>
      </c>
      <c r="K31" s="100">
        <v>2.34</v>
      </c>
      <c r="L31" s="100">
        <v>32.270000000000003</v>
      </c>
      <c r="M31" s="100">
        <f>L31-K31</f>
        <v>29.930000000000003</v>
      </c>
      <c r="N31" s="39">
        <v>55</v>
      </c>
      <c r="O31" s="39" t="s">
        <v>216</v>
      </c>
      <c r="P31" s="39" t="s">
        <v>316</v>
      </c>
      <c r="Q31" s="129" t="s">
        <v>4</v>
      </c>
      <c r="R31" s="128" t="s">
        <v>662</v>
      </c>
      <c r="S31" s="129">
        <v>3</v>
      </c>
      <c r="T31" s="128" t="s">
        <v>751</v>
      </c>
      <c r="U31" s="39"/>
      <c r="V31" s="129"/>
      <c r="W31" s="128" t="s">
        <v>816</v>
      </c>
      <c r="X31" s="129" t="s">
        <v>842</v>
      </c>
      <c r="Z31" s="39" t="s">
        <v>359</v>
      </c>
      <c r="AA31" s="39"/>
      <c r="AB31" s="39"/>
      <c r="AC31" s="132"/>
      <c r="AD31" s="100" t="s">
        <v>4</v>
      </c>
      <c r="AE31" s="133">
        <v>-0.21754560881115839</v>
      </c>
      <c r="AF31" s="133">
        <v>16.959148710416105</v>
      </c>
      <c r="AG31" s="133">
        <v>-26.127109620509131</v>
      </c>
    </row>
    <row r="32" spans="1:33" s="126" customFormat="1" x14ac:dyDescent="0.2">
      <c r="A32" s="116"/>
      <c r="B32" s="39"/>
      <c r="C32" s="39"/>
      <c r="D32" s="39"/>
      <c r="E32" s="121" t="s">
        <v>4</v>
      </c>
      <c r="F32" s="39" t="s">
        <v>544</v>
      </c>
      <c r="G32" s="39">
        <v>18</v>
      </c>
      <c r="H32" s="39" t="s">
        <v>270</v>
      </c>
      <c r="I32" s="39" t="s">
        <v>279</v>
      </c>
      <c r="J32" s="131" t="s">
        <v>972</v>
      </c>
      <c r="K32" s="100">
        <v>2.4300000000000002</v>
      </c>
      <c r="L32" s="100">
        <v>32.33</v>
      </c>
      <c r="M32" s="100">
        <f t="shared" ref="M32" si="2">L32-K32</f>
        <v>29.9</v>
      </c>
      <c r="N32" s="39">
        <v>55</v>
      </c>
      <c r="O32" s="39" t="s">
        <v>270</v>
      </c>
      <c r="P32" s="39" t="s">
        <v>325</v>
      </c>
      <c r="Q32" s="129" t="s">
        <v>4</v>
      </c>
      <c r="R32" s="128" t="s">
        <v>664</v>
      </c>
      <c r="S32" s="129" t="s">
        <v>4</v>
      </c>
      <c r="T32" s="128" t="s">
        <v>4</v>
      </c>
      <c r="U32" s="39" t="s">
        <v>797</v>
      </c>
      <c r="V32" s="129"/>
      <c r="W32" s="128" t="s">
        <v>4</v>
      </c>
      <c r="X32" s="129" t="s">
        <v>4</v>
      </c>
      <c r="Z32" s="39">
        <v>4.22</v>
      </c>
      <c r="AA32" s="39">
        <v>1.8325</v>
      </c>
      <c r="AB32" s="39">
        <v>-5.2999999999999999E-2</v>
      </c>
      <c r="AC32" s="132">
        <f>AA32*$AC$3*1000</f>
        <v>0.18325</v>
      </c>
      <c r="AD32" s="100">
        <f t="shared" si="1"/>
        <v>1.8325000000000001E-2</v>
      </c>
      <c r="AE32" s="130"/>
      <c r="AF32" s="130"/>
      <c r="AG32" s="130"/>
    </row>
    <row r="33" spans="1:33" s="126" customFormat="1" x14ac:dyDescent="0.2">
      <c r="A33" s="116"/>
      <c r="B33" s="39"/>
      <c r="C33" s="39"/>
      <c r="D33" s="39"/>
      <c r="E33" s="121"/>
      <c r="F33" s="39" t="s">
        <v>543</v>
      </c>
      <c r="G33" s="39">
        <v>18</v>
      </c>
      <c r="H33" s="39" t="s">
        <v>216</v>
      </c>
      <c r="I33" s="39" t="s">
        <v>280</v>
      </c>
      <c r="J33" s="39" t="s">
        <v>986</v>
      </c>
      <c r="K33" s="100">
        <v>2.35</v>
      </c>
      <c r="L33" s="100">
        <v>32.229999999999997</v>
      </c>
      <c r="M33" s="100">
        <f>L33-K33</f>
        <v>29.879999999999995</v>
      </c>
      <c r="N33" s="39">
        <v>55</v>
      </c>
      <c r="O33" s="39" t="s">
        <v>216</v>
      </c>
      <c r="P33" s="39" t="s">
        <v>326</v>
      </c>
      <c r="Q33" s="129"/>
      <c r="R33" s="128" t="s">
        <v>663</v>
      </c>
      <c r="S33" s="129">
        <v>2</v>
      </c>
      <c r="T33" s="128" t="s">
        <v>752</v>
      </c>
      <c r="U33" s="39"/>
      <c r="V33" s="129"/>
      <c r="W33" s="128" t="s">
        <v>817</v>
      </c>
      <c r="X33" s="129" t="s">
        <v>652</v>
      </c>
      <c r="Z33" s="39">
        <v>77.349999999999994</v>
      </c>
      <c r="AA33" s="39">
        <v>6.6726999999999999</v>
      </c>
      <c r="AB33" s="39">
        <v>-5.8000000000000003E-2</v>
      </c>
      <c r="AC33" s="132">
        <f>AA33*$AC$3*1000</f>
        <v>0.66726999999999992</v>
      </c>
      <c r="AD33" s="100">
        <f t="shared" si="1"/>
        <v>6.6726999999999995E-2</v>
      </c>
      <c r="AE33" s="130"/>
      <c r="AF33" s="130"/>
      <c r="AG33" s="130"/>
    </row>
    <row r="34" spans="1:33" s="126" customFormat="1" x14ac:dyDescent="0.2">
      <c r="A34" s="116"/>
      <c r="B34" s="39"/>
      <c r="C34" s="39"/>
      <c r="D34" s="39"/>
      <c r="E34" s="121"/>
      <c r="F34" s="39" t="s">
        <v>542</v>
      </c>
      <c r="G34" s="39">
        <v>18</v>
      </c>
      <c r="H34" s="39" t="s">
        <v>270</v>
      </c>
      <c r="I34" s="39" t="s">
        <v>281</v>
      </c>
      <c r="J34" s="39" t="s">
        <v>987</v>
      </c>
      <c r="K34" s="100">
        <v>2.4700000000000002</v>
      </c>
      <c r="L34" s="100">
        <v>32.33</v>
      </c>
      <c r="M34" s="100">
        <f t="shared" ref="M34" si="3">L34-K34</f>
        <v>29.86</v>
      </c>
      <c r="N34" s="39">
        <v>55</v>
      </c>
      <c r="O34" s="39" t="s">
        <v>270</v>
      </c>
      <c r="P34" s="39" t="s">
        <v>314</v>
      </c>
      <c r="Q34" s="129" t="s">
        <v>4</v>
      </c>
      <c r="R34" s="128" t="s">
        <v>665</v>
      </c>
      <c r="S34" s="129" t="s">
        <v>4</v>
      </c>
      <c r="T34" s="128" t="s">
        <v>4</v>
      </c>
      <c r="U34" s="39" t="s">
        <v>798</v>
      </c>
      <c r="V34" s="129"/>
      <c r="W34" s="128" t="s">
        <v>4</v>
      </c>
      <c r="Z34" s="39">
        <v>273.2</v>
      </c>
      <c r="AA34" s="39">
        <v>27.004000000000001</v>
      </c>
      <c r="AB34" s="39"/>
      <c r="AC34" s="132">
        <f>AA34*$AC$3*1000</f>
        <v>2.7004000000000006</v>
      </c>
      <c r="AD34" s="100">
        <f t="shared" si="1"/>
        <v>0.27004</v>
      </c>
      <c r="AE34" s="130"/>
      <c r="AF34" s="130"/>
      <c r="AG34" s="130"/>
    </row>
    <row r="35" spans="1:33" s="126" customFormat="1" x14ac:dyDescent="0.2">
      <c r="A35" s="116"/>
      <c r="B35" s="39"/>
      <c r="C35" s="39"/>
      <c r="D35" s="39"/>
      <c r="E35" s="121"/>
      <c r="H35" s="39"/>
      <c r="I35" s="39"/>
      <c r="J35" s="39"/>
      <c r="K35" s="100" t="s">
        <v>4</v>
      </c>
      <c r="L35" s="100"/>
      <c r="M35" s="39"/>
      <c r="O35" s="39"/>
      <c r="Q35" s="129" t="s">
        <v>4</v>
      </c>
      <c r="R35" s="128"/>
      <c r="S35" s="129"/>
      <c r="T35" s="128"/>
      <c r="U35" s="39"/>
      <c r="V35" s="129"/>
      <c r="W35" s="128"/>
      <c r="X35" s="129"/>
      <c r="Z35" s="39"/>
      <c r="AA35" s="39"/>
      <c r="AB35" s="39"/>
      <c r="AC35" s="132"/>
      <c r="AD35" s="100" t="s">
        <v>4</v>
      </c>
      <c r="AE35" s="130"/>
      <c r="AF35" s="130"/>
      <c r="AG35" s="130"/>
    </row>
    <row r="36" spans="1:33" s="126" customFormat="1" x14ac:dyDescent="0.2">
      <c r="A36" s="116" t="s">
        <v>362</v>
      </c>
      <c r="B36" s="39"/>
      <c r="C36" s="39">
        <v>7</v>
      </c>
      <c r="D36" s="39">
        <v>1559</v>
      </c>
      <c r="E36" s="121" t="s">
        <v>261</v>
      </c>
      <c r="F36" s="39" t="s">
        <v>545</v>
      </c>
      <c r="G36" s="39">
        <v>19</v>
      </c>
      <c r="H36" s="39" t="s">
        <v>245</v>
      </c>
      <c r="I36" s="39" t="s">
        <v>282</v>
      </c>
      <c r="J36" s="39" t="s">
        <v>984</v>
      </c>
      <c r="K36" s="100">
        <v>2.37</v>
      </c>
      <c r="L36" s="100">
        <v>32.07</v>
      </c>
      <c r="M36" s="100">
        <f t="shared" ref="M36:M39" si="4">L36-K36</f>
        <v>29.7</v>
      </c>
      <c r="N36" s="39">
        <v>63</v>
      </c>
      <c r="O36" s="39" t="s">
        <v>245</v>
      </c>
      <c r="P36" s="39" t="s">
        <v>317</v>
      </c>
      <c r="Q36" s="129" t="s">
        <v>4</v>
      </c>
      <c r="R36" s="128" t="s">
        <v>666</v>
      </c>
      <c r="S36" s="129">
        <v>3</v>
      </c>
      <c r="T36" s="128" t="s">
        <v>753</v>
      </c>
      <c r="U36" s="39"/>
      <c r="V36" s="129"/>
      <c r="W36" s="128" t="s">
        <v>818</v>
      </c>
      <c r="X36" s="129" t="s">
        <v>843</v>
      </c>
      <c r="Z36" s="39" t="s">
        <v>359</v>
      </c>
      <c r="AA36" s="39"/>
      <c r="AB36" s="39"/>
      <c r="AC36" s="132"/>
      <c r="AD36" s="100" t="s">
        <v>4</v>
      </c>
      <c r="AE36" s="133">
        <v>-0.2179275137706369</v>
      </c>
      <c r="AF36" s="133">
        <v>16.969602398769375</v>
      </c>
      <c r="AG36" s="133">
        <v>-26.099703322958462</v>
      </c>
    </row>
    <row r="37" spans="1:33" s="126" customFormat="1" x14ac:dyDescent="0.2">
      <c r="A37" s="116"/>
      <c r="B37" s="39"/>
      <c r="E37" s="121" t="s">
        <v>4</v>
      </c>
      <c r="F37" s="39" t="s">
        <v>544</v>
      </c>
      <c r="G37" s="39">
        <v>19</v>
      </c>
      <c r="H37" s="39" t="s">
        <v>271</v>
      </c>
      <c r="I37" s="39" t="s">
        <v>283</v>
      </c>
      <c r="J37" s="39" t="s">
        <v>985</v>
      </c>
      <c r="K37" s="100">
        <v>2.35</v>
      </c>
      <c r="L37" s="100">
        <v>32.07</v>
      </c>
      <c r="M37" s="100">
        <f t="shared" si="4"/>
        <v>29.72</v>
      </c>
      <c r="N37" s="39">
        <v>63</v>
      </c>
      <c r="O37" s="39" t="s">
        <v>271</v>
      </c>
      <c r="P37" s="39" t="s">
        <v>327</v>
      </c>
      <c r="Q37" s="129"/>
      <c r="R37" s="128" t="s">
        <v>668</v>
      </c>
      <c r="S37" s="129" t="s">
        <v>4</v>
      </c>
      <c r="T37" s="128" t="s">
        <v>4</v>
      </c>
      <c r="U37" s="39" t="s">
        <v>799</v>
      </c>
      <c r="V37" s="129"/>
      <c r="W37" s="128" t="s">
        <v>4</v>
      </c>
      <c r="X37" s="129" t="s">
        <v>4</v>
      </c>
      <c r="Z37" s="39">
        <v>4.22</v>
      </c>
      <c r="AA37" s="39">
        <v>1.8297000000000001</v>
      </c>
      <c r="AB37" s="39">
        <v>-7.4999999999999997E-2</v>
      </c>
      <c r="AC37" s="132">
        <f>AA37*$AC$3*1000</f>
        <v>0.18297000000000002</v>
      </c>
      <c r="AD37" s="100">
        <f t="shared" si="1"/>
        <v>1.8297000000000001E-2</v>
      </c>
      <c r="AE37" s="130"/>
      <c r="AF37" s="130"/>
      <c r="AG37" s="130"/>
    </row>
    <row r="38" spans="1:33" s="126" customFormat="1" x14ac:dyDescent="0.2">
      <c r="A38" s="116"/>
      <c r="B38" s="39"/>
      <c r="C38" s="39"/>
      <c r="D38" s="39"/>
      <c r="E38" s="121"/>
      <c r="F38" s="39" t="s">
        <v>543</v>
      </c>
      <c r="G38" s="39">
        <v>19</v>
      </c>
      <c r="H38" s="39" t="s">
        <v>245</v>
      </c>
      <c r="I38" s="39" t="s">
        <v>284</v>
      </c>
      <c r="J38" s="39" t="s">
        <v>988</v>
      </c>
      <c r="K38" s="100">
        <v>2.37</v>
      </c>
      <c r="L38" s="100">
        <v>32.06</v>
      </c>
      <c r="M38" s="100">
        <f t="shared" si="4"/>
        <v>29.69</v>
      </c>
      <c r="N38" s="39">
        <v>63</v>
      </c>
      <c r="O38" s="39" t="s">
        <v>245</v>
      </c>
      <c r="P38" s="39" t="s">
        <v>328</v>
      </c>
      <c r="Q38" s="129" t="s">
        <v>4</v>
      </c>
      <c r="R38" s="128" t="s">
        <v>667</v>
      </c>
      <c r="S38" s="129">
        <v>2</v>
      </c>
      <c r="T38" s="128" t="s">
        <v>754</v>
      </c>
      <c r="U38" s="39"/>
      <c r="V38" s="129"/>
      <c r="W38" s="128" t="s">
        <v>819</v>
      </c>
      <c r="X38" s="129" t="s">
        <v>652</v>
      </c>
      <c r="Z38" s="39">
        <v>77.349999999999994</v>
      </c>
      <c r="AA38" s="39">
        <v>6.6669999999999998</v>
      </c>
      <c r="AB38" s="39">
        <v>-0.11600000000000001</v>
      </c>
      <c r="AC38" s="132">
        <f>AA38*$AC$3*1000</f>
        <v>0.66669999999999996</v>
      </c>
      <c r="AD38" s="100">
        <f t="shared" si="1"/>
        <v>6.6670000000000007E-2</v>
      </c>
      <c r="AE38" s="130"/>
      <c r="AF38" s="130"/>
      <c r="AG38" s="130"/>
    </row>
    <row r="39" spans="1:33" s="126" customFormat="1" x14ac:dyDescent="0.2">
      <c r="A39" s="116"/>
      <c r="B39" s="39"/>
      <c r="C39" s="39"/>
      <c r="D39" s="39"/>
      <c r="E39" s="121"/>
      <c r="F39" s="39" t="s">
        <v>542</v>
      </c>
      <c r="G39" s="39">
        <v>19</v>
      </c>
      <c r="H39" s="39" t="s">
        <v>271</v>
      </c>
      <c r="I39" s="39" t="s">
        <v>285</v>
      </c>
      <c r="J39" s="39" t="s">
        <v>989</v>
      </c>
      <c r="K39" s="100">
        <v>2.38</v>
      </c>
      <c r="L39" s="100">
        <v>32.08</v>
      </c>
      <c r="M39" s="100">
        <f t="shared" si="4"/>
        <v>29.7</v>
      </c>
      <c r="N39" s="39">
        <v>63</v>
      </c>
      <c r="O39" s="39" t="s">
        <v>271</v>
      </c>
      <c r="P39" s="39" t="s">
        <v>329</v>
      </c>
      <c r="Q39" s="129"/>
      <c r="R39" s="128" t="s">
        <v>669</v>
      </c>
      <c r="S39" s="129" t="s">
        <v>4</v>
      </c>
      <c r="T39" s="128" t="s">
        <v>4</v>
      </c>
      <c r="U39" s="39" t="s">
        <v>800</v>
      </c>
      <c r="V39" s="129"/>
      <c r="W39" s="128" t="s">
        <v>4</v>
      </c>
      <c r="Z39" s="39">
        <v>273.2</v>
      </c>
      <c r="AA39" s="39">
        <v>26.998000000000001</v>
      </c>
      <c r="AB39" s="39"/>
      <c r="AC39" s="132">
        <f>AA39*$AC$3*1000</f>
        <v>2.6998000000000002</v>
      </c>
      <c r="AD39" s="100">
        <f t="shared" si="1"/>
        <v>0.26998000000000005</v>
      </c>
      <c r="AE39" s="130"/>
      <c r="AF39" s="130"/>
      <c r="AG39" s="130"/>
    </row>
    <row r="40" spans="1:33" s="126" customFormat="1" x14ac:dyDescent="0.2">
      <c r="A40" s="116"/>
      <c r="B40" s="39"/>
      <c r="C40" s="39"/>
      <c r="D40" s="39"/>
      <c r="E40" s="121"/>
      <c r="H40" s="39"/>
      <c r="I40" s="39"/>
      <c r="J40" s="39"/>
      <c r="K40" s="100" t="s">
        <v>4</v>
      </c>
      <c r="L40" s="100"/>
      <c r="M40" s="39"/>
      <c r="O40" s="39"/>
      <c r="Q40" s="129" t="s">
        <v>4</v>
      </c>
      <c r="R40" s="128"/>
      <c r="S40" s="129" t="s">
        <v>4</v>
      </c>
      <c r="T40" s="128"/>
      <c r="U40" s="39"/>
      <c r="V40" s="129"/>
      <c r="W40" s="128"/>
      <c r="X40" s="129"/>
      <c r="Z40" s="39"/>
      <c r="AA40" s="39"/>
      <c r="AB40" s="39"/>
      <c r="AC40" s="132"/>
      <c r="AD40" s="100" t="s">
        <v>4</v>
      </c>
      <c r="AE40" s="130"/>
      <c r="AF40" s="130"/>
      <c r="AG40" s="130"/>
    </row>
    <row r="41" spans="1:33" s="126" customFormat="1" x14ac:dyDescent="0.2">
      <c r="A41" s="116" t="s">
        <v>362</v>
      </c>
      <c r="B41" s="39"/>
      <c r="C41" s="39">
        <v>8</v>
      </c>
      <c r="D41" s="39">
        <v>1562</v>
      </c>
      <c r="E41" s="121" t="s">
        <v>262</v>
      </c>
      <c r="F41" s="39" t="s">
        <v>545</v>
      </c>
      <c r="G41" s="39">
        <v>20</v>
      </c>
      <c r="H41" s="39" t="s">
        <v>245</v>
      </c>
      <c r="I41" s="39" t="s">
        <v>290</v>
      </c>
      <c r="J41" s="39" t="s">
        <v>990</v>
      </c>
      <c r="K41" s="100">
        <v>2.39</v>
      </c>
      <c r="L41" s="100">
        <v>32.409999999999997</v>
      </c>
      <c r="M41" s="100">
        <f t="shared" ref="M41:M44" si="5">L41-K41</f>
        <v>30.019999999999996</v>
      </c>
      <c r="N41" s="39">
        <v>64</v>
      </c>
      <c r="O41" s="39" t="s">
        <v>245</v>
      </c>
      <c r="P41" s="39" t="s">
        <v>330</v>
      </c>
      <c r="Q41" s="129" t="s">
        <v>4</v>
      </c>
      <c r="R41" s="128" t="s">
        <v>670</v>
      </c>
      <c r="S41" s="129">
        <v>3</v>
      </c>
      <c r="T41" s="128" t="s">
        <v>755</v>
      </c>
      <c r="U41" s="39"/>
      <c r="V41" s="129"/>
      <c r="W41" s="128" t="s">
        <v>820</v>
      </c>
      <c r="X41" s="129" t="s">
        <v>844</v>
      </c>
      <c r="Z41" s="39" t="s">
        <v>359</v>
      </c>
      <c r="AA41" s="39"/>
      <c r="AB41" s="39"/>
      <c r="AC41" s="132"/>
      <c r="AD41" s="100" t="s">
        <v>4</v>
      </c>
      <c r="AE41" s="133">
        <v>-0.21749675130064361</v>
      </c>
      <c r="AF41" s="133">
        <v>16.958299458148012</v>
      </c>
      <c r="AG41" s="133">
        <v>-26.077231952931754</v>
      </c>
    </row>
    <row r="42" spans="1:33" s="126" customFormat="1" x14ac:dyDescent="0.2">
      <c r="A42" s="116"/>
      <c r="B42" s="39"/>
      <c r="C42" s="39"/>
      <c r="E42" s="121" t="s">
        <v>4</v>
      </c>
      <c r="F42" s="39" t="s">
        <v>544</v>
      </c>
      <c r="G42" s="39">
        <v>20</v>
      </c>
      <c r="H42" s="39" t="s">
        <v>272</v>
      </c>
      <c r="I42" s="39" t="s">
        <v>291</v>
      </c>
      <c r="J42" s="39" t="s">
        <v>991</v>
      </c>
      <c r="K42" s="100">
        <v>2.34</v>
      </c>
      <c r="L42" s="100">
        <v>32.409999999999997</v>
      </c>
      <c r="M42" s="100">
        <f t="shared" si="5"/>
        <v>30.069999999999997</v>
      </c>
      <c r="N42" s="39">
        <v>64</v>
      </c>
      <c r="O42" s="39" t="s">
        <v>272</v>
      </c>
      <c r="P42" s="39" t="s">
        <v>331</v>
      </c>
      <c r="Q42" s="129" t="s">
        <v>4</v>
      </c>
      <c r="R42" s="128" t="s">
        <v>672</v>
      </c>
      <c r="S42" s="129" t="s">
        <v>4</v>
      </c>
      <c r="T42" s="128" t="s">
        <v>4</v>
      </c>
      <c r="U42" s="39" t="s">
        <v>801</v>
      </c>
      <c r="V42" s="129"/>
      <c r="W42" s="128" t="s">
        <v>4</v>
      </c>
      <c r="X42" s="129" t="s">
        <v>4</v>
      </c>
      <c r="Z42" s="39">
        <v>4.22</v>
      </c>
      <c r="AA42" s="39">
        <v>1.8294999999999999</v>
      </c>
      <c r="AB42" s="39">
        <v>-7.5999999999999998E-2</v>
      </c>
      <c r="AC42" s="132">
        <f>AA42*$AC$3*1000</f>
        <v>0.18295</v>
      </c>
      <c r="AD42" s="100">
        <f t="shared" si="1"/>
        <v>1.8294999999999999E-2</v>
      </c>
      <c r="AE42" s="130"/>
      <c r="AF42" s="130"/>
      <c r="AG42" s="130"/>
    </row>
    <row r="43" spans="1:33" s="126" customFormat="1" x14ac:dyDescent="0.2">
      <c r="A43" s="116"/>
      <c r="B43" s="39"/>
      <c r="C43" s="39"/>
      <c r="E43" s="121"/>
      <c r="F43" s="39" t="s">
        <v>543</v>
      </c>
      <c r="G43" s="39">
        <v>20</v>
      </c>
      <c r="H43" s="39" t="s">
        <v>245</v>
      </c>
      <c r="I43" s="39" t="s">
        <v>292</v>
      </c>
      <c r="J43" s="39" t="s">
        <v>992</v>
      </c>
      <c r="K43" s="100">
        <v>2.39</v>
      </c>
      <c r="L43" s="100">
        <v>32.42</v>
      </c>
      <c r="M43" s="100">
        <f t="shared" si="5"/>
        <v>30.03</v>
      </c>
      <c r="N43" s="39">
        <v>64</v>
      </c>
      <c r="O43" s="39" t="s">
        <v>245</v>
      </c>
      <c r="P43" s="39" t="s">
        <v>332</v>
      </c>
      <c r="Q43" s="129" t="s">
        <v>4</v>
      </c>
      <c r="R43" s="128" t="s">
        <v>671</v>
      </c>
      <c r="S43" s="129">
        <v>2</v>
      </c>
      <c r="T43" s="128" t="s">
        <v>756</v>
      </c>
      <c r="U43" s="39"/>
      <c r="V43" s="129"/>
      <c r="W43" s="128" t="s">
        <v>821</v>
      </c>
      <c r="X43" s="129" t="s">
        <v>652</v>
      </c>
      <c r="Z43" s="39">
        <v>77.349999999999994</v>
      </c>
      <c r="AA43" s="39">
        <v>6.6694000000000004</v>
      </c>
      <c r="AB43" s="39">
        <v>-9.0999999999999998E-2</v>
      </c>
      <c r="AC43" s="132">
        <f>AA43*$AC$3*1000</f>
        <v>0.66694000000000009</v>
      </c>
      <c r="AD43" s="100">
        <f t="shared" si="1"/>
        <v>6.6694000000000003E-2</v>
      </c>
      <c r="AE43" s="130"/>
      <c r="AF43" s="130"/>
      <c r="AG43" s="130"/>
    </row>
    <row r="44" spans="1:33" s="126" customFormat="1" x14ac:dyDescent="0.2">
      <c r="A44" s="116"/>
      <c r="B44" s="39"/>
      <c r="C44" s="39"/>
      <c r="E44" s="121"/>
      <c r="F44" s="39" t="s">
        <v>542</v>
      </c>
      <c r="G44" s="39">
        <v>20</v>
      </c>
      <c r="H44" s="39" t="s">
        <v>272</v>
      </c>
      <c r="I44" s="39" t="s">
        <v>293</v>
      </c>
      <c r="J44" s="39" t="s">
        <v>993</v>
      </c>
      <c r="K44" s="100">
        <v>2.35</v>
      </c>
      <c r="L44" s="100">
        <v>32.42</v>
      </c>
      <c r="M44" s="100">
        <f t="shared" si="5"/>
        <v>30.07</v>
      </c>
      <c r="N44" s="39">
        <v>64</v>
      </c>
      <c r="O44" s="39" t="s">
        <v>272</v>
      </c>
      <c r="P44" s="39" t="s">
        <v>333</v>
      </c>
      <c r="Q44" s="129"/>
      <c r="R44" s="128" t="s">
        <v>673</v>
      </c>
      <c r="S44" s="129" t="s">
        <v>4</v>
      </c>
      <c r="T44" s="128" t="s">
        <v>4</v>
      </c>
      <c r="U44" s="39" t="s">
        <v>802</v>
      </c>
      <c r="V44" s="129"/>
      <c r="W44" s="128" t="s">
        <v>4</v>
      </c>
      <c r="Z44" s="39">
        <v>273.2</v>
      </c>
      <c r="AA44" s="39">
        <v>26.992000000000001</v>
      </c>
      <c r="AB44" s="39"/>
      <c r="AC44" s="132">
        <f>AA44*$AC$3*1000</f>
        <v>2.6992000000000003</v>
      </c>
      <c r="AD44" s="100">
        <f t="shared" si="1"/>
        <v>0.26992000000000005</v>
      </c>
      <c r="AE44" s="130"/>
      <c r="AF44" s="130"/>
      <c r="AG44" s="130"/>
    </row>
    <row r="45" spans="1:33" s="126" customFormat="1" ht="18.75" x14ac:dyDescent="0.3">
      <c r="A45" s="116"/>
      <c r="B45" s="39"/>
      <c r="C45" s="39"/>
      <c r="D45" s="39"/>
      <c r="E45" s="121"/>
      <c r="G45" s="39" t="s">
        <v>4</v>
      </c>
      <c r="H45" s="39"/>
      <c r="I45" s="39"/>
      <c r="J45" s="39"/>
      <c r="K45" s="100" t="s">
        <v>4</v>
      </c>
      <c r="L45" s="100"/>
      <c r="M45" s="39"/>
      <c r="O45" s="39"/>
      <c r="Q45" s="129"/>
      <c r="R45" s="128"/>
      <c r="S45" s="129" t="s">
        <v>4</v>
      </c>
      <c r="T45" s="128"/>
      <c r="U45" s="134" t="s">
        <v>803</v>
      </c>
      <c r="V45" s="129"/>
      <c r="W45" s="128"/>
      <c r="X45" s="129"/>
      <c r="Z45" s="39"/>
      <c r="AA45" s="39"/>
      <c r="AB45" s="39"/>
      <c r="AC45" s="132"/>
      <c r="AD45" s="100" t="s">
        <v>4</v>
      </c>
      <c r="AE45" s="130"/>
      <c r="AF45" s="130"/>
      <c r="AG45" s="130"/>
    </row>
    <row r="46" spans="1:33" s="126" customFormat="1" x14ac:dyDescent="0.2">
      <c r="A46" s="116" t="s">
        <v>362</v>
      </c>
      <c r="B46" s="39"/>
      <c r="C46" s="39">
        <v>9</v>
      </c>
      <c r="D46" s="39">
        <v>1564</v>
      </c>
      <c r="E46" s="121" t="s">
        <v>263</v>
      </c>
      <c r="F46" s="39" t="s">
        <v>545</v>
      </c>
      <c r="G46" s="39">
        <v>21</v>
      </c>
      <c r="H46" s="39" t="s">
        <v>245</v>
      </c>
      <c r="I46" s="39" t="s">
        <v>286</v>
      </c>
      <c r="J46" s="39" t="s">
        <v>994</v>
      </c>
      <c r="K46" s="100">
        <v>2.36</v>
      </c>
      <c r="L46" s="100">
        <v>32.64</v>
      </c>
      <c r="M46" s="100">
        <f t="shared" ref="M46:M49" si="6">L46-K46</f>
        <v>30.28</v>
      </c>
      <c r="N46" s="39">
        <v>65</v>
      </c>
      <c r="O46" s="39" t="s">
        <v>245</v>
      </c>
      <c r="P46" s="39" t="s">
        <v>334</v>
      </c>
      <c r="Q46" s="129" t="s">
        <v>4</v>
      </c>
      <c r="R46" s="128" t="s">
        <v>731</v>
      </c>
      <c r="S46" s="129">
        <v>3</v>
      </c>
      <c r="T46" s="128" t="s">
        <v>757</v>
      </c>
      <c r="U46" s="39"/>
      <c r="V46" s="129"/>
      <c r="W46" s="128" t="s">
        <v>822</v>
      </c>
      <c r="X46" s="129" t="s">
        <v>845</v>
      </c>
      <c r="Z46" s="39" t="s">
        <v>363</v>
      </c>
      <c r="AA46" s="39"/>
      <c r="AB46" s="39"/>
      <c r="AC46" s="132"/>
      <c r="AD46" s="100" t="s">
        <v>4</v>
      </c>
      <c r="AE46" s="133">
        <v>-0.21711588365506349</v>
      </c>
      <c r="AF46" s="133">
        <v>16.956767667792874</v>
      </c>
      <c r="AG46" s="133">
        <v>-26.355247845866266</v>
      </c>
    </row>
    <row r="47" spans="1:33" s="126" customFormat="1" x14ac:dyDescent="0.2">
      <c r="A47" s="116"/>
      <c r="B47" s="39"/>
      <c r="C47" s="39"/>
      <c r="D47" s="39"/>
      <c r="E47" s="121" t="s">
        <v>4</v>
      </c>
      <c r="F47" s="39" t="s">
        <v>544</v>
      </c>
      <c r="G47" s="39">
        <v>21</v>
      </c>
      <c r="H47" s="39" t="s">
        <v>246</v>
      </c>
      <c r="I47" s="39" t="s">
        <v>287</v>
      </c>
      <c r="J47" s="39" t="s">
        <v>995</v>
      </c>
      <c r="K47" s="100">
        <v>2.38</v>
      </c>
      <c r="L47" s="100">
        <v>32.69</v>
      </c>
      <c r="M47" s="100">
        <f t="shared" si="6"/>
        <v>30.31</v>
      </c>
      <c r="N47" s="39">
        <v>65</v>
      </c>
      <c r="O47" s="39" t="s">
        <v>246</v>
      </c>
      <c r="P47" s="39" t="s">
        <v>318</v>
      </c>
      <c r="Q47" s="129" t="s">
        <v>4</v>
      </c>
      <c r="R47" s="128" t="s">
        <v>732</v>
      </c>
      <c r="S47" s="129" t="s">
        <v>4</v>
      </c>
      <c r="T47" s="128" t="s">
        <v>4</v>
      </c>
      <c r="U47" s="39" t="s">
        <v>724</v>
      </c>
      <c r="V47" s="129"/>
      <c r="W47" s="128" t="s">
        <v>4</v>
      </c>
      <c r="X47" s="129" t="s">
        <v>4</v>
      </c>
      <c r="Z47" s="39">
        <v>4.22</v>
      </c>
      <c r="AA47" s="39">
        <v>1.8468</v>
      </c>
      <c r="AB47" s="39">
        <v>5.7000000000000002E-2</v>
      </c>
      <c r="AC47" s="132">
        <f>AA47*$AC$3*1000</f>
        <v>0.18468000000000001</v>
      </c>
      <c r="AD47" s="100">
        <f t="shared" si="1"/>
        <v>1.8468000000000002E-2</v>
      </c>
      <c r="AE47" s="130"/>
      <c r="AF47" s="130"/>
      <c r="AG47" s="130"/>
    </row>
    <row r="48" spans="1:33" s="126" customFormat="1" x14ac:dyDescent="0.2">
      <c r="A48" s="116"/>
      <c r="B48" s="39"/>
      <c r="C48" s="39"/>
      <c r="D48" s="39"/>
      <c r="E48" s="121"/>
      <c r="F48" s="39" t="s">
        <v>543</v>
      </c>
      <c r="G48" s="39">
        <v>21</v>
      </c>
      <c r="H48" s="39" t="s">
        <v>245</v>
      </c>
      <c r="I48" s="39" t="s">
        <v>288</v>
      </c>
      <c r="J48" s="39" t="s">
        <v>996</v>
      </c>
      <c r="K48" s="100">
        <v>2.35</v>
      </c>
      <c r="L48" s="100">
        <v>32.64</v>
      </c>
      <c r="M48" s="100">
        <f t="shared" si="6"/>
        <v>30.29</v>
      </c>
      <c r="N48" s="39">
        <v>65</v>
      </c>
      <c r="O48" s="39" t="s">
        <v>245</v>
      </c>
      <c r="P48" s="39" t="s">
        <v>335</v>
      </c>
      <c r="Q48" s="129" t="s">
        <v>4</v>
      </c>
      <c r="R48" s="128" t="s">
        <v>733</v>
      </c>
      <c r="S48" s="129">
        <v>2</v>
      </c>
      <c r="T48" s="128" t="s">
        <v>758</v>
      </c>
      <c r="U48" s="39"/>
      <c r="V48" s="129"/>
      <c r="W48" s="128" t="s">
        <v>823</v>
      </c>
      <c r="X48" s="129" t="s">
        <v>652</v>
      </c>
      <c r="Z48" s="39">
        <v>77.349999999999994</v>
      </c>
      <c r="AA48" s="39">
        <v>6.6886999999999999</v>
      </c>
      <c r="AB48" s="39">
        <v>0.107</v>
      </c>
      <c r="AC48" s="132">
        <f>AA48*$AC$3*1000</f>
        <v>0.66886999999999996</v>
      </c>
      <c r="AD48" s="100">
        <f t="shared" si="1"/>
        <v>6.6887000000000002E-2</v>
      </c>
      <c r="AE48" s="130"/>
      <c r="AF48" s="130"/>
      <c r="AG48" s="130"/>
    </row>
    <row r="49" spans="1:33" s="126" customFormat="1" x14ac:dyDescent="0.2">
      <c r="A49" s="116"/>
      <c r="B49" s="39"/>
      <c r="C49" s="39"/>
      <c r="D49" s="39"/>
      <c r="E49" s="121"/>
      <c r="F49" s="39" t="s">
        <v>542</v>
      </c>
      <c r="G49" s="39">
        <v>21</v>
      </c>
      <c r="H49" s="39" t="s">
        <v>246</v>
      </c>
      <c r="I49" s="39" t="s">
        <v>289</v>
      </c>
      <c r="J49" s="39" t="s">
        <v>997</v>
      </c>
      <c r="K49" s="100">
        <v>2.4</v>
      </c>
      <c r="L49" s="100">
        <v>32.67</v>
      </c>
      <c r="M49" s="100">
        <f t="shared" si="6"/>
        <v>30.270000000000003</v>
      </c>
      <c r="N49" s="39">
        <v>65</v>
      </c>
      <c r="O49" s="39" t="s">
        <v>246</v>
      </c>
      <c r="P49" s="39" t="s">
        <v>336</v>
      </c>
      <c r="Q49" s="129" t="s">
        <v>4</v>
      </c>
      <c r="R49" s="128" t="s">
        <v>734</v>
      </c>
      <c r="S49" s="129" t="s">
        <v>4</v>
      </c>
      <c r="T49" s="128" t="s">
        <v>4</v>
      </c>
      <c r="U49" s="39" t="s">
        <v>725</v>
      </c>
      <c r="V49" s="129"/>
      <c r="W49" s="128" t="s">
        <v>4</v>
      </c>
      <c r="Z49" s="39">
        <v>273.2</v>
      </c>
      <c r="AA49" s="39">
        <v>27</v>
      </c>
      <c r="AB49" s="39"/>
      <c r="AC49" s="132">
        <f>AA49*$AC$3*1000</f>
        <v>2.7</v>
      </c>
      <c r="AD49" s="100">
        <f t="shared" si="1"/>
        <v>0.27</v>
      </c>
      <c r="AE49" s="130"/>
      <c r="AF49" s="130"/>
      <c r="AG49" s="130"/>
    </row>
    <row r="50" spans="1:33" s="126" customFormat="1" x14ac:dyDescent="0.2">
      <c r="A50" s="116"/>
      <c r="B50" s="39"/>
      <c r="C50" s="39"/>
      <c r="D50" s="39"/>
      <c r="E50" s="121"/>
      <c r="H50" s="39"/>
      <c r="I50" s="39"/>
      <c r="J50" s="39"/>
      <c r="K50" s="100" t="s">
        <v>4</v>
      </c>
      <c r="L50" s="100"/>
      <c r="M50" s="39"/>
      <c r="O50" s="39"/>
      <c r="Q50" s="129" t="s">
        <v>4</v>
      </c>
      <c r="R50" s="128"/>
      <c r="S50" s="129" t="s">
        <v>4</v>
      </c>
      <c r="T50" s="128"/>
      <c r="U50" s="39"/>
      <c r="V50" s="129"/>
      <c r="W50" s="128"/>
      <c r="X50" s="129"/>
      <c r="Z50" s="39"/>
      <c r="AA50" s="39"/>
      <c r="AB50" s="39"/>
      <c r="AC50" s="132"/>
      <c r="AD50" s="100" t="s">
        <v>4</v>
      </c>
      <c r="AE50" s="130"/>
      <c r="AF50" s="130"/>
      <c r="AG50" s="130"/>
    </row>
    <row r="51" spans="1:33" s="126" customFormat="1" x14ac:dyDescent="0.2">
      <c r="A51" s="116" t="s">
        <v>362</v>
      </c>
      <c r="B51" s="39"/>
      <c r="C51" s="39">
        <v>10</v>
      </c>
      <c r="D51" s="39">
        <v>1572</v>
      </c>
      <c r="E51" s="121" t="s">
        <v>264</v>
      </c>
      <c r="F51" s="39" t="s">
        <v>545</v>
      </c>
      <c r="G51" s="39">
        <v>22</v>
      </c>
      <c r="H51" s="39" t="s">
        <v>245</v>
      </c>
      <c r="I51" s="39" t="s">
        <v>294</v>
      </c>
      <c r="J51" s="39" t="s">
        <v>1000</v>
      </c>
      <c r="K51" s="100">
        <v>2.39</v>
      </c>
      <c r="L51" s="100">
        <v>32.31</v>
      </c>
      <c r="M51" s="100">
        <f t="shared" ref="M51:M54" si="7">L51-K51</f>
        <v>29.92</v>
      </c>
      <c r="N51" s="39">
        <v>66</v>
      </c>
      <c r="O51" s="39" t="s">
        <v>245</v>
      </c>
      <c r="P51" s="39" t="s">
        <v>337</v>
      </c>
      <c r="Q51" s="129"/>
      <c r="R51" s="128" t="s">
        <v>735</v>
      </c>
      <c r="S51" s="129">
        <v>3</v>
      </c>
      <c r="T51" s="128" t="s">
        <v>759</v>
      </c>
      <c r="U51" s="39"/>
      <c r="V51" s="129"/>
      <c r="W51" s="128" t="s">
        <v>824</v>
      </c>
      <c r="X51" s="129" t="s">
        <v>846</v>
      </c>
      <c r="Z51" s="39" t="s">
        <v>359</v>
      </c>
      <c r="AA51" s="39"/>
      <c r="AB51" s="39"/>
      <c r="AC51" s="132"/>
      <c r="AD51" s="100" t="s">
        <v>4</v>
      </c>
      <c r="AE51" s="133">
        <v>-0.21708767710229687</v>
      </c>
      <c r="AF51" s="133">
        <v>16.948732944106094</v>
      </c>
      <c r="AG51" s="133">
        <v>-26.169324011700589</v>
      </c>
    </row>
    <row r="52" spans="1:33" s="126" customFormat="1" x14ac:dyDescent="0.2">
      <c r="A52" s="116"/>
      <c r="B52" s="39"/>
      <c r="C52" s="39"/>
      <c r="D52" s="39"/>
      <c r="E52" s="121" t="s">
        <v>4</v>
      </c>
      <c r="F52" s="39" t="s">
        <v>544</v>
      </c>
      <c r="G52" s="39">
        <v>22</v>
      </c>
      <c r="H52" s="39" t="s">
        <v>273</v>
      </c>
      <c r="I52" s="39" t="s">
        <v>295</v>
      </c>
      <c r="J52" s="39" t="s">
        <v>1001</v>
      </c>
      <c r="K52" s="100">
        <v>2.38</v>
      </c>
      <c r="L52" s="100">
        <v>32.299999999999997</v>
      </c>
      <c r="M52" s="100">
        <f t="shared" si="7"/>
        <v>29.919999999999998</v>
      </c>
      <c r="N52" s="39">
        <v>66</v>
      </c>
      <c r="O52" s="39" t="s">
        <v>273</v>
      </c>
      <c r="P52" s="39" t="s">
        <v>338</v>
      </c>
      <c r="Q52" s="129"/>
      <c r="R52" s="128" t="s">
        <v>736</v>
      </c>
      <c r="S52" s="129" t="s">
        <v>4</v>
      </c>
      <c r="T52" s="128" t="s">
        <v>4</v>
      </c>
      <c r="U52" s="39" t="s">
        <v>789</v>
      </c>
      <c r="V52" s="129"/>
      <c r="W52" s="128" t="s">
        <v>4</v>
      </c>
      <c r="X52" s="129" t="s">
        <v>4</v>
      </c>
      <c r="Z52" s="39">
        <v>4.22</v>
      </c>
      <c r="AA52" s="39">
        <v>1.8362000000000001</v>
      </c>
      <c r="AB52" s="39">
        <v>-2.47E-2</v>
      </c>
      <c r="AC52" s="132">
        <f>AA52*$AC$3*1000</f>
        <v>0.18362000000000001</v>
      </c>
      <c r="AD52" s="100">
        <f t="shared" si="1"/>
        <v>1.8362000000000003E-2</v>
      </c>
      <c r="AE52" s="130"/>
      <c r="AF52" s="130"/>
      <c r="AG52" s="130"/>
    </row>
    <row r="53" spans="1:33" s="126" customFormat="1" x14ac:dyDescent="0.2">
      <c r="A53" s="116"/>
      <c r="B53" s="39"/>
      <c r="C53" s="39"/>
      <c r="D53" s="39"/>
      <c r="E53" s="121"/>
      <c r="F53" s="39" t="s">
        <v>543</v>
      </c>
      <c r="G53" s="39">
        <v>22</v>
      </c>
      <c r="H53" s="39" t="s">
        <v>245</v>
      </c>
      <c r="I53" s="39" t="s">
        <v>296</v>
      </c>
      <c r="J53" s="39" t="s">
        <v>1002</v>
      </c>
      <c r="K53" s="100">
        <v>2.38</v>
      </c>
      <c r="L53" s="100">
        <v>32.299999999999997</v>
      </c>
      <c r="M53" s="100">
        <f t="shared" si="7"/>
        <v>29.919999999999998</v>
      </c>
      <c r="N53" s="39">
        <v>66</v>
      </c>
      <c r="O53" s="39" t="s">
        <v>245</v>
      </c>
      <c r="P53" s="39" t="s">
        <v>339</v>
      </c>
      <c r="Q53" s="129" t="s">
        <v>4</v>
      </c>
      <c r="R53" s="128" t="s">
        <v>737</v>
      </c>
      <c r="S53" s="129">
        <v>2</v>
      </c>
      <c r="T53" s="128" t="s">
        <v>760</v>
      </c>
      <c r="U53" s="39"/>
      <c r="V53" s="129"/>
      <c r="W53" s="128" t="s">
        <v>825</v>
      </c>
      <c r="X53" s="129" t="s">
        <v>652</v>
      </c>
      <c r="Z53" s="39">
        <v>77.349999999999994</v>
      </c>
      <c r="AA53" s="39">
        <v>6.6791999999999998</v>
      </c>
      <c r="AB53" s="39">
        <v>8.9999999999999993E-3</v>
      </c>
      <c r="AC53" s="132">
        <f>AA53*$AC$3*1000</f>
        <v>0.66792000000000007</v>
      </c>
      <c r="AD53" s="100">
        <f t="shared" si="1"/>
        <v>6.679199999999999E-2</v>
      </c>
      <c r="AE53" s="130"/>
      <c r="AF53" s="130"/>
      <c r="AG53" s="130"/>
    </row>
    <row r="54" spans="1:33" s="126" customFormat="1" x14ac:dyDescent="0.2">
      <c r="A54" s="116"/>
      <c r="B54" s="39"/>
      <c r="C54" s="39"/>
      <c r="D54" s="39"/>
      <c r="E54" s="121"/>
      <c r="F54" s="39" t="s">
        <v>542</v>
      </c>
      <c r="G54" s="39">
        <v>22</v>
      </c>
      <c r="H54" s="39" t="s">
        <v>273</v>
      </c>
      <c r="I54" s="39" t="s">
        <v>297</v>
      </c>
      <c r="J54" s="39" t="s">
        <v>1003</v>
      </c>
      <c r="K54" s="100">
        <v>2.36</v>
      </c>
      <c r="L54" s="100">
        <v>32.32</v>
      </c>
      <c r="M54" s="100">
        <f t="shared" si="7"/>
        <v>29.96</v>
      </c>
      <c r="N54" s="39">
        <v>66</v>
      </c>
      <c r="O54" s="39" t="s">
        <v>273</v>
      </c>
      <c r="P54" s="39" t="s">
        <v>340</v>
      </c>
      <c r="Q54" s="129" t="s">
        <v>4</v>
      </c>
      <c r="R54" s="128" t="s">
        <v>738</v>
      </c>
      <c r="S54" s="129" t="s">
        <v>4</v>
      </c>
      <c r="T54" s="128" t="s">
        <v>4</v>
      </c>
      <c r="U54" s="39" t="s">
        <v>790</v>
      </c>
      <c r="V54" s="129"/>
      <c r="W54" s="128" t="s">
        <v>4</v>
      </c>
      <c r="Z54" s="39">
        <v>273.2</v>
      </c>
      <c r="AA54" s="39">
        <v>27.001999999999999</v>
      </c>
      <c r="AB54" s="39"/>
      <c r="AC54" s="132">
        <f>AA54*$AC$3*1000</f>
        <v>2.7001999999999997</v>
      </c>
      <c r="AD54" s="100">
        <f t="shared" si="1"/>
        <v>0.27001999999999998</v>
      </c>
      <c r="AE54" s="130"/>
      <c r="AF54" s="130"/>
      <c r="AG54" s="130"/>
    </row>
    <row r="55" spans="1:33" s="126" customFormat="1" x14ac:dyDescent="0.2">
      <c r="A55" s="116"/>
      <c r="B55" s="39"/>
      <c r="C55" s="39"/>
      <c r="D55" s="39"/>
      <c r="E55" s="121"/>
      <c r="H55" s="39"/>
      <c r="I55" s="39"/>
      <c r="J55" s="39"/>
      <c r="K55" s="100"/>
      <c r="L55" s="100"/>
      <c r="M55" s="39"/>
      <c r="O55" s="39"/>
      <c r="Q55" s="129" t="s">
        <v>4</v>
      </c>
      <c r="R55" s="128"/>
      <c r="S55" s="129" t="s">
        <v>4</v>
      </c>
      <c r="T55" s="128" t="s">
        <v>4</v>
      </c>
      <c r="U55" s="39"/>
      <c r="V55" s="129"/>
      <c r="W55" s="128"/>
      <c r="X55" s="129"/>
      <c r="Z55" s="39"/>
      <c r="AA55" s="39"/>
      <c r="AB55" s="39"/>
      <c r="AC55" s="132"/>
      <c r="AD55" s="100" t="s">
        <v>4</v>
      </c>
      <c r="AE55" s="130"/>
      <c r="AF55" s="130"/>
      <c r="AG55" s="130"/>
    </row>
    <row r="56" spans="1:33" s="126" customFormat="1" x14ac:dyDescent="0.2">
      <c r="A56" s="116" t="s">
        <v>362</v>
      </c>
      <c r="B56" s="39"/>
      <c r="C56" s="39">
        <v>11</v>
      </c>
      <c r="D56" s="39">
        <v>1576</v>
      </c>
      <c r="E56" s="121" t="s">
        <v>265</v>
      </c>
      <c r="F56" s="39" t="s">
        <v>545</v>
      </c>
      <c r="G56" s="39">
        <v>23</v>
      </c>
      <c r="H56" s="39" t="s">
        <v>245</v>
      </c>
      <c r="I56" s="39" t="s">
        <v>298</v>
      </c>
      <c r="J56" s="131" t="s">
        <v>971</v>
      </c>
      <c r="K56" s="100">
        <v>2.34</v>
      </c>
      <c r="L56" s="100">
        <v>32.229999999999997</v>
      </c>
      <c r="M56" s="100">
        <f>L56-K56</f>
        <v>29.889999999999997</v>
      </c>
      <c r="N56" s="39">
        <v>67</v>
      </c>
      <c r="O56" s="39" t="s">
        <v>245</v>
      </c>
      <c r="P56" s="39" t="s">
        <v>341</v>
      </c>
      <c r="Q56" s="129" t="s">
        <v>4</v>
      </c>
      <c r="R56" s="128" t="s">
        <v>739</v>
      </c>
      <c r="S56" s="129">
        <v>3</v>
      </c>
      <c r="T56" s="128" t="s">
        <v>761</v>
      </c>
      <c r="U56" s="39"/>
      <c r="V56" s="129"/>
      <c r="W56" s="128" t="s">
        <v>826</v>
      </c>
      <c r="X56" s="129" t="s">
        <v>847</v>
      </c>
      <c r="Z56" s="39" t="s">
        <v>359</v>
      </c>
      <c r="AA56" s="39"/>
      <c r="AB56" s="39"/>
      <c r="AC56" s="132"/>
      <c r="AD56" s="100" t="s">
        <v>4</v>
      </c>
      <c r="AE56" s="133">
        <v>-0.21761949090163552</v>
      </c>
      <c r="AF56" s="133">
        <v>16.955118870796479</v>
      </c>
      <c r="AG56" s="133">
        <v>-26.011211529226067</v>
      </c>
    </row>
    <row r="57" spans="1:33" s="126" customFormat="1" x14ac:dyDescent="0.2">
      <c r="A57" s="116"/>
      <c r="B57" s="39"/>
      <c r="C57" s="39"/>
      <c r="D57" s="39"/>
      <c r="E57" s="121" t="s">
        <v>4</v>
      </c>
      <c r="F57" s="39" t="s">
        <v>544</v>
      </c>
      <c r="G57" s="39">
        <v>23</v>
      </c>
      <c r="H57" s="39" t="s">
        <v>269</v>
      </c>
      <c r="I57" s="39" t="s">
        <v>299</v>
      </c>
      <c r="J57" s="131" t="s">
        <v>972</v>
      </c>
      <c r="K57" s="100">
        <v>2.4300000000000002</v>
      </c>
      <c r="L57" s="100">
        <v>32.31</v>
      </c>
      <c r="M57" s="100">
        <f t="shared" ref="M57" si="8">L57-K57</f>
        <v>29.880000000000003</v>
      </c>
      <c r="N57" s="39">
        <v>67</v>
      </c>
      <c r="O57" s="39" t="s">
        <v>269</v>
      </c>
      <c r="P57" s="39" t="s">
        <v>342</v>
      </c>
      <c r="Q57" s="129" t="s">
        <v>4</v>
      </c>
      <c r="R57" s="128" t="s">
        <v>740</v>
      </c>
      <c r="S57" s="129" t="s">
        <v>4</v>
      </c>
      <c r="T57" s="128" t="s">
        <v>4</v>
      </c>
      <c r="U57" s="39" t="s">
        <v>791</v>
      </c>
      <c r="V57" s="129"/>
      <c r="W57" s="128" t="s">
        <v>4</v>
      </c>
      <c r="X57" s="129" t="s">
        <v>4</v>
      </c>
      <c r="Z57" s="39">
        <v>4.22</v>
      </c>
      <c r="AA57" s="39">
        <v>1.8258000000000001</v>
      </c>
      <c r="AB57" s="39">
        <v>-0.1055</v>
      </c>
      <c r="AC57" s="132">
        <f>AA57*$AC$3*1000</f>
        <v>0.18258000000000002</v>
      </c>
      <c r="AD57" s="100">
        <f t="shared" si="1"/>
        <v>1.8258E-2</v>
      </c>
      <c r="AE57" s="130"/>
      <c r="AF57" s="130"/>
      <c r="AG57" s="130"/>
    </row>
    <row r="58" spans="1:33" s="126" customFormat="1" x14ac:dyDescent="0.2">
      <c r="A58" s="116"/>
      <c r="B58" s="39"/>
      <c r="C58" s="39"/>
      <c r="D58" s="39"/>
      <c r="E58" s="121"/>
      <c r="F58" s="39" t="s">
        <v>543</v>
      </c>
      <c r="G58" s="39">
        <v>23</v>
      </c>
      <c r="H58" s="39" t="s">
        <v>245</v>
      </c>
      <c r="I58" s="39" t="s">
        <v>300</v>
      </c>
      <c r="J58" s="39" t="s">
        <v>986</v>
      </c>
      <c r="K58" s="100">
        <v>2.35</v>
      </c>
      <c r="L58" s="100">
        <v>32.21</v>
      </c>
      <c r="M58" s="100">
        <f>L58-K58</f>
        <v>29.86</v>
      </c>
      <c r="N58" s="39">
        <v>67</v>
      </c>
      <c r="O58" s="39" t="s">
        <v>245</v>
      </c>
      <c r="P58" s="39" t="s">
        <v>319</v>
      </c>
      <c r="Q58" s="129"/>
      <c r="R58" s="128" t="s">
        <v>741</v>
      </c>
      <c r="S58" s="129">
        <v>2</v>
      </c>
      <c r="T58" s="128" t="s">
        <v>762</v>
      </c>
      <c r="U58" s="39"/>
      <c r="V58" s="129"/>
      <c r="W58" s="128" t="s">
        <v>827</v>
      </c>
      <c r="X58" s="129" t="s">
        <v>652</v>
      </c>
      <c r="Z58" s="39">
        <v>77.349999999999994</v>
      </c>
      <c r="AA58" s="39">
        <v>6.6665999999999999</v>
      </c>
      <c r="AB58" s="39">
        <v>-0.121</v>
      </c>
      <c r="AC58" s="132">
        <f>AA58*$AC$3*1000</f>
        <v>0.66666000000000003</v>
      </c>
      <c r="AD58" s="100">
        <f t="shared" si="1"/>
        <v>6.6666000000000003E-2</v>
      </c>
      <c r="AE58" s="130"/>
      <c r="AF58" s="130"/>
      <c r="AG58" s="130"/>
    </row>
    <row r="59" spans="1:33" s="126" customFormat="1" x14ac:dyDescent="0.2">
      <c r="A59" s="116"/>
      <c r="B59" s="39"/>
      <c r="C59" s="39"/>
      <c r="D59" s="39"/>
      <c r="E59" s="121"/>
      <c r="F59" s="39" t="s">
        <v>542</v>
      </c>
      <c r="G59" s="39">
        <v>23</v>
      </c>
      <c r="H59" s="39" t="s">
        <v>269</v>
      </c>
      <c r="I59" s="39" t="s">
        <v>301</v>
      </c>
      <c r="J59" s="39" t="s">
        <v>987</v>
      </c>
      <c r="K59" s="100">
        <v>2.4700000000000002</v>
      </c>
      <c r="L59" s="100">
        <v>32.32</v>
      </c>
      <c r="M59" s="100">
        <f t="shared" ref="M59" si="9">L59-K59</f>
        <v>29.85</v>
      </c>
      <c r="N59" s="39">
        <v>67</v>
      </c>
      <c r="O59" s="39" t="s">
        <v>269</v>
      </c>
      <c r="P59" s="39" t="s">
        <v>343</v>
      </c>
      <c r="Q59" s="129" t="s">
        <v>4</v>
      </c>
      <c r="R59" s="128" t="s">
        <v>742</v>
      </c>
      <c r="S59" s="129" t="s">
        <v>4</v>
      </c>
      <c r="T59" s="128" t="s">
        <v>4</v>
      </c>
      <c r="U59" s="39" t="s">
        <v>792</v>
      </c>
      <c r="V59" s="129"/>
      <c r="W59" s="128" t="s">
        <v>4</v>
      </c>
      <c r="Z59" s="39">
        <v>273.2</v>
      </c>
      <c r="AA59" s="39">
        <v>27.013000000000002</v>
      </c>
      <c r="AB59" s="39"/>
      <c r="AC59" s="132">
        <f>AA59*$AC$3*1000</f>
        <v>2.7013000000000003</v>
      </c>
      <c r="AD59" s="100">
        <f t="shared" si="1"/>
        <v>0.27012999999999998</v>
      </c>
      <c r="AE59" s="130"/>
      <c r="AF59" s="130"/>
      <c r="AG59" s="130"/>
    </row>
    <row r="60" spans="1:33" s="126" customFormat="1" x14ac:dyDescent="0.2">
      <c r="A60" s="116"/>
      <c r="B60" s="39"/>
      <c r="C60" s="39"/>
      <c r="D60" s="39"/>
      <c r="E60" s="121"/>
      <c r="H60" s="39"/>
      <c r="I60" s="39"/>
      <c r="J60" s="39"/>
      <c r="K60" s="100" t="s">
        <v>4</v>
      </c>
      <c r="L60" s="100"/>
      <c r="M60" s="39"/>
      <c r="O60" s="39"/>
      <c r="Q60" s="129" t="s">
        <v>4</v>
      </c>
      <c r="R60" s="128"/>
      <c r="S60" s="129"/>
      <c r="T60" s="128" t="s">
        <v>4</v>
      </c>
      <c r="U60" s="39"/>
      <c r="V60" s="129"/>
      <c r="W60" s="128"/>
      <c r="X60" s="129"/>
      <c r="Z60" s="39"/>
      <c r="AA60" s="39"/>
      <c r="AB60" s="39"/>
      <c r="AC60" s="132" t="s">
        <v>4</v>
      </c>
      <c r="AD60" s="100" t="s">
        <v>4</v>
      </c>
      <c r="AE60" s="130"/>
      <c r="AF60" s="130"/>
      <c r="AG60" s="130"/>
    </row>
    <row r="61" spans="1:33" s="126" customFormat="1" x14ac:dyDescent="0.2">
      <c r="A61" s="116" t="s">
        <v>362</v>
      </c>
      <c r="B61" s="39"/>
      <c r="C61" s="39">
        <v>12</v>
      </c>
      <c r="D61" s="39">
        <v>1571</v>
      </c>
      <c r="E61" s="121" t="s">
        <v>266</v>
      </c>
      <c r="F61" s="39" t="s">
        <v>545</v>
      </c>
      <c r="G61" s="39">
        <v>24</v>
      </c>
      <c r="H61" s="39" t="s">
        <v>245</v>
      </c>
      <c r="I61" s="39" t="s">
        <v>302</v>
      </c>
      <c r="J61" s="39" t="s">
        <v>984</v>
      </c>
      <c r="K61" s="100">
        <v>2.37</v>
      </c>
      <c r="L61" s="100">
        <v>32.6</v>
      </c>
      <c r="M61" s="100">
        <f t="shared" ref="M61:M64" si="10">L61-K61</f>
        <v>30.23</v>
      </c>
      <c r="N61" s="39">
        <v>68</v>
      </c>
      <c r="O61" s="39" t="s">
        <v>245</v>
      </c>
      <c r="P61" s="39" t="s">
        <v>344</v>
      </c>
      <c r="Q61" s="129" t="s">
        <v>4</v>
      </c>
      <c r="R61" s="128" t="s">
        <v>856</v>
      </c>
      <c r="S61" s="129">
        <v>3</v>
      </c>
      <c r="T61" s="128" t="s">
        <v>763</v>
      </c>
      <c r="U61" s="39"/>
      <c r="V61" s="129"/>
      <c r="W61" s="128" t="s">
        <v>828</v>
      </c>
      <c r="X61" s="129" t="s">
        <v>848</v>
      </c>
      <c r="Z61" s="39" t="s">
        <v>359</v>
      </c>
      <c r="AA61" s="39"/>
      <c r="AB61" s="39"/>
      <c r="AC61" s="132"/>
      <c r="AD61" s="100" t="s">
        <v>4</v>
      </c>
      <c r="AE61" s="133">
        <v>-0.21723862232136587</v>
      </c>
      <c r="AF61" s="133">
        <v>16.946283110181877</v>
      </c>
      <c r="AG61" s="133">
        <v>-25.993118228690143</v>
      </c>
    </row>
    <row r="62" spans="1:33" s="126" customFormat="1" x14ac:dyDescent="0.2">
      <c r="A62" s="116"/>
      <c r="B62" s="39"/>
      <c r="C62" s="39"/>
      <c r="D62" s="39"/>
      <c r="E62" s="121" t="s">
        <v>4</v>
      </c>
      <c r="F62" s="39" t="s">
        <v>544</v>
      </c>
      <c r="G62" s="39">
        <v>24</v>
      </c>
      <c r="H62" s="39" t="s">
        <v>274</v>
      </c>
      <c r="I62" s="39" t="s">
        <v>303</v>
      </c>
      <c r="J62" s="39" t="s">
        <v>985</v>
      </c>
      <c r="K62" s="100">
        <v>2.35</v>
      </c>
      <c r="L62" s="100">
        <v>32.58</v>
      </c>
      <c r="M62" s="100">
        <f t="shared" si="10"/>
        <v>30.229999999999997</v>
      </c>
      <c r="N62" s="39">
        <v>68</v>
      </c>
      <c r="O62" s="39" t="s">
        <v>274</v>
      </c>
      <c r="P62" s="39" t="s">
        <v>345</v>
      </c>
      <c r="Q62" s="129" t="s">
        <v>4</v>
      </c>
      <c r="R62" s="128" t="s">
        <v>857</v>
      </c>
      <c r="S62" s="129" t="s">
        <v>4</v>
      </c>
      <c r="T62" s="128" t="s">
        <v>4</v>
      </c>
      <c r="U62" s="39" t="s">
        <v>793</v>
      </c>
      <c r="V62" s="129"/>
      <c r="W62" s="128" t="s">
        <v>4</v>
      </c>
      <c r="X62" s="127"/>
      <c r="Z62" s="39">
        <v>4.22</v>
      </c>
      <c r="AA62" s="39">
        <v>1.8255999999999999</v>
      </c>
      <c r="AB62" s="39">
        <v>-0.1071</v>
      </c>
      <c r="AC62" s="132">
        <f>AA62*$AC$3*1000</f>
        <v>0.18256</v>
      </c>
      <c r="AD62" s="100">
        <f t="shared" si="1"/>
        <v>1.8255999999999998E-2</v>
      </c>
      <c r="AE62" s="130"/>
      <c r="AF62" s="130"/>
      <c r="AG62" s="130"/>
    </row>
    <row r="63" spans="1:33" s="126" customFormat="1" x14ac:dyDescent="0.2">
      <c r="A63" s="116"/>
      <c r="B63" s="39"/>
      <c r="C63" s="39"/>
      <c r="D63" s="39"/>
      <c r="E63" s="121"/>
      <c r="F63" s="39" t="s">
        <v>543</v>
      </c>
      <c r="G63" s="39">
        <v>24</v>
      </c>
      <c r="H63" s="39" t="s">
        <v>245</v>
      </c>
      <c r="I63" s="39" t="s">
        <v>304</v>
      </c>
      <c r="J63" s="39" t="s">
        <v>988</v>
      </c>
      <c r="K63" s="100">
        <v>2.37</v>
      </c>
      <c r="L63" s="100">
        <v>32.58</v>
      </c>
      <c r="M63" s="100">
        <f t="shared" si="10"/>
        <v>30.209999999999997</v>
      </c>
      <c r="N63" s="39">
        <v>68</v>
      </c>
      <c r="O63" s="39" t="s">
        <v>245</v>
      </c>
      <c r="P63" s="39" t="s">
        <v>346</v>
      </c>
      <c r="Q63" s="129" t="s">
        <v>4</v>
      </c>
      <c r="R63" s="128" t="s">
        <v>858</v>
      </c>
      <c r="S63" s="129">
        <v>2</v>
      </c>
      <c r="T63" s="128" t="s">
        <v>764</v>
      </c>
      <c r="U63" s="39"/>
      <c r="V63" s="129"/>
      <c r="W63" s="128" t="s">
        <v>829</v>
      </c>
      <c r="X63" s="129" t="s">
        <v>652</v>
      </c>
      <c r="Z63" s="39">
        <v>77.349999999999994</v>
      </c>
      <c r="AA63" s="39">
        <v>6.6683000000000003</v>
      </c>
      <c r="AB63" s="39">
        <v>-0.10199999999999999</v>
      </c>
      <c r="AC63" s="132">
        <f>AA63*$AC$3*1000</f>
        <v>0.66683000000000014</v>
      </c>
      <c r="AD63" s="100">
        <f t="shared" si="1"/>
        <v>6.6683000000000006E-2</v>
      </c>
      <c r="AE63" s="130"/>
      <c r="AF63" s="130"/>
      <c r="AG63" s="130"/>
    </row>
    <row r="64" spans="1:33" s="126" customFormat="1" x14ac:dyDescent="0.2">
      <c r="A64" s="116"/>
      <c r="B64" s="39"/>
      <c r="C64" s="39"/>
      <c r="D64" s="39"/>
      <c r="E64" s="121"/>
      <c r="F64" s="39" t="s">
        <v>542</v>
      </c>
      <c r="G64" s="39">
        <v>24</v>
      </c>
      <c r="H64" s="39" t="s">
        <v>274</v>
      </c>
      <c r="I64" s="39" t="s">
        <v>305</v>
      </c>
      <c r="J64" s="39" t="s">
        <v>989</v>
      </c>
      <c r="K64" s="100">
        <v>2.38</v>
      </c>
      <c r="L64" s="100">
        <v>32.6</v>
      </c>
      <c r="M64" s="100">
        <f t="shared" si="10"/>
        <v>30.220000000000002</v>
      </c>
      <c r="N64" s="39">
        <v>68</v>
      </c>
      <c r="O64" s="39" t="s">
        <v>274</v>
      </c>
      <c r="P64" s="39" t="s">
        <v>347</v>
      </c>
      <c r="Q64" s="129"/>
      <c r="R64" s="128" t="s">
        <v>858</v>
      </c>
      <c r="S64" s="129" t="s">
        <v>4</v>
      </c>
      <c r="T64" s="128" t="s">
        <v>4</v>
      </c>
      <c r="U64" s="39" t="s">
        <v>794</v>
      </c>
      <c r="V64" s="129"/>
      <c r="W64" s="128" t="s">
        <v>4</v>
      </c>
      <c r="X64" s="127"/>
      <c r="Z64" s="39">
        <v>273.2</v>
      </c>
      <c r="AA64" s="39">
        <v>27.001999999999999</v>
      </c>
      <c r="AB64" s="39"/>
      <c r="AC64" s="132">
        <f>AA64*$AC$3*1000</f>
        <v>2.7001999999999997</v>
      </c>
      <c r="AD64" s="100">
        <f t="shared" si="1"/>
        <v>0.27001999999999998</v>
      </c>
      <c r="AE64" s="130"/>
      <c r="AF64" s="130"/>
      <c r="AG64" s="130"/>
    </row>
    <row r="65" spans="1:33" s="126" customFormat="1" x14ac:dyDescent="0.2">
      <c r="A65" s="116"/>
      <c r="B65" s="39"/>
      <c r="C65" s="39"/>
      <c r="D65" s="39"/>
      <c r="E65" s="121"/>
      <c r="H65" s="39"/>
      <c r="I65" s="39"/>
      <c r="J65" s="39"/>
      <c r="K65" s="100" t="s">
        <v>4</v>
      </c>
      <c r="L65" s="100"/>
      <c r="M65" s="39"/>
      <c r="O65" s="39"/>
      <c r="Q65" s="129" t="s">
        <v>4</v>
      </c>
      <c r="R65" s="128"/>
      <c r="S65" s="129" t="s">
        <v>4</v>
      </c>
      <c r="T65" s="128"/>
      <c r="U65" s="39"/>
      <c r="V65" s="129"/>
      <c r="W65" s="128"/>
      <c r="X65" s="129"/>
      <c r="Z65" s="39"/>
      <c r="AA65" s="39"/>
      <c r="AB65" s="39"/>
      <c r="AC65" s="132"/>
      <c r="AD65" s="100" t="s">
        <v>4</v>
      </c>
      <c r="AE65" s="130"/>
      <c r="AF65" s="130"/>
      <c r="AG65" s="130"/>
    </row>
    <row r="66" spans="1:33" s="126" customFormat="1" x14ac:dyDescent="0.2">
      <c r="A66" s="116" t="s">
        <v>356</v>
      </c>
      <c r="B66" s="39"/>
      <c r="C66" s="39">
        <v>13</v>
      </c>
      <c r="D66" s="39">
        <v>1570</v>
      </c>
      <c r="E66" s="121" t="s">
        <v>267</v>
      </c>
      <c r="F66" s="39" t="s">
        <v>545</v>
      </c>
      <c r="G66" s="39">
        <v>25</v>
      </c>
      <c r="H66" s="39" t="s">
        <v>245</v>
      </c>
      <c r="I66" s="39" t="s">
        <v>306</v>
      </c>
      <c r="J66" s="39" t="s">
        <v>990</v>
      </c>
      <c r="K66" s="100">
        <v>2.39</v>
      </c>
      <c r="L66" s="100">
        <v>32.700000000000003</v>
      </c>
      <c r="M66" s="100">
        <f t="shared" ref="M66:M69" si="11">L66-K66</f>
        <v>30.310000000000002</v>
      </c>
      <c r="N66" s="39">
        <v>75</v>
      </c>
      <c r="O66" s="39" t="s">
        <v>245</v>
      </c>
      <c r="P66" s="39" t="s">
        <v>348</v>
      </c>
      <c r="Q66" s="129" t="s">
        <v>4</v>
      </c>
      <c r="R66" s="128" t="s">
        <v>859</v>
      </c>
      <c r="S66" s="129">
        <v>3</v>
      </c>
      <c r="T66" s="128" t="s">
        <v>765</v>
      </c>
      <c r="U66" s="39"/>
      <c r="V66" s="129"/>
      <c r="W66" s="128" t="s">
        <v>830</v>
      </c>
      <c r="X66" s="129" t="s">
        <v>849</v>
      </c>
      <c r="Z66" s="39" t="s">
        <v>359</v>
      </c>
      <c r="AA66" s="39"/>
      <c r="AB66" s="39"/>
      <c r="AC66" s="132"/>
      <c r="AD66" s="100" t="s">
        <v>4</v>
      </c>
      <c r="AE66" s="133">
        <v>-0.21693110313259942</v>
      </c>
      <c r="AF66" s="133">
        <v>16.934132906028459</v>
      </c>
      <c r="AG66" s="133">
        <v>-25.962276398130925</v>
      </c>
    </row>
    <row r="67" spans="1:33" s="126" customFormat="1" x14ac:dyDescent="0.2">
      <c r="A67" s="116"/>
      <c r="B67" s="39"/>
      <c r="C67" s="39"/>
      <c r="D67" s="39"/>
      <c r="E67" s="121" t="s">
        <v>4</v>
      </c>
      <c r="F67" s="39" t="s">
        <v>544</v>
      </c>
      <c r="G67" s="39">
        <v>25</v>
      </c>
      <c r="H67" s="39" t="s">
        <v>273</v>
      </c>
      <c r="I67" s="39" t="s">
        <v>307</v>
      </c>
      <c r="J67" s="39" t="s">
        <v>991</v>
      </c>
      <c r="K67" s="100">
        <v>2.34</v>
      </c>
      <c r="L67" s="100">
        <v>32.659999999999997</v>
      </c>
      <c r="M67" s="100">
        <f t="shared" si="11"/>
        <v>30.319999999999997</v>
      </c>
      <c r="N67" s="39">
        <v>75</v>
      </c>
      <c r="O67" s="39" t="s">
        <v>273</v>
      </c>
      <c r="P67" s="39" t="s">
        <v>349</v>
      </c>
      <c r="Q67" s="129" t="s">
        <v>4</v>
      </c>
      <c r="R67" s="128" t="s">
        <v>860</v>
      </c>
      <c r="S67" s="129" t="s">
        <v>4</v>
      </c>
      <c r="T67" s="128" t="s">
        <v>4</v>
      </c>
      <c r="U67" s="39" t="s">
        <v>795</v>
      </c>
      <c r="V67" s="129"/>
      <c r="W67" s="128"/>
      <c r="X67" s="129"/>
      <c r="Z67" s="39">
        <v>4.22</v>
      </c>
      <c r="AA67" s="39">
        <v>1.825</v>
      </c>
      <c r="AB67" s="39">
        <v>-0.111</v>
      </c>
      <c r="AC67" s="132">
        <f>AA67*$AC$3*1000</f>
        <v>0.1825</v>
      </c>
      <c r="AD67" s="100">
        <f t="shared" si="1"/>
        <v>1.8250000000000002E-2</v>
      </c>
      <c r="AE67" s="130"/>
      <c r="AF67" s="130"/>
      <c r="AG67" s="130"/>
    </row>
    <row r="68" spans="1:33" s="126" customFormat="1" x14ac:dyDescent="0.2">
      <c r="A68" s="116"/>
      <c r="B68" s="39"/>
      <c r="C68" s="39"/>
      <c r="D68" s="39"/>
      <c r="E68" s="121"/>
      <c r="F68" s="39" t="s">
        <v>543</v>
      </c>
      <c r="G68" s="39">
        <v>25</v>
      </c>
      <c r="H68" s="39" t="s">
        <v>245</v>
      </c>
      <c r="I68" s="39" t="s">
        <v>308</v>
      </c>
      <c r="J68" s="39" t="s">
        <v>992</v>
      </c>
      <c r="K68" s="100">
        <v>2.39</v>
      </c>
      <c r="L68" s="100">
        <v>32.69</v>
      </c>
      <c r="M68" s="100">
        <f t="shared" si="11"/>
        <v>30.299999999999997</v>
      </c>
      <c r="N68" s="39">
        <v>75</v>
      </c>
      <c r="O68" s="39" t="s">
        <v>245</v>
      </c>
      <c r="P68" s="39" t="s">
        <v>350</v>
      </c>
      <c r="Q68" s="129" t="s">
        <v>4</v>
      </c>
      <c r="R68" s="128" t="s">
        <v>861</v>
      </c>
      <c r="S68" s="129">
        <v>2</v>
      </c>
      <c r="T68" s="128" t="s">
        <v>766</v>
      </c>
      <c r="U68" s="39"/>
      <c r="V68" s="129"/>
      <c r="W68" s="128" t="s">
        <v>831</v>
      </c>
      <c r="X68" s="129" t="s">
        <v>653</v>
      </c>
      <c r="Z68" s="39">
        <v>77.349999999999994</v>
      </c>
      <c r="AA68" s="39">
        <v>6.6708999999999996</v>
      </c>
      <c r="AB68" s="39">
        <v>-7.6999999999999999E-2</v>
      </c>
      <c r="AC68" s="132">
        <f>AA68*$AC$3*1000</f>
        <v>0.66708999999999996</v>
      </c>
      <c r="AD68" s="100">
        <f t="shared" si="1"/>
        <v>6.6708999999999991E-2</v>
      </c>
      <c r="AE68" s="130"/>
      <c r="AF68" s="130"/>
      <c r="AG68" s="130"/>
    </row>
    <row r="69" spans="1:33" s="126" customFormat="1" x14ac:dyDescent="0.2">
      <c r="A69" s="116"/>
      <c r="B69" s="39"/>
      <c r="C69" s="39"/>
      <c r="D69" s="39"/>
      <c r="E69" s="121"/>
      <c r="F69" s="39" t="s">
        <v>542</v>
      </c>
      <c r="G69" s="39">
        <v>25</v>
      </c>
      <c r="H69" s="39" t="s">
        <v>273</v>
      </c>
      <c r="I69" s="39" t="s">
        <v>309</v>
      </c>
      <c r="J69" s="39" t="s">
        <v>993</v>
      </c>
      <c r="K69" s="100">
        <v>2.35</v>
      </c>
      <c r="L69" s="100">
        <v>32.659999999999997</v>
      </c>
      <c r="M69" s="100">
        <f t="shared" si="11"/>
        <v>30.309999999999995</v>
      </c>
      <c r="N69" s="39">
        <v>75</v>
      </c>
      <c r="O69" s="39" t="s">
        <v>273</v>
      </c>
      <c r="P69" s="39" t="s">
        <v>351</v>
      </c>
      <c r="Q69" s="129" t="s">
        <v>4</v>
      </c>
      <c r="R69" s="128" t="s">
        <v>862</v>
      </c>
      <c r="S69" s="129" t="s">
        <v>4</v>
      </c>
      <c r="T69" s="128" t="s">
        <v>4</v>
      </c>
      <c r="U69" s="39" t="s">
        <v>796</v>
      </c>
      <c r="V69" s="129"/>
      <c r="W69" s="128"/>
      <c r="X69" s="129"/>
      <c r="Z69" s="39">
        <v>273.2</v>
      </c>
      <c r="AA69" s="39">
        <v>27.015999999999998</v>
      </c>
      <c r="AB69" s="39"/>
      <c r="AC69" s="132">
        <f>AA69*$AC$3*1000</f>
        <v>2.7015999999999996</v>
      </c>
      <c r="AD69" s="100">
        <f t="shared" si="1"/>
        <v>0.27015999999999996</v>
      </c>
      <c r="AE69" s="130"/>
      <c r="AF69" s="130"/>
      <c r="AG69" s="130"/>
    </row>
    <row r="70" spans="1:33" s="126" customFormat="1" x14ac:dyDescent="0.2">
      <c r="A70" s="116"/>
      <c r="B70" s="39"/>
      <c r="C70" s="39"/>
      <c r="D70" s="39"/>
      <c r="E70" s="121"/>
      <c r="H70" s="39"/>
      <c r="I70" s="39"/>
      <c r="J70" s="39"/>
      <c r="K70" s="100" t="s">
        <v>4</v>
      </c>
      <c r="L70" s="100"/>
      <c r="M70" s="39"/>
      <c r="O70" s="39"/>
      <c r="Q70" s="129"/>
      <c r="R70" s="128"/>
      <c r="S70" s="129" t="s">
        <v>4</v>
      </c>
      <c r="T70" s="128" t="s">
        <v>4</v>
      </c>
      <c r="U70" s="39"/>
      <c r="V70" s="129"/>
      <c r="W70" s="128" t="s">
        <v>4</v>
      </c>
      <c r="X70" s="129"/>
      <c r="Z70" s="39"/>
      <c r="AA70" s="39"/>
      <c r="AB70" s="39"/>
      <c r="AC70" s="132"/>
      <c r="AD70" s="100" t="s">
        <v>4</v>
      </c>
      <c r="AE70" s="130"/>
      <c r="AF70" s="130"/>
      <c r="AG70" s="130"/>
    </row>
    <row r="71" spans="1:33" s="126" customFormat="1" x14ac:dyDescent="0.2">
      <c r="A71" s="116" t="s">
        <v>356</v>
      </c>
      <c r="B71" s="39"/>
      <c r="C71" s="39">
        <v>14</v>
      </c>
      <c r="D71" s="39">
        <v>1567</v>
      </c>
      <c r="E71" s="121" t="s">
        <v>268</v>
      </c>
      <c r="F71" s="39" t="s">
        <v>545</v>
      </c>
      <c r="G71" s="39">
        <v>26</v>
      </c>
      <c r="H71" s="39" t="s">
        <v>245</v>
      </c>
      <c r="I71" s="39" t="s">
        <v>310</v>
      </c>
      <c r="J71" s="39" t="s">
        <v>994</v>
      </c>
      <c r="K71" s="100">
        <v>2.36</v>
      </c>
      <c r="L71" s="100">
        <v>32.28</v>
      </c>
      <c r="M71" s="100">
        <f t="shared" ref="M71:M74" si="12">L71-K71</f>
        <v>29.92</v>
      </c>
      <c r="N71" s="39">
        <v>76</v>
      </c>
      <c r="O71" s="39" t="s">
        <v>245</v>
      </c>
      <c r="P71" s="39" t="s">
        <v>352</v>
      </c>
      <c r="Q71" s="129" t="s">
        <v>4</v>
      </c>
      <c r="R71" s="128" t="s">
        <v>863</v>
      </c>
      <c r="S71" s="129">
        <v>3</v>
      </c>
      <c r="T71" s="128" t="s">
        <v>767</v>
      </c>
      <c r="U71" s="39"/>
      <c r="V71" s="129"/>
      <c r="W71" s="128" t="s">
        <v>832</v>
      </c>
      <c r="X71" s="129" t="s">
        <v>850</v>
      </c>
      <c r="Z71" s="39" t="s">
        <v>364</v>
      </c>
      <c r="AA71" s="39"/>
      <c r="AB71" s="39"/>
      <c r="AC71" s="132"/>
      <c r="AD71" s="100" t="s">
        <v>4</v>
      </c>
      <c r="AE71" s="133">
        <v>-0.21821129550935942</v>
      </c>
      <c r="AF71" s="133">
        <v>16.965932551000236</v>
      </c>
      <c r="AG71" s="133">
        <v>-25.855947855488822</v>
      </c>
    </row>
    <row r="72" spans="1:33" s="126" customFormat="1" x14ac:dyDescent="0.2">
      <c r="A72" s="116"/>
      <c r="B72" s="39"/>
      <c r="C72" s="39"/>
      <c r="D72" s="39"/>
      <c r="E72" s="121" t="s">
        <v>4</v>
      </c>
      <c r="F72" s="39" t="s">
        <v>544</v>
      </c>
      <c r="G72" s="39">
        <v>26</v>
      </c>
      <c r="H72" s="39" t="s">
        <v>275</v>
      </c>
      <c r="I72" s="39" t="s">
        <v>311</v>
      </c>
      <c r="J72" s="39" t="s">
        <v>995</v>
      </c>
      <c r="K72" s="100">
        <v>2.38</v>
      </c>
      <c r="L72" s="100">
        <v>32.340000000000003</v>
      </c>
      <c r="M72" s="100">
        <f t="shared" si="12"/>
        <v>29.960000000000004</v>
      </c>
      <c r="N72" s="39">
        <v>76</v>
      </c>
      <c r="O72" s="39" t="s">
        <v>275</v>
      </c>
      <c r="P72" s="39" t="s">
        <v>353</v>
      </c>
      <c r="Q72" s="129" t="s">
        <v>4</v>
      </c>
      <c r="R72" s="128" t="s">
        <v>864</v>
      </c>
      <c r="S72" s="129" t="s">
        <v>4</v>
      </c>
      <c r="T72" s="128" t="s">
        <v>4</v>
      </c>
      <c r="U72" s="39" t="s">
        <v>797</v>
      </c>
      <c r="V72" s="129"/>
      <c r="W72" s="128"/>
      <c r="X72" s="129"/>
      <c r="Z72" s="39">
        <v>4.22</v>
      </c>
      <c r="AA72" s="39">
        <v>1.8150999999999999</v>
      </c>
      <c r="AB72" s="39">
        <v>-0.19</v>
      </c>
      <c r="AC72" s="132">
        <f>AA72*$AC$3*1000</f>
        <v>0.18151</v>
      </c>
      <c r="AD72" s="100">
        <f t="shared" ref="AD72:AD122" si="13">0.0001^2*AA72*1000000</f>
        <v>1.8150999999999997E-2</v>
      </c>
      <c r="AE72" s="130"/>
      <c r="AF72" s="130"/>
      <c r="AG72" s="130"/>
    </row>
    <row r="73" spans="1:33" s="126" customFormat="1" x14ac:dyDescent="0.2">
      <c r="A73" s="116"/>
      <c r="B73" s="39"/>
      <c r="C73" s="39"/>
      <c r="D73" s="39"/>
      <c r="E73" s="121"/>
      <c r="F73" s="39" t="s">
        <v>543</v>
      </c>
      <c r="G73" s="39">
        <v>26</v>
      </c>
      <c r="H73" s="39" t="s">
        <v>245</v>
      </c>
      <c r="I73" s="39" t="s">
        <v>312</v>
      </c>
      <c r="J73" s="39" t="s">
        <v>996</v>
      </c>
      <c r="K73" s="100">
        <v>2.35</v>
      </c>
      <c r="L73" s="100">
        <v>32.299999999999997</v>
      </c>
      <c r="M73" s="100">
        <f t="shared" si="12"/>
        <v>29.949999999999996</v>
      </c>
      <c r="N73" s="39">
        <v>76</v>
      </c>
      <c r="O73" s="39" t="s">
        <v>245</v>
      </c>
      <c r="P73" s="39" t="s">
        <v>354</v>
      </c>
      <c r="Q73" s="129" t="s">
        <v>4</v>
      </c>
      <c r="R73" s="128" t="s">
        <v>866</v>
      </c>
      <c r="S73" s="129">
        <v>2</v>
      </c>
      <c r="T73" s="128" t="s">
        <v>768</v>
      </c>
      <c r="U73" s="39"/>
      <c r="V73" s="129"/>
      <c r="W73" s="128" t="s">
        <v>833</v>
      </c>
      <c r="X73" s="129" t="s">
        <v>653</v>
      </c>
      <c r="Z73" s="39">
        <v>77.349999999999994</v>
      </c>
      <c r="AA73" s="39">
        <v>6.6523000000000003</v>
      </c>
      <c r="AB73" s="39">
        <v>-0.26800000000000002</v>
      </c>
      <c r="AC73" s="132">
        <f>AA73*$AC$3*1000</f>
        <v>0.6652300000000001</v>
      </c>
      <c r="AD73" s="100">
        <f t="shared" si="13"/>
        <v>6.6523000000000013E-2</v>
      </c>
      <c r="AE73" s="130"/>
      <c r="AF73" s="130"/>
      <c r="AG73" s="130"/>
    </row>
    <row r="74" spans="1:33" s="126" customFormat="1" x14ac:dyDescent="0.2">
      <c r="A74" s="116"/>
      <c r="B74" s="39"/>
      <c r="C74" s="39"/>
      <c r="D74" s="39"/>
      <c r="E74" s="121"/>
      <c r="F74" s="39" t="s">
        <v>542</v>
      </c>
      <c r="G74" s="39">
        <v>26</v>
      </c>
      <c r="H74" s="39" t="s">
        <v>275</v>
      </c>
      <c r="I74" s="39" t="s">
        <v>313</v>
      </c>
      <c r="J74" s="39" t="s">
        <v>997</v>
      </c>
      <c r="K74" s="100">
        <v>2.4</v>
      </c>
      <c r="L74" s="100">
        <v>32.44</v>
      </c>
      <c r="M74" s="100">
        <f t="shared" si="12"/>
        <v>30.04</v>
      </c>
      <c r="N74" s="39">
        <v>76</v>
      </c>
      <c r="O74" s="39" t="s">
        <v>275</v>
      </c>
      <c r="P74" s="39" t="s">
        <v>355</v>
      </c>
      <c r="Q74" s="129" t="s">
        <v>4</v>
      </c>
      <c r="R74" s="128" t="s">
        <v>865</v>
      </c>
      <c r="S74" s="129" t="s">
        <v>4</v>
      </c>
      <c r="T74" s="128" t="s">
        <v>4</v>
      </c>
      <c r="U74" s="39" t="s">
        <v>798</v>
      </c>
      <c r="V74" s="129"/>
      <c r="W74" s="128" t="s">
        <v>4</v>
      </c>
      <c r="X74" s="129"/>
      <c r="Z74" s="39">
        <v>273.2</v>
      </c>
      <c r="AA74" s="39">
        <v>27.01</v>
      </c>
      <c r="AB74" s="39"/>
      <c r="AC74" s="132">
        <f>AA74*$AC$3*1000</f>
        <v>2.7010000000000001</v>
      </c>
      <c r="AD74" s="100">
        <f t="shared" si="13"/>
        <v>0.27010000000000001</v>
      </c>
      <c r="AE74" s="130"/>
      <c r="AF74" s="130"/>
      <c r="AG74" s="130"/>
    </row>
    <row r="75" spans="1:33" s="126" customFormat="1" x14ac:dyDescent="0.2">
      <c r="A75" s="116"/>
      <c r="B75" s="39"/>
      <c r="C75" s="39"/>
      <c r="D75" s="39"/>
      <c r="E75" s="121"/>
      <c r="H75" s="39"/>
      <c r="I75" s="39"/>
      <c r="J75" s="39"/>
      <c r="K75" s="100" t="s">
        <v>4</v>
      </c>
      <c r="L75" s="100"/>
      <c r="M75" s="39"/>
      <c r="Q75" s="129" t="s">
        <v>4</v>
      </c>
      <c r="R75" s="128"/>
      <c r="S75" s="129" t="s">
        <v>4</v>
      </c>
      <c r="T75" s="128"/>
      <c r="U75" s="39"/>
      <c r="V75" s="129"/>
      <c r="W75" s="128"/>
      <c r="X75" s="129"/>
      <c r="Z75" s="39"/>
      <c r="AA75" s="39"/>
      <c r="AB75" s="39"/>
      <c r="AC75" s="132"/>
      <c r="AD75" s="100" t="s">
        <v>4</v>
      </c>
      <c r="AE75" s="130"/>
      <c r="AF75" s="130"/>
      <c r="AG75" s="130"/>
    </row>
    <row r="76" spans="1:33" s="126" customFormat="1" x14ac:dyDescent="0.2">
      <c r="A76" s="116" t="s">
        <v>372</v>
      </c>
      <c r="B76" s="39"/>
      <c r="C76" s="139">
        <v>15</v>
      </c>
      <c r="D76" s="139">
        <v>1563</v>
      </c>
      <c r="E76" s="140" t="s">
        <v>366</v>
      </c>
      <c r="F76" s="39" t="s">
        <v>545</v>
      </c>
      <c r="G76" s="39" t="s">
        <v>4</v>
      </c>
      <c r="H76" s="39" t="s">
        <v>4</v>
      </c>
      <c r="I76" s="39"/>
      <c r="J76" s="39" t="s">
        <v>1000</v>
      </c>
      <c r="K76" s="149">
        <v>2.39</v>
      </c>
      <c r="L76" s="149"/>
      <c r="M76" s="149">
        <f t="shared" ref="M76:M79" si="14">L76-K76</f>
        <v>-2.39</v>
      </c>
      <c r="N76" s="39">
        <v>56</v>
      </c>
      <c r="O76" s="39" t="s">
        <v>246</v>
      </c>
      <c r="P76" s="39" t="s">
        <v>374</v>
      </c>
      <c r="Q76" s="129"/>
      <c r="R76" s="128" t="s">
        <v>867</v>
      </c>
      <c r="S76" s="129">
        <v>3</v>
      </c>
      <c r="T76" s="128" t="s">
        <v>769</v>
      </c>
      <c r="U76" s="39"/>
      <c r="V76" s="129"/>
      <c r="W76" s="128" t="s">
        <v>834</v>
      </c>
      <c r="X76" s="129"/>
      <c r="Z76" s="39" t="s">
        <v>359</v>
      </c>
      <c r="AA76" s="39"/>
      <c r="AB76" s="39"/>
      <c r="AC76" s="132"/>
      <c r="AD76" s="100" t="s">
        <v>4</v>
      </c>
      <c r="AE76" s="133">
        <v>-0.21746093157459462</v>
      </c>
      <c r="AF76" s="133">
        <v>16.964537758001899</v>
      </c>
      <c r="AG76" s="133">
        <v>-26.245582180385739</v>
      </c>
    </row>
    <row r="77" spans="1:33" s="126" customFormat="1" x14ac:dyDescent="0.2">
      <c r="A77" s="116"/>
      <c r="B77" s="39"/>
      <c r="C77" s="39"/>
      <c r="D77" s="39"/>
      <c r="E77" s="121" t="s">
        <v>4</v>
      </c>
      <c r="F77" s="39" t="s">
        <v>544</v>
      </c>
      <c r="G77" s="39" t="s">
        <v>4</v>
      </c>
      <c r="H77" s="39" t="s">
        <v>4</v>
      </c>
      <c r="I77" s="39"/>
      <c r="J77" s="39" t="s">
        <v>1001</v>
      </c>
      <c r="K77" s="149">
        <v>2.38</v>
      </c>
      <c r="L77" s="149"/>
      <c r="M77" s="149">
        <f t="shared" si="14"/>
        <v>-2.38</v>
      </c>
      <c r="N77" s="39">
        <v>56</v>
      </c>
      <c r="O77" s="39" t="s">
        <v>271</v>
      </c>
      <c r="P77" s="39" t="s">
        <v>375</v>
      </c>
      <c r="Q77" s="129" t="s">
        <v>4</v>
      </c>
      <c r="R77" s="128" t="s">
        <v>868</v>
      </c>
      <c r="S77" s="129" t="s">
        <v>4</v>
      </c>
      <c r="T77" s="128" t="s">
        <v>4</v>
      </c>
      <c r="U77" s="39" t="s">
        <v>799</v>
      </c>
      <c r="V77" s="129"/>
      <c r="W77" s="128"/>
      <c r="X77" s="129" t="s">
        <v>851</v>
      </c>
      <c r="Z77" s="39">
        <v>4.22</v>
      </c>
      <c r="AA77" s="39">
        <v>1.8391999999999999</v>
      </c>
      <c r="AB77" s="39">
        <v>-1.4E-3</v>
      </c>
      <c r="AC77" s="132">
        <f>AA77*$AC$3*1000</f>
        <v>0.18392000000000003</v>
      </c>
      <c r="AD77" s="100">
        <f t="shared" si="13"/>
        <v>1.8391999999999999E-2</v>
      </c>
      <c r="AE77" s="130"/>
      <c r="AF77" s="130"/>
      <c r="AG77" s="130"/>
    </row>
    <row r="78" spans="1:33" s="126" customFormat="1" x14ac:dyDescent="0.2">
      <c r="A78" s="116"/>
      <c r="B78" s="39"/>
      <c r="C78" s="39"/>
      <c r="D78" s="39"/>
      <c r="E78" s="121"/>
      <c r="F78" s="39" t="s">
        <v>543</v>
      </c>
      <c r="G78" s="39" t="s">
        <v>4</v>
      </c>
      <c r="H78" s="39" t="s">
        <v>4</v>
      </c>
      <c r="I78" s="39"/>
      <c r="J78" s="39" t="s">
        <v>1002</v>
      </c>
      <c r="K78" s="149">
        <v>2.38</v>
      </c>
      <c r="L78" s="149"/>
      <c r="M78" s="149">
        <f t="shared" si="14"/>
        <v>-2.38</v>
      </c>
      <c r="N78" s="39">
        <v>56</v>
      </c>
      <c r="O78" s="39" t="s">
        <v>246</v>
      </c>
      <c r="P78" s="39" t="s">
        <v>373</v>
      </c>
      <c r="Q78" s="129" t="s">
        <v>4</v>
      </c>
      <c r="R78" s="128" t="s">
        <v>869</v>
      </c>
      <c r="S78" s="129">
        <v>2</v>
      </c>
      <c r="T78" s="128" t="s">
        <v>770</v>
      </c>
      <c r="U78" s="39"/>
      <c r="V78" s="129"/>
      <c r="W78" s="128" t="s">
        <v>835</v>
      </c>
      <c r="X78" s="129"/>
      <c r="Z78" s="39">
        <v>77.349999999999994</v>
      </c>
      <c r="AA78" s="39">
        <v>6.6783000000000001</v>
      </c>
      <c r="AB78" s="39" t="s">
        <v>4</v>
      </c>
      <c r="AC78" s="132">
        <f>AA78*$AC$3*1000</f>
        <v>0.66783000000000003</v>
      </c>
      <c r="AD78" s="100">
        <f t="shared" si="13"/>
        <v>6.6782999999999995E-2</v>
      </c>
      <c r="AE78" s="130"/>
      <c r="AF78" s="130"/>
      <c r="AG78" s="130"/>
    </row>
    <row r="79" spans="1:33" s="126" customFormat="1" x14ac:dyDescent="0.2">
      <c r="A79" s="116"/>
      <c r="B79" s="39"/>
      <c r="C79" s="39"/>
      <c r="D79" s="39"/>
      <c r="E79" s="121"/>
      <c r="F79" s="39" t="s">
        <v>542</v>
      </c>
      <c r="G79" s="39" t="s">
        <v>4</v>
      </c>
      <c r="H79" s="39" t="s">
        <v>4</v>
      </c>
      <c r="I79" s="39"/>
      <c r="J79" s="39" t="s">
        <v>1003</v>
      </c>
      <c r="K79" s="149">
        <v>2.36</v>
      </c>
      <c r="L79" s="149"/>
      <c r="M79" s="149">
        <f t="shared" si="14"/>
        <v>-2.36</v>
      </c>
      <c r="N79" s="39">
        <v>56</v>
      </c>
      <c r="O79" s="39" t="s">
        <v>271</v>
      </c>
      <c r="P79" s="39" t="s">
        <v>376</v>
      </c>
      <c r="Q79" s="129" t="s">
        <v>4</v>
      </c>
      <c r="R79" s="128" t="s">
        <v>870</v>
      </c>
      <c r="S79" s="129" t="s">
        <v>4</v>
      </c>
      <c r="T79" s="128" t="s">
        <v>4</v>
      </c>
      <c r="U79" s="39" t="s">
        <v>800</v>
      </c>
      <c r="V79" s="129"/>
      <c r="W79" s="128"/>
      <c r="X79" s="129" t="s">
        <v>653</v>
      </c>
      <c r="Z79" s="39">
        <v>273.2</v>
      </c>
      <c r="AA79" s="39">
        <v>26.986999999999998</v>
      </c>
      <c r="AB79" s="39"/>
      <c r="AC79" s="132">
        <f>AA79*$AC$3*1000</f>
        <v>2.6987000000000001</v>
      </c>
      <c r="AD79" s="100">
        <f t="shared" si="13"/>
        <v>0.26986999999999994</v>
      </c>
      <c r="AE79" s="130"/>
      <c r="AF79" s="130"/>
      <c r="AG79" s="130"/>
    </row>
    <row r="80" spans="1:33" s="126" customFormat="1" x14ac:dyDescent="0.2">
      <c r="A80" s="116"/>
      <c r="B80" s="39"/>
      <c r="C80" s="39"/>
      <c r="D80" s="39"/>
      <c r="E80" s="121"/>
      <c r="G80" s="39"/>
      <c r="H80" s="39"/>
      <c r="I80" s="39"/>
      <c r="J80" s="39"/>
      <c r="K80" s="100"/>
      <c r="L80" s="100"/>
      <c r="M80" s="39"/>
      <c r="N80" s="39"/>
      <c r="O80" s="39"/>
      <c r="P80" s="39"/>
      <c r="Q80" s="129" t="s">
        <v>4</v>
      </c>
      <c r="R80" s="128"/>
      <c r="S80" s="129" t="s">
        <v>4</v>
      </c>
      <c r="T80" s="128"/>
      <c r="U80" s="39"/>
      <c r="V80" s="129"/>
      <c r="W80" s="128" t="s">
        <v>4</v>
      </c>
      <c r="X80" s="129"/>
      <c r="Z80" s="39"/>
      <c r="AA80" s="39"/>
      <c r="AB80" s="39"/>
      <c r="AC80" s="132"/>
      <c r="AD80" s="100" t="s">
        <v>4</v>
      </c>
      <c r="AE80" s="130"/>
      <c r="AF80" s="130"/>
      <c r="AG80" s="130"/>
    </row>
    <row r="81" spans="1:33" s="126" customFormat="1" x14ac:dyDescent="0.2">
      <c r="A81" s="116"/>
      <c r="B81" s="39"/>
      <c r="C81" s="139">
        <v>16</v>
      </c>
      <c r="D81" s="139">
        <v>1566</v>
      </c>
      <c r="E81" s="140" t="s">
        <v>371</v>
      </c>
      <c r="F81" s="39" t="s">
        <v>545</v>
      </c>
      <c r="G81" s="39" t="s">
        <v>4</v>
      </c>
      <c r="H81" s="39" t="s">
        <v>4</v>
      </c>
      <c r="I81" s="39"/>
      <c r="J81" s="39"/>
      <c r="K81" s="100"/>
      <c r="L81" s="100"/>
      <c r="M81" s="39"/>
      <c r="N81" s="39">
        <v>57</v>
      </c>
      <c r="O81" s="39" t="s">
        <v>246</v>
      </c>
      <c r="P81" s="39" t="s">
        <v>377</v>
      </c>
      <c r="Q81" s="129" t="s">
        <v>4</v>
      </c>
      <c r="R81" s="128" t="s">
        <v>871</v>
      </c>
      <c r="S81" s="129">
        <v>3</v>
      </c>
      <c r="T81" s="128" t="s">
        <v>771</v>
      </c>
      <c r="U81" s="39"/>
      <c r="V81" s="129"/>
      <c r="W81" s="128" t="s">
        <v>836</v>
      </c>
      <c r="X81" s="129"/>
      <c r="Z81" s="39" t="s">
        <v>359</v>
      </c>
      <c r="AA81" s="39"/>
      <c r="AB81" s="39"/>
      <c r="AC81" s="132"/>
      <c r="AD81" s="100" t="s">
        <v>4</v>
      </c>
      <c r="AE81" s="133">
        <v>-0.21685123012613941</v>
      </c>
      <c r="AF81" s="133">
        <v>16.943264114563878</v>
      </c>
      <c r="AG81" s="133">
        <v>-26.214976310751204</v>
      </c>
    </row>
    <row r="82" spans="1:33" s="126" customFormat="1" x14ac:dyDescent="0.2">
      <c r="A82" s="116"/>
      <c r="B82" s="39"/>
      <c r="C82" s="39"/>
      <c r="D82" s="39"/>
      <c r="E82" s="121" t="s">
        <v>4</v>
      </c>
      <c r="F82" s="39" t="s">
        <v>544</v>
      </c>
      <c r="G82" s="39" t="s">
        <v>4</v>
      </c>
      <c r="H82" s="39" t="s">
        <v>4</v>
      </c>
      <c r="I82" s="39"/>
      <c r="J82" s="39"/>
      <c r="K82" s="100"/>
      <c r="L82" s="100"/>
      <c r="M82" s="39"/>
      <c r="N82" s="39">
        <v>57</v>
      </c>
      <c r="O82" s="39" t="s">
        <v>247</v>
      </c>
      <c r="P82" s="39" t="s">
        <v>379</v>
      </c>
      <c r="Q82" s="129"/>
      <c r="R82" s="128" t="s">
        <v>872</v>
      </c>
      <c r="S82" s="129" t="s">
        <v>4</v>
      </c>
      <c r="T82" s="128" t="s">
        <v>4</v>
      </c>
      <c r="U82" s="39" t="s">
        <v>801</v>
      </c>
      <c r="V82" s="129"/>
      <c r="W82" s="128" t="s">
        <v>4</v>
      </c>
      <c r="X82" s="129" t="s">
        <v>852</v>
      </c>
      <c r="Z82" s="39">
        <v>4.22</v>
      </c>
      <c r="AA82" s="39">
        <v>1.8395999999999999</v>
      </c>
      <c r="AB82" s="39">
        <v>0</v>
      </c>
      <c r="AC82" s="132">
        <f>AA82*$AC$3*1000</f>
        <v>0.18395999999999998</v>
      </c>
      <c r="AD82" s="100">
        <f t="shared" si="13"/>
        <v>1.8395999999999999E-2</v>
      </c>
      <c r="AE82" s="130"/>
      <c r="AF82" s="130"/>
      <c r="AG82" s="130"/>
    </row>
    <row r="83" spans="1:33" s="126" customFormat="1" x14ac:dyDescent="0.2">
      <c r="A83" s="116"/>
      <c r="B83" s="39"/>
      <c r="C83" s="39"/>
      <c r="D83" s="39"/>
      <c r="E83" s="117"/>
      <c r="F83" s="39" t="s">
        <v>543</v>
      </c>
      <c r="G83" s="39" t="s">
        <v>4</v>
      </c>
      <c r="H83" s="39" t="s">
        <v>4</v>
      </c>
      <c r="I83" s="39"/>
      <c r="J83" s="39"/>
      <c r="K83" s="100"/>
      <c r="L83" s="100"/>
      <c r="M83" s="39"/>
      <c r="N83" s="39">
        <v>57</v>
      </c>
      <c r="O83" s="39" t="s">
        <v>246</v>
      </c>
      <c r="P83" s="39" t="s">
        <v>378</v>
      </c>
      <c r="Q83" s="129" t="s">
        <v>4</v>
      </c>
      <c r="R83" s="128" t="s">
        <v>873</v>
      </c>
      <c r="S83" s="129">
        <v>2</v>
      </c>
      <c r="T83" s="128" t="s">
        <v>772</v>
      </c>
      <c r="U83" s="39"/>
      <c r="V83" s="129"/>
      <c r="W83" s="128" t="s">
        <v>837</v>
      </c>
      <c r="X83" s="129"/>
      <c r="Z83" s="39">
        <v>77.349999999999994</v>
      </c>
      <c r="AA83" s="39">
        <v>6.6843000000000004</v>
      </c>
      <c r="AB83" s="39">
        <v>0.06</v>
      </c>
      <c r="AC83" s="132">
        <f>AA83*$AC$3*1000</f>
        <v>0.66842999999999997</v>
      </c>
      <c r="AD83" s="100">
        <f t="shared" si="13"/>
        <v>6.6843E-2</v>
      </c>
      <c r="AE83" s="130"/>
      <c r="AF83" s="130"/>
      <c r="AG83" s="130"/>
    </row>
    <row r="84" spans="1:33" s="126" customFormat="1" x14ac:dyDescent="0.2">
      <c r="A84" s="116"/>
      <c r="B84" s="39"/>
      <c r="C84" s="39"/>
      <c r="D84" s="39"/>
      <c r="E84" s="121"/>
      <c r="F84" s="39" t="s">
        <v>542</v>
      </c>
      <c r="G84" s="39" t="s">
        <v>4</v>
      </c>
      <c r="H84" s="39" t="s">
        <v>4</v>
      </c>
      <c r="I84" s="39"/>
      <c r="J84" s="39"/>
      <c r="K84" s="100"/>
      <c r="L84" s="100"/>
      <c r="M84" s="39"/>
      <c r="N84" s="39">
        <v>57</v>
      </c>
      <c r="O84" s="39" t="s">
        <v>247</v>
      </c>
      <c r="P84" s="39" t="s">
        <v>380</v>
      </c>
      <c r="Q84" s="129" t="s">
        <v>4</v>
      </c>
      <c r="R84" s="128" t="s">
        <v>874</v>
      </c>
      <c r="S84" s="129" t="s">
        <v>4</v>
      </c>
      <c r="T84" s="128"/>
      <c r="U84" s="39" t="s">
        <v>802</v>
      </c>
      <c r="V84" s="129"/>
      <c r="W84" s="128"/>
      <c r="X84" s="129" t="s">
        <v>653</v>
      </c>
      <c r="Z84" s="39">
        <v>273.2</v>
      </c>
      <c r="AA84" s="39">
        <v>27.006</v>
      </c>
      <c r="AB84" s="39"/>
      <c r="AC84" s="132">
        <f>AA84*$AC$3*1000</f>
        <v>2.7006000000000001</v>
      </c>
      <c r="AD84" s="100">
        <f t="shared" si="13"/>
        <v>0.27006000000000002</v>
      </c>
      <c r="AE84" s="130"/>
      <c r="AF84" s="130"/>
      <c r="AG84" s="130"/>
    </row>
    <row r="85" spans="1:33" s="126" customFormat="1" x14ac:dyDescent="0.2">
      <c r="A85" s="116"/>
      <c r="B85" s="39"/>
      <c r="C85" s="39"/>
      <c r="D85" s="39"/>
      <c r="E85" s="121"/>
      <c r="F85" s="39"/>
      <c r="G85" s="39"/>
      <c r="H85" s="39"/>
      <c r="I85" s="39"/>
      <c r="J85" s="39"/>
      <c r="K85" s="100"/>
      <c r="L85" s="100"/>
      <c r="M85" s="39"/>
      <c r="N85" s="39"/>
      <c r="O85" s="39"/>
      <c r="P85" s="39"/>
      <c r="Q85" s="129"/>
      <c r="R85" s="128"/>
      <c r="S85" s="129"/>
      <c r="T85" s="128"/>
      <c r="U85" s="39"/>
      <c r="V85" s="129"/>
      <c r="W85" s="128"/>
      <c r="X85" s="129"/>
      <c r="Z85" s="39"/>
      <c r="AA85" s="39"/>
      <c r="AB85" s="39"/>
      <c r="AC85" s="132"/>
      <c r="AD85" s="100"/>
      <c r="AE85" s="130"/>
      <c r="AF85" s="130"/>
      <c r="AG85" s="130"/>
    </row>
    <row r="86" spans="1:33" s="126" customFormat="1" x14ac:dyDescent="0.2">
      <c r="A86" s="116"/>
      <c r="B86" s="39"/>
      <c r="C86" s="39"/>
      <c r="D86" s="39"/>
      <c r="E86" s="121"/>
      <c r="F86" s="39"/>
      <c r="G86" s="39"/>
      <c r="H86" s="39"/>
      <c r="I86" s="39"/>
      <c r="J86" s="39"/>
      <c r="K86" s="100"/>
      <c r="L86" s="100"/>
      <c r="M86" s="39"/>
      <c r="N86" s="39"/>
      <c r="O86" s="39"/>
      <c r="P86" s="39"/>
      <c r="Q86" s="129"/>
      <c r="R86" s="128"/>
      <c r="S86" s="129"/>
      <c r="T86" s="128"/>
      <c r="U86" s="39"/>
      <c r="V86" s="129"/>
      <c r="W86" s="128"/>
      <c r="X86" s="129"/>
      <c r="Z86" s="39"/>
      <c r="AA86" s="39"/>
      <c r="AB86" s="39"/>
      <c r="AC86" s="132"/>
      <c r="AD86" s="100"/>
      <c r="AE86" s="130"/>
      <c r="AF86" s="130"/>
      <c r="AG86" s="130"/>
    </row>
    <row r="87" spans="1:33" s="126" customFormat="1" x14ac:dyDescent="0.2">
      <c r="A87" s="116"/>
      <c r="B87" s="39"/>
      <c r="C87" s="39"/>
      <c r="D87" s="39"/>
      <c r="E87" s="121"/>
      <c r="F87" s="39"/>
      <c r="G87" s="39"/>
      <c r="H87" s="39"/>
      <c r="I87" s="39"/>
      <c r="J87" s="39"/>
      <c r="K87" s="100"/>
      <c r="L87" s="100"/>
      <c r="M87" s="39"/>
      <c r="N87" s="39"/>
      <c r="O87" s="39"/>
      <c r="P87" s="39"/>
      <c r="Q87" s="129"/>
      <c r="R87" s="128"/>
      <c r="S87" s="129"/>
      <c r="T87" s="128"/>
      <c r="U87" s="39"/>
      <c r="V87" s="129"/>
      <c r="W87" s="128"/>
      <c r="X87" s="129"/>
      <c r="Z87" s="39"/>
      <c r="AA87" s="39"/>
      <c r="AB87" s="39"/>
      <c r="AC87" s="132"/>
      <c r="AD87" s="100"/>
      <c r="AE87" s="130"/>
      <c r="AF87" s="130"/>
      <c r="AG87" s="130"/>
    </row>
    <row r="88" spans="1:33" s="126" customFormat="1" ht="18.75" x14ac:dyDescent="0.3">
      <c r="A88" s="116"/>
      <c r="B88" s="39"/>
      <c r="C88" s="39"/>
      <c r="D88" s="39"/>
      <c r="E88" s="121"/>
      <c r="G88" s="39"/>
      <c r="H88" s="39"/>
      <c r="I88" s="39"/>
      <c r="J88" s="39"/>
      <c r="K88" s="100"/>
      <c r="L88" s="100"/>
      <c r="M88" s="39"/>
      <c r="N88" s="39"/>
      <c r="O88" s="39"/>
      <c r="P88" s="39"/>
      <c r="Q88" s="129" t="s">
        <v>4</v>
      </c>
      <c r="R88" s="135" t="s">
        <v>855</v>
      </c>
      <c r="S88" s="129" t="s">
        <v>4</v>
      </c>
      <c r="T88" s="128"/>
      <c r="U88" s="123" t="s">
        <v>804</v>
      </c>
      <c r="V88" s="129"/>
      <c r="W88" s="136" t="s">
        <v>853</v>
      </c>
      <c r="X88" s="137" t="s">
        <v>854</v>
      </c>
      <c r="Z88" s="39"/>
      <c r="AA88" s="39"/>
      <c r="AB88" s="39"/>
      <c r="AC88" s="132"/>
      <c r="AD88" s="100" t="s">
        <v>4</v>
      </c>
      <c r="AE88" s="130"/>
      <c r="AF88" s="130"/>
      <c r="AG88" s="130"/>
    </row>
    <row r="89" spans="1:33" s="126" customFormat="1" x14ac:dyDescent="0.2">
      <c r="A89" s="116"/>
      <c r="B89" s="39"/>
      <c r="C89" s="139">
        <v>17</v>
      </c>
      <c r="D89" s="139">
        <v>1568</v>
      </c>
      <c r="E89" s="140" t="s">
        <v>367</v>
      </c>
      <c r="F89" s="39" t="s">
        <v>545</v>
      </c>
      <c r="G89" s="39" t="s">
        <v>4</v>
      </c>
      <c r="H89" s="39" t="s">
        <v>4</v>
      </c>
      <c r="I89" s="39"/>
      <c r="J89" s="39"/>
      <c r="K89" s="100"/>
      <c r="L89" s="100"/>
      <c r="M89" s="39"/>
      <c r="N89" s="39">
        <v>69</v>
      </c>
      <c r="O89" s="39" t="s">
        <v>246</v>
      </c>
      <c r="P89" s="39" t="s">
        <v>381</v>
      </c>
      <c r="Q89" s="129" t="s">
        <v>4</v>
      </c>
      <c r="R89" s="128" t="s">
        <v>624</v>
      </c>
      <c r="S89" s="129">
        <v>3</v>
      </c>
      <c r="T89" s="128" t="s">
        <v>773</v>
      </c>
      <c r="U89" s="39"/>
      <c r="V89" s="129"/>
      <c r="W89" s="128" t="s">
        <v>807</v>
      </c>
      <c r="X89" s="138" t="s">
        <v>875</v>
      </c>
      <c r="Z89" s="39" t="s">
        <v>359</v>
      </c>
      <c r="AA89" s="39"/>
      <c r="AB89" s="39"/>
      <c r="AC89" s="132"/>
      <c r="AD89" s="100" t="s">
        <v>4</v>
      </c>
      <c r="AE89" s="133">
        <v>-0.21597625233767048</v>
      </c>
      <c r="AF89" s="133">
        <v>16.917014512657619</v>
      </c>
      <c r="AG89" s="133">
        <v>-26.159975065495303</v>
      </c>
    </row>
    <row r="90" spans="1:33" s="126" customFormat="1" x14ac:dyDescent="0.2">
      <c r="A90" s="116"/>
      <c r="B90" s="39"/>
      <c r="C90" s="39"/>
      <c r="D90" s="39"/>
      <c r="E90" s="121" t="s">
        <v>4</v>
      </c>
      <c r="F90" s="39" t="s">
        <v>544</v>
      </c>
      <c r="G90" s="39" t="s">
        <v>4</v>
      </c>
      <c r="H90" s="39" t="s">
        <v>4</v>
      </c>
      <c r="I90" s="39"/>
      <c r="J90" s="39"/>
      <c r="K90" s="100"/>
      <c r="L90" s="100"/>
      <c r="M90" s="39"/>
      <c r="N90" s="39">
        <v>69</v>
      </c>
      <c r="O90" s="39" t="s">
        <v>269</v>
      </c>
      <c r="P90" s="39" t="s">
        <v>382</v>
      </c>
      <c r="Q90" s="129" t="s">
        <v>4</v>
      </c>
      <c r="R90" s="128" t="s">
        <v>628</v>
      </c>
      <c r="S90" s="129" t="s">
        <v>4</v>
      </c>
      <c r="T90" s="128" t="s">
        <v>4</v>
      </c>
      <c r="U90" s="39" t="s">
        <v>724</v>
      </c>
      <c r="V90" s="129"/>
      <c r="W90" s="128" t="s">
        <v>4</v>
      </c>
      <c r="X90" s="129" t="s">
        <v>4</v>
      </c>
      <c r="Z90" s="39">
        <v>4.22</v>
      </c>
      <c r="AA90" s="39">
        <v>1.839</v>
      </c>
      <c r="AB90" s="39">
        <v>-2E-3</v>
      </c>
      <c r="AC90" s="132">
        <f>AA90*$AC$3*1000</f>
        <v>0.18390000000000001</v>
      </c>
      <c r="AD90" s="100">
        <f t="shared" si="13"/>
        <v>1.839E-2</v>
      </c>
      <c r="AE90" s="130"/>
      <c r="AF90" s="130"/>
      <c r="AG90" s="130"/>
    </row>
    <row r="91" spans="1:33" s="126" customFormat="1" x14ac:dyDescent="0.2">
      <c r="A91" s="116"/>
      <c r="B91" s="39"/>
      <c r="C91" s="39"/>
      <c r="D91" s="39"/>
      <c r="E91" s="117"/>
      <c r="F91" s="39" t="s">
        <v>543</v>
      </c>
      <c r="G91" s="39" t="s">
        <v>4</v>
      </c>
      <c r="H91" s="39" t="s">
        <v>4</v>
      </c>
      <c r="I91" s="39"/>
      <c r="J91" s="39"/>
      <c r="K91" s="100"/>
      <c r="L91" s="100"/>
      <c r="M91" s="39"/>
      <c r="N91" s="39">
        <v>69</v>
      </c>
      <c r="O91" s="39" t="s">
        <v>246</v>
      </c>
      <c r="P91" s="39" t="s">
        <v>383</v>
      </c>
      <c r="Q91" s="129"/>
      <c r="R91" s="128" t="s">
        <v>625</v>
      </c>
      <c r="S91" s="129">
        <v>2</v>
      </c>
      <c r="T91" s="128" t="s">
        <v>774</v>
      </c>
      <c r="U91" s="39"/>
      <c r="V91" s="129"/>
      <c r="W91" s="128" t="s">
        <v>806</v>
      </c>
      <c r="X91" s="129" t="s">
        <v>652</v>
      </c>
      <c r="Z91" s="39">
        <v>77.349999999999994</v>
      </c>
      <c r="AA91" s="39">
        <v>6.6901000000000002</v>
      </c>
      <c r="AB91" s="39">
        <v>0.12</v>
      </c>
      <c r="AC91" s="132">
        <f>AA91*$AC$3*1000</f>
        <v>0.66900999999999999</v>
      </c>
      <c r="AD91" s="100">
        <f t="shared" si="13"/>
        <v>6.6901000000000002E-2</v>
      </c>
      <c r="AE91" s="130"/>
      <c r="AF91" s="130"/>
      <c r="AG91" s="130"/>
    </row>
    <row r="92" spans="1:33" s="126" customFormat="1" x14ac:dyDescent="0.2">
      <c r="A92" s="116"/>
      <c r="B92" s="39"/>
      <c r="C92" s="39"/>
      <c r="D92" s="39"/>
      <c r="E92" s="121"/>
      <c r="F92" s="39" t="s">
        <v>542</v>
      </c>
      <c r="G92" s="39" t="s">
        <v>4</v>
      </c>
      <c r="H92" s="39" t="s">
        <v>4</v>
      </c>
      <c r="I92" s="39"/>
      <c r="J92" s="39"/>
      <c r="K92" s="100"/>
      <c r="L92" s="100"/>
      <c r="M92" s="39"/>
      <c r="N92" s="39">
        <v>69</v>
      </c>
      <c r="O92" s="39" t="s">
        <v>269</v>
      </c>
      <c r="P92" s="39" t="s">
        <v>384</v>
      </c>
      <c r="Q92" s="129" t="s">
        <v>4</v>
      </c>
      <c r="R92" s="128" t="s">
        <v>629</v>
      </c>
      <c r="S92" s="129" t="s">
        <v>4</v>
      </c>
      <c r="T92" s="128" t="s">
        <v>4</v>
      </c>
      <c r="U92" s="39" t="s">
        <v>725</v>
      </c>
      <c r="V92" s="129"/>
      <c r="W92" s="128" t="s">
        <v>4</v>
      </c>
      <c r="Z92" s="39">
        <v>273.2</v>
      </c>
      <c r="AA92" s="39">
        <v>27.009</v>
      </c>
      <c r="AB92" s="39"/>
      <c r="AC92" s="132">
        <f>AA92*$AC$3*1000</f>
        <v>2.7008999999999999</v>
      </c>
      <c r="AD92" s="100">
        <f t="shared" si="13"/>
        <v>0.27009</v>
      </c>
      <c r="AE92" s="130"/>
      <c r="AF92" s="130"/>
      <c r="AG92" s="130"/>
    </row>
    <row r="93" spans="1:33" s="126" customFormat="1" x14ac:dyDescent="0.2">
      <c r="A93" s="116"/>
      <c r="B93" s="39"/>
      <c r="C93" s="39"/>
      <c r="D93" s="39"/>
      <c r="E93" s="121"/>
      <c r="G93" s="39"/>
      <c r="H93" s="39"/>
      <c r="I93" s="39"/>
      <c r="J93" s="39"/>
      <c r="K93" s="100"/>
      <c r="L93" s="100"/>
      <c r="M93" s="39"/>
      <c r="N93" s="39"/>
      <c r="O93" s="39"/>
      <c r="P93" s="39"/>
      <c r="Q93" s="129" t="s">
        <v>4</v>
      </c>
      <c r="AE93" s="130"/>
      <c r="AF93" s="130"/>
      <c r="AG93" s="130"/>
    </row>
    <row r="94" spans="1:33" s="126" customFormat="1" x14ac:dyDescent="0.2">
      <c r="A94" s="116"/>
      <c r="B94" s="39"/>
      <c r="C94" s="139">
        <v>18</v>
      </c>
      <c r="D94" s="139">
        <v>1575</v>
      </c>
      <c r="E94" s="140" t="s">
        <v>368</v>
      </c>
      <c r="F94" s="39" t="s">
        <v>545</v>
      </c>
      <c r="G94" s="39" t="s">
        <v>4</v>
      </c>
      <c r="H94" s="39" t="s">
        <v>4</v>
      </c>
      <c r="I94" s="39"/>
      <c r="J94" s="39"/>
      <c r="K94" s="100"/>
      <c r="L94" s="100"/>
      <c r="M94" s="39"/>
      <c r="N94" s="39">
        <v>70</v>
      </c>
      <c r="O94" s="39" t="s">
        <v>246</v>
      </c>
      <c r="P94" s="39" t="s">
        <v>385</v>
      </c>
      <c r="Q94" s="129" t="s">
        <v>4</v>
      </c>
      <c r="R94" s="128" t="s">
        <v>630</v>
      </c>
      <c r="S94" s="129">
        <v>3</v>
      </c>
      <c r="T94" s="128" t="s">
        <v>775</v>
      </c>
      <c r="U94" s="39"/>
      <c r="V94" s="129"/>
      <c r="W94" s="128" t="s">
        <v>808</v>
      </c>
      <c r="X94" s="138" t="s">
        <v>876</v>
      </c>
      <c r="Z94" s="39" t="s">
        <v>359</v>
      </c>
      <c r="AA94" s="39"/>
      <c r="AB94" s="39"/>
      <c r="AC94" s="132"/>
      <c r="AD94" s="100" t="s">
        <v>4</v>
      </c>
      <c r="AE94" s="133">
        <v>-0.21677984839972525</v>
      </c>
      <c r="AF94" s="133">
        <v>16.941236045199751</v>
      </c>
      <c r="AG94" s="133">
        <v>-26.201800765442542</v>
      </c>
    </row>
    <row r="95" spans="1:33" s="126" customFormat="1" x14ac:dyDescent="0.2">
      <c r="A95" s="116"/>
      <c r="B95" s="39"/>
      <c r="C95" s="39"/>
      <c r="D95" s="39"/>
      <c r="E95" s="121" t="s">
        <v>4</v>
      </c>
      <c r="F95" s="39" t="s">
        <v>544</v>
      </c>
      <c r="G95" s="39" t="s">
        <v>4</v>
      </c>
      <c r="H95" s="39" t="s">
        <v>4</v>
      </c>
      <c r="I95" s="39"/>
      <c r="J95" s="39"/>
      <c r="K95" s="100"/>
      <c r="L95" s="100"/>
      <c r="M95" s="39"/>
      <c r="N95" s="39">
        <v>70</v>
      </c>
      <c r="O95" s="39" t="s">
        <v>274</v>
      </c>
      <c r="P95" s="39" t="s">
        <v>386</v>
      </c>
      <c r="Q95" s="129" t="s">
        <v>4</v>
      </c>
      <c r="R95" s="128" t="s">
        <v>632</v>
      </c>
      <c r="S95" s="129" t="s">
        <v>4</v>
      </c>
      <c r="T95" s="128" t="s">
        <v>4</v>
      </c>
      <c r="U95" s="39" t="s">
        <v>789</v>
      </c>
      <c r="V95" s="129"/>
      <c r="W95" s="128" t="s">
        <v>4</v>
      </c>
      <c r="X95" s="129" t="s">
        <v>4</v>
      </c>
      <c r="Z95" s="39">
        <v>4.22</v>
      </c>
      <c r="AA95" s="39">
        <v>1.839</v>
      </c>
      <c r="AB95" s="39">
        <v>-3.0000000000000001E-3</v>
      </c>
      <c r="AC95" s="132">
        <f>AA95*$AC$3*1000</f>
        <v>0.18390000000000001</v>
      </c>
      <c r="AD95" s="100">
        <f>0.0001^2*AA95*1000000</f>
        <v>1.839E-2</v>
      </c>
      <c r="AE95" s="130"/>
      <c r="AF95" s="130"/>
      <c r="AG95" s="130"/>
    </row>
    <row r="96" spans="1:33" s="126" customFormat="1" x14ac:dyDescent="0.2">
      <c r="A96" s="116"/>
      <c r="B96" s="39"/>
      <c r="C96" s="39"/>
      <c r="D96" s="39"/>
      <c r="E96" s="121"/>
      <c r="F96" s="39" t="s">
        <v>543</v>
      </c>
      <c r="G96" s="39" t="s">
        <v>4</v>
      </c>
      <c r="H96" s="39" t="s">
        <v>4</v>
      </c>
      <c r="I96" s="39"/>
      <c r="J96" s="39"/>
      <c r="K96" s="100"/>
      <c r="L96" s="100"/>
      <c r="M96" s="39"/>
      <c r="N96" s="39">
        <v>70</v>
      </c>
      <c r="O96" s="39" t="s">
        <v>246</v>
      </c>
      <c r="P96" s="39" t="s">
        <v>387</v>
      </c>
      <c r="Q96" s="129" t="s">
        <v>4</v>
      </c>
      <c r="R96" s="128" t="s">
        <v>631</v>
      </c>
      <c r="S96" s="129">
        <v>2</v>
      </c>
      <c r="T96" s="128" t="s">
        <v>776</v>
      </c>
      <c r="V96" s="129"/>
      <c r="W96" s="128" t="s">
        <v>809</v>
      </c>
      <c r="X96" s="129" t="s">
        <v>652</v>
      </c>
      <c r="Z96" s="39">
        <v>77.349999999999994</v>
      </c>
      <c r="AA96" s="39">
        <v>6.6840999999999999</v>
      </c>
      <c r="AB96" s="39">
        <v>0.06</v>
      </c>
      <c r="AC96" s="132">
        <f>AA96*$AC$3*1000</f>
        <v>0.66841000000000006</v>
      </c>
      <c r="AD96" s="100">
        <f>0.0001^2*AA96*1000000</f>
        <v>6.6840999999999998E-2</v>
      </c>
      <c r="AE96" s="130"/>
      <c r="AF96" s="130"/>
      <c r="AG96" s="130"/>
    </row>
    <row r="97" spans="1:33" s="39" customFormat="1" x14ac:dyDescent="0.2">
      <c r="A97" s="116"/>
      <c r="E97" s="116"/>
      <c r="F97" s="39" t="s">
        <v>542</v>
      </c>
      <c r="H97" s="39" t="s">
        <v>4</v>
      </c>
      <c r="K97" s="100"/>
      <c r="L97" s="100"/>
      <c r="N97" s="39">
        <v>70</v>
      </c>
      <c r="O97" s="39" t="s">
        <v>274</v>
      </c>
      <c r="P97" s="39" t="s">
        <v>388</v>
      </c>
      <c r="Q97" s="129"/>
      <c r="R97" s="128" t="s">
        <v>633</v>
      </c>
      <c r="T97" s="128" t="s">
        <v>4</v>
      </c>
      <c r="U97" s="39" t="s">
        <v>790</v>
      </c>
      <c r="V97" s="129"/>
      <c r="W97" s="128" t="s">
        <v>4</v>
      </c>
      <c r="AA97" s="39">
        <v>27.004000000000001</v>
      </c>
      <c r="AC97" s="132"/>
      <c r="AD97" s="100"/>
      <c r="AE97" s="141"/>
      <c r="AF97" s="141"/>
      <c r="AG97" s="141"/>
    </row>
    <row r="98" spans="1:33" s="126" customFormat="1" ht="12.75" customHeight="1" x14ac:dyDescent="0.2">
      <c r="A98" s="116" t="s">
        <v>208</v>
      </c>
      <c r="C98" s="39"/>
      <c r="D98" s="39"/>
      <c r="E98" s="117"/>
      <c r="H98" s="39"/>
      <c r="I98" s="39"/>
      <c r="J98" s="39"/>
      <c r="K98" s="100"/>
      <c r="L98" s="100"/>
      <c r="M98" s="39"/>
      <c r="Q98" s="129" t="s">
        <v>4</v>
      </c>
      <c r="R98" s="128"/>
      <c r="S98" s="129"/>
      <c r="T98" s="128"/>
      <c r="U98" s="39"/>
      <c r="V98" s="129"/>
      <c r="W98" s="128"/>
      <c r="AE98" s="130"/>
      <c r="AF98" s="130"/>
      <c r="AG98" s="130"/>
    </row>
    <row r="99" spans="1:33" s="39" customFormat="1" x14ac:dyDescent="0.2">
      <c r="A99" s="116"/>
      <c r="B99" s="39" t="s">
        <v>121</v>
      </c>
      <c r="C99" s="39">
        <v>22</v>
      </c>
      <c r="D99" s="39">
        <v>1555</v>
      </c>
      <c r="E99" s="116" t="s">
        <v>400</v>
      </c>
      <c r="F99" s="39" t="s">
        <v>545</v>
      </c>
      <c r="G99" s="39">
        <v>27</v>
      </c>
      <c r="H99" s="39" t="s">
        <v>245</v>
      </c>
      <c r="I99" s="39" t="s">
        <v>404</v>
      </c>
      <c r="J99" s="131" t="s">
        <v>971</v>
      </c>
      <c r="K99" s="100">
        <v>0.24</v>
      </c>
      <c r="L99" s="100">
        <v>32.21</v>
      </c>
      <c r="M99" s="100">
        <f>L99-K99</f>
        <v>31.970000000000002</v>
      </c>
      <c r="N99" s="39">
        <v>71</v>
      </c>
      <c r="O99" s="39" t="s">
        <v>245</v>
      </c>
      <c r="P99" s="39" t="s">
        <v>420</v>
      </c>
      <c r="Q99" s="129"/>
      <c r="R99" s="128" t="s">
        <v>636</v>
      </c>
      <c r="S99" s="129">
        <v>3</v>
      </c>
      <c r="T99" s="128" t="s">
        <v>777</v>
      </c>
      <c r="V99" s="129"/>
      <c r="W99" s="128" t="s">
        <v>810</v>
      </c>
      <c r="X99" s="138" t="s">
        <v>877</v>
      </c>
      <c r="Z99" s="39" t="s">
        <v>485</v>
      </c>
      <c r="AC99" s="132"/>
      <c r="AD99" s="100"/>
      <c r="AE99" s="133">
        <v>-0.21808601483188739</v>
      </c>
      <c r="AF99" s="133">
        <v>16.964202910137331</v>
      </c>
      <c r="AG99" s="133">
        <v>-25.817640561510167</v>
      </c>
    </row>
    <row r="100" spans="1:33" s="39" customFormat="1" x14ac:dyDescent="0.2">
      <c r="A100" s="116"/>
      <c r="E100" s="116" t="s">
        <v>4</v>
      </c>
      <c r="F100" s="39" t="s">
        <v>544</v>
      </c>
      <c r="G100" s="39">
        <v>27</v>
      </c>
      <c r="H100" s="39" t="s">
        <v>272</v>
      </c>
      <c r="I100" s="39" t="s">
        <v>405</v>
      </c>
      <c r="J100" s="131" t="s">
        <v>972</v>
      </c>
      <c r="K100" s="100">
        <v>0.2</v>
      </c>
      <c r="L100" s="100">
        <v>32.28</v>
      </c>
      <c r="M100" s="100">
        <f t="shared" ref="M100" si="15">L100-K100</f>
        <v>32.08</v>
      </c>
      <c r="N100" s="39">
        <v>71</v>
      </c>
      <c r="O100" s="39" t="s">
        <v>272</v>
      </c>
      <c r="P100" s="39" t="s">
        <v>421</v>
      </c>
      <c r="Q100" s="129" t="s">
        <v>4</v>
      </c>
      <c r="R100" s="128" t="s">
        <v>635</v>
      </c>
      <c r="S100" s="129" t="s">
        <v>4</v>
      </c>
      <c r="T100" s="128" t="s">
        <v>4</v>
      </c>
      <c r="U100" s="39" t="s">
        <v>791</v>
      </c>
      <c r="V100" s="129"/>
      <c r="W100" s="128" t="s">
        <v>4</v>
      </c>
      <c r="X100" s="129" t="s">
        <v>4</v>
      </c>
      <c r="Z100" s="39">
        <v>4.22</v>
      </c>
      <c r="AA100" s="39">
        <v>1.8129</v>
      </c>
      <c r="AB100" s="39">
        <v>-0.20599999999999999</v>
      </c>
      <c r="AC100" s="132">
        <f>AA100*$AC$3*1000</f>
        <v>0.18129000000000001</v>
      </c>
      <c r="AD100" s="100">
        <f t="shared" si="13"/>
        <v>1.8128999999999999E-2</v>
      </c>
      <c r="AE100" s="141"/>
      <c r="AF100" s="141"/>
      <c r="AG100" s="141"/>
    </row>
    <row r="101" spans="1:33" s="39" customFormat="1" x14ac:dyDescent="0.2">
      <c r="A101" s="116"/>
      <c r="E101" s="116"/>
      <c r="F101" s="39" t="s">
        <v>543</v>
      </c>
      <c r="G101" s="39">
        <v>27</v>
      </c>
      <c r="H101" s="39" t="s">
        <v>245</v>
      </c>
      <c r="I101" s="39" t="s">
        <v>406</v>
      </c>
      <c r="J101" s="39" t="s">
        <v>986</v>
      </c>
      <c r="K101" s="100">
        <v>0.2</v>
      </c>
      <c r="L101" s="100">
        <v>32.19</v>
      </c>
      <c r="M101" s="100">
        <f>L101-K101</f>
        <v>31.99</v>
      </c>
      <c r="N101" s="39">
        <v>71</v>
      </c>
      <c r="O101" s="39" t="s">
        <v>245</v>
      </c>
      <c r="P101" s="39" t="s">
        <v>422</v>
      </c>
      <c r="Q101" s="129" t="s">
        <v>4</v>
      </c>
      <c r="R101" s="128" t="s">
        <v>637</v>
      </c>
      <c r="S101" s="129">
        <v>2</v>
      </c>
      <c r="T101" s="128" t="s">
        <v>778</v>
      </c>
      <c r="V101" s="129"/>
      <c r="W101" s="128" t="s">
        <v>811</v>
      </c>
      <c r="X101" s="129" t="s">
        <v>652</v>
      </c>
      <c r="Z101" s="39">
        <v>77.349999999999994</v>
      </c>
      <c r="AA101" s="39">
        <v>6.65</v>
      </c>
      <c r="AB101" s="39">
        <v>-0.29199999999999998</v>
      </c>
      <c r="AC101" s="132">
        <f>AA101*$AC$3*1000</f>
        <v>0.66500000000000015</v>
      </c>
      <c r="AD101" s="100">
        <f t="shared" si="13"/>
        <v>6.6500000000000004E-2</v>
      </c>
      <c r="AE101" s="141"/>
      <c r="AF101" s="141"/>
      <c r="AG101" s="141"/>
    </row>
    <row r="102" spans="1:33" s="39" customFormat="1" x14ac:dyDescent="0.2">
      <c r="A102" s="116" t="s">
        <v>4</v>
      </c>
      <c r="B102" s="39" t="s">
        <v>4</v>
      </c>
      <c r="E102" s="116"/>
      <c r="F102" s="39" t="s">
        <v>542</v>
      </c>
      <c r="G102" s="39">
        <v>27</v>
      </c>
      <c r="H102" s="39" t="s">
        <v>272</v>
      </c>
      <c r="I102" s="39" t="s">
        <v>407</v>
      </c>
      <c r="J102" s="39" t="s">
        <v>987</v>
      </c>
      <c r="K102" s="100">
        <v>0.22</v>
      </c>
      <c r="L102" s="100">
        <v>32.29</v>
      </c>
      <c r="M102" s="100">
        <f t="shared" ref="M102" si="16">L102-K102</f>
        <v>32.07</v>
      </c>
      <c r="N102" s="39">
        <v>71</v>
      </c>
      <c r="O102" s="39" t="s">
        <v>272</v>
      </c>
      <c r="P102" s="39" t="s">
        <v>423</v>
      </c>
      <c r="Q102" s="129" t="s">
        <v>4</v>
      </c>
      <c r="R102" s="128"/>
      <c r="S102" s="129" t="s">
        <v>4</v>
      </c>
      <c r="T102" s="128" t="s">
        <v>4</v>
      </c>
      <c r="U102" s="39" t="s">
        <v>792</v>
      </c>
      <c r="V102" s="129"/>
      <c r="W102" s="128" t="s">
        <v>4</v>
      </c>
      <c r="X102" s="126"/>
      <c r="Z102" s="39">
        <v>273.2</v>
      </c>
      <c r="AA102" s="39">
        <v>26.994</v>
      </c>
      <c r="AC102" s="132">
        <f>AA102*$AC$3*1000</f>
        <v>2.6994000000000002</v>
      </c>
      <c r="AD102" s="100">
        <f t="shared" si="13"/>
        <v>0.26994000000000001</v>
      </c>
      <c r="AE102" s="141"/>
      <c r="AF102" s="141"/>
      <c r="AG102" s="141"/>
    </row>
    <row r="103" spans="1:33" s="39" customFormat="1" x14ac:dyDescent="0.2">
      <c r="A103" s="116"/>
      <c r="E103" s="116"/>
      <c r="G103" s="39" t="s">
        <v>4</v>
      </c>
      <c r="K103" s="100"/>
      <c r="L103" s="100"/>
      <c r="Q103" s="129" t="s">
        <v>4</v>
      </c>
      <c r="R103" s="128" t="s">
        <v>638</v>
      </c>
      <c r="S103" s="129" t="s">
        <v>4</v>
      </c>
      <c r="T103" s="128" t="s">
        <v>4</v>
      </c>
      <c r="V103" s="129"/>
      <c r="W103" s="128" t="s">
        <v>4</v>
      </c>
      <c r="X103" s="129" t="s">
        <v>4</v>
      </c>
      <c r="AC103" s="132"/>
      <c r="AD103" s="100" t="s">
        <v>4</v>
      </c>
      <c r="AE103" s="141"/>
      <c r="AF103" s="141"/>
      <c r="AG103" s="141"/>
    </row>
    <row r="104" spans="1:33" s="39" customFormat="1" x14ac:dyDescent="0.2">
      <c r="A104" s="116"/>
      <c r="C104" s="39">
        <v>23</v>
      </c>
      <c r="D104" s="39">
        <v>1560</v>
      </c>
      <c r="E104" s="116" t="s">
        <v>401</v>
      </c>
      <c r="F104" s="39" t="s">
        <v>545</v>
      </c>
      <c r="G104" s="39">
        <v>28</v>
      </c>
      <c r="H104" s="39" t="s">
        <v>246</v>
      </c>
      <c r="I104" s="39" t="s">
        <v>408</v>
      </c>
      <c r="J104" s="39" t="s">
        <v>984</v>
      </c>
      <c r="K104" s="100">
        <v>0.15</v>
      </c>
      <c r="L104" s="100">
        <v>32.380000000000003</v>
      </c>
      <c r="M104" s="100">
        <f t="shared" ref="M104:M107" si="17">L104-K104</f>
        <v>32.230000000000004</v>
      </c>
      <c r="N104" s="39">
        <v>72</v>
      </c>
      <c r="O104" s="39" t="s">
        <v>246</v>
      </c>
      <c r="P104" s="39" t="s">
        <v>424</v>
      </c>
      <c r="Q104" s="129" t="s">
        <v>4</v>
      </c>
      <c r="R104" s="128" t="s">
        <v>640</v>
      </c>
      <c r="S104" s="129">
        <v>3</v>
      </c>
      <c r="T104" s="128" t="s">
        <v>779</v>
      </c>
      <c r="V104" s="129"/>
      <c r="W104" s="128" t="s">
        <v>812</v>
      </c>
      <c r="X104" s="138" t="s">
        <v>878</v>
      </c>
      <c r="Z104" s="39" t="s">
        <v>485</v>
      </c>
      <c r="AC104" s="132"/>
      <c r="AD104" s="100" t="s">
        <v>4</v>
      </c>
      <c r="AE104" s="133">
        <v>-0.21838513382922997</v>
      </c>
      <c r="AF104" s="133">
        <v>16.975316204689776</v>
      </c>
      <c r="AG104" s="133">
        <v>-25.852988043791534</v>
      </c>
    </row>
    <row r="105" spans="1:33" s="39" customFormat="1" x14ac:dyDescent="0.2">
      <c r="A105" s="116"/>
      <c r="E105" s="116" t="s">
        <v>4</v>
      </c>
      <c r="F105" s="39" t="s">
        <v>544</v>
      </c>
      <c r="G105" s="39">
        <v>28</v>
      </c>
      <c r="H105" s="39" t="s">
        <v>216</v>
      </c>
      <c r="I105" s="39" t="s">
        <v>409</v>
      </c>
      <c r="J105" s="39" t="s">
        <v>985</v>
      </c>
      <c r="K105" s="100">
        <v>0.15</v>
      </c>
      <c r="L105" s="100">
        <v>32.35</v>
      </c>
      <c r="M105" s="100">
        <f t="shared" si="17"/>
        <v>32.200000000000003</v>
      </c>
      <c r="N105" s="39">
        <v>72</v>
      </c>
      <c r="O105" s="39" t="s">
        <v>216</v>
      </c>
      <c r="P105" s="39" t="s">
        <v>425</v>
      </c>
      <c r="Q105" s="129"/>
      <c r="R105" s="128" t="s">
        <v>639</v>
      </c>
      <c r="S105" s="129" t="s">
        <v>4</v>
      </c>
      <c r="T105" s="128" t="s">
        <v>4</v>
      </c>
      <c r="U105" s="39" t="s">
        <v>793</v>
      </c>
      <c r="V105" s="129"/>
      <c r="W105" s="128" t="s">
        <v>4</v>
      </c>
      <c r="X105" s="129" t="s">
        <v>4</v>
      </c>
      <c r="Z105" s="39">
        <v>4.22</v>
      </c>
      <c r="AA105" s="39">
        <v>1.8139000000000001</v>
      </c>
      <c r="AB105" s="39">
        <v>-0.19800000000000001</v>
      </c>
      <c r="AC105" s="132">
        <f>AA105*$AC$3*1000</f>
        <v>0.18139000000000002</v>
      </c>
      <c r="AD105" s="100">
        <f t="shared" si="13"/>
        <v>1.8139000000000002E-2</v>
      </c>
      <c r="AE105" s="141"/>
      <c r="AF105" s="141"/>
      <c r="AG105" s="141"/>
    </row>
    <row r="106" spans="1:33" s="39" customFormat="1" x14ac:dyDescent="0.2">
      <c r="A106" s="116"/>
      <c r="E106" s="116"/>
      <c r="F106" s="39" t="s">
        <v>543</v>
      </c>
      <c r="G106" s="39">
        <v>28</v>
      </c>
      <c r="H106" s="39" t="s">
        <v>246</v>
      </c>
      <c r="I106" s="39" t="s">
        <v>410</v>
      </c>
      <c r="J106" s="39" t="s">
        <v>988</v>
      </c>
      <c r="K106" s="100">
        <v>0.21</v>
      </c>
      <c r="L106" s="100">
        <v>32.35</v>
      </c>
      <c r="M106" s="100">
        <f t="shared" si="17"/>
        <v>32.14</v>
      </c>
      <c r="N106" s="39">
        <v>72</v>
      </c>
      <c r="O106" s="39" t="s">
        <v>246</v>
      </c>
      <c r="P106" s="39" t="s">
        <v>426</v>
      </c>
      <c r="Q106" s="129" t="s">
        <v>4</v>
      </c>
      <c r="R106" s="128" t="s">
        <v>641</v>
      </c>
      <c r="S106" s="129">
        <v>2</v>
      </c>
      <c r="T106" s="128" t="s">
        <v>780</v>
      </c>
      <c r="V106" s="129"/>
      <c r="W106" s="128" t="s">
        <v>813</v>
      </c>
      <c r="X106" s="129" t="s">
        <v>652</v>
      </c>
      <c r="Z106" s="39">
        <v>77.349999999999994</v>
      </c>
      <c r="AA106" s="39">
        <v>6.6482000000000001</v>
      </c>
      <c r="AB106" s="39">
        <v>-0.311</v>
      </c>
      <c r="AC106" s="132">
        <f>AA106*$AC$3*1000</f>
        <v>0.66481999999999997</v>
      </c>
      <c r="AD106" s="100">
        <f t="shared" si="13"/>
        <v>6.6481999999999999E-2</v>
      </c>
      <c r="AE106" s="141"/>
      <c r="AF106" s="141"/>
      <c r="AG106" s="141"/>
    </row>
    <row r="107" spans="1:33" s="39" customFormat="1" x14ac:dyDescent="0.2">
      <c r="A107" s="116"/>
      <c r="E107" s="116"/>
      <c r="F107" s="39" t="s">
        <v>542</v>
      </c>
      <c r="G107" s="39">
        <v>28</v>
      </c>
      <c r="H107" s="131" t="s">
        <v>216</v>
      </c>
      <c r="I107" s="131" t="s">
        <v>411</v>
      </c>
      <c r="J107" s="39" t="s">
        <v>989</v>
      </c>
      <c r="K107" s="100">
        <v>0.15</v>
      </c>
      <c r="L107" s="100">
        <v>32.369999999999997</v>
      </c>
      <c r="M107" s="100">
        <f t="shared" si="17"/>
        <v>32.22</v>
      </c>
      <c r="N107" s="39">
        <v>72</v>
      </c>
      <c r="O107" s="131" t="s">
        <v>216</v>
      </c>
      <c r="P107" s="39" t="s">
        <v>427</v>
      </c>
      <c r="Q107" s="129" t="s">
        <v>4</v>
      </c>
      <c r="R107" s="128"/>
      <c r="S107" s="129" t="s">
        <v>4</v>
      </c>
      <c r="T107" s="128" t="s">
        <v>4</v>
      </c>
      <c r="U107" s="39" t="s">
        <v>794</v>
      </c>
      <c r="V107" s="129"/>
      <c r="W107" s="128" t="s">
        <v>4</v>
      </c>
      <c r="X107" s="126"/>
      <c r="Z107" s="39">
        <v>273.2</v>
      </c>
      <c r="AA107" s="39">
        <v>26.984999999999999</v>
      </c>
      <c r="AC107" s="132">
        <f>AA107*$AC$3*1000</f>
        <v>2.6985000000000001</v>
      </c>
      <c r="AD107" s="100">
        <f t="shared" si="13"/>
        <v>0.26984999999999998</v>
      </c>
      <c r="AE107" s="141"/>
      <c r="AF107" s="141"/>
      <c r="AG107" s="141"/>
    </row>
    <row r="108" spans="1:33" s="39" customFormat="1" x14ac:dyDescent="0.2">
      <c r="A108" s="116"/>
      <c r="E108" s="116"/>
      <c r="G108" s="39" t="s">
        <v>4</v>
      </c>
      <c r="H108" s="131"/>
      <c r="I108" s="131"/>
      <c r="K108" s="100"/>
      <c r="L108" s="100"/>
      <c r="O108" s="131"/>
      <c r="Q108" s="129" t="s">
        <v>4</v>
      </c>
      <c r="R108" s="128" t="s">
        <v>642</v>
      </c>
      <c r="S108" s="129" t="s">
        <v>4</v>
      </c>
      <c r="T108" s="128"/>
      <c r="V108" s="129"/>
      <c r="W108" s="128"/>
      <c r="X108" s="129"/>
      <c r="AC108" s="132"/>
      <c r="AD108" s="100" t="s">
        <v>4</v>
      </c>
      <c r="AE108" s="141"/>
      <c r="AF108" s="141"/>
      <c r="AG108" s="141"/>
    </row>
    <row r="109" spans="1:33" s="39" customFormat="1" x14ac:dyDescent="0.2">
      <c r="A109" s="116"/>
      <c r="C109" s="39">
        <v>24</v>
      </c>
      <c r="D109" s="39">
        <v>1561</v>
      </c>
      <c r="E109" s="116" t="s">
        <v>402</v>
      </c>
      <c r="F109" s="39" t="s">
        <v>545</v>
      </c>
      <c r="G109" s="39">
        <v>29</v>
      </c>
      <c r="H109" s="131" t="s">
        <v>246</v>
      </c>
      <c r="I109" s="131" t="s">
        <v>412</v>
      </c>
      <c r="J109" s="39" t="s">
        <v>990</v>
      </c>
      <c r="K109" s="100">
        <v>0.18</v>
      </c>
      <c r="L109" s="100">
        <v>32.590000000000003</v>
      </c>
      <c r="M109" s="100">
        <f t="shared" ref="M109:M112" si="18">L109-K109</f>
        <v>32.410000000000004</v>
      </c>
      <c r="N109" s="39">
        <v>73</v>
      </c>
      <c r="O109" s="131" t="s">
        <v>246</v>
      </c>
      <c r="P109" s="39" t="s">
        <v>428</v>
      </c>
      <c r="Q109" s="129" t="s">
        <v>4</v>
      </c>
      <c r="R109" s="128" t="s">
        <v>660</v>
      </c>
      <c r="S109" s="129">
        <v>3</v>
      </c>
      <c r="T109" s="128" t="s">
        <v>781</v>
      </c>
      <c r="V109" s="129"/>
      <c r="W109" s="128" t="s">
        <v>814</v>
      </c>
      <c r="X109" s="138" t="s">
        <v>879</v>
      </c>
      <c r="Z109" s="39" t="s">
        <v>364</v>
      </c>
      <c r="AC109" s="132"/>
      <c r="AD109" s="100" t="s">
        <v>4</v>
      </c>
      <c r="AE109" s="133">
        <v>-0.21785098955298179</v>
      </c>
      <c r="AF109" s="133">
        <v>16.965131543421109</v>
      </c>
      <c r="AG109" s="133">
        <v>-25.993146722071579</v>
      </c>
    </row>
    <row r="110" spans="1:33" s="39" customFormat="1" x14ac:dyDescent="0.2">
      <c r="A110" s="116"/>
      <c r="E110" s="116" t="s">
        <v>4</v>
      </c>
      <c r="F110" s="39" t="s">
        <v>544</v>
      </c>
      <c r="G110" s="39">
        <v>29</v>
      </c>
      <c r="H110" s="131" t="s">
        <v>271</v>
      </c>
      <c r="I110" s="131" t="s">
        <v>414</v>
      </c>
      <c r="J110" s="39" t="s">
        <v>991</v>
      </c>
      <c r="K110" s="100">
        <v>0.16</v>
      </c>
      <c r="L110" s="100">
        <v>32.549999999999997</v>
      </c>
      <c r="M110" s="100">
        <f t="shared" si="18"/>
        <v>32.39</v>
      </c>
      <c r="N110" s="39">
        <v>73</v>
      </c>
      <c r="O110" s="131" t="s">
        <v>271</v>
      </c>
      <c r="P110" s="39" t="s">
        <v>429</v>
      </c>
      <c r="Q110" s="129" t="s">
        <v>4</v>
      </c>
      <c r="R110" s="128" t="s">
        <v>643</v>
      </c>
      <c r="S110" s="129" t="s">
        <v>4</v>
      </c>
      <c r="T110" s="128" t="s">
        <v>4</v>
      </c>
      <c r="U110" s="39" t="s">
        <v>795</v>
      </c>
      <c r="V110" s="129"/>
      <c r="W110" s="128" t="s">
        <v>4</v>
      </c>
      <c r="X110" s="129" t="s">
        <v>4</v>
      </c>
      <c r="Z110" s="39">
        <v>4.22</v>
      </c>
      <c r="AA110" s="39">
        <v>1.8236000000000001</v>
      </c>
      <c r="AB110" s="39">
        <v>-0.122</v>
      </c>
      <c r="AC110" s="132">
        <f>AA110*$AC$3*1000</f>
        <v>0.18236000000000002</v>
      </c>
      <c r="AD110" s="100">
        <f t="shared" si="13"/>
        <v>1.8236000000000002E-2</v>
      </c>
      <c r="AE110" s="141"/>
      <c r="AF110" s="141"/>
      <c r="AG110" s="141"/>
    </row>
    <row r="111" spans="1:33" s="39" customFormat="1" x14ac:dyDescent="0.2">
      <c r="A111" s="116"/>
      <c r="E111" s="116"/>
      <c r="F111" s="39" t="s">
        <v>543</v>
      </c>
      <c r="G111" s="39">
        <v>29</v>
      </c>
      <c r="H111" s="131" t="s">
        <v>246</v>
      </c>
      <c r="I111" s="131" t="s">
        <v>413</v>
      </c>
      <c r="J111" s="39" t="s">
        <v>992</v>
      </c>
      <c r="K111" s="100">
        <v>0.11</v>
      </c>
      <c r="L111" s="100">
        <v>32.57</v>
      </c>
      <c r="M111" s="100">
        <f t="shared" si="18"/>
        <v>32.46</v>
      </c>
      <c r="N111" s="39">
        <v>73</v>
      </c>
      <c r="O111" s="131" t="s">
        <v>246</v>
      </c>
      <c r="P111" s="39" t="s">
        <v>430</v>
      </c>
      <c r="Q111" s="129"/>
      <c r="R111" s="128" t="s">
        <v>661</v>
      </c>
      <c r="S111" s="129">
        <v>2</v>
      </c>
      <c r="T111" s="128" t="s">
        <v>782</v>
      </c>
      <c r="V111" s="129"/>
      <c r="W111" s="128" t="s">
        <v>815</v>
      </c>
      <c r="X111" s="129" t="s">
        <v>652</v>
      </c>
      <c r="Z111" s="39">
        <v>77.349999999999994</v>
      </c>
      <c r="AA111" s="39">
        <v>6.6612999999999998</v>
      </c>
      <c r="AB111" s="39">
        <v>-0.17499999999999999</v>
      </c>
      <c r="AC111" s="132">
        <f>AA111*$AC$3*1000</f>
        <v>0.66613</v>
      </c>
      <c r="AD111" s="100">
        <f t="shared" si="13"/>
        <v>6.6613000000000006E-2</v>
      </c>
      <c r="AE111" s="141"/>
      <c r="AF111" s="141"/>
      <c r="AG111" s="141"/>
    </row>
    <row r="112" spans="1:33" s="39" customFormat="1" x14ac:dyDescent="0.2">
      <c r="A112" s="116"/>
      <c r="E112" s="116"/>
      <c r="F112" s="39" t="s">
        <v>542</v>
      </c>
      <c r="G112" s="39">
        <v>29</v>
      </c>
      <c r="H112" s="131" t="s">
        <v>271</v>
      </c>
      <c r="I112" s="131" t="s">
        <v>415</v>
      </c>
      <c r="J112" s="39" t="s">
        <v>993</v>
      </c>
      <c r="K112" s="100">
        <v>0.09</v>
      </c>
      <c r="L112" s="100">
        <v>32.56</v>
      </c>
      <c r="M112" s="100">
        <f t="shared" si="18"/>
        <v>32.47</v>
      </c>
      <c r="N112" s="39">
        <v>73</v>
      </c>
      <c r="O112" s="131" t="s">
        <v>271</v>
      </c>
      <c r="P112" s="39" t="s">
        <v>431</v>
      </c>
      <c r="Q112" s="129" t="s">
        <v>4</v>
      </c>
      <c r="R112" s="128"/>
      <c r="S112" s="129" t="s">
        <v>4</v>
      </c>
      <c r="T112" s="128" t="s">
        <v>4</v>
      </c>
      <c r="U112" s="39" t="s">
        <v>796</v>
      </c>
      <c r="V112" s="129"/>
      <c r="W112" s="128" t="s">
        <v>4</v>
      </c>
      <c r="X112" s="126"/>
      <c r="Z112" s="39">
        <v>273.2</v>
      </c>
      <c r="AA112" s="39">
        <v>26.99</v>
      </c>
      <c r="AC112" s="132">
        <f>AA112*$AC$3*1000</f>
        <v>2.6989999999999998</v>
      </c>
      <c r="AD112" s="100">
        <f t="shared" si="13"/>
        <v>0.26990000000000003</v>
      </c>
      <c r="AE112" s="141"/>
      <c r="AF112" s="141"/>
      <c r="AG112" s="141"/>
    </row>
    <row r="113" spans="1:33" s="39" customFormat="1" x14ac:dyDescent="0.2">
      <c r="A113" s="116"/>
      <c r="E113" s="116"/>
      <c r="G113" s="39" t="s">
        <v>4</v>
      </c>
      <c r="H113" s="131"/>
      <c r="I113" s="131"/>
      <c r="K113" s="100"/>
      <c r="L113" s="100"/>
      <c r="O113" s="131"/>
      <c r="Q113" s="129" t="s">
        <v>4</v>
      </c>
      <c r="R113" s="128" t="s">
        <v>662</v>
      </c>
      <c r="S113" s="129" t="s">
        <v>4</v>
      </c>
      <c r="T113" s="128" t="s">
        <v>4</v>
      </c>
      <c r="V113" s="129"/>
      <c r="W113" s="128" t="s">
        <v>4</v>
      </c>
      <c r="X113" s="129" t="s">
        <v>4</v>
      </c>
      <c r="AC113" s="132"/>
      <c r="AD113" s="100" t="s">
        <v>4</v>
      </c>
      <c r="AE113" s="141"/>
      <c r="AF113" s="141"/>
      <c r="AG113" s="141"/>
    </row>
    <row r="114" spans="1:33" s="39" customFormat="1" x14ac:dyDescent="0.2">
      <c r="A114" s="116"/>
      <c r="C114" s="39">
        <v>25</v>
      </c>
      <c r="D114" s="39">
        <v>1565</v>
      </c>
      <c r="E114" s="116" t="s">
        <v>403</v>
      </c>
      <c r="F114" s="39" t="s">
        <v>545</v>
      </c>
      <c r="G114" s="39">
        <v>30</v>
      </c>
      <c r="H114" s="131" t="s">
        <v>246</v>
      </c>
      <c r="I114" s="131" t="s">
        <v>416</v>
      </c>
      <c r="J114" s="39" t="s">
        <v>994</v>
      </c>
      <c r="K114" s="100">
        <v>0.1</v>
      </c>
      <c r="L114" s="100">
        <v>32.340000000000003</v>
      </c>
      <c r="M114" s="100">
        <f t="shared" ref="M114:M117" si="19">L114-K114</f>
        <v>32.24</v>
      </c>
      <c r="N114" s="39">
        <v>74</v>
      </c>
      <c r="O114" s="131" t="s">
        <v>246</v>
      </c>
      <c r="P114" s="39" t="s">
        <v>431</v>
      </c>
      <c r="Q114" s="129" t="s">
        <v>4</v>
      </c>
      <c r="R114" s="128" t="s">
        <v>664</v>
      </c>
      <c r="S114" s="129">
        <v>3</v>
      </c>
      <c r="T114" s="128" t="s">
        <v>783</v>
      </c>
      <c r="V114" s="129"/>
      <c r="W114" s="128" t="s">
        <v>816</v>
      </c>
      <c r="X114" s="138" t="s">
        <v>880</v>
      </c>
      <c r="Z114" s="39" t="s">
        <v>359</v>
      </c>
      <c r="AC114" s="132"/>
      <c r="AD114" s="100" t="s">
        <v>4</v>
      </c>
      <c r="AE114" s="133">
        <v>-0.21721722578986716</v>
      </c>
      <c r="AF114" s="133">
        <v>16.944841510273385</v>
      </c>
      <c r="AG114" s="133">
        <v>-25.943715887660311</v>
      </c>
    </row>
    <row r="115" spans="1:33" s="39" customFormat="1" x14ac:dyDescent="0.2">
      <c r="A115" s="116"/>
      <c r="E115" s="116" t="s">
        <v>4</v>
      </c>
      <c r="F115" s="39" t="s">
        <v>544</v>
      </c>
      <c r="G115" s="39">
        <v>30</v>
      </c>
      <c r="H115" s="131" t="s">
        <v>245</v>
      </c>
      <c r="I115" s="131" t="s">
        <v>417</v>
      </c>
      <c r="J115" s="39" t="s">
        <v>995</v>
      </c>
      <c r="K115" s="100">
        <v>0.13</v>
      </c>
      <c r="L115" s="100">
        <v>32.33</v>
      </c>
      <c r="M115" s="100">
        <f t="shared" si="19"/>
        <v>32.199999999999996</v>
      </c>
      <c r="N115" s="39">
        <v>74</v>
      </c>
      <c r="O115" s="131" t="s">
        <v>245</v>
      </c>
      <c r="P115" s="39" t="s">
        <v>432</v>
      </c>
      <c r="Q115" s="129" t="s">
        <v>4</v>
      </c>
      <c r="R115" s="128" t="s">
        <v>663</v>
      </c>
      <c r="S115" s="129" t="s">
        <v>4</v>
      </c>
      <c r="T115" s="128" t="s">
        <v>4</v>
      </c>
      <c r="U115" s="39" t="s">
        <v>797</v>
      </c>
      <c r="V115" s="129"/>
      <c r="W115" s="128" t="s">
        <v>4</v>
      </c>
      <c r="X115" s="129" t="s">
        <v>4</v>
      </c>
      <c r="Z115" s="39">
        <v>4.22</v>
      </c>
      <c r="AA115" s="39">
        <v>1.8227</v>
      </c>
      <c r="AB115" s="39">
        <v>-0.129</v>
      </c>
      <c r="AC115" s="132">
        <f>AA115*$AC$3*1000</f>
        <v>0.18226999999999999</v>
      </c>
      <c r="AD115" s="100">
        <f t="shared" si="13"/>
        <v>1.8227E-2</v>
      </c>
      <c r="AE115" s="141"/>
      <c r="AF115" s="141"/>
      <c r="AG115" s="141"/>
    </row>
    <row r="116" spans="1:33" s="39" customFormat="1" x14ac:dyDescent="0.2">
      <c r="A116" s="116"/>
      <c r="E116" s="116"/>
      <c r="F116" s="39" t="s">
        <v>543</v>
      </c>
      <c r="G116" s="39">
        <v>30</v>
      </c>
      <c r="H116" s="131" t="s">
        <v>246</v>
      </c>
      <c r="I116" s="131" t="s">
        <v>418</v>
      </c>
      <c r="J116" s="39" t="s">
        <v>996</v>
      </c>
      <c r="K116" s="100">
        <v>0.06</v>
      </c>
      <c r="L116" s="100">
        <v>32.31</v>
      </c>
      <c r="M116" s="100">
        <f t="shared" si="19"/>
        <v>32.25</v>
      </c>
      <c r="N116" s="39">
        <v>74</v>
      </c>
      <c r="O116" s="131" t="s">
        <v>246</v>
      </c>
      <c r="P116" s="39" t="s">
        <v>320</v>
      </c>
      <c r="Q116" s="129" t="s">
        <v>4</v>
      </c>
      <c r="R116" s="128" t="s">
        <v>665</v>
      </c>
      <c r="S116" s="129">
        <v>2</v>
      </c>
      <c r="T116" s="128" t="s">
        <v>784</v>
      </c>
      <c r="V116" s="129"/>
      <c r="W116" s="128" t="s">
        <v>817</v>
      </c>
      <c r="X116" s="129" t="s">
        <v>652</v>
      </c>
      <c r="Z116" s="39">
        <v>77.349999999999994</v>
      </c>
      <c r="AA116" s="39">
        <v>6.6654</v>
      </c>
      <c r="AB116" s="39">
        <v>-0.13300000000000001</v>
      </c>
      <c r="AC116" s="132">
        <f>AA116*$AC$3*1000</f>
        <v>0.66654000000000013</v>
      </c>
      <c r="AD116" s="100">
        <f t="shared" si="13"/>
        <v>6.6653999999999991E-2</v>
      </c>
      <c r="AE116" s="141"/>
      <c r="AF116" s="141"/>
      <c r="AG116" s="141"/>
    </row>
    <row r="117" spans="1:33" s="39" customFormat="1" x14ac:dyDescent="0.2">
      <c r="A117" s="116"/>
      <c r="E117" s="116"/>
      <c r="F117" s="39" t="s">
        <v>542</v>
      </c>
      <c r="G117" s="39">
        <v>30</v>
      </c>
      <c r="H117" s="131" t="s">
        <v>245</v>
      </c>
      <c r="I117" s="131" t="s">
        <v>419</v>
      </c>
      <c r="J117" s="39" t="s">
        <v>997</v>
      </c>
      <c r="K117" s="100">
        <v>0.05</v>
      </c>
      <c r="L117" s="100">
        <v>32.340000000000003</v>
      </c>
      <c r="M117" s="100">
        <f t="shared" si="19"/>
        <v>32.290000000000006</v>
      </c>
      <c r="N117" s="39">
        <v>74</v>
      </c>
      <c r="O117" s="131" t="s">
        <v>245</v>
      </c>
      <c r="P117" s="39" t="s">
        <v>433</v>
      </c>
      <c r="Q117" s="129"/>
      <c r="R117" s="128"/>
      <c r="S117" s="129" t="s">
        <v>4</v>
      </c>
      <c r="T117" s="128" t="s">
        <v>4</v>
      </c>
      <c r="U117" s="39" t="s">
        <v>798</v>
      </c>
      <c r="V117" s="129"/>
      <c r="W117" s="128" t="s">
        <v>4</v>
      </c>
      <c r="X117" s="126"/>
      <c r="Z117" s="39">
        <v>273.2</v>
      </c>
      <c r="AA117" s="39">
        <v>26.997</v>
      </c>
      <c r="AC117" s="132">
        <f>AA117*$AC$3*1000</f>
        <v>2.6997</v>
      </c>
      <c r="AD117" s="100">
        <f t="shared" si="13"/>
        <v>0.26997000000000004</v>
      </c>
      <c r="AE117" s="141"/>
      <c r="AF117" s="141"/>
      <c r="AG117" s="141"/>
    </row>
    <row r="118" spans="1:33" s="39" customFormat="1" ht="25.5" x14ac:dyDescent="0.2">
      <c r="A118" s="116" t="s">
        <v>209</v>
      </c>
      <c r="B118" s="39" t="s">
        <v>121</v>
      </c>
      <c r="E118" s="116"/>
      <c r="G118" s="131"/>
      <c r="H118" s="131"/>
      <c r="I118" s="131"/>
      <c r="J118" s="131"/>
      <c r="K118" s="100"/>
      <c r="L118" s="100"/>
      <c r="M118" s="131"/>
      <c r="O118" s="129"/>
      <c r="Q118" s="129" t="s">
        <v>4</v>
      </c>
      <c r="R118" s="128" t="s">
        <v>666</v>
      </c>
      <c r="S118" s="129" t="s">
        <v>4</v>
      </c>
      <c r="T118" s="128"/>
      <c r="V118" s="129"/>
      <c r="W118" s="128"/>
      <c r="X118" s="129"/>
      <c r="AC118" s="132"/>
      <c r="AD118" s="100" t="s">
        <v>4</v>
      </c>
      <c r="AE118" s="141"/>
      <c r="AF118" s="141"/>
      <c r="AG118" s="141"/>
    </row>
    <row r="119" spans="1:33" s="126" customFormat="1" x14ac:dyDescent="0.2">
      <c r="A119" s="116"/>
      <c r="B119" s="39"/>
      <c r="C119" s="39">
        <v>26</v>
      </c>
      <c r="D119" s="39">
        <v>1569</v>
      </c>
      <c r="E119" s="116" t="s">
        <v>434</v>
      </c>
      <c r="F119" s="39" t="s">
        <v>545</v>
      </c>
      <c r="G119" s="39">
        <v>32</v>
      </c>
      <c r="H119" s="131" t="s">
        <v>271</v>
      </c>
      <c r="I119" s="131" t="s">
        <v>439</v>
      </c>
      <c r="J119" s="39" t="s">
        <v>984</v>
      </c>
      <c r="K119" s="100">
        <v>0.15</v>
      </c>
      <c r="L119" s="100">
        <v>32.26</v>
      </c>
      <c r="M119" s="100">
        <f t="shared" ref="M119:M122" si="20">L119-K119</f>
        <v>32.11</v>
      </c>
      <c r="N119" s="39">
        <v>61</v>
      </c>
      <c r="O119" s="131" t="s">
        <v>271</v>
      </c>
      <c r="P119" s="39" t="s">
        <v>451</v>
      </c>
      <c r="Q119" s="129" t="s">
        <v>4</v>
      </c>
      <c r="R119" s="128" t="s">
        <v>668</v>
      </c>
      <c r="S119" s="129">
        <v>3</v>
      </c>
      <c r="T119" s="128" t="s">
        <v>785</v>
      </c>
      <c r="U119" s="39"/>
      <c r="V119" s="129"/>
      <c r="W119" s="128" t="s">
        <v>818</v>
      </c>
      <c r="X119" s="138" t="s">
        <v>881</v>
      </c>
      <c r="Z119" s="39" t="s">
        <v>486</v>
      </c>
      <c r="AA119" s="39"/>
      <c r="AB119" s="39"/>
      <c r="AC119" s="132"/>
      <c r="AD119" s="100" t="s">
        <v>4</v>
      </c>
      <c r="AE119" s="133">
        <v>-0.21680232056346968</v>
      </c>
      <c r="AF119" s="133">
        <v>16.953421601624679</v>
      </c>
      <c r="AG119" s="133">
        <v>-26.519716614494939</v>
      </c>
    </row>
    <row r="120" spans="1:33" s="126" customFormat="1" x14ac:dyDescent="0.2">
      <c r="A120" s="116"/>
      <c r="B120" s="39"/>
      <c r="C120" s="39"/>
      <c r="D120" s="39"/>
      <c r="E120" s="116" t="s">
        <v>4</v>
      </c>
      <c r="F120" s="39" t="s">
        <v>544</v>
      </c>
      <c r="G120" s="39">
        <v>32</v>
      </c>
      <c r="H120" s="131" t="s">
        <v>247</v>
      </c>
      <c r="I120" s="131" t="s">
        <v>440</v>
      </c>
      <c r="J120" s="39" t="s">
        <v>985</v>
      </c>
      <c r="K120" s="100">
        <v>0.15</v>
      </c>
      <c r="L120" s="100">
        <v>32.25</v>
      </c>
      <c r="M120" s="100">
        <f t="shared" si="20"/>
        <v>32.1</v>
      </c>
      <c r="N120" s="39">
        <v>61</v>
      </c>
      <c r="O120" s="131" t="s">
        <v>247</v>
      </c>
      <c r="P120" s="39" t="s">
        <v>452</v>
      </c>
      <c r="Q120" s="129" t="s">
        <v>4</v>
      </c>
      <c r="R120" s="128" t="s">
        <v>667</v>
      </c>
      <c r="S120" s="129" t="s">
        <v>4</v>
      </c>
      <c r="T120" s="128" t="s">
        <v>4</v>
      </c>
      <c r="U120" s="39" t="s">
        <v>799</v>
      </c>
      <c r="V120" s="129"/>
      <c r="W120" s="128" t="s">
        <v>4</v>
      </c>
      <c r="X120" s="129" t="s">
        <v>4</v>
      </c>
      <c r="Z120" s="39">
        <v>4.22</v>
      </c>
      <c r="AA120" s="39">
        <v>1.8573</v>
      </c>
      <c r="AB120" s="39">
        <v>0.13900000000000001</v>
      </c>
      <c r="AC120" s="132">
        <f>AA120*$AC$3*1000</f>
        <v>0.18573000000000001</v>
      </c>
      <c r="AD120" s="100">
        <f t="shared" si="13"/>
        <v>1.8572999999999999E-2</v>
      </c>
      <c r="AE120" s="130"/>
      <c r="AF120" s="130"/>
      <c r="AG120" s="130"/>
    </row>
    <row r="121" spans="1:33" s="126" customFormat="1" x14ac:dyDescent="0.2">
      <c r="A121" s="116"/>
      <c r="B121" s="39"/>
      <c r="C121" s="39"/>
      <c r="D121" s="39"/>
      <c r="E121" s="116"/>
      <c r="F121" s="39" t="s">
        <v>543</v>
      </c>
      <c r="G121" s="39">
        <v>32</v>
      </c>
      <c r="H121" s="131" t="s">
        <v>271</v>
      </c>
      <c r="I121" s="131" t="s">
        <v>441</v>
      </c>
      <c r="J121" s="39" t="s">
        <v>988</v>
      </c>
      <c r="K121" s="100">
        <v>0.21</v>
      </c>
      <c r="L121" s="100">
        <v>32.24</v>
      </c>
      <c r="M121" s="100">
        <f t="shared" si="20"/>
        <v>32.03</v>
      </c>
      <c r="N121" s="39">
        <v>61</v>
      </c>
      <c r="O121" s="131" t="s">
        <v>271</v>
      </c>
      <c r="P121" s="39" t="s">
        <v>453</v>
      </c>
      <c r="Q121" s="129"/>
      <c r="R121" s="128" t="s">
        <v>669</v>
      </c>
      <c r="S121" s="129">
        <v>2</v>
      </c>
      <c r="T121" s="128" t="s">
        <v>786</v>
      </c>
      <c r="U121" s="39"/>
      <c r="V121" s="129"/>
      <c r="W121" s="128" t="s">
        <v>819</v>
      </c>
      <c r="X121" s="129" t="s">
        <v>652</v>
      </c>
      <c r="Z121" s="39">
        <v>77.349999999999994</v>
      </c>
      <c r="AA121" s="39">
        <v>6.7009999999999996</v>
      </c>
      <c r="AB121" s="39">
        <v>0.23400000000000001</v>
      </c>
      <c r="AC121" s="132">
        <f>AA121*$AC$3*1000</f>
        <v>0.67009999999999992</v>
      </c>
      <c r="AD121" s="100">
        <f t="shared" si="13"/>
        <v>6.701E-2</v>
      </c>
      <c r="AE121" s="130"/>
      <c r="AF121" s="130"/>
      <c r="AG121" s="130"/>
    </row>
    <row r="122" spans="1:33" s="126" customFormat="1" x14ac:dyDescent="0.2">
      <c r="A122" s="116"/>
      <c r="B122" s="39"/>
      <c r="C122" s="39"/>
      <c r="D122" s="39"/>
      <c r="E122" s="116"/>
      <c r="F122" s="39" t="s">
        <v>542</v>
      </c>
      <c r="G122" s="39">
        <v>32</v>
      </c>
      <c r="H122" s="131" t="s">
        <v>247</v>
      </c>
      <c r="I122" s="131" t="s">
        <v>442</v>
      </c>
      <c r="J122" s="39" t="s">
        <v>989</v>
      </c>
      <c r="K122" s="100">
        <v>0.15</v>
      </c>
      <c r="L122" s="100">
        <v>32.26</v>
      </c>
      <c r="M122" s="100">
        <f t="shared" si="20"/>
        <v>32.11</v>
      </c>
      <c r="N122" s="39">
        <v>61</v>
      </c>
      <c r="O122" s="131" t="s">
        <v>247</v>
      </c>
      <c r="P122" s="39" t="s">
        <v>454</v>
      </c>
      <c r="Q122" s="129"/>
      <c r="R122" s="128"/>
      <c r="S122" s="129" t="s">
        <v>4</v>
      </c>
      <c r="T122" s="128" t="s">
        <v>4</v>
      </c>
      <c r="U122" s="39" t="s">
        <v>800</v>
      </c>
      <c r="V122" s="129"/>
      <c r="W122" s="128" t="s">
        <v>4</v>
      </c>
      <c r="Z122" s="39">
        <v>273.2</v>
      </c>
      <c r="AA122" s="39">
        <v>27.004999999999999</v>
      </c>
      <c r="AB122" s="39"/>
      <c r="AC122" s="132">
        <f>AA122*$AC$3*1000</f>
        <v>2.7005000000000003</v>
      </c>
      <c r="AD122" s="100">
        <f t="shared" si="13"/>
        <v>0.27005000000000001</v>
      </c>
      <c r="AE122" s="130"/>
      <c r="AF122" s="130"/>
      <c r="AG122" s="130"/>
    </row>
    <row r="123" spans="1:33" s="126" customFormat="1" x14ac:dyDescent="0.2">
      <c r="A123" s="116"/>
      <c r="B123" s="39"/>
      <c r="C123" s="39"/>
      <c r="D123" s="39"/>
      <c r="E123" s="116"/>
      <c r="F123" s="39"/>
      <c r="G123" s="39" t="s">
        <v>4</v>
      </c>
      <c r="H123" s="131"/>
      <c r="I123" s="131"/>
      <c r="J123" s="39"/>
      <c r="K123" s="100"/>
      <c r="L123" s="100"/>
      <c r="M123" s="39"/>
      <c r="N123" s="39"/>
      <c r="O123" s="131"/>
      <c r="P123" s="39"/>
      <c r="Q123" s="129"/>
      <c r="R123" s="128" t="s">
        <v>670</v>
      </c>
      <c r="S123" s="129" t="s">
        <v>4</v>
      </c>
      <c r="T123" s="128"/>
      <c r="U123" s="39"/>
      <c r="V123" s="129"/>
      <c r="W123" s="128"/>
      <c r="X123" s="129"/>
      <c r="Z123" s="39"/>
      <c r="AA123" s="39"/>
      <c r="AB123" s="39"/>
      <c r="AC123" s="132"/>
      <c r="AD123" s="100" t="s">
        <v>4</v>
      </c>
      <c r="AE123" s="130"/>
      <c r="AF123" s="130"/>
      <c r="AG123" s="130"/>
    </row>
    <row r="124" spans="1:33" s="126" customFormat="1" x14ac:dyDescent="0.2">
      <c r="A124" s="116"/>
      <c r="B124" s="39"/>
      <c r="C124" s="39">
        <v>27</v>
      </c>
      <c r="D124" s="39">
        <v>1573</v>
      </c>
      <c r="E124" s="116" t="s">
        <v>435</v>
      </c>
      <c r="F124" s="39" t="s">
        <v>545</v>
      </c>
      <c r="G124" s="39">
        <v>33</v>
      </c>
      <c r="H124" s="131" t="s">
        <v>271</v>
      </c>
      <c r="I124" s="131" t="s">
        <v>443</v>
      </c>
      <c r="J124" s="39" t="s">
        <v>990</v>
      </c>
      <c r="K124" s="100">
        <v>0.18</v>
      </c>
      <c r="L124" s="100">
        <v>32.54</v>
      </c>
      <c r="M124" s="100">
        <f t="shared" ref="M124:M127" si="21">L124-K124</f>
        <v>32.36</v>
      </c>
      <c r="N124" s="39">
        <v>62</v>
      </c>
      <c r="O124" s="131" t="s">
        <v>271</v>
      </c>
      <c r="P124" s="39" t="s">
        <v>455</v>
      </c>
      <c r="Q124" s="129"/>
      <c r="R124" s="128" t="s">
        <v>672</v>
      </c>
      <c r="S124" s="129">
        <v>3</v>
      </c>
      <c r="T124" s="128" t="s">
        <v>787</v>
      </c>
      <c r="U124" s="39"/>
      <c r="V124" s="129"/>
      <c r="W124" s="128" t="s">
        <v>820</v>
      </c>
      <c r="X124" s="138" t="s">
        <v>882</v>
      </c>
      <c r="Z124" s="39" t="s">
        <v>486</v>
      </c>
      <c r="AA124" s="39"/>
      <c r="AB124" s="39"/>
      <c r="AC124" s="132"/>
      <c r="AD124" s="100" t="s">
        <v>4</v>
      </c>
      <c r="AE124" s="133">
        <v>-0.21654143806286089</v>
      </c>
      <c r="AF124" s="133">
        <v>16.940630954452285</v>
      </c>
      <c r="AG124" s="133">
        <v>-26.427470527994451</v>
      </c>
    </row>
    <row r="125" spans="1:33" s="126" customFormat="1" x14ac:dyDescent="0.2">
      <c r="A125" s="116"/>
      <c r="B125" s="39"/>
      <c r="C125" s="39"/>
      <c r="D125" s="39"/>
      <c r="E125" s="116" t="s">
        <v>4</v>
      </c>
      <c r="F125" s="39" t="s">
        <v>544</v>
      </c>
      <c r="G125" s="39">
        <v>33</v>
      </c>
      <c r="H125" s="131" t="s">
        <v>274</v>
      </c>
      <c r="I125" s="131" t="s">
        <v>444</v>
      </c>
      <c r="J125" s="39" t="s">
        <v>991</v>
      </c>
      <c r="K125" s="100">
        <v>0.16</v>
      </c>
      <c r="L125" s="100">
        <v>32.54</v>
      </c>
      <c r="M125" s="100">
        <f t="shared" si="21"/>
        <v>32.380000000000003</v>
      </c>
      <c r="N125" s="39">
        <v>62</v>
      </c>
      <c r="O125" s="131" t="s">
        <v>274</v>
      </c>
      <c r="P125" s="39" t="s">
        <v>456</v>
      </c>
      <c r="Q125" s="129"/>
      <c r="R125" s="128" t="s">
        <v>671</v>
      </c>
      <c r="S125" s="129" t="s">
        <v>4</v>
      </c>
      <c r="T125" s="128" t="s">
        <v>4</v>
      </c>
      <c r="U125" s="39" t="s">
        <v>801</v>
      </c>
      <c r="V125" s="129"/>
      <c r="W125" s="128" t="s">
        <v>4</v>
      </c>
      <c r="X125" s="129" t="s">
        <v>4</v>
      </c>
      <c r="Z125" s="39">
        <v>4.22</v>
      </c>
      <c r="AA125" s="39">
        <v>1.853</v>
      </c>
      <c r="AB125" s="39">
        <v>0.106</v>
      </c>
      <c r="AC125" s="132">
        <f>AA125*$AC$3*1000</f>
        <v>0.18529999999999999</v>
      </c>
      <c r="AD125" s="100">
        <f t="shared" ref="AD125:AD142" si="22">0.0001^2*AA125*1000000</f>
        <v>1.8530000000000001E-2</v>
      </c>
      <c r="AE125" s="130"/>
      <c r="AF125" s="130"/>
      <c r="AG125" s="130"/>
    </row>
    <row r="126" spans="1:33" s="126" customFormat="1" x14ac:dyDescent="0.2">
      <c r="A126" s="116"/>
      <c r="B126" s="39"/>
      <c r="C126" s="39"/>
      <c r="D126" s="39"/>
      <c r="E126" s="116"/>
      <c r="F126" s="39" t="s">
        <v>543</v>
      </c>
      <c r="G126" s="39">
        <v>33</v>
      </c>
      <c r="H126" s="131" t="s">
        <v>271</v>
      </c>
      <c r="I126" s="131" t="s">
        <v>445</v>
      </c>
      <c r="J126" s="39" t="s">
        <v>992</v>
      </c>
      <c r="K126" s="100">
        <v>0.11</v>
      </c>
      <c r="L126" s="100">
        <v>32.549999999999997</v>
      </c>
      <c r="M126" s="100">
        <f t="shared" si="21"/>
        <v>32.44</v>
      </c>
      <c r="N126" s="39">
        <v>62</v>
      </c>
      <c r="O126" s="131" t="s">
        <v>271</v>
      </c>
      <c r="P126" s="39" t="s">
        <v>457</v>
      </c>
      <c r="Q126" s="129"/>
      <c r="R126" s="128" t="s">
        <v>673</v>
      </c>
      <c r="S126" s="129">
        <v>2</v>
      </c>
      <c r="T126" s="128" t="s">
        <v>788</v>
      </c>
      <c r="U126" s="39"/>
      <c r="V126" s="129"/>
      <c r="W126" s="128" t="s">
        <v>821</v>
      </c>
      <c r="X126" s="129" t="s">
        <v>652</v>
      </c>
      <c r="Z126" s="39">
        <v>77.349999999999994</v>
      </c>
      <c r="AA126" s="39">
        <v>6.6997</v>
      </c>
      <c r="AB126" s="39">
        <v>0.221</v>
      </c>
      <c r="AC126" s="132">
        <f>AA126*$AC$3*1000</f>
        <v>0.66996999999999995</v>
      </c>
      <c r="AD126" s="100">
        <f t="shared" si="22"/>
        <v>6.6997000000000001E-2</v>
      </c>
      <c r="AE126" s="130"/>
      <c r="AF126" s="130"/>
      <c r="AG126" s="130"/>
    </row>
    <row r="127" spans="1:33" s="126" customFormat="1" x14ac:dyDescent="0.2">
      <c r="A127" s="117"/>
      <c r="C127" s="39"/>
      <c r="D127" s="39"/>
      <c r="E127" s="116"/>
      <c r="F127" s="39" t="s">
        <v>542</v>
      </c>
      <c r="G127" s="39">
        <v>33</v>
      </c>
      <c r="H127" s="131" t="s">
        <v>274</v>
      </c>
      <c r="I127" s="131" t="s">
        <v>446</v>
      </c>
      <c r="J127" s="39" t="s">
        <v>993</v>
      </c>
      <c r="K127" s="100">
        <v>0.09</v>
      </c>
      <c r="L127" s="100">
        <v>32.549999999999997</v>
      </c>
      <c r="M127" s="100">
        <f t="shared" si="21"/>
        <v>32.459999999999994</v>
      </c>
      <c r="N127" s="39">
        <v>62</v>
      </c>
      <c r="O127" s="131" t="s">
        <v>274</v>
      </c>
      <c r="P127" s="39" t="s">
        <v>458</v>
      </c>
      <c r="Q127" s="129"/>
      <c r="R127" s="128"/>
      <c r="S127" s="129" t="s">
        <v>4</v>
      </c>
      <c r="T127" s="128"/>
      <c r="U127" s="39" t="s">
        <v>802</v>
      </c>
      <c r="V127" s="129"/>
      <c r="W127" s="128" t="s">
        <v>4</v>
      </c>
      <c r="Z127" s="39">
        <v>273.2</v>
      </c>
      <c r="AA127" s="39">
        <v>27.016999999999999</v>
      </c>
      <c r="AB127" s="39"/>
      <c r="AC127" s="132">
        <f>AA127*$AC$3*1000</f>
        <v>2.7017000000000002</v>
      </c>
      <c r="AD127" s="100">
        <f t="shared" si="22"/>
        <v>0.27016999999999997</v>
      </c>
      <c r="AE127" s="130"/>
      <c r="AF127" s="130"/>
      <c r="AG127" s="130"/>
    </row>
    <row r="128" spans="1:33" s="126" customFormat="1" ht="18.75" x14ac:dyDescent="0.3">
      <c r="A128" s="116"/>
      <c r="B128" s="39"/>
      <c r="C128" s="39"/>
      <c r="D128" s="39"/>
      <c r="E128" s="121"/>
      <c r="G128" s="39"/>
      <c r="H128" s="39"/>
      <c r="I128" s="39"/>
      <c r="J128" s="39"/>
      <c r="K128" s="100"/>
      <c r="L128" s="100"/>
      <c r="M128" s="39"/>
      <c r="N128" s="39"/>
      <c r="O128" s="39"/>
      <c r="P128" s="39"/>
      <c r="Q128" s="129" t="s">
        <v>4</v>
      </c>
      <c r="R128" s="128" t="s">
        <v>4</v>
      </c>
      <c r="S128" s="129" t="s">
        <v>4</v>
      </c>
      <c r="T128" s="128"/>
      <c r="U128" s="123" t="s">
        <v>805</v>
      </c>
      <c r="V128" s="129"/>
      <c r="W128" s="128"/>
      <c r="X128" s="129"/>
      <c r="Z128" s="39"/>
      <c r="AA128" s="39"/>
      <c r="AB128" s="39"/>
      <c r="AC128" s="132"/>
      <c r="AD128" s="100" t="s">
        <v>4</v>
      </c>
      <c r="AE128" s="130"/>
      <c r="AF128" s="130"/>
      <c r="AG128" s="130"/>
    </row>
    <row r="129" spans="1:33" s="126" customFormat="1" x14ac:dyDescent="0.2">
      <c r="A129" s="116" t="s">
        <v>465</v>
      </c>
      <c r="C129" s="39">
        <v>28</v>
      </c>
      <c r="D129" s="39">
        <v>1574</v>
      </c>
      <c r="E129" s="116" t="s">
        <v>436</v>
      </c>
      <c r="F129" s="39" t="s">
        <v>545</v>
      </c>
      <c r="H129" s="131"/>
      <c r="I129" s="131"/>
      <c r="J129" s="131"/>
      <c r="K129" s="100"/>
      <c r="L129" s="100"/>
      <c r="M129" s="131"/>
      <c r="N129" s="39">
        <v>58</v>
      </c>
      <c r="O129" s="131" t="s">
        <v>271</v>
      </c>
      <c r="P129" s="39" t="s">
        <v>475</v>
      </c>
      <c r="Q129" s="129"/>
      <c r="R129" s="128" t="s">
        <v>731</v>
      </c>
      <c r="S129" s="129">
        <v>3</v>
      </c>
      <c r="T129" s="128" t="s">
        <v>892</v>
      </c>
      <c r="V129" s="129"/>
      <c r="W129" s="128" t="s">
        <v>822</v>
      </c>
      <c r="X129" s="138" t="s">
        <v>883</v>
      </c>
      <c r="Z129" s="39" t="s">
        <v>364</v>
      </c>
      <c r="AA129" s="39"/>
      <c r="AB129" s="39"/>
      <c r="AC129" s="132"/>
      <c r="AD129" s="100" t="s">
        <v>4</v>
      </c>
      <c r="AE129" s="133">
        <v>-0.21756385104556353</v>
      </c>
      <c r="AF129" s="133">
        <v>16.954545868815913</v>
      </c>
      <c r="AG129" s="133">
        <v>-25.963484730337605</v>
      </c>
    </row>
    <row r="130" spans="1:33" s="126" customFormat="1" x14ac:dyDescent="0.2">
      <c r="A130" s="116"/>
      <c r="B130" s="39"/>
      <c r="C130" s="39"/>
      <c r="D130" s="39"/>
      <c r="E130" s="116" t="s">
        <v>4</v>
      </c>
      <c r="F130" s="39" t="s">
        <v>544</v>
      </c>
      <c r="H130" s="131" t="s">
        <v>4</v>
      </c>
      <c r="I130" s="131"/>
      <c r="J130" s="131"/>
      <c r="K130" s="100"/>
      <c r="L130" s="100"/>
      <c r="M130" s="131"/>
      <c r="N130" s="39">
        <v>58</v>
      </c>
      <c r="O130" s="131" t="s">
        <v>275</v>
      </c>
      <c r="P130" s="39" t="s">
        <v>476</v>
      </c>
      <c r="Q130" s="129"/>
      <c r="R130" s="128" t="s">
        <v>732</v>
      </c>
      <c r="S130" s="129" t="s">
        <v>4</v>
      </c>
      <c r="T130" s="128" t="s">
        <v>4</v>
      </c>
      <c r="U130" s="39" t="s">
        <v>724</v>
      </c>
      <c r="V130" s="129"/>
      <c r="W130" s="128" t="s">
        <v>4</v>
      </c>
      <c r="X130" s="129" t="s">
        <v>4</v>
      </c>
      <c r="Z130" s="39">
        <v>4.22</v>
      </c>
      <c r="AA130" s="39">
        <v>1.8229</v>
      </c>
      <c r="AB130" s="39">
        <v>-0.12809999999999999</v>
      </c>
      <c r="AC130" s="132">
        <f>AA130*$AC$3*1000</f>
        <v>0.18229000000000001</v>
      </c>
      <c r="AD130" s="100">
        <f t="shared" si="22"/>
        <v>1.8229000000000002E-2</v>
      </c>
      <c r="AE130" s="130"/>
      <c r="AF130" s="130"/>
      <c r="AG130" s="130"/>
    </row>
    <row r="131" spans="1:33" s="127" customFormat="1" x14ac:dyDescent="0.2">
      <c r="A131" s="121"/>
      <c r="B131" s="142"/>
      <c r="E131" s="116"/>
      <c r="F131" s="39" t="s">
        <v>543</v>
      </c>
      <c r="H131" s="129"/>
      <c r="I131" s="129"/>
      <c r="J131" s="129"/>
      <c r="K131" s="143"/>
      <c r="L131" s="143"/>
      <c r="M131" s="129"/>
      <c r="N131" s="39">
        <v>58</v>
      </c>
      <c r="O131" s="129" t="s">
        <v>271</v>
      </c>
      <c r="P131" s="129" t="s">
        <v>477</v>
      </c>
      <c r="Q131" s="129"/>
      <c r="R131" s="128" t="s">
        <v>733</v>
      </c>
      <c r="S131" s="129">
        <v>2</v>
      </c>
      <c r="T131" s="128" t="s">
        <v>893</v>
      </c>
      <c r="U131" s="39"/>
      <c r="V131" s="129"/>
      <c r="W131" s="128" t="s">
        <v>823</v>
      </c>
      <c r="X131" s="129" t="s">
        <v>652</v>
      </c>
      <c r="Z131" s="39">
        <v>77.349999999999994</v>
      </c>
      <c r="AA131" s="39">
        <v>6.6632999999999996</v>
      </c>
      <c r="AB131" s="39">
        <v>-0.154</v>
      </c>
      <c r="AC131" s="132">
        <f>AA131*$AC$3*1000</f>
        <v>0.66632999999999998</v>
      </c>
      <c r="AD131" s="100">
        <f t="shared" si="22"/>
        <v>6.6632999999999998E-2</v>
      </c>
      <c r="AE131" s="144"/>
      <c r="AF131" s="144"/>
      <c r="AG131" s="144"/>
    </row>
    <row r="132" spans="1:33" s="127" customFormat="1" x14ac:dyDescent="0.2">
      <c r="A132" s="121"/>
      <c r="B132" s="142"/>
      <c r="C132" s="129"/>
      <c r="D132" s="129"/>
      <c r="E132" s="116"/>
      <c r="F132" s="39" t="s">
        <v>542</v>
      </c>
      <c r="H132" s="129"/>
      <c r="I132" s="129"/>
      <c r="J132" s="129"/>
      <c r="K132" s="143"/>
      <c r="L132" s="143"/>
      <c r="M132" s="129"/>
      <c r="N132" s="39">
        <v>58</v>
      </c>
      <c r="O132" s="129" t="s">
        <v>275</v>
      </c>
      <c r="P132" s="129" t="s">
        <v>478</v>
      </c>
      <c r="Q132" s="129"/>
      <c r="R132" s="128" t="s">
        <v>734</v>
      </c>
      <c r="S132" s="129" t="s">
        <v>4</v>
      </c>
      <c r="T132" s="128" t="s">
        <v>4</v>
      </c>
      <c r="U132" s="39" t="s">
        <v>725</v>
      </c>
      <c r="V132" s="129"/>
      <c r="W132" s="128" t="s">
        <v>4</v>
      </c>
      <c r="X132" s="126"/>
      <c r="Z132" s="39">
        <v>273.2</v>
      </c>
      <c r="AA132" s="39">
        <v>26.998999999999999</v>
      </c>
      <c r="AB132" s="39"/>
      <c r="AC132" s="132">
        <f>AA132*$AC$3*1000</f>
        <v>2.6999</v>
      </c>
      <c r="AD132" s="100">
        <f t="shared" si="22"/>
        <v>0.26999000000000001</v>
      </c>
      <c r="AE132" s="144"/>
      <c r="AF132" s="144"/>
      <c r="AG132" s="144"/>
    </row>
    <row r="133" spans="1:33" s="127" customFormat="1" x14ac:dyDescent="0.2">
      <c r="A133" s="121"/>
      <c r="B133" s="142"/>
      <c r="C133" s="129"/>
      <c r="D133" s="129"/>
      <c r="E133" s="116"/>
      <c r="G133" s="39" t="s">
        <v>4</v>
      </c>
      <c r="H133" s="129"/>
      <c r="I133" s="129"/>
      <c r="J133" s="129"/>
      <c r="K133" s="143"/>
      <c r="L133" s="143"/>
      <c r="M133" s="129"/>
      <c r="N133" s="39"/>
      <c r="O133" s="129"/>
      <c r="P133" s="129"/>
      <c r="Q133" s="129"/>
      <c r="R133" s="128"/>
      <c r="S133" s="129" t="s">
        <v>4</v>
      </c>
      <c r="T133" s="126"/>
      <c r="U133" s="39"/>
      <c r="V133" s="129"/>
      <c r="W133" s="128"/>
      <c r="X133" s="129"/>
      <c r="Z133" s="129"/>
      <c r="AA133" s="129"/>
      <c r="AB133" s="129"/>
      <c r="AC133" s="145"/>
      <c r="AD133" s="100" t="s">
        <v>4</v>
      </c>
      <c r="AE133" s="144"/>
      <c r="AF133" s="144"/>
      <c r="AG133" s="144"/>
    </row>
    <row r="134" spans="1:33" s="127" customFormat="1" x14ac:dyDescent="0.2">
      <c r="A134" s="121" t="s">
        <v>466</v>
      </c>
      <c r="B134" s="142"/>
      <c r="C134" s="129">
        <v>29</v>
      </c>
      <c r="D134" s="129">
        <v>1578</v>
      </c>
      <c r="E134" s="116" t="s">
        <v>437</v>
      </c>
      <c r="F134" s="39" t="s">
        <v>545</v>
      </c>
      <c r="H134" s="129"/>
      <c r="I134" s="129"/>
      <c r="J134" s="129"/>
      <c r="K134" s="143"/>
      <c r="L134" s="143"/>
      <c r="M134" s="129"/>
      <c r="N134" s="39">
        <v>59</v>
      </c>
      <c r="O134" s="129" t="s">
        <v>271</v>
      </c>
      <c r="P134" s="129" t="s">
        <v>479</v>
      </c>
      <c r="Q134" s="129"/>
      <c r="R134" s="128" t="s">
        <v>735</v>
      </c>
      <c r="S134" s="129">
        <v>3</v>
      </c>
      <c r="T134" s="128" t="s">
        <v>894</v>
      </c>
      <c r="V134" s="129"/>
      <c r="W134" s="128" t="s">
        <v>824</v>
      </c>
      <c r="X134" s="138" t="s">
        <v>884</v>
      </c>
      <c r="Z134" s="39" t="s">
        <v>364</v>
      </c>
      <c r="AA134" s="39"/>
      <c r="AB134" s="39"/>
      <c r="AC134" s="132"/>
      <c r="AD134" s="100" t="s">
        <v>4</v>
      </c>
      <c r="AE134" s="133">
        <v>-0.21840574578366767</v>
      </c>
      <c r="AF134" s="133">
        <v>16.977923029871345</v>
      </c>
      <c r="AG134" s="133">
        <v>-26.00168320285357</v>
      </c>
    </row>
    <row r="135" spans="1:33" s="127" customFormat="1" x14ac:dyDescent="0.2">
      <c r="A135" s="121"/>
      <c r="B135" s="142"/>
      <c r="C135" s="129"/>
      <c r="D135" s="129"/>
      <c r="E135" s="116" t="s">
        <v>4</v>
      </c>
      <c r="F135" s="39" t="s">
        <v>544</v>
      </c>
      <c r="H135" s="129"/>
      <c r="I135" s="129"/>
      <c r="J135" s="129"/>
      <c r="K135" s="143"/>
      <c r="L135" s="143"/>
      <c r="M135" s="129"/>
      <c r="N135" s="39">
        <v>59</v>
      </c>
      <c r="O135" s="129" t="s">
        <v>272</v>
      </c>
      <c r="P135" s="129" t="s">
        <v>480</v>
      </c>
      <c r="Q135" s="129"/>
      <c r="R135" s="128" t="s">
        <v>736</v>
      </c>
      <c r="S135" s="129" t="s">
        <v>4</v>
      </c>
      <c r="T135" s="128" t="s">
        <v>4</v>
      </c>
      <c r="U135" s="39" t="s">
        <v>789</v>
      </c>
      <c r="V135" s="129"/>
      <c r="W135" s="128" t="s">
        <v>4</v>
      </c>
      <c r="X135" s="129" t="s">
        <v>4</v>
      </c>
      <c r="Z135" s="39">
        <v>4.22</v>
      </c>
      <c r="AA135" s="39">
        <v>1.8228</v>
      </c>
      <c r="AB135" s="39">
        <v>-0.128</v>
      </c>
      <c r="AC135" s="132">
        <f>AA135*$AC$3*1000</f>
        <v>0.18228</v>
      </c>
      <c r="AD135" s="100">
        <f t="shared" si="22"/>
        <v>1.8228000000000001E-2</v>
      </c>
      <c r="AE135" s="144"/>
      <c r="AF135" s="144"/>
      <c r="AG135" s="144"/>
    </row>
    <row r="136" spans="1:33" s="127" customFormat="1" x14ac:dyDescent="0.2">
      <c r="A136" s="121"/>
      <c r="B136" s="142"/>
      <c r="C136" s="129"/>
      <c r="D136" s="129"/>
      <c r="E136" s="116"/>
      <c r="F136" s="39" t="s">
        <v>543</v>
      </c>
      <c r="H136" s="129"/>
      <c r="I136" s="129"/>
      <c r="J136" s="129"/>
      <c r="K136" s="143"/>
      <c r="L136" s="143"/>
      <c r="M136" s="129"/>
      <c r="N136" s="39">
        <v>59</v>
      </c>
      <c r="O136" s="129" t="s">
        <v>271</v>
      </c>
      <c r="P136" s="129" t="s">
        <v>481</v>
      </c>
      <c r="Q136" s="129"/>
      <c r="R136" s="128" t="s">
        <v>737</v>
      </c>
      <c r="S136" s="129">
        <v>2</v>
      </c>
      <c r="T136" s="128" t="s">
        <v>895</v>
      </c>
      <c r="U136" s="39"/>
      <c r="V136" s="129"/>
      <c r="W136" s="128" t="s">
        <v>825</v>
      </c>
      <c r="X136" s="129" t="s">
        <v>652</v>
      </c>
      <c r="Z136" s="39">
        <v>77.349999999999994</v>
      </c>
      <c r="AA136" s="39">
        <v>6.6576000000000004</v>
      </c>
      <c r="AB136" s="39">
        <v>-0.21299999999999999</v>
      </c>
      <c r="AC136" s="132">
        <f>AA136*$AC$3*1000</f>
        <v>0.66576000000000002</v>
      </c>
      <c r="AD136" s="100">
        <f t="shared" si="22"/>
        <v>6.6575999999999996E-2</v>
      </c>
      <c r="AE136" s="144"/>
      <c r="AF136" s="144"/>
      <c r="AG136" s="144"/>
    </row>
    <row r="137" spans="1:33" s="127" customFormat="1" x14ac:dyDescent="0.2">
      <c r="A137" s="121"/>
      <c r="B137" s="142"/>
      <c r="C137" s="129"/>
      <c r="D137" s="129"/>
      <c r="E137" s="116"/>
      <c r="F137" s="39" t="s">
        <v>542</v>
      </c>
      <c r="H137" s="129"/>
      <c r="I137" s="129"/>
      <c r="J137" s="129"/>
      <c r="K137" s="143"/>
      <c r="L137" s="143"/>
      <c r="M137" s="129"/>
      <c r="N137" s="39">
        <v>59</v>
      </c>
      <c r="O137" s="129" t="s">
        <v>272</v>
      </c>
      <c r="P137" s="129" t="s">
        <v>482</v>
      </c>
      <c r="Q137" s="129"/>
      <c r="R137" s="128" t="s">
        <v>738</v>
      </c>
      <c r="S137" s="129" t="s">
        <v>4</v>
      </c>
      <c r="T137" s="128" t="s">
        <v>4</v>
      </c>
      <c r="U137" s="39" t="s">
        <v>908</v>
      </c>
      <c r="V137" s="129"/>
      <c r="W137" s="128" t="s">
        <v>4</v>
      </c>
      <c r="X137" s="126"/>
      <c r="Z137" s="39">
        <v>273.2</v>
      </c>
      <c r="AA137" s="39">
        <v>27.003</v>
      </c>
      <c r="AB137" s="39"/>
      <c r="AC137" s="132">
        <f>AA137*$AC$3*1000</f>
        <v>2.7002999999999999</v>
      </c>
      <c r="AD137" s="100">
        <f t="shared" si="22"/>
        <v>0.27002999999999999</v>
      </c>
      <c r="AE137" s="144"/>
      <c r="AF137" s="144"/>
      <c r="AG137" s="144"/>
    </row>
    <row r="138" spans="1:33" s="127" customFormat="1" x14ac:dyDescent="0.2">
      <c r="A138" s="121"/>
      <c r="B138" s="142"/>
      <c r="C138" s="129"/>
      <c r="D138" s="129"/>
      <c r="E138" s="116"/>
      <c r="F138" s="39"/>
      <c r="G138" s="39" t="s">
        <v>4</v>
      </c>
      <c r="H138" s="129"/>
      <c r="I138" s="129"/>
      <c r="J138" s="129"/>
      <c r="K138" s="143"/>
      <c r="L138" s="143"/>
      <c r="M138" s="129"/>
      <c r="N138" s="39"/>
      <c r="O138" s="129"/>
      <c r="P138" s="129"/>
      <c r="Q138" s="129"/>
      <c r="R138" s="128"/>
      <c r="S138" s="146"/>
      <c r="T138" s="128"/>
      <c r="U138" s="39"/>
      <c r="V138" s="146"/>
      <c r="W138" s="128"/>
      <c r="X138" s="129"/>
      <c r="Z138" s="129"/>
      <c r="AA138" s="129"/>
      <c r="AB138" s="129"/>
      <c r="AC138" s="145"/>
      <c r="AD138" s="100" t="s">
        <v>4</v>
      </c>
      <c r="AE138" s="144"/>
      <c r="AF138" s="144"/>
      <c r="AG138" s="144"/>
    </row>
    <row r="139" spans="1:33" s="127" customFormat="1" x14ac:dyDescent="0.2">
      <c r="A139" s="121" t="s">
        <v>468</v>
      </c>
      <c r="B139" s="142"/>
      <c r="C139" s="129">
        <v>30</v>
      </c>
      <c r="D139" s="129">
        <v>1628</v>
      </c>
      <c r="E139" s="116" t="s">
        <v>438</v>
      </c>
      <c r="F139" s="39" t="s">
        <v>545</v>
      </c>
      <c r="G139" s="39">
        <v>31</v>
      </c>
      <c r="H139" s="129" t="s">
        <v>271</v>
      </c>
      <c r="I139" s="129" t="s">
        <v>447</v>
      </c>
      <c r="J139" s="131" t="s">
        <v>971</v>
      </c>
      <c r="K139" s="100">
        <v>0.24</v>
      </c>
      <c r="L139" s="100">
        <v>32.03</v>
      </c>
      <c r="M139" s="100">
        <f>L139-K139</f>
        <v>31.790000000000003</v>
      </c>
      <c r="N139" s="39">
        <v>60</v>
      </c>
      <c r="O139" s="129" t="s">
        <v>271</v>
      </c>
      <c r="P139" s="129" t="s">
        <v>459</v>
      </c>
      <c r="Q139" s="129"/>
      <c r="R139" s="128" t="s">
        <v>739</v>
      </c>
      <c r="S139" s="129">
        <v>3</v>
      </c>
      <c r="T139" s="128" t="s">
        <v>896</v>
      </c>
      <c r="U139" s="39"/>
      <c r="V139" s="129"/>
      <c r="W139" s="128" t="s">
        <v>826</v>
      </c>
      <c r="X139" s="138" t="s">
        <v>885</v>
      </c>
      <c r="Z139" s="39" t="s">
        <v>4</v>
      </c>
      <c r="AA139" s="39"/>
      <c r="AB139" s="39"/>
      <c r="AC139" s="132"/>
      <c r="AD139" s="100" t="s">
        <v>4</v>
      </c>
      <c r="AE139" s="147">
        <v>-0.21822311659709606</v>
      </c>
      <c r="AF139" s="147">
        <v>16.977319959837047</v>
      </c>
      <c r="AG139" s="147">
        <v>-26.154897810641593</v>
      </c>
    </row>
    <row r="140" spans="1:33" s="127" customFormat="1" x14ac:dyDescent="0.2">
      <c r="A140" s="121"/>
      <c r="B140" s="142"/>
      <c r="C140" s="129"/>
      <c r="D140" s="129"/>
      <c r="E140" s="116" t="s">
        <v>4</v>
      </c>
      <c r="F140" s="39" t="s">
        <v>544</v>
      </c>
      <c r="G140" s="39">
        <v>31</v>
      </c>
      <c r="H140" s="129" t="s">
        <v>245</v>
      </c>
      <c r="I140" s="129" t="s">
        <v>448</v>
      </c>
      <c r="J140" s="131" t="s">
        <v>972</v>
      </c>
      <c r="K140" s="100">
        <v>0.2</v>
      </c>
      <c r="L140" s="100">
        <v>32.1</v>
      </c>
      <c r="M140" s="100">
        <f t="shared" ref="M140" si="23">L140-K140</f>
        <v>31.900000000000002</v>
      </c>
      <c r="N140" s="39">
        <v>60</v>
      </c>
      <c r="O140" s="129" t="s">
        <v>245</v>
      </c>
      <c r="P140" s="129" t="s">
        <v>462</v>
      </c>
      <c r="Q140" s="129"/>
      <c r="R140" s="128" t="s">
        <v>740</v>
      </c>
      <c r="S140" s="129" t="s">
        <v>4</v>
      </c>
      <c r="T140" s="128" t="s">
        <v>4</v>
      </c>
      <c r="U140" s="39" t="s">
        <v>791</v>
      </c>
      <c r="V140" s="129"/>
      <c r="W140" s="128" t="s">
        <v>4</v>
      </c>
      <c r="X140" s="129" t="s">
        <v>4</v>
      </c>
      <c r="Z140" s="39">
        <v>4.22</v>
      </c>
      <c r="AA140" s="39">
        <v>1.8323</v>
      </c>
      <c r="AB140" s="39">
        <v>-5.5E-2</v>
      </c>
      <c r="AC140" s="132">
        <f>AA140*$AC$3*1000</f>
        <v>0.18323000000000003</v>
      </c>
      <c r="AD140" s="100">
        <f t="shared" si="22"/>
        <v>1.8323000000000002E-2</v>
      </c>
      <c r="AE140" s="144"/>
      <c r="AF140" s="144"/>
      <c r="AG140" s="144"/>
    </row>
    <row r="141" spans="1:33" s="127" customFormat="1" x14ac:dyDescent="0.2">
      <c r="A141" s="121"/>
      <c r="B141" s="142"/>
      <c r="C141" s="129"/>
      <c r="D141" s="129"/>
      <c r="E141" s="116"/>
      <c r="F141" s="39" t="s">
        <v>543</v>
      </c>
      <c r="G141" s="39">
        <v>31</v>
      </c>
      <c r="H141" s="129" t="s">
        <v>271</v>
      </c>
      <c r="I141" s="129" t="s">
        <v>449</v>
      </c>
      <c r="J141" s="39" t="s">
        <v>986</v>
      </c>
      <c r="K141" s="100">
        <v>0.2</v>
      </c>
      <c r="L141" s="100">
        <v>32</v>
      </c>
      <c r="M141" s="100">
        <f>L141-K141</f>
        <v>31.8</v>
      </c>
      <c r="N141" s="39">
        <v>60</v>
      </c>
      <c r="O141" s="129" t="s">
        <v>271</v>
      </c>
      <c r="P141" s="129" t="s">
        <v>460</v>
      </c>
      <c r="Q141" s="129"/>
      <c r="R141" s="128" t="s">
        <v>741</v>
      </c>
      <c r="S141" s="129">
        <v>2</v>
      </c>
      <c r="T141" s="128" t="s">
        <v>897</v>
      </c>
      <c r="U141" s="39"/>
      <c r="V141" s="129"/>
      <c r="W141" s="128" t="s">
        <v>827</v>
      </c>
      <c r="X141" s="129" t="s">
        <v>652</v>
      </c>
      <c r="Z141" s="39">
        <v>77.349999999999994</v>
      </c>
      <c r="AA141" s="39">
        <v>6.6681999999999997</v>
      </c>
      <c r="AB141" s="39">
        <v>0.03</v>
      </c>
      <c r="AC141" s="132">
        <f>AA141*$AC$3*1000</f>
        <v>0.66682000000000008</v>
      </c>
      <c r="AD141" s="100">
        <f t="shared" si="22"/>
        <v>6.6682000000000005E-2</v>
      </c>
      <c r="AE141" s="144"/>
      <c r="AF141" s="144"/>
      <c r="AG141" s="144"/>
    </row>
    <row r="142" spans="1:33" s="127" customFormat="1" x14ac:dyDescent="0.2">
      <c r="A142" s="121"/>
      <c r="B142" s="142"/>
      <c r="C142" s="129"/>
      <c r="D142" s="129"/>
      <c r="E142" s="116"/>
      <c r="F142" s="39" t="s">
        <v>542</v>
      </c>
      <c r="G142" s="39">
        <v>31</v>
      </c>
      <c r="H142" s="129" t="s">
        <v>245</v>
      </c>
      <c r="I142" s="129" t="s">
        <v>450</v>
      </c>
      <c r="J142" s="39" t="s">
        <v>987</v>
      </c>
      <c r="K142" s="100">
        <v>0.22</v>
      </c>
      <c r="L142" s="100">
        <v>32.119999999999997</v>
      </c>
      <c r="M142" s="100">
        <f t="shared" ref="M142" si="24">L142-K142</f>
        <v>31.9</v>
      </c>
      <c r="N142" s="39">
        <v>60</v>
      </c>
      <c r="O142" s="129" t="s">
        <v>245</v>
      </c>
      <c r="P142" s="129" t="s">
        <v>461</v>
      </c>
      <c r="Q142" s="129"/>
      <c r="R142" s="128" t="s">
        <v>742</v>
      </c>
      <c r="S142" s="129" t="s">
        <v>4</v>
      </c>
      <c r="T142" s="128" t="s">
        <v>4</v>
      </c>
      <c r="U142" s="39" t="s">
        <v>792</v>
      </c>
      <c r="V142" s="129"/>
      <c r="W142" s="128" t="s">
        <v>4</v>
      </c>
      <c r="X142" s="126"/>
      <c r="Z142" s="39">
        <v>273.2</v>
      </c>
      <c r="AA142" s="39">
        <v>27.01</v>
      </c>
      <c r="AB142" s="39"/>
      <c r="AC142" s="132">
        <f>AA142*$AC$3*1000</f>
        <v>2.7010000000000001</v>
      </c>
      <c r="AD142" s="100">
        <f t="shared" si="22"/>
        <v>0.27010000000000001</v>
      </c>
      <c r="AE142" s="144"/>
      <c r="AF142" s="144"/>
      <c r="AG142" s="144"/>
    </row>
    <row r="143" spans="1:33" s="127" customFormat="1" x14ac:dyDescent="0.2">
      <c r="A143" s="121"/>
      <c r="B143" s="142"/>
      <c r="C143" s="129"/>
      <c r="D143" s="129"/>
      <c r="E143" s="116"/>
      <c r="F143" s="39"/>
      <c r="G143" s="129"/>
      <c r="H143" s="129"/>
      <c r="I143" s="129"/>
      <c r="J143" s="129"/>
      <c r="K143" s="143"/>
      <c r="L143" s="143"/>
      <c r="M143" s="129"/>
      <c r="N143" s="39"/>
      <c r="O143" s="129"/>
      <c r="P143" s="129"/>
      <c r="Q143" s="129"/>
      <c r="R143" s="128"/>
      <c r="S143" s="146"/>
      <c r="T143" s="128" t="s">
        <v>4</v>
      </c>
      <c r="U143" s="39"/>
      <c r="V143" s="146"/>
      <c r="W143" s="128"/>
      <c r="X143" s="129"/>
      <c r="Z143" s="129"/>
      <c r="AA143" s="129"/>
      <c r="AB143" s="129"/>
      <c r="AC143" s="145"/>
      <c r="AD143" s="129"/>
      <c r="AE143" s="144"/>
      <c r="AF143" s="144"/>
      <c r="AG143" s="144"/>
    </row>
    <row r="144" spans="1:33" s="126" customFormat="1" x14ac:dyDescent="0.2">
      <c r="A144" s="116" t="s">
        <v>467</v>
      </c>
      <c r="B144" s="148"/>
      <c r="C144" s="39">
        <v>31</v>
      </c>
      <c r="D144" s="39"/>
      <c r="E144" s="140" t="s">
        <v>463</v>
      </c>
      <c r="F144" s="139" t="s">
        <v>212</v>
      </c>
      <c r="G144" s="139" t="s">
        <v>4</v>
      </c>
      <c r="H144" s="139"/>
      <c r="I144" s="139"/>
      <c r="J144" s="139"/>
      <c r="K144" s="149"/>
      <c r="L144" s="149"/>
      <c r="M144" s="139"/>
      <c r="N144" s="139">
        <v>109</v>
      </c>
      <c r="O144" s="139" t="s">
        <v>271</v>
      </c>
      <c r="P144" s="139" t="s">
        <v>469</v>
      </c>
      <c r="Q144" s="39"/>
      <c r="R144" s="150" t="s">
        <v>856</v>
      </c>
      <c r="S144" s="151"/>
      <c r="T144" s="128" t="s">
        <v>898</v>
      </c>
      <c r="U144" s="39"/>
      <c r="V144" s="151"/>
      <c r="W144" s="150" t="s">
        <v>828</v>
      </c>
      <c r="X144" s="152" t="s">
        <v>886</v>
      </c>
      <c r="Z144" s="39"/>
      <c r="AA144" s="39"/>
      <c r="AB144" s="39"/>
      <c r="AC144" s="132"/>
      <c r="AD144" s="39"/>
      <c r="AE144" s="130"/>
      <c r="AF144" s="130"/>
      <c r="AG144" s="130"/>
    </row>
    <row r="145" spans="1:33" s="126" customFormat="1" x14ac:dyDescent="0.2">
      <c r="A145" s="116"/>
      <c r="B145" s="148"/>
      <c r="C145" s="39"/>
      <c r="D145" s="39"/>
      <c r="E145" s="140"/>
      <c r="F145" s="139" t="s">
        <v>214</v>
      </c>
      <c r="G145" s="139" t="s">
        <v>4</v>
      </c>
      <c r="H145" s="139"/>
      <c r="I145" s="139"/>
      <c r="J145" s="139"/>
      <c r="K145" s="149"/>
      <c r="L145" s="149"/>
      <c r="M145" s="139"/>
      <c r="N145" s="139">
        <v>109</v>
      </c>
      <c r="O145" s="139" t="s">
        <v>271</v>
      </c>
      <c r="P145" s="139" t="s">
        <v>470</v>
      </c>
      <c r="Q145" s="39"/>
      <c r="R145" s="150" t="s">
        <v>857</v>
      </c>
      <c r="S145" s="151"/>
      <c r="T145" s="128" t="s">
        <v>4</v>
      </c>
      <c r="U145" s="39" t="s">
        <v>793</v>
      </c>
      <c r="V145" s="151"/>
      <c r="W145" s="150" t="s">
        <v>4</v>
      </c>
      <c r="Z145" s="39"/>
      <c r="AA145" s="39"/>
      <c r="AB145" s="39"/>
      <c r="AC145" s="132"/>
      <c r="AD145" s="39"/>
      <c r="AE145" s="130"/>
      <c r="AF145" s="130"/>
      <c r="AG145" s="130"/>
    </row>
    <row r="146" spans="1:33" s="126" customFormat="1" x14ac:dyDescent="0.2">
      <c r="A146" s="116"/>
      <c r="B146" s="148"/>
      <c r="C146" s="39"/>
      <c r="D146" s="39"/>
      <c r="E146" s="140"/>
      <c r="F146" s="139" t="s">
        <v>213</v>
      </c>
      <c r="G146" s="139" t="s">
        <v>4</v>
      </c>
      <c r="H146" s="139"/>
      <c r="I146" s="139"/>
      <c r="J146" s="139"/>
      <c r="K146" s="149"/>
      <c r="L146" s="149"/>
      <c r="M146" s="139"/>
      <c r="N146" s="139">
        <v>109</v>
      </c>
      <c r="O146" s="139" t="s">
        <v>269</v>
      </c>
      <c r="P146" s="139" t="s">
        <v>471</v>
      </c>
      <c r="Q146" s="39"/>
      <c r="R146" s="150" t="s">
        <v>858</v>
      </c>
      <c r="S146" s="151"/>
      <c r="T146" s="128" t="s">
        <v>899</v>
      </c>
      <c r="U146" s="39"/>
      <c r="V146" s="151"/>
      <c r="W146" s="150" t="s">
        <v>829</v>
      </c>
      <c r="X146" s="39" t="s">
        <v>652</v>
      </c>
      <c r="Z146" s="39"/>
      <c r="AA146" s="39"/>
      <c r="AB146" s="39"/>
      <c r="AC146" s="132"/>
      <c r="AD146" s="39"/>
      <c r="AE146" s="130"/>
      <c r="AF146" s="130"/>
      <c r="AG146" s="130"/>
    </row>
    <row r="147" spans="1:33" s="126" customFormat="1" x14ac:dyDescent="0.2">
      <c r="A147" s="116"/>
      <c r="B147" s="148"/>
      <c r="C147" s="39"/>
      <c r="D147" s="39"/>
      <c r="E147" s="140"/>
      <c r="F147" s="139"/>
      <c r="G147" s="153"/>
      <c r="H147" s="139"/>
      <c r="I147" s="139"/>
      <c r="J147" s="139"/>
      <c r="K147" s="149"/>
      <c r="L147" s="149"/>
      <c r="M147" s="139"/>
      <c r="N147" s="154"/>
      <c r="O147" s="153"/>
      <c r="P147" s="153"/>
      <c r="Q147" s="39"/>
      <c r="R147" s="150" t="s">
        <v>858</v>
      </c>
      <c r="S147" s="151"/>
      <c r="T147" s="128" t="s">
        <v>4</v>
      </c>
      <c r="U147" s="39" t="s">
        <v>794</v>
      </c>
      <c r="V147" s="151"/>
      <c r="W147" s="150" t="s">
        <v>4</v>
      </c>
      <c r="Z147" s="39"/>
      <c r="AA147" s="39"/>
      <c r="AB147" s="39"/>
      <c r="AC147" s="132"/>
      <c r="AD147" s="39"/>
      <c r="AE147" s="130"/>
      <c r="AF147" s="130"/>
      <c r="AG147" s="130"/>
    </row>
    <row r="148" spans="1:33" s="126" customFormat="1" x14ac:dyDescent="0.2">
      <c r="A148" s="116"/>
      <c r="B148" s="148"/>
      <c r="C148" s="39"/>
      <c r="D148" s="39"/>
      <c r="E148" s="116"/>
      <c r="F148" s="39"/>
      <c r="H148" s="39"/>
      <c r="I148" s="39"/>
      <c r="J148" s="39"/>
      <c r="K148" s="100"/>
      <c r="L148" s="100"/>
      <c r="M148" s="39"/>
      <c r="N148" s="155"/>
      <c r="Q148" s="39"/>
      <c r="R148" s="150"/>
      <c r="S148" s="151"/>
      <c r="T148" s="128"/>
      <c r="U148" s="39"/>
      <c r="V148" s="151"/>
      <c r="W148" s="150"/>
      <c r="X148" s="39"/>
      <c r="Z148" s="39"/>
      <c r="AA148" s="39"/>
      <c r="AB148" s="39"/>
      <c r="AC148" s="132"/>
      <c r="AD148" s="39"/>
      <c r="AE148" s="130"/>
      <c r="AF148" s="130"/>
      <c r="AG148" s="130"/>
    </row>
    <row r="149" spans="1:33" s="126" customFormat="1" x14ac:dyDescent="0.2">
      <c r="A149" s="117"/>
      <c r="B149" s="148"/>
      <c r="C149" s="39"/>
      <c r="D149" s="39"/>
      <c r="E149" s="140"/>
      <c r="F149" s="139"/>
      <c r="G149" s="139"/>
      <c r="H149" s="139"/>
      <c r="I149" s="139"/>
      <c r="J149" s="139"/>
      <c r="K149" s="149"/>
      <c r="L149" s="149"/>
      <c r="M149" s="139"/>
      <c r="N149" s="154"/>
      <c r="O149" s="153"/>
      <c r="P149" s="153"/>
      <c r="Q149" s="39"/>
      <c r="R149" s="150" t="s">
        <v>859</v>
      </c>
      <c r="S149" s="151"/>
      <c r="T149" s="128" t="s">
        <v>900</v>
      </c>
      <c r="U149" s="39"/>
      <c r="V149" s="151"/>
      <c r="W149" s="150" t="s">
        <v>830</v>
      </c>
      <c r="X149" s="152" t="s">
        <v>887</v>
      </c>
      <c r="Z149" s="39"/>
      <c r="AA149" s="39"/>
      <c r="AB149" s="39"/>
      <c r="AC149" s="132"/>
      <c r="AD149" s="39"/>
      <c r="AE149" s="130"/>
      <c r="AF149" s="130"/>
      <c r="AG149" s="130"/>
    </row>
    <row r="150" spans="1:33" s="126" customFormat="1" x14ac:dyDescent="0.2">
      <c r="A150" s="116" t="s">
        <v>466</v>
      </c>
      <c r="B150" s="148"/>
      <c r="C150" s="39">
        <v>32</v>
      </c>
      <c r="D150" s="39"/>
      <c r="E150" s="140" t="s">
        <v>464</v>
      </c>
      <c r="F150" s="139" t="s">
        <v>212</v>
      </c>
      <c r="G150" s="139"/>
      <c r="H150" s="139"/>
      <c r="I150" s="139"/>
      <c r="J150" s="139"/>
      <c r="K150" s="149"/>
      <c r="L150" s="149"/>
      <c r="M150" s="139"/>
      <c r="N150" s="139">
        <v>92</v>
      </c>
      <c r="O150" s="139" t="s">
        <v>271</v>
      </c>
      <c r="P150" s="139" t="s">
        <v>472</v>
      </c>
      <c r="Q150" s="39"/>
      <c r="R150" s="150" t="s">
        <v>860</v>
      </c>
      <c r="S150" s="151"/>
      <c r="T150" s="128" t="s">
        <v>4</v>
      </c>
      <c r="U150" s="39" t="s">
        <v>795</v>
      </c>
      <c r="V150" s="151"/>
      <c r="W150" s="150"/>
      <c r="X150" s="39"/>
      <c r="Z150" s="39"/>
      <c r="AA150" s="39"/>
      <c r="AB150" s="39"/>
      <c r="AC150" s="132"/>
      <c r="AD150" s="39"/>
      <c r="AE150" s="130"/>
      <c r="AF150" s="130"/>
      <c r="AG150" s="130"/>
    </row>
    <row r="151" spans="1:33" s="126" customFormat="1" x14ac:dyDescent="0.2">
      <c r="A151" s="116"/>
      <c r="B151" s="148"/>
      <c r="C151" s="39"/>
      <c r="D151" s="39"/>
      <c r="E151" s="140"/>
      <c r="F151" s="139" t="s">
        <v>214</v>
      </c>
      <c r="G151" s="139"/>
      <c r="H151" s="139"/>
      <c r="I151" s="139"/>
      <c r="J151" s="139"/>
      <c r="K151" s="149"/>
      <c r="L151" s="149"/>
      <c r="M151" s="139"/>
      <c r="N151" s="139">
        <v>92</v>
      </c>
      <c r="O151" s="139" t="s">
        <v>271</v>
      </c>
      <c r="P151" s="139" t="s">
        <v>473</v>
      </c>
      <c r="Q151" s="39"/>
      <c r="R151" s="150" t="s">
        <v>861</v>
      </c>
      <c r="S151" s="151"/>
      <c r="T151" s="128" t="s">
        <v>901</v>
      </c>
      <c r="U151" s="39"/>
      <c r="V151" s="151"/>
      <c r="W151" s="150" t="s">
        <v>831</v>
      </c>
      <c r="X151" s="39" t="s">
        <v>653</v>
      </c>
      <c r="Z151" s="39"/>
      <c r="AA151" s="39"/>
      <c r="AB151" s="39"/>
      <c r="AC151" s="132"/>
      <c r="AD151" s="39"/>
      <c r="AE151" s="130"/>
      <c r="AF151" s="130"/>
      <c r="AG151" s="130"/>
    </row>
    <row r="152" spans="1:33" s="126" customFormat="1" x14ac:dyDescent="0.2">
      <c r="A152" s="116"/>
      <c r="B152" s="148"/>
      <c r="C152" s="39"/>
      <c r="D152" s="39"/>
      <c r="E152" s="140"/>
      <c r="F152" s="139" t="s">
        <v>213</v>
      </c>
      <c r="G152" s="139"/>
      <c r="H152" s="139"/>
      <c r="I152" s="139"/>
      <c r="J152" s="139"/>
      <c r="K152" s="149"/>
      <c r="L152" s="149"/>
      <c r="M152" s="139"/>
      <c r="N152" s="139">
        <v>92</v>
      </c>
      <c r="O152" s="139" t="s">
        <v>269</v>
      </c>
      <c r="P152" s="139" t="s">
        <v>474</v>
      </c>
      <c r="Q152" s="39"/>
      <c r="R152" s="150" t="s">
        <v>862</v>
      </c>
      <c r="S152" s="151"/>
      <c r="T152" s="128" t="s">
        <v>4</v>
      </c>
      <c r="U152" s="39" t="s">
        <v>796</v>
      </c>
      <c r="V152" s="151"/>
      <c r="W152" s="150"/>
      <c r="X152" s="39"/>
      <c r="Z152" s="39"/>
      <c r="AA152" s="39"/>
      <c r="AB152" s="39"/>
      <c r="AC152" s="132"/>
      <c r="AD152" s="39"/>
      <c r="AE152" s="130"/>
      <c r="AF152" s="130"/>
      <c r="AG152" s="130"/>
    </row>
    <row r="153" spans="1:33" x14ac:dyDescent="0.2">
      <c r="T153" s="128" t="s">
        <v>4</v>
      </c>
      <c r="U153" s="39"/>
      <c r="W153" s="128" t="s">
        <v>4</v>
      </c>
    </row>
    <row r="154" spans="1:33" x14ac:dyDescent="0.2">
      <c r="B154" s="139" t="s">
        <v>395</v>
      </c>
      <c r="C154" s="139">
        <v>19</v>
      </c>
      <c r="D154" s="139"/>
      <c r="E154" s="140" t="s">
        <v>369</v>
      </c>
      <c r="F154" s="139" t="s">
        <v>212</v>
      </c>
      <c r="G154" s="139"/>
      <c r="H154" s="139"/>
      <c r="I154" s="139"/>
      <c r="J154" s="139"/>
      <c r="K154" s="149"/>
      <c r="L154" s="149"/>
      <c r="M154" s="139"/>
      <c r="N154" s="139">
        <v>94</v>
      </c>
      <c r="O154" s="139" t="s">
        <v>271</v>
      </c>
      <c r="P154" s="139" t="s">
        <v>396</v>
      </c>
      <c r="R154" s="128" t="s">
        <v>863</v>
      </c>
      <c r="T154" s="128" t="s">
        <v>902</v>
      </c>
      <c r="U154" s="39"/>
      <c r="W154" s="128" t="s">
        <v>832</v>
      </c>
      <c r="X154" s="138" t="s">
        <v>888</v>
      </c>
    </row>
    <row r="155" spans="1:33" x14ac:dyDescent="0.2">
      <c r="B155" s="139"/>
      <c r="C155" s="139"/>
      <c r="D155" s="139"/>
      <c r="E155" s="140"/>
      <c r="F155" s="139" t="s">
        <v>213</v>
      </c>
      <c r="G155" s="139"/>
      <c r="H155" s="139"/>
      <c r="I155" s="139"/>
      <c r="J155" s="139"/>
      <c r="K155" s="149"/>
      <c r="L155" s="149"/>
      <c r="M155" s="139"/>
      <c r="N155" s="139">
        <v>94</v>
      </c>
      <c r="O155" s="139" t="s">
        <v>246</v>
      </c>
      <c r="P155" s="139" t="s">
        <v>397</v>
      </c>
      <c r="R155" s="128" t="s">
        <v>864</v>
      </c>
      <c r="T155" s="128" t="s">
        <v>4</v>
      </c>
      <c r="U155" s="39" t="s">
        <v>797</v>
      </c>
    </row>
    <row r="156" spans="1:33" x14ac:dyDescent="0.2">
      <c r="B156" s="139"/>
      <c r="C156" s="139"/>
      <c r="D156" s="139"/>
      <c r="E156" s="140"/>
      <c r="F156" s="139"/>
      <c r="G156" s="139"/>
      <c r="H156" s="139"/>
      <c r="I156" s="139"/>
      <c r="J156" s="139"/>
      <c r="K156" s="149"/>
      <c r="L156" s="149"/>
      <c r="M156" s="139"/>
      <c r="N156" s="139"/>
      <c r="O156" s="139"/>
      <c r="P156" s="139"/>
      <c r="R156" s="128" t="s">
        <v>866</v>
      </c>
      <c r="T156" s="128" t="s">
        <v>903</v>
      </c>
      <c r="U156" s="39"/>
      <c r="W156" s="128" t="s">
        <v>833</v>
      </c>
      <c r="X156" s="129" t="s">
        <v>653</v>
      </c>
    </row>
    <row r="157" spans="1:33" x14ac:dyDescent="0.2">
      <c r="B157" s="139"/>
      <c r="C157" s="139"/>
      <c r="D157" s="139"/>
      <c r="E157" s="140"/>
      <c r="F157" s="139"/>
      <c r="G157" s="139"/>
      <c r="H157" s="139"/>
      <c r="I157" s="139"/>
      <c r="J157" s="139"/>
      <c r="K157" s="149"/>
      <c r="L157" s="149"/>
      <c r="M157" s="139"/>
      <c r="N157" s="139"/>
      <c r="O157" s="139"/>
      <c r="P157" s="139"/>
      <c r="R157" s="128" t="s">
        <v>865</v>
      </c>
      <c r="T157" s="128" t="s">
        <v>4</v>
      </c>
      <c r="U157" s="39" t="s">
        <v>798</v>
      </c>
      <c r="W157" s="128" t="s">
        <v>4</v>
      </c>
    </row>
    <row r="158" spans="1:33" x14ac:dyDescent="0.2">
      <c r="B158" s="39"/>
      <c r="C158" s="39"/>
      <c r="D158" s="39"/>
      <c r="E158" s="116"/>
      <c r="F158" s="126"/>
      <c r="G158" s="39"/>
      <c r="H158" s="39"/>
      <c r="I158" s="39"/>
      <c r="J158" s="39"/>
      <c r="K158" s="100"/>
      <c r="L158" s="100"/>
      <c r="M158" s="39"/>
      <c r="N158" s="39"/>
      <c r="O158" s="39"/>
      <c r="P158" s="39"/>
      <c r="T158" s="128"/>
      <c r="U158" s="39"/>
    </row>
    <row r="159" spans="1:33" x14ac:dyDescent="0.2">
      <c r="B159" s="139" t="s">
        <v>395</v>
      </c>
      <c r="C159" s="139">
        <v>20</v>
      </c>
      <c r="D159" s="139"/>
      <c r="E159" s="140" t="s">
        <v>370</v>
      </c>
      <c r="F159" s="139" t="s">
        <v>212</v>
      </c>
      <c r="G159" s="139"/>
      <c r="H159" s="139"/>
      <c r="I159" s="139"/>
      <c r="J159" s="139"/>
      <c r="K159" s="149"/>
      <c r="L159" s="149"/>
      <c r="M159" s="139"/>
      <c r="N159" s="139">
        <v>95</v>
      </c>
      <c r="O159" s="139" t="s">
        <v>271</v>
      </c>
      <c r="P159" s="139" t="s">
        <v>398</v>
      </c>
      <c r="R159" s="128" t="s">
        <v>867</v>
      </c>
      <c r="T159" s="128" t="s">
        <v>904</v>
      </c>
      <c r="U159" s="39"/>
      <c r="W159" s="128" t="s">
        <v>834</v>
      </c>
    </row>
    <row r="160" spans="1:33" x14ac:dyDescent="0.2">
      <c r="B160" s="139"/>
      <c r="C160" s="139"/>
      <c r="D160" s="139"/>
      <c r="E160" s="140"/>
      <c r="F160" s="139" t="s">
        <v>213</v>
      </c>
      <c r="G160" s="139"/>
      <c r="H160" s="139"/>
      <c r="I160" s="139"/>
      <c r="J160" s="139"/>
      <c r="K160" s="149"/>
      <c r="L160" s="149"/>
      <c r="M160" s="139"/>
      <c r="N160" s="139">
        <v>95</v>
      </c>
      <c r="O160" s="139" t="s">
        <v>247</v>
      </c>
      <c r="P160" s="139" t="s">
        <v>399</v>
      </c>
      <c r="R160" s="128" t="s">
        <v>868</v>
      </c>
      <c r="T160" s="128" t="s">
        <v>4</v>
      </c>
      <c r="U160" s="39" t="s">
        <v>799</v>
      </c>
      <c r="X160" s="138" t="s">
        <v>889</v>
      </c>
    </row>
    <row r="161" spans="1:33" x14ac:dyDescent="0.2">
      <c r="B161" s="139"/>
      <c r="C161" s="139"/>
      <c r="D161" s="139"/>
      <c r="E161" s="140"/>
      <c r="F161" s="139"/>
      <c r="G161" s="139"/>
      <c r="H161" s="139"/>
      <c r="I161" s="139"/>
      <c r="J161" s="139"/>
      <c r="K161" s="149"/>
      <c r="L161" s="149"/>
      <c r="M161" s="139"/>
      <c r="N161" s="139"/>
      <c r="O161" s="139"/>
      <c r="P161" s="139"/>
      <c r="R161" s="128" t="s">
        <v>869</v>
      </c>
      <c r="T161" s="128" t="s">
        <v>905</v>
      </c>
      <c r="U161" s="39"/>
      <c r="W161" s="128" t="s">
        <v>835</v>
      </c>
    </row>
    <row r="162" spans="1:33" x14ac:dyDescent="0.2">
      <c r="B162" s="139"/>
      <c r="C162" s="139"/>
      <c r="D162" s="139"/>
      <c r="E162" s="140"/>
      <c r="F162" s="139"/>
      <c r="G162" s="139"/>
      <c r="H162" s="139"/>
      <c r="I162" s="139"/>
      <c r="J162" s="139"/>
      <c r="K162" s="149"/>
      <c r="L162" s="149"/>
      <c r="M162" s="139"/>
      <c r="N162" s="139"/>
      <c r="O162" s="139"/>
      <c r="P162" s="139"/>
      <c r="R162" s="128" t="s">
        <v>870</v>
      </c>
      <c r="T162" s="128" t="s">
        <v>4</v>
      </c>
      <c r="U162" s="39" t="s">
        <v>800</v>
      </c>
      <c r="X162" s="129" t="s">
        <v>653</v>
      </c>
    </row>
    <row r="163" spans="1:33" x14ac:dyDescent="0.2">
      <c r="B163" s="39"/>
      <c r="C163" s="39"/>
      <c r="D163" s="39"/>
      <c r="E163" s="116"/>
      <c r="F163" s="126"/>
      <c r="G163" s="126"/>
      <c r="H163" s="39"/>
      <c r="I163" s="39"/>
      <c r="J163" s="39"/>
      <c r="K163" s="100"/>
      <c r="L163" s="100"/>
      <c r="M163" s="39"/>
      <c r="N163" s="126"/>
      <c r="O163" s="126"/>
      <c r="P163" s="126"/>
      <c r="T163" s="128"/>
      <c r="U163" s="39"/>
      <c r="W163" s="128" t="s">
        <v>4</v>
      </c>
    </row>
    <row r="164" spans="1:33" x14ac:dyDescent="0.2">
      <c r="B164" s="139" t="s">
        <v>391</v>
      </c>
      <c r="C164" s="139">
        <v>21</v>
      </c>
      <c r="D164" s="139"/>
      <c r="E164" s="140" t="s">
        <v>390</v>
      </c>
      <c r="F164" s="139" t="s">
        <v>212</v>
      </c>
      <c r="G164" s="139"/>
      <c r="H164" s="139"/>
      <c r="I164" s="139"/>
      <c r="J164" s="139"/>
      <c r="K164" s="149"/>
      <c r="L164" s="149"/>
      <c r="M164" s="139"/>
      <c r="N164" s="139">
        <v>93</v>
      </c>
      <c r="O164" s="139" t="s">
        <v>246</v>
      </c>
      <c r="P164" s="139" t="s">
        <v>392</v>
      </c>
      <c r="R164" s="128" t="s">
        <v>871</v>
      </c>
      <c r="T164" s="128" t="s">
        <v>906</v>
      </c>
      <c r="U164" s="39"/>
      <c r="W164" s="128" t="s">
        <v>836</v>
      </c>
    </row>
    <row r="165" spans="1:33" x14ac:dyDescent="0.2">
      <c r="B165" s="139"/>
      <c r="C165" s="139"/>
      <c r="D165" s="139"/>
      <c r="E165" s="157"/>
      <c r="F165" s="139" t="s">
        <v>213</v>
      </c>
      <c r="G165" s="139"/>
      <c r="H165" s="139"/>
      <c r="I165" s="139"/>
      <c r="J165" s="139"/>
      <c r="K165" s="149"/>
      <c r="L165" s="149"/>
      <c r="M165" s="139"/>
      <c r="N165" s="139">
        <v>93</v>
      </c>
      <c r="O165" s="139" t="s">
        <v>273</v>
      </c>
      <c r="P165" s="139" t="s">
        <v>393</v>
      </c>
      <c r="R165" s="128" t="s">
        <v>872</v>
      </c>
      <c r="T165" s="128" t="s">
        <v>4</v>
      </c>
      <c r="U165" s="39" t="s">
        <v>801</v>
      </c>
      <c r="W165" s="128" t="s">
        <v>4</v>
      </c>
      <c r="X165" s="138" t="s">
        <v>890</v>
      </c>
    </row>
    <row r="166" spans="1:33" x14ac:dyDescent="0.2">
      <c r="B166" s="139"/>
      <c r="C166" s="139"/>
      <c r="D166" s="139"/>
      <c r="E166" s="157"/>
      <c r="F166" s="139" t="s">
        <v>214</v>
      </c>
      <c r="G166" s="139"/>
      <c r="H166" s="139"/>
      <c r="I166" s="139"/>
      <c r="J166" s="139"/>
      <c r="K166" s="149"/>
      <c r="L166" s="149"/>
      <c r="M166" s="139"/>
      <c r="N166" s="139">
        <v>93</v>
      </c>
      <c r="O166" s="139" t="s">
        <v>246</v>
      </c>
      <c r="P166" s="139" t="s">
        <v>394</v>
      </c>
      <c r="R166" s="128" t="s">
        <v>873</v>
      </c>
      <c r="T166" s="128" t="s">
        <v>907</v>
      </c>
      <c r="U166" s="39"/>
      <c r="W166" s="128" t="s">
        <v>837</v>
      </c>
    </row>
    <row r="167" spans="1:33" x14ac:dyDescent="0.2">
      <c r="R167" s="128" t="s">
        <v>874</v>
      </c>
      <c r="T167" s="128"/>
      <c r="U167" s="39" t="s">
        <v>802</v>
      </c>
      <c r="X167" s="129" t="s">
        <v>653</v>
      </c>
    </row>
    <row r="168" spans="1:33" s="126" customFormat="1" x14ac:dyDescent="0.2">
      <c r="A168" s="116"/>
      <c r="B168" s="146"/>
      <c r="C168" s="129"/>
      <c r="D168" s="129"/>
      <c r="E168" s="121"/>
      <c r="F168" s="127"/>
      <c r="G168" s="127"/>
      <c r="H168" s="129"/>
      <c r="I168" s="129"/>
      <c r="J168" s="129"/>
      <c r="K168" s="143"/>
      <c r="L168" s="143"/>
      <c r="M168" s="129"/>
      <c r="N168" s="146"/>
      <c r="O168" s="146"/>
      <c r="P168" s="146"/>
      <c r="Q168" s="39" t="s">
        <v>4</v>
      </c>
      <c r="R168" s="150"/>
      <c r="S168" s="39"/>
      <c r="T168" s="150"/>
      <c r="U168" s="39"/>
      <c r="V168" s="39"/>
      <c r="W168" s="128"/>
      <c r="X168" s="129"/>
      <c r="Z168" s="39"/>
      <c r="AA168" s="39"/>
      <c r="AB168" s="39"/>
      <c r="AC168" s="132"/>
      <c r="AD168" s="100"/>
      <c r="AE168" s="130"/>
      <c r="AF168" s="130"/>
      <c r="AG168" s="130"/>
    </row>
    <row r="169" spans="1:33" s="126" customFormat="1" x14ac:dyDescent="0.2">
      <c r="A169" s="116"/>
      <c r="B169" s="146"/>
      <c r="C169" s="129"/>
      <c r="D169" s="129"/>
      <c r="E169" s="121"/>
      <c r="F169" s="127"/>
      <c r="G169" s="127"/>
      <c r="H169" s="129"/>
      <c r="I169" s="129"/>
      <c r="J169" s="129"/>
      <c r="K169" s="143"/>
      <c r="L169" s="143"/>
      <c r="M169" s="129"/>
      <c r="N169" s="146"/>
      <c r="O169" s="146"/>
      <c r="P169" s="146"/>
      <c r="Q169" s="39" t="s">
        <v>4</v>
      </c>
      <c r="R169" s="150"/>
      <c r="S169" s="39"/>
      <c r="T169" s="150"/>
      <c r="U169" s="39"/>
      <c r="V169" s="39"/>
      <c r="W169" s="150"/>
      <c r="X169" s="39"/>
      <c r="Z169" s="39"/>
      <c r="AA169" s="39"/>
      <c r="AB169" s="39"/>
      <c r="AC169" s="132"/>
      <c r="AD169" s="100"/>
      <c r="AE169" s="130"/>
      <c r="AF169" s="130"/>
      <c r="AG169" s="130"/>
    </row>
    <row r="170" spans="1:33" s="126" customFormat="1" x14ac:dyDescent="0.2">
      <c r="A170" s="116"/>
      <c r="B170" s="146"/>
      <c r="C170" s="129"/>
      <c r="D170" s="129"/>
      <c r="E170" s="121"/>
      <c r="F170" s="127"/>
      <c r="G170" s="127"/>
      <c r="H170" s="129"/>
      <c r="I170" s="129"/>
      <c r="J170" s="129"/>
      <c r="K170" s="143"/>
      <c r="L170" s="143"/>
      <c r="M170" s="129"/>
      <c r="N170" s="146"/>
      <c r="O170" s="146"/>
      <c r="P170" s="146"/>
      <c r="Q170" s="39" t="s">
        <v>4</v>
      </c>
      <c r="R170" s="150"/>
      <c r="S170" s="39"/>
      <c r="T170" s="150"/>
      <c r="U170" s="39"/>
      <c r="V170" s="39"/>
      <c r="W170" s="150"/>
      <c r="X170" s="39"/>
      <c r="Z170" s="39"/>
      <c r="AA170" s="39"/>
      <c r="AB170" s="39"/>
      <c r="AC170" s="132"/>
      <c r="AD170" s="100"/>
      <c r="AE170" s="130"/>
      <c r="AF170" s="130"/>
      <c r="AG170" s="130"/>
    </row>
    <row r="171" spans="1:33" s="126" customFormat="1" x14ac:dyDescent="0.2">
      <c r="A171" s="116"/>
      <c r="B171" s="146"/>
      <c r="C171" s="129"/>
      <c r="D171" s="129"/>
      <c r="E171" s="121"/>
      <c r="F171" s="127"/>
      <c r="G171" s="127"/>
      <c r="H171" s="129"/>
      <c r="I171" s="129"/>
      <c r="J171" s="129"/>
      <c r="K171" s="143"/>
      <c r="L171" s="143"/>
      <c r="M171" s="129"/>
      <c r="N171" s="146"/>
      <c r="O171" s="146"/>
      <c r="P171" s="146"/>
      <c r="Q171" s="39" t="s">
        <v>4</v>
      </c>
      <c r="R171" s="150"/>
      <c r="S171" s="39"/>
      <c r="T171" s="150"/>
      <c r="U171" s="39"/>
      <c r="V171" s="39"/>
      <c r="W171" s="150"/>
      <c r="Z171" s="39"/>
      <c r="AA171" s="39"/>
      <c r="AB171" s="39"/>
      <c r="AC171" s="132"/>
      <c r="AD171" s="100"/>
      <c r="AE171" s="130"/>
      <c r="AF171" s="130"/>
      <c r="AG171" s="130"/>
    </row>
    <row r="172" spans="1:33" s="126" customFormat="1" x14ac:dyDescent="0.2">
      <c r="A172" s="116"/>
      <c r="K172" s="158"/>
      <c r="L172" s="158"/>
      <c r="Q172" s="39"/>
      <c r="R172" s="150"/>
      <c r="S172" s="39"/>
      <c r="T172" s="150"/>
      <c r="U172" s="39"/>
      <c r="V172" s="39"/>
      <c r="W172" s="150"/>
      <c r="X172" s="39"/>
      <c r="Z172" s="39"/>
      <c r="AA172" s="39"/>
      <c r="AB172" s="39"/>
      <c r="AC172" s="132"/>
      <c r="AD172" s="100"/>
      <c r="AE172" s="130"/>
      <c r="AF172" s="130"/>
      <c r="AG172" s="130"/>
    </row>
    <row r="173" spans="1:33" s="126" customFormat="1" x14ac:dyDescent="0.2">
      <c r="A173" s="116"/>
      <c r="K173" s="158"/>
      <c r="L173" s="158"/>
      <c r="Q173" s="39" t="s">
        <v>4</v>
      </c>
      <c r="R173" s="150"/>
      <c r="S173" s="39"/>
      <c r="T173" s="150"/>
      <c r="U173" s="39"/>
      <c r="V173" s="39"/>
      <c r="W173" s="150"/>
      <c r="X173" s="39"/>
      <c r="Z173" s="39"/>
      <c r="AA173" s="39"/>
      <c r="AB173" s="39"/>
      <c r="AC173" s="132"/>
      <c r="AD173" s="100"/>
      <c r="AE173" s="130"/>
      <c r="AF173" s="130"/>
      <c r="AG173" s="130"/>
    </row>
    <row r="174" spans="1:33" s="126" customFormat="1" x14ac:dyDescent="0.2">
      <c r="A174" s="116" t="s">
        <v>389</v>
      </c>
      <c r="K174" s="158"/>
      <c r="L174" s="158"/>
      <c r="Q174" s="39" t="s">
        <v>4</v>
      </c>
      <c r="R174" s="150"/>
      <c r="S174" s="39"/>
      <c r="T174" s="150"/>
      <c r="U174" s="39"/>
      <c r="V174" s="39"/>
      <c r="W174" s="150"/>
      <c r="X174" s="39"/>
      <c r="Z174" s="39"/>
      <c r="AA174" s="39"/>
      <c r="AB174" s="39"/>
      <c r="AC174" s="132"/>
      <c r="AD174" s="100"/>
      <c r="AE174" s="130"/>
      <c r="AF174" s="130"/>
      <c r="AG174" s="130"/>
    </row>
    <row r="175" spans="1:33" s="126" customFormat="1" x14ac:dyDescent="0.2">
      <c r="A175" s="116"/>
      <c r="K175" s="158"/>
      <c r="L175" s="158"/>
      <c r="Q175" s="39" t="s">
        <v>4</v>
      </c>
      <c r="R175" s="150"/>
      <c r="S175" s="39"/>
      <c r="T175" s="150"/>
      <c r="U175" s="39"/>
      <c r="V175" s="39"/>
      <c r="W175" s="150"/>
      <c r="X175" s="39"/>
      <c r="Z175" s="39"/>
      <c r="AA175" s="39"/>
      <c r="AB175" s="39"/>
      <c r="AC175" s="132"/>
      <c r="AD175" s="100"/>
      <c r="AE175" s="130"/>
      <c r="AF175" s="130"/>
      <c r="AG175" s="130"/>
    </row>
    <row r="176" spans="1:33" s="126" customFormat="1" x14ac:dyDescent="0.2">
      <c r="A176" s="116"/>
      <c r="K176" s="158"/>
      <c r="L176" s="158"/>
      <c r="Q176" s="39" t="s">
        <v>4</v>
      </c>
      <c r="R176" s="150"/>
      <c r="S176" s="39"/>
      <c r="T176" s="150"/>
      <c r="U176" s="39"/>
      <c r="V176" s="39"/>
      <c r="W176" s="150"/>
      <c r="Z176" s="39"/>
      <c r="AA176" s="39"/>
      <c r="AB176" s="39"/>
      <c r="AC176" s="132"/>
      <c r="AD176" s="100"/>
      <c r="AE176" s="130"/>
      <c r="AF176" s="130"/>
      <c r="AG176" s="130"/>
    </row>
    <row r="177" spans="2:24" x14ac:dyDescent="0.2">
      <c r="B177" s="126"/>
      <c r="C177" s="126"/>
      <c r="D177" s="126"/>
      <c r="E177" s="126"/>
      <c r="F177" s="126"/>
      <c r="G177" s="126"/>
      <c r="H177" s="126"/>
      <c r="I177" s="126"/>
      <c r="J177" s="126"/>
      <c r="K177" s="158"/>
      <c r="L177" s="158"/>
      <c r="M177" s="126"/>
      <c r="N177" s="126"/>
      <c r="O177" s="126"/>
      <c r="P177" s="126"/>
      <c r="W177" s="150"/>
      <c r="X177" s="39"/>
    </row>
    <row r="178" spans="2:24" x14ac:dyDescent="0.2">
      <c r="B178" s="126"/>
      <c r="C178" s="126"/>
      <c r="D178" s="126"/>
      <c r="E178" s="126"/>
      <c r="F178" s="126"/>
      <c r="G178" s="126"/>
      <c r="H178" s="126"/>
      <c r="I178" s="126"/>
      <c r="J178" s="126"/>
      <c r="K178" s="158"/>
      <c r="L178" s="158"/>
      <c r="M178" s="126"/>
      <c r="N178" s="126"/>
      <c r="O178" s="126"/>
      <c r="P178" s="126"/>
    </row>
    <row r="179" spans="2:24" x14ac:dyDescent="0.2">
      <c r="B179" s="126"/>
      <c r="C179" s="126"/>
      <c r="D179" s="126"/>
      <c r="E179" s="126"/>
      <c r="F179" s="126"/>
      <c r="G179" s="126"/>
      <c r="H179" s="126"/>
      <c r="I179" s="126"/>
      <c r="J179" s="126"/>
      <c r="K179" s="158"/>
      <c r="L179" s="158"/>
      <c r="M179" s="126"/>
      <c r="N179" s="126"/>
      <c r="O179" s="126"/>
      <c r="P179" s="126"/>
    </row>
    <row r="180" spans="2:24" x14ac:dyDescent="0.2">
      <c r="B180" s="126"/>
      <c r="C180" s="126"/>
      <c r="D180" s="126"/>
      <c r="E180" s="126"/>
      <c r="F180" s="126"/>
      <c r="G180" s="126"/>
      <c r="H180" s="126"/>
      <c r="I180" s="126"/>
      <c r="J180" s="126"/>
      <c r="K180" s="158"/>
      <c r="L180" s="158"/>
      <c r="M180" s="126"/>
      <c r="N180" s="126"/>
      <c r="O180" s="126"/>
      <c r="P180" s="126"/>
    </row>
  </sheetData>
  <mergeCells count="5">
    <mergeCell ref="J1:M1"/>
    <mergeCell ref="AE1:AG1"/>
    <mergeCell ref="AE2:AG2"/>
    <mergeCell ref="AE3:AG3"/>
    <mergeCell ref="J2:M2"/>
  </mergeCells>
  <printOptions gridLines="1"/>
  <pageMargins left="0.25" right="0.25" top="0.75" bottom="0.75" header="0.3" footer="0.3"/>
  <pageSetup paperSize="17" scale="33" fitToHeight="0" orientation="landscape" r:id="rId1"/>
  <headerFooter>
    <oddFooter>&amp;L&amp;Z&amp;F&amp;C&amp;A&amp;R&amp;P / &amp;N</oddFooter>
  </headerFooter>
  <drawing r:id="rId2"/>
  <legacyDrawing r:id="rId3"/>
  <oleObjects>
    <mc:AlternateContent xmlns:mc="http://schemas.openxmlformats.org/markup-compatibility/2006">
      <mc:Choice Requires="x14">
        <oleObject progId="AcroExch.Document.DC" shapeId="13313" r:id="rId4">
          <objectPr defaultSize="0" autoPict="0" r:id="rId5">
            <anchor moveWithCells="1">
              <from>
                <xdr:col>1</xdr:col>
                <xdr:colOff>0</xdr:colOff>
                <xdr:row>178</xdr:row>
                <xdr:rowOff>9525</xdr:rowOff>
              </from>
              <to>
                <xdr:col>9</xdr:col>
                <xdr:colOff>371475</xdr:colOff>
                <xdr:row>228</xdr:row>
                <xdr:rowOff>114300</xdr:rowOff>
              </to>
            </anchor>
          </objectPr>
        </oleObject>
      </mc:Choice>
      <mc:Fallback>
        <oleObject progId="AcroExch.Document.DC" shapeId="1331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zoomScaleNormal="100" workbookViewId="0">
      <pane ySplit="3120" topLeftCell="A4" activePane="bottomLeft"/>
      <selection activeCell="X12" sqref="X12"/>
      <selection pane="bottomLeft" activeCell="P10" sqref="P10"/>
    </sheetView>
  </sheetViews>
  <sheetFormatPr defaultRowHeight="12.75" x14ac:dyDescent="0.2"/>
  <cols>
    <col min="1" max="1" width="18.28515625" style="3" customWidth="1"/>
    <col min="2" max="2" width="10.140625" style="2" customWidth="1"/>
    <col min="3" max="3" width="14.42578125" style="61" customWidth="1"/>
    <col min="4" max="4" width="17.7109375" style="3" customWidth="1"/>
    <col min="5" max="5" width="10.85546875" style="3" customWidth="1"/>
    <col min="6" max="6" width="8.5703125" style="3" customWidth="1"/>
    <col min="7" max="7" width="12.28515625" style="2" customWidth="1"/>
    <col min="8" max="8" width="16.7109375" style="2" customWidth="1"/>
    <col min="9" max="9" width="15.85546875" style="77" customWidth="1"/>
    <col min="10" max="10" width="10.28515625" style="2" customWidth="1"/>
    <col min="11" max="11" width="12.28515625" style="76" customWidth="1"/>
    <col min="12" max="12" width="20.5703125" style="3" customWidth="1"/>
    <col min="13" max="16384" width="9.140625" style="2"/>
  </cols>
  <sheetData>
    <row r="1" spans="1:12" s="61" customFormat="1" ht="44.25" customHeight="1" x14ac:dyDescent="0.2">
      <c r="A1" s="43" t="s">
        <v>118</v>
      </c>
      <c r="B1" s="43" t="s">
        <v>119</v>
      </c>
      <c r="C1" s="43" t="s">
        <v>2</v>
      </c>
      <c r="E1" s="43" t="s">
        <v>594</v>
      </c>
      <c r="F1" s="43" t="s">
        <v>215</v>
      </c>
      <c r="G1" s="60" t="s">
        <v>622</v>
      </c>
      <c r="H1" s="43" t="s">
        <v>596</v>
      </c>
      <c r="I1" s="74" t="s">
        <v>674</v>
      </c>
      <c r="J1" s="60" t="s">
        <v>228</v>
      </c>
      <c r="K1" s="74" t="s">
        <v>622</v>
      </c>
      <c r="L1" s="82" t="s">
        <v>621</v>
      </c>
    </row>
    <row r="2" spans="1:12" s="47" customFormat="1" ht="48" customHeight="1" x14ac:dyDescent="0.25">
      <c r="A2" s="53" t="s">
        <v>137</v>
      </c>
      <c r="C2" s="43" t="s">
        <v>138</v>
      </c>
      <c r="D2" s="65" t="s">
        <v>142</v>
      </c>
      <c r="E2" s="65" t="s">
        <v>143</v>
      </c>
      <c r="F2" s="48"/>
      <c r="H2" s="65" t="s">
        <v>597</v>
      </c>
      <c r="L2" s="79" t="s">
        <v>948</v>
      </c>
    </row>
    <row r="3" spans="1:12" s="47" customFormat="1" ht="51" x14ac:dyDescent="0.2">
      <c r="A3" s="48" t="s">
        <v>139</v>
      </c>
      <c r="B3" s="48" t="s">
        <v>140</v>
      </c>
      <c r="C3" s="65" t="s">
        <v>141</v>
      </c>
      <c r="D3" s="48"/>
      <c r="F3" s="65" t="s">
        <v>4</v>
      </c>
      <c r="H3" s="65" t="s">
        <v>721</v>
      </c>
      <c r="I3" s="75" t="s">
        <v>675</v>
      </c>
      <c r="J3" s="75" t="s">
        <v>4</v>
      </c>
      <c r="K3" s="75" t="s">
        <v>623</v>
      </c>
      <c r="L3" s="48" t="s">
        <v>4</v>
      </c>
    </row>
    <row r="4" spans="1:12" s="47" customFormat="1" x14ac:dyDescent="0.2">
      <c r="A4" s="48" t="s">
        <v>575</v>
      </c>
      <c r="B4" s="48"/>
      <c r="C4" s="65"/>
      <c r="D4" s="48" t="s">
        <v>589</v>
      </c>
      <c r="E4" s="48">
        <v>1</v>
      </c>
      <c r="H4" s="48">
        <v>4</v>
      </c>
      <c r="I4" s="75"/>
      <c r="J4" s="48"/>
      <c r="K4" s="75" t="s">
        <v>4</v>
      </c>
    </row>
    <row r="5" spans="1:12" s="47" customFormat="1" x14ac:dyDescent="0.2">
      <c r="A5" s="48"/>
      <c r="B5" s="48"/>
      <c r="C5" s="65"/>
      <c r="D5" s="48" t="s">
        <v>590</v>
      </c>
      <c r="E5" s="48">
        <v>2</v>
      </c>
      <c r="H5" s="48">
        <v>3</v>
      </c>
      <c r="I5" s="75" t="s">
        <v>677</v>
      </c>
      <c r="J5" s="48"/>
      <c r="K5" s="75" t="s">
        <v>624</v>
      </c>
      <c r="L5" s="48" t="s">
        <v>626</v>
      </c>
    </row>
    <row r="6" spans="1:12" s="47" customFormat="1" x14ac:dyDescent="0.2">
      <c r="A6" s="48"/>
      <c r="B6" s="48"/>
      <c r="C6" s="65"/>
      <c r="D6" s="48" t="s">
        <v>591</v>
      </c>
      <c r="E6" s="48">
        <v>3</v>
      </c>
      <c r="H6" s="48" t="s">
        <v>4</v>
      </c>
      <c r="I6" s="75"/>
      <c r="J6" s="48"/>
      <c r="K6" s="75"/>
      <c r="L6" s="48"/>
    </row>
    <row r="7" spans="1:12" s="47" customFormat="1" x14ac:dyDescent="0.2">
      <c r="A7" s="48"/>
      <c r="B7" s="48"/>
      <c r="C7" s="65"/>
      <c r="D7" s="48" t="s">
        <v>592</v>
      </c>
      <c r="E7" s="48">
        <v>4</v>
      </c>
      <c r="H7" s="48">
        <v>2</v>
      </c>
      <c r="I7" s="75" t="s">
        <v>676</v>
      </c>
      <c r="J7" s="48"/>
      <c r="K7" s="75" t="s">
        <v>625</v>
      </c>
      <c r="L7" s="48" t="s">
        <v>652</v>
      </c>
    </row>
    <row r="8" spans="1:12" s="47" customFormat="1" x14ac:dyDescent="0.2">
      <c r="A8" s="48"/>
      <c r="B8" s="48"/>
      <c r="C8" s="65"/>
      <c r="D8" s="48" t="s">
        <v>593</v>
      </c>
      <c r="E8" s="48">
        <v>5</v>
      </c>
      <c r="H8" s="48">
        <v>1</v>
      </c>
      <c r="I8" s="75"/>
      <c r="J8" s="48"/>
      <c r="K8" s="75"/>
      <c r="L8" s="48"/>
    </row>
    <row r="9" spans="1:12" s="47" customFormat="1" x14ac:dyDescent="0.2">
      <c r="A9" s="48"/>
      <c r="B9" s="48"/>
      <c r="C9" s="65"/>
      <c r="D9" s="48"/>
      <c r="E9" s="48"/>
      <c r="H9" s="48"/>
      <c r="I9" s="75"/>
      <c r="J9" s="48"/>
      <c r="K9" s="75"/>
      <c r="L9" s="48"/>
    </row>
    <row r="10" spans="1:12" s="47" customFormat="1" x14ac:dyDescent="0.2">
      <c r="A10" s="48" t="s">
        <v>216</v>
      </c>
      <c r="B10" s="48"/>
      <c r="C10" s="65"/>
      <c r="D10" s="48" t="s">
        <v>589</v>
      </c>
      <c r="E10" s="48">
        <v>1</v>
      </c>
      <c r="F10" s="48" t="s">
        <v>4</v>
      </c>
      <c r="H10" s="48">
        <v>4</v>
      </c>
      <c r="I10" s="75"/>
      <c r="J10" s="48"/>
      <c r="K10" s="75"/>
      <c r="L10" s="48"/>
    </row>
    <row r="11" spans="1:12" s="47" customFormat="1" x14ac:dyDescent="0.2">
      <c r="A11" s="48" t="s">
        <v>4</v>
      </c>
      <c r="B11" s="48"/>
      <c r="C11" s="65"/>
      <c r="D11" s="48" t="s">
        <v>590</v>
      </c>
      <c r="E11" s="48">
        <v>2</v>
      </c>
      <c r="F11" s="48" t="s">
        <v>4</v>
      </c>
      <c r="H11" s="48">
        <v>3</v>
      </c>
      <c r="I11" s="75" t="s">
        <v>678</v>
      </c>
      <c r="J11" s="48"/>
      <c r="K11" s="75" t="s">
        <v>628</v>
      </c>
      <c r="L11" s="48" t="s">
        <v>627</v>
      </c>
    </row>
    <row r="12" spans="1:12" s="47" customFormat="1" x14ac:dyDescent="0.2">
      <c r="A12" s="48"/>
      <c r="B12" s="48"/>
      <c r="C12" s="65"/>
      <c r="D12" s="48" t="s">
        <v>591</v>
      </c>
      <c r="E12" s="48">
        <v>3</v>
      </c>
      <c r="F12" s="48" t="s">
        <v>4</v>
      </c>
      <c r="H12" s="48" t="s">
        <v>4</v>
      </c>
      <c r="I12" s="75"/>
      <c r="J12" s="48"/>
      <c r="K12" s="75"/>
      <c r="L12" s="48"/>
    </row>
    <row r="13" spans="1:12" s="47" customFormat="1" x14ac:dyDescent="0.2">
      <c r="A13" s="48"/>
      <c r="B13" s="48"/>
      <c r="C13" s="65"/>
      <c r="D13" s="48" t="s">
        <v>592</v>
      </c>
      <c r="E13" s="48">
        <v>4</v>
      </c>
      <c r="F13" s="48" t="s">
        <v>4</v>
      </c>
      <c r="H13" s="48">
        <v>2</v>
      </c>
      <c r="I13" s="75" t="s">
        <v>680</v>
      </c>
      <c r="J13" s="48"/>
      <c r="K13" s="75" t="s">
        <v>629</v>
      </c>
      <c r="L13" s="48" t="s">
        <v>652</v>
      </c>
    </row>
    <row r="14" spans="1:12" s="47" customFormat="1" x14ac:dyDescent="0.2">
      <c r="A14" s="48"/>
      <c r="B14" s="48"/>
      <c r="C14" s="65"/>
      <c r="D14" s="48" t="s">
        <v>593</v>
      </c>
      <c r="E14" s="48">
        <v>5</v>
      </c>
      <c r="F14" s="48" t="s">
        <v>4</v>
      </c>
      <c r="H14" s="48">
        <v>1</v>
      </c>
      <c r="I14" s="75"/>
      <c r="J14" s="48"/>
      <c r="K14" s="75"/>
      <c r="L14" s="48"/>
    </row>
    <row r="15" spans="1:12" s="47" customFormat="1" x14ac:dyDescent="0.2">
      <c r="A15" s="48"/>
      <c r="B15" s="48"/>
      <c r="C15" s="65"/>
      <c r="D15" s="48"/>
      <c r="E15" s="48"/>
      <c r="F15" s="48"/>
      <c r="H15" s="48"/>
      <c r="I15" s="75"/>
      <c r="J15" s="48"/>
      <c r="K15" s="75"/>
      <c r="L15" s="48"/>
    </row>
    <row r="16" spans="1:12" s="47" customFormat="1" x14ac:dyDescent="0.2">
      <c r="A16" s="48"/>
      <c r="B16" s="48"/>
      <c r="C16" s="65"/>
      <c r="D16" s="48"/>
      <c r="E16" s="48"/>
      <c r="F16" s="48"/>
      <c r="H16" s="48"/>
      <c r="I16" s="75"/>
      <c r="J16" s="48"/>
      <c r="K16" s="75"/>
      <c r="L16" s="48"/>
    </row>
    <row r="17" spans="1:12" s="47" customFormat="1" x14ac:dyDescent="0.2">
      <c r="A17" s="48" t="s">
        <v>576</v>
      </c>
      <c r="B17" s="48"/>
      <c r="C17" s="65"/>
      <c r="D17" s="48" t="s">
        <v>589</v>
      </c>
      <c r="E17" s="48">
        <v>1</v>
      </c>
      <c r="F17" s="48" t="s">
        <v>4</v>
      </c>
      <c r="H17" s="48">
        <v>4</v>
      </c>
      <c r="I17" s="75"/>
      <c r="J17" s="48"/>
      <c r="K17" s="75"/>
      <c r="L17" s="48"/>
    </row>
    <row r="18" spans="1:12" s="47" customFormat="1" x14ac:dyDescent="0.2">
      <c r="A18" s="48"/>
      <c r="B18" s="48"/>
      <c r="C18" s="65"/>
      <c r="D18" s="48" t="s">
        <v>590</v>
      </c>
      <c r="E18" s="48">
        <v>2</v>
      </c>
      <c r="F18" s="48" t="s">
        <v>4</v>
      </c>
      <c r="H18" s="48">
        <v>3</v>
      </c>
      <c r="I18" s="75" t="s">
        <v>679</v>
      </c>
      <c r="J18" s="48"/>
      <c r="K18" s="75" t="s">
        <v>630</v>
      </c>
      <c r="L18" s="48" t="s">
        <v>644</v>
      </c>
    </row>
    <row r="19" spans="1:12" s="47" customFormat="1" x14ac:dyDescent="0.2">
      <c r="A19" s="48"/>
      <c r="B19" s="48"/>
      <c r="C19" s="65"/>
      <c r="D19" s="48" t="s">
        <v>591</v>
      </c>
      <c r="E19" s="48">
        <v>3</v>
      </c>
      <c r="F19" s="48" t="s">
        <v>4</v>
      </c>
      <c r="H19" s="48" t="s">
        <v>4</v>
      </c>
      <c r="I19" s="75"/>
      <c r="J19" s="48"/>
      <c r="K19" s="75"/>
      <c r="L19" s="48"/>
    </row>
    <row r="20" spans="1:12" s="47" customFormat="1" x14ac:dyDescent="0.2">
      <c r="A20" s="48"/>
      <c r="B20" s="48"/>
      <c r="C20" s="65"/>
      <c r="D20" s="48" t="s">
        <v>592</v>
      </c>
      <c r="E20" s="48">
        <v>4</v>
      </c>
      <c r="F20" s="48" t="s">
        <v>4</v>
      </c>
      <c r="H20" s="48">
        <v>2</v>
      </c>
      <c r="I20" s="75" t="s">
        <v>681</v>
      </c>
      <c r="J20" s="48"/>
      <c r="K20" s="75" t="s">
        <v>631</v>
      </c>
      <c r="L20" s="48" t="s">
        <v>652</v>
      </c>
    </row>
    <row r="21" spans="1:12" s="47" customFormat="1" x14ac:dyDescent="0.2">
      <c r="A21" s="48"/>
      <c r="B21" s="48"/>
      <c r="C21" s="65"/>
      <c r="D21" s="48"/>
      <c r="E21" s="48"/>
      <c r="F21" s="48"/>
      <c r="H21" s="48"/>
      <c r="I21" s="75"/>
      <c r="J21" s="48"/>
      <c r="K21" s="75"/>
      <c r="L21" s="48"/>
    </row>
    <row r="22" spans="1:12" s="47" customFormat="1" x14ac:dyDescent="0.2">
      <c r="A22" s="48"/>
      <c r="B22" s="48"/>
      <c r="C22" s="65"/>
      <c r="D22" s="48" t="s">
        <v>593</v>
      </c>
      <c r="E22" s="48">
        <v>5</v>
      </c>
      <c r="F22" s="48" t="s">
        <v>4</v>
      </c>
      <c r="H22" s="48">
        <v>1</v>
      </c>
      <c r="I22" s="75"/>
      <c r="J22" s="48"/>
      <c r="K22" s="75"/>
      <c r="L22" s="48"/>
    </row>
    <row r="23" spans="1:12" s="47" customFormat="1" x14ac:dyDescent="0.2">
      <c r="A23" s="48"/>
      <c r="B23" s="48"/>
      <c r="C23" s="65"/>
      <c r="D23" s="48"/>
      <c r="E23" s="48"/>
      <c r="F23" s="48"/>
      <c r="H23" s="48"/>
      <c r="I23" s="75"/>
      <c r="J23" s="48"/>
      <c r="K23" s="75"/>
      <c r="L23" s="48"/>
    </row>
    <row r="24" spans="1:12" s="47" customFormat="1" x14ac:dyDescent="0.2">
      <c r="A24" s="48" t="s">
        <v>577</v>
      </c>
      <c r="B24" s="48"/>
      <c r="C24" s="65"/>
      <c r="D24" s="48" t="s">
        <v>589</v>
      </c>
      <c r="E24" s="48">
        <v>1</v>
      </c>
      <c r="F24" s="48" t="s">
        <v>4</v>
      </c>
      <c r="H24" s="48">
        <v>4</v>
      </c>
      <c r="I24" s="75"/>
      <c r="J24" s="48"/>
      <c r="K24" s="75"/>
      <c r="L24" s="48"/>
    </row>
    <row r="25" spans="1:12" s="47" customFormat="1" x14ac:dyDescent="0.2">
      <c r="A25" s="48"/>
      <c r="B25" s="48"/>
      <c r="C25" s="65"/>
      <c r="D25" s="48" t="s">
        <v>590</v>
      </c>
      <c r="E25" s="48">
        <v>2</v>
      </c>
      <c r="F25" s="48" t="s">
        <v>4</v>
      </c>
      <c r="H25" s="48">
        <v>3</v>
      </c>
      <c r="I25" s="75" t="s">
        <v>682</v>
      </c>
      <c r="J25" s="48"/>
      <c r="K25" s="75" t="s">
        <v>632</v>
      </c>
      <c r="L25" s="48" t="s">
        <v>645</v>
      </c>
    </row>
    <row r="26" spans="1:12" s="47" customFormat="1" x14ac:dyDescent="0.2">
      <c r="A26" s="48"/>
      <c r="B26" s="48"/>
      <c r="C26" s="65"/>
      <c r="D26" s="48" t="s">
        <v>591</v>
      </c>
      <c r="E26" s="48">
        <v>3</v>
      </c>
      <c r="F26" s="48" t="s">
        <v>4</v>
      </c>
      <c r="H26" s="48" t="s">
        <v>4</v>
      </c>
      <c r="I26" s="75"/>
      <c r="J26" s="48"/>
      <c r="K26" s="75"/>
      <c r="L26" s="48"/>
    </row>
    <row r="27" spans="1:12" s="47" customFormat="1" x14ac:dyDescent="0.2">
      <c r="A27" s="48"/>
      <c r="B27" s="48"/>
      <c r="C27" s="65"/>
      <c r="D27" s="48"/>
      <c r="E27" s="48"/>
      <c r="F27" s="48"/>
      <c r="H27" s="48"/>
      <c r="I27" s="75"/>
      <c r="J27" s="48"/>
      <c r="K27" s="75"/>
      <c r="L27" s="48"/>
    </row>
    <row r="28" spans="1:12" s="47" customFormat="1" x14ac:dyDescent="0.2">
      <c r="A28" s="48"/>
      <c r="B28" s="48"/>
      <c r="C28" s="65"/>
      <c r="D28" s="48" t="s">
        <v>592</v>
      </c>
      <c r="E28" s="48">
        <v>4</v>
      </c>
      <c r="F28" s="48" t="s">
        <v>4</v>
      </c>
      <c r="H28" s="48">
        <v>2</v>
      </c>
      <c r="I28" s="75" t="s">
        <v>683</v>
      </c>
      <c r="J28" s="48"/>
      <c r="K28" s="75" t="s">
        <v>633</v>
      </c>
      <c r="L28" s="48" t="s">
        <v>652</v>
      </c>
    </row>
    <row r="29" spans="1:12" s="47" customFormat="1" x14ac:dyDescent="0.2">
      <c r="A29" s="48"/>
      <c r="B29" s="48"/>
      <c r="C29" s="65"/>
      <c r="D29" s="48" t="s">
        <v>593</v>
      </c>
      <c r="E29" s="48">
        <v>5</v>
      </c>
      <c r="F29" s="48" t="s">
        <v>4</v>
      </c>
      <c r="H29" s="48">
        <v>1</v>
      </c>
      <c r="I29" s="75"/>
      <c r="J29" s="48"/>
      <c r="K29" s="75"/>
      <c r="L29" s="48"/>
    </row>
    <row r="30" spans="1:12" s="47" customFormat="1" x14ac:dyDescent="0.2">
      <c r="A30" s="48"/>
      <c r="B30" s="48"/>
      <c r="C30" s="65"/>
      <c r="D30" s="48"/>
      <c r="E30" s="48"/>
      <c r="F30" s="48"/>
      <c r="H30" s="48"/>
      <c r="I30" s="75"/>
      <c r="J30" s="48"/>
      <c r="K30" s="75"/>
      <c r="L30" s="48"/>
    </row>
    <row r="31" spans="1:12" s="47" customFormat="1" x14ac:dyDescent="0.2">
      <c r="A31" s="48" t="s">
        <v>578</v>
      </c>
      <c r="B31" s="48"/>
      <c r="C31" s="65"/>
      <c r="D31" s="48" t="s">
        <v>589</v>
      </c>
      <c r="E31" s="48">
        <v>1</v>
      </c>
      <c r="F31" s="48" t="s">
        <v>4</v>
      </c>
      <c r="H31" s="48">
        <v>4</v>
      </c>
      <c r="I31" s="75"/>
      <c r="J31" s="48"/>
      <c r="K31" s="75"/>
      <c r="L31" s="48"/>
    </row>
    <row r="32" spans="1:12" s="47" customFormat="1" x14ac:dyDescent="0.2">
      <c r="A32" s="48"/>
      <c r="B32" s="48"/>
      <c r="C32" s="65"/>
      <c r="D32" s="48" t="s">
        <v>590</v>
      </c>
      <c r="E32" s="48">
        <v>2</v>
      </c>
      <c r="F32" s="48" t="s">
        <v>4</v>
      </c>
      <c r="H32" s="48">
        <v>3</v>
      </c>
      <c r="I32" s="75" t="s">
        <v>684</v>
      </c>
      <c r="J32" s="48"/>
      <c r="K32" s="75" t="s">
        <v>634</v>
      </c>
      <c r="L32" s="48" t="s">
        <v>646</v>
      </c>
    </row>
    <row r="33" spans="1:12" s="47" customFormat="1" x14ac:dyDescent="0.2">
      <c r="A33" s="48"/>
      <c r="B33" s="48"/>
      <c r="C33" s="65"/>
      <c r="D33" s="48"/>
      <c r="E33" s="48"/>
      <c r="F33" s="48"/>
      <c r="H33" s="48"/>
      <c r="I33" s="75"/>
      <c r="J33" s="48"/>
      <c r="K33" s="75"/>
      <c r="L33" s="48"/>
    </row>
    <row r="34" spans="1:12" s="47" customFormat="1" x14ac:dyDescent="0.2">
      <c r="A34" s="48"/>
      <c r="B34" s="48"/>
      <c r="C34" s="65"/>
      <c r="D34" s="48" t="s">
        <v>591</v>
      </c>
      <c r="E34" s="48">
        <v>3</v>
      </c>
      <c r="F34" s="48" t="s">
        <v>4</v>
      </c>
      <c r="H34" s="48" t="s">
        <v>4</v>
      </c>
      <c r="I34" s="75"/>
      <c r="J34" s="48"/>
      <c r="K34" s="75"/>
      <c r="L34" s="48"/>
    </row>
    <row r="35" spans="1:12" s="47" customFormat="1" x14ac:dyDescent="0.2">
      <c r="A35" s="48"/>
      <c r="B35" s="48"/>
      <c r="C35" s="65"/>
      <c r="D35" s="48" t="s">
        <v>592</v>
      </c>
      <c r="E35" s="48">
        <v>4</v>
      </c>
      <c r="F35" s="48" t="s">
        <v>4</v>
      </c>
      <c r="H35" s="48">
        <v>2</v>
      </c>
      <c r="I35" s="75" t="s">
        <v>685</v>
      </c>
      <c r="J35" s="48"/>
      <c r="K35" s="75" t="s">
        <v>635</v>
      </c>
      <c r="L35" s="48" t="s">
        <v>652</v>
      </c>
    </row>
    <row r="36" spans="1:12" s="47" customFormat="1" x14ac:dyDescent="0.2">
      <c r="A36" s="48"/>
      <c r="B36" s="48"/>
      <c r="C36" s="65"/>
      <c r="D36" s="48" t="s">
        <v>593</v>
      </c>
      <c r="E36" s="48">
        <v>5</v>
      </c>
      <c r="F36" s="48" t="s">
        <v>4</v>
      </c>
      <c r="H36" s="48">
        <v>1</v>
      </c>
      <c r="I36" s="75"/>
      <c r="J36" s="48"/>
      <c r="K36" s="75"/>
      <c r="L36" s="48"/>
    </row>
    <row r="37" spans="1:12" s="47" customFormat="1" x14ac:dyDescent="0.2">
      <c r="A37" s="48"/>
      <c r="B37" s="48"/>
      <c r="C37" s="65"/>
      <c r="D37" s="48"/>
      <c r="E37" s="48"/>
      <c r="F37" s="48"/>
      <c r="H37" s="48"/>
      <c r="I37" s="75"/>
      <c r="J37" s="48"/>
      <c r="K37" s="75"/>
      <c r="L37" s="48"/>
    </row>
    <row r="38" spans="1:12" s="47" customFormat="1" x14ac:dyDescent="0.2">
      <c r="A38" s="48" t="s">
        <v>579</v>
      </c>
      <c r="B38" s="48"/>
      <c r="C38" s="65"/>
      <c r="D38" s="48" t="s">
        <v>589</v>
      </c>
      <c r="E38" s="48">
        <v>1</v>
      </c>
      <c r="F38" s="48" t="s">
        <v>4</v>
      </c>
      <c r="H38" s="48">
        <v>4</v>
      </c>
      <c r="I38" s="75"/>
      <c r="J38" s="48"/>
      <c r="K38" s="75"/>
      <c r="L38" s="48"/>
    </row>
    <row r="39" spans="1:12" s="47" customFormat="1" x14ac:dyDescent="0.2">
      <c r="A39" s="48"/>
      <c r="B39" s="48"/>
      <c r="C39" s="65"/>
      <c r="D39" s="48"/>
      <c r="E39" s="48"/>
      <c r="F39" s="48"/>
      <c r="H39" s="48"/>
      <c r="I39" s="75"/>
      <c r="J39" s="48"/>
      <c r="K39" s="75"/>
      <c r="L39" s="48"/>
    </row>
    <row r="40" spans="1:12" s="47" customFormat="1" x14ac:dyDescent="0.2">
      <c r="A40" s="48"/>
      <c r="B40" s="48"/>
      <c r="C40" s="65"/>
      <c r="D40" s="48" t="s">
        <v>590</v>
      </c>
      <c r="E40" s="48">
        <v>2</v>
      </c>
      <c r="F40" s="48" t="s">
        <v>4</v>
      </c>
      <c r="H40" s="48">
        <v>3</v>
      </c>
      <c r="I40" s="75" t="s">
        <v>686</v>
      </c>
      <c r="J40" s="48"/>
      <c r="K40" s="75" t="s">
        <v>636</v>
      </c>
      <c r="L40" s="48" t="s">
        <v>647</v>
      </c>
    </row>
    <row r="41" spans="1:12" s="47" customFormat="1" x14ac:dyDescent="0.2">
      <c r="A41" s="48"/>
      <c r="B41" s="48"/>
      <c r="C41" s="65"/>
      <c r="D41" s="48" t="s">
        <v>591</v>
      </c>
      <c r="E41" s="48">
        <v>3</v>
      </c>
      <c r="F41" s="48" t="s">
        <v>4</v>
      </c>
      <c r="H41" s="48" t="s">
        <v>4</v>
      </c>
      <c r="I41" s="75"/>
      <c r="J41" s="48"/>
      <c r="K41" s="75"/>
      <c r="L41" s="48"/>
    </row>
    <row r="42" spans="1:12" s="47" customFormat="1" x14ac:dyDescent="0.2">
      <c r="A42" s="48"/>
      <c r="B42" s="48"/>
      <c r="C42" s="65"/>
      <c r="D42" s="48" t="s">
        <v>592</v>
      </c>
      <c r="E42" s="48">
        <v>4</v>
      </c>
      <c r="F42" s="48" t="s">
        <v>4</v>
      </c>
      <c r="H42" s="48">
        <v>2</v>
      </c>
      <c r="I42" s="75" t="s">
        <v>687</v>
      </c>
      <c r="J42" s="48"/>
      <c r="K42" s="75" t="s">
        <v>637</v>
      </c>
      <c r="L42" s="48" t="s">
        <v>652</v>
      </c>
    </row>
    <row r="43" spans="1:12" s="47" customFormat="1" x14ac:dyDescent="0.2">
      <c r="A43" s="48"/>
      <c r="B43" s="48"/>
      <c r="C43" s="65"/>
      <c r="D43" s="48" t="s">
        <v>593</v>
      </c>
      <c r="E43" s="48">
        <v>5</v>
      </c>
      <c r="F43" s="48" t="s">
        <v>4</v>
      </c>
      <c r="H43" s="48">
        <v>1</v>
      </c>
      <c r="I43" s="75"/>
      <c r="J43" s="48"/>
      <c r="K43" s="75"/>
      <c r="L43" s="48"/>
    </row>
    <row r="44" spans="1:12" s="47" customFormat="1" x14ac:dyDescent="0.2">
      <c r="A44" s="48"/>
      <c r="B44" s="48"/>
      <c r="C44" s="65"/>
      <c r="D44" s="48"/>
      <c r="E44" s="48"/>
      <c r="F44" s="48"/>
      <c r="H44" s="48"/>
      <c r="I44" s="75"/>
      <c r="J44" s="48"/>
      <c r="K44" s="75"/>
      <c r="L44" s="48"/>
    </row>
    <row r="45" spans="1:12" s="47" customFormat="1" x14ac:dyDescent="0.2">
      <c r="A45" s="48"/>
      <c r="B45" s="48"/>
      <c r="C45" s="65"/>
      <c r="D45" s="48"/>
      <c r="E45" s="48"/>
      <c r="F45" s="48"/>
      <c r="H45" s="48"/>
      <c r="I45" s="75"/>
      <c r="J45" s="48"/>
      <c r="K45" s="75"/>
      <c r="L45" s="48"/>
    </row>
    <row r="46" spans="1:12" s="47" customFormat="1" x14ac:dyDescent="0.2">
      <c r="A46" s="48" t="s">
        <v>269</v>
      </c>
      <c r="B46" s="48"/>
      <c r="C46" s="65"/>
      <c r="D46" s="48" t="s">
        <v>589</v>
      </c>
      <c r="E46" s="48">
        <v>1</v>
      </c>
      <c r="F46" s="48" t="s">
        <v>4</v>
      </c>
      <c r="H46" s="48">
        <v>4</v>
      </c>
      <c r="I46" s="75"/>
      <c r="J46" s="48"/>
      <c r="K46" s="75"/>
      <c r="L46" s="48"/>
    </row>
    <row r="47" spans="1:12" s="47" customFormat="1" x14ac:dyDescent="0.2">
      <c r="A47" s="48"/>
      <c r="B47" s="48"/>
      <c r="C47" s="65"/>
      <c r="D47" s="48" t="s">
        <v>590</v>
      </c>
      <c r="E47" s="48">
        <v>2</v>
      </c>
      <c r="F47" s="48" t="s">
        <v>4</v>
      </c>
      <c r="H47" s="48">
        <v>3</v>
      </c>
      <c r="I47" s="75" t="s">
        <v>688</v>
      </c>
      <c r="J47" s="48"/>
      <c r="K47" s="75" t="s">
        <v>638</v>
      </c>
      <c r="L47" s="48" t="s">
        <v>648</v>
      </c>
    </row>
    <row r="48" spans="1:12" s="47" customFormat="1" x14ac:dyDescent="0.2">
      <c r="A48" s="48"/>
      <c r="B48" s="48"/>
      <c r="C48" s="65"/>
      <c r="D48" s="48" t="s">
        <v>591</v>
      </c>
      <c r="E48" s="48">
        <v>3</v>
      </c>
      <c r="F48" s="48" t="s">
        <v>4</v>
      </c>
      <c r="H48" s="48" t="s">
        <v>4</v>
      </c>
      <c r="I48" s="75"/>
      <c r="J48" s="48"/>
      <c r="K48" s="75"/>
      <c r="L48" s="48"/>
    </row>
    <row r="49" spans="1:12" s="47" customFormat="1" x14ac:dyDescent="0.2">
      <c r="A49" s="48"/>
      <c r="B49" s="48"/>
      <c r="C49" s="65"/>
      <c r="D49" s="48" t="s">
        <v>592</v>
      </c>
      <c r="E49" s="48">
        <v>4</v>
      </c>
      <c r="F49" s="48" t="s">
        <v>4</v>
      </c>
      <c r="H49" s="48">
        <v>2</v>
      </c>
      <c r="I49" s="75" t="s">
        <v>689</v>
      </c>
      <c r="J49" s="48"/>
      <c r="K49" s="75" t="s">
        <v>639</v>
      </c>
      <c r="L49" s="48" t="s">
        <v>652</v>
      </c>
    </row>
    <row r="50" spans="1:12" s="47" customFormat="1" x14ac:dyDescent="0.2">
      <c r="A50" s="48"/>
      <c r="B50" s="48"/>
      <c r="C50" s="65"/>
      <c r="D50" s="48" t="s">
        <v>593</v>
      </c>
      <c r="E50" s="48">
        <v>5</v>
      </c>
      <c r="F50" s="48" t="s">
        <v>4</v>
      </c>
      <c r="H50" s="48">
        <v>1</v>
      </c>
      <c r="I50" s="75"/>
      <c r="J50" s="48"/>
      <c r="K50" s="75"/>
      <c r="L50" s="48"/>
    </row>
    <row r="51" spans="1:12" s="47" customFormat="1" x14ac:dyDescent="0.2">
      <c r="A51" s="48"/>
      <c r="B51" s="48"/>
      <c r="C51" s="65"/>
      <c r="D51" s="48"/>
      <c r="E51" s="48"/>
      <c r="F51" s="48"/>
      <c r="H51" s="48"/>
      <c r="I51" s="75"/>
      <c r="J51" s="48"/>
      <c r="K51" s="75"/>
      <c r="L51" s="48"/>
    </row>
    <row r="52" spans="1:12" s="47" customFormat="1" x14ac:dyDescent="0.2">
      <c r="A52" s="48"/>
      <c r="B52" s="48"/>
      <c r="C52" s="65"/>
      <c r="D52" s="48"/>
      <c r="E52" s="48"/>
      <c r="F52" s="48"/>
      <c r="H52" s="48"/>
      <c r="I52" s="75"/>
      <c r="J52" s="48"/>
      <c r="K52" s="75"/>
      <c r="L52" s="48"/>
    </row>
    <row r="53" spans="1:12" s="47" customFormat="1" x14ac:dyDescent="0.2">
      <c r="A53" s="48" t="s">
        <v>580</v>
      </c>
      <c r="B53" s="48"/>
      <c r="C53" s="65"/>
      <c r="D53" s="48" t="s">
        <v>589</v>
      </c>
      <c r="E53" s="48">
        <v>1</v>
      </c>
      <c r="F53" s="48" t="s">
        <v>4</v>
      </c>
      <c r="H53" s="48">
        <v>4</v>
      </c>
      <c r="I53" s="75"/>
      <c r="J53" s="48"/>
      <c r="K53" s="75"/>
      <c r="L53" s="48"/>
    </row>
    <row r="54" spans="1:12" s="47" customFormat="1" x14ac:dyDescent="0.2">
      <c r="A54" s="48"/>
      <c r="B54" s="48"/>
      <c r="C54" s="65"/>
      <c r="D54" s="48" t="s">
        <v>590</v>
      </c>
      <c r="E54" s="48">
        <v>2</v>
      </c>
      <c r="F54" s="48" t="s">
        <v>4</v>
      </c>
      <c r="H54" s="48">
        <v>3</v>
      </c>
      <c r="I54" s="75" t="s">
        <v>690</v>
      </c>
      <c r="J54" s="48"/>
      <c r="K54" s="75" t="s">
        <v>640</v>
      </c>
      <c r="L54" s="48" t="s">
        <v>649</v>
      </c>
    </row>
    <row r="55" spans="1:12" s="47" customFormat="1" x14ac:dyDescent="0.2">
      <c r="A55" s="48"/>
      <c r="B55" s="48"/>
      <c r="C55" s="65"/>
      <c r="D55" s="48" t="s">
        <v>591</v>
      </c>
      <c r="E55" s="48">
        <v>3</v>
      </c>
      <c r="F55" s="48" t="s">
        <v>4</v>
      </c>
      <c r="H55" s="48" t="s">
        <v>4</v>
      </c>
      <c r="I55" s="75"/>
      <c r="J55" s="48"/>
      <c r="K55" s="75"/>
      <c r="L55" s="48"/>
    </row>
    <row r="56" spans="1:12" s="47" customFormat="1" x14ac:dyDescent="0.2">
      <c r="A56" s="48"/>
      <c r="B56" s="48"/>
      <c r="C56" s="65"/>
      <c r="D56" s="48" t="s">
        <v>592</v>
      </c>
      <c r="E56" s="48">
        <v>4</v>
      </c>
      <c r="F56" s="48" t="s">
        <v>4</v>
      </c>
      <c r="H56" s="48">
        <v>2</v>
      </c>
      <c r="I56" s="75" t="s">
        <v>691</v>
      </c>
      <c r="J56" s="48"/>
      <c r="K56" s="75" t="s">
        <v>641</v>
      </c>
      <c r="L56" s="48" t="s">
        <v>652</v>
      </c>
    </row>
    <row r="57" spans="1:12" s="47" customFormat="1" x14ac:dyDescent="0.2">
      <c r="A57" s="48"/>
      <c r="B57" s="48"/>
      <c r="C57" s="65"/>
      <c r="D57" s="48" t="s">
        <v>593</v>
      </c>
      <c r="E57" s="48">
        <v>5</v>
      </c>
      <c r="F57" s="48" t="s">
        <v>4</v>
      </c>
      <c r="H57" s="48">
        <v>1</v>
      </c>
      <c r="I57" s="75"/>
      <c r="J57" s="48"/>
      <c r="K57" s="75"/>
      <c r="L57" s="48"/>
    </row>
    <row r="58" spans="1:12" s="47" customFormat="1" x14ac:dyDescent="0.2">
      <c r="A58" s="48"/>
      <c r="B58" s="48"/>
      <c r="C58" s="65"/>
      <c r="D58" s="48"/>
      <c r="E58" s="48"/>
      <c r="F58" s="48"/>
      <c r="H58" s="48"/>
      <c r="I58" s="75"/>
      <c r="J58" s="48"/>
      <c r="K58" s="75"/>
      <c r="L58" s="48"/>
    </row>
    <row r="59" spans="1:12" s="47" customFormat="1" x14ac:dyDescent="0.2">
      <c r="A59" s="48" t="s">
        <v>581</v>
      </c>
      <c r="B59" s="48"/>
      <c r="C59" s="65"/>
      <c r="D59" s="48" t="s">
        <v>589</v>
      </c>
      <c r="E59" s="48">
        <v>1</v>
      </c>
      <c r="F59" s="48" t="s">
        <v>4</v>
      </c>
      <c r="H59" s="48">
        <v>4</v>
      </c>
      <c r="I59" s="75"/>
      <c r="J59" s="48"/>
    </row>
    <row r="60" spans="1:12" s="47" customFormat="1" x14ac:dyDescent="0.2">
      <c r="A60" s="48"/>
      <c r="B60" s="48"/>
      <c r="C60" s="65"/>
      <c r="D60" s="48" t="s">
        <v>590</v>
      </c>
      <c r="E60" s="48">
        <v>2</v>
      </c>
      <c r="F60" s="48" t="s">
        <v>4</v>
      </c>
      <c r="H60" s="48">
        <v>3</v>
      </c>
      <c r="I60" s="75" t="s">
        <v>692</v>
      </c>
      <c r="J60" s="48"/>
      <c r="K60" s="75" t="s">
        <v>642</v>
      </c>
      <c r="L60" s="48" t="s">
        <v>650</v>
      </c>
    </row>
    <row r="61" spans="1:12" s="47" customFormat="1" x14ac:dyDescent="0.2">
      <c r="A61" s="48"/>
      <c r="B61" s="48"/>
      <c r="C61" s="65"/>
      <c r="D61" s="48" t="s">
        <v>591</v>
      </c>
      <c r="E61" s="48">
        <v>3</v>
      </c>
      <c r="F61" s="48" t="s">
        <v>4</v>
      </c>
      <c r="H61" s="48" t="s">
        <v>4</v>
      </c>
      <c r="I61" s="75"/>
      <c r="J61" s="48"/>
    </row>
    <row r="62" spans="1:12" s="47" customFormat="1" x14ac:dyDescent="0.2">
      <c r="A62" s="48"/>
      <c r="B62" s="48"/>
      <c r="C62" s="65"/>
      <c r="D62" s="48" t="s">
        <v>592</v>
      </c>
      <c r="E62" s="48">
        <v>4</v>
      </c>
      <c r="F62" s="48" t="s">
        <v>4</v>
      </c>
      <c r="H62" s="48">
        <v>2</v>
      </c>
      <c r="I62" s="75" t="s">
        <v>693</v>
      </c>
      <c r="J62" s="48"/>
      <c r="K62" s="75" t="s">
        <v>643</v>
      </c>
      <c r="L62" s="48" t="s">
        <v>652</v>
      </c>
    </row>
    <row r="63" spans="1:12" s="47" customFormat="1" x14ac:dyDescent="0.2">
      <c r="A63" s="48"/>
      <c r="B63" s="48"/>
      <c r="C63" s="65"/>
      <c r="D63" s="48" t="s">
        <v>593</v>
      </c>
      <c r="E63" s="48">
        <v>5</v>
      </c>
      <c r="F63" s="48" t="s">
        <v>4</v>
      </c>
      <c r="H63" s="48">
        <v>1</v>
      </c>
      <c r="I63" s="75"/>
      <c r="J63" s="48"/>
    </row>
    <row r="64" spans="1:12" s="47" customFormat="1" x14ac:dyDescent="0.2">
      <c r="A64" s="48"/>
      <c r="B64" s="48"/>
      <c r="C64" s="65"/>
      <c r="D64" s="48"/>
      <c r="E64" s="48"/>
      <c r="F64" s="48"/>
      <c r="H64" s="48"/>
      <c r="I64" s="75"/>
      <c r="J64" s="48"/>
    </row>
    <row r="65" spans="1:12" s="47" customFormat="1" x14ac:dyDescent="0.2">
      <c r="A65" s="48" t="s">
        <v>358</v>
      </c>
      <c r="B65" s="48"/>
      <c r="C65" s="65"/>
      <c r="D65" s="48" t="s">
        <v>589</v>
      </c>
      <c r="E65" s="48">
        <v>1</v>
      </c>
      <c r="F65" s="48" t="s">
        <v>4</v>
      </c>
      <c r="H65" s="48">
        <v>4</v>
      </c>
      <c r="I65" s="75"/>
      <c r="J65" s="48"/>
      <c r="K65" s="75"/>
      <c r="L65" s="48"/>
    </row>
    <row r="66" spans="1:12" s="47" customFormat="1" x14ac:dyDescent="0.2">
      <c r="A66" s="48"/>
      <c r="B66" s="48"/>
      <c r="C66" s="65"/>
      <c r="D66" s="48" t="s">
        <v>590</v>
      </c>
      <c r="E66" s="48">
        <v>2</v>
      </c>
      <c r="F66" s="48" t="s">
        <v>4</v>
      </c>
      <c r="H66" s="48">
        <v>3</v>
      </c>
      <c r="I66" s="75" t="s">
        <v>694</v>
      </c>
      <c r="J66" s="48"/>
      <c r="K66" s="75" t="s">
        <v>660</v>
      </c>
      <c r="L66" s="48" t="s">
        <v>651</v>
      </c>
    </row>
    <row r="67" spans="1:12" s="47" customFormat="1" x14ac:dyDescent="0.2">
      <c r="A67" s="48"/>
      <c r="B67" s="48"/>
      <c r="C67" s="65"/>
      <c r="D67" s="48" t="s">
        <v>591</v>
      </c>
      <c r="E67" s="48">
        <v>3</v>
      </c>
      <c r="F67" s="48" t="s">
        <v>4</v>
      </c>
      <c r="H67" s="48" t="s">
        <v>4</v>
      </c>
      <c r="I67" s="75"/>
      <c r="J67" s="48"/>
      <c r="K67" s="75"/>
      <c r="L67" s="48"/>
    </row>
    <row r="68" spans="1:12" s="47" customFormat="1" x14ac:dyDescent="0.2">
      <c r="A68" s="48"/>
      <c r="B68" s="48"/>
      <c r="C68" s="65"/>
      <c r="D68" s="48" t="s">
        <v>592</v>
      </c>
      <c r="E68" s="48">
        <v>4</v>
      </c>
      <c r="F68" s="48" t="s">
        <v>4</v>
      </c>
      <c r="H68" s="48">
        <v>2</v>
      </c>
      <c r="I68" s="75" t="s">
        <v>695</v>
      </c>
      <c r="J68" s="48"/>
      <c r="K68" s="75" t="s">
        <v>661</v>
      </c>
      <c r="L68" s="48" t="s">
        <v>653</v>
      </c>
    </row>
    <row r="69" spans="1:12" s="47" customFormat="1" x14ac:dyDescent="0.2">
      <c r="A69" s="48"/>
      <c r="B69" s="48"/>
      <c r="C69" s="65"/>
      <c r="D69" s="48" t="s">
        <v>593</v>
      </c>
      <c r="E69" s="48">
        <v>5</v>
      </c>
      <c r="F69" s="48" t="s">
        <v>4</v>
      </c>
      <c r="H69" s="48">
        <v>1</v>
      </c>
      <c r="I69" s="75"/>
      <c r="J69" s="48"/>
      <c r="K69" s="75"/>
      <c r="L69" s="48"/>
    </row>
    <row r="70" spans="1:12" s="47" customFormat="1" x14ac:dyDescent="0.2">
      <c r="A70" s="48"/>
      <c r="B70" s="48"/>
      <c r="C70" s="65"/>
      <c r="D70" s="48"/>
      <c r="E70" s="48"/>
      <c r="F70" s="48"/>
      <c r="H70" s="48"/>
      <c r="I70" s="75"/>
      <c r="J70" s="48"/>
      <c r="K70" s="75"/>
      <c r="L70" s="48"/>
    </row>
    <row r="71" spans="1:12" s="47" customFormat="1" x14ac:dyDescent="0.2">
      <c r="A71" s="48" t="s">
        <v>582</v>
      </c>
      <c r="B71" s="48"/>
      <c r="C71" s="65"/>
      <c r="D71" s="48" t="s">
        <v>589</v>
      </c>
      <c r="E71" s="48">
        <v>1</v>
      </c>
      <c r="F71" s="48" t="s">
        <v>4</v>
      </c>
      <c r="H71" s="48">
        <v>4</v>
      </c>
      <c r="I71" s="75"/>
      <c r="J71" s="48"/>
      <c r="K71" s="75"/>
      <c r="L71" s="48"/>
    </row>
    <row r="72" spans="1:12" s="47" customFormat="1" x14ac:dyDescent="0.2">
      <c r="A72" s="48"/>
      <c r="B72" s="48"/>
      <c r="C72" s="65"/>
      <c r="D72" s="48" t="s">
        <v>590</v>
      </c>
      <c r="E72" s="48">
        <v>2</v>
      </c>
      <c r="F72" s="48" t="s">
        <v>4</v>
      </c>
      <c r="H72" s="48">
        <v>3</v>
      </c>
      <c r="I72" s="75" t="s">
        <v>696</v>
      </c>
      <c r="J72" s="48"/>
      <c r="K72" s="75" t="s">
        <v>662</v>
      </c>
      <c r="L72" s="48" t="s">
        <v>654</v>
      </c>
    </row>
    <row r="73" spans="1:12" s="47" customFormat="1" x14ac:dyDescent="0.2">
      <c r="A73" s="48"/>
      <c r="B73" s="48"/>
      <c r="C73" s="65"/>
      <c r="D73" s="48" t="s">
        <v>591</v>
      </c>
      <c r="E73" s="48">
        <v>3</v>
      </c>
      <c r="F73" s="48" t="s">
        <v>4</v>
      </c>
      <c r="H73" s="48" t="s">
        <v>4</v>
      </c>
      <c r="I73" s="75"/>
      <c r="J73" s="48"/>
      <c r="K73" s="75"/>
      <c r="L73" s="48"/>
    </row>
    <row r="74" spans="1:12" s="47" customFormat="1" x14ac:dyDescent="0.2">
      <c r="A74" s="48"/>
      <c r="B74" s="48"/>
      <c r="C74" s="65"/>
      <c r="D74" s="48" t="s">
        <v>592</v>
      </c>
      <c r="E74" s="48">
        <v>4</v>
      </c>
      <c r="F74" s="48" t="s">
        <v>4</v>
      </c>
      <c r="H74" s="48">
        <v>2</v>
      </c>
      <c r="I74" s="75" t="s">
        <v>697</v>
      </c>
      <c r="J74" s="48"/>
      <c r="K74" s="75" t="s">
        <v>663</v>
      </c>
      <c r="L74" s="48" t="s">
        <v>653</v>
      </c>
    </row>
    <row r="75" spans="1:12" s="47" customFormat="1" x14ac:dyDescent="0.2">
      <c r="A75" s="48"/>
      <c r="B75" s="48"/>
      <c r="C75" s="65"/>
      <c r="D75" s="48" t="s">
        <v>593</v>
      </c>
      <c r="E75" s="48">
        <v>5</v>
      </c>
      <c r="F75" s="48" t="s">
        <v>4</v>
      </c>
      <c r="H75" s="48">
        <v>1</v>
      </c>
      <c r="I75" s="75"/>
      <c r="J75" s="48"/>
      <c r="K75" s="75"/>
      <c r="L75" s="48"/>
    </row>
    <row r="76" spans="1:12" s="47" customFormat="1" x14ac:dyDescent="0.2">
      <c r="A76" s="48"/>
      <c r="B76" s="48"/>
      <c r="C76" s="65"/>
      <c r="D76" s="48"/>
      <c r="E76" s="48"/>
      <c r="F76" s="48"/>
      <c r="H76" s="48"/>
      <c r="I76" s="75"/>
      <c r="J76" s="48"/>
      <c r="K76" s="75"/>
      <c r="L76" s="48"/>
    </row>
    <row r="77" spans="1:12" s="47" customFormat="1" x14ac:dyDescent="0.2">
      <c r="A77" s="48" t="s">
        <v>583</v>
      </c>
      <c r="B77" s="48"/>
      <c r="C77" s="65"/>
      <c r="D77" s="48" t="s">
        <v>589</v>
      </c>
      <c r="E77" s="48">
        <v>1</v>
      </c>
      <c r="F77" s="48" t="s">
        <v>4</v>
      </c>
      <c r="H77" s="48">
        <v>4</v>
      </c>
      <c r="I77" s="75"/>
      <c r="J77" s="48"/>
      <c r="K77" s="75"/>
      <c r="L77" s="48"/>
    </row>
    <row r="78" spans="1:12" s="47" customFormat="1" x14ac:dyDescent="0.2">
      <c r="A78" s="48"/>
      <c r="B78" s="48"/>
      <c r="C78" s="65"/>
      <c r="D78" s="48" t="s">
        <v>590</v>
      </c>
      <c r="E78" s="48">
        <v>2</v>
      </c>
      <c r="F78" s="48" t="s">
        <v>4</v>
      </c>
      <c r="H78" s="48">
        <v>3</v>
      </c>
      <c r="I78" s="75" t="s">
        <v>698</v>
      </c>
      <c r="J78" s="48"/>
      <c r="K78" s="75" t="s">
        <v>664</v>
      </c>
      <c r="L78" s="48" t="s">
        <v>655</v>
      </c>
    </row>
    <row r="79" spans="1:12" s="47" customFormat="1" x14ac:dyDescent="0.2">
      <c r="A79" s="48"/>
      <c r="B79" s="48"/>
      <c r="C79" s="65"/>
      <c r="D79" s="48" t="s">
        <v>591</v>
      </c>
      <c r="E79" s="48">
        <v>3</v>
      </c>
      <c r="F79" s="48" t="s">
        <v>4</v>
      </c>
      <c r="H79" s="48" t="s">
        <v>4</v>
      </c>
      <c r="I79" s="75"/>
      <c r="J79" s="48"/>
      <c r="K79" s="75"/>
      <c r="L79" s="48"/>
    </row>
    <row r="80" spans="1:12" s="47" customFormat="1" x14ac:dyDescent="0.2">
      <c r="A80" s="48"/>
      <c r="B80" s="48"/>
      <c r="C80" s="65"/>
      <c r="D80" s="48" t="s">
        <v>592</v>
      </c>
      <c r="E80" s="48">
        <v>4</v>
      </c>
      <c r="F80" s="48" t="s">
        <v>4</v>
      </c>
      <c r="H80" s="48">
        <v>2</v>
      </c>
      <c r="I80" s="75" t="s">
        <v>699</v>
      </c>
      <c r="J80" s="48"/>
      <c r="K80" s="75" t="s">
        <v>665</v>
      </c>
      <c r="L80" s="48" t="s">
        <v>653</v>
      </c>
    </row>
    <row r="81" spans="1:12" s="47" customFormat="1" x14ac:dyDescent="0.2">
      <c r="A81" s="48"/>
      <c r="B81" s="48"/>
      <c r="C81" s="65"/>
      <c r="D81" s="48" t="s">
        <v>593</v>
      </c>
      <c r="E81" s="48">
        <v>5</v>
      </c>
      <c r="F81" s="48" t="s">
        <v>4</v>
      </c>
      <c r="H81" s="48">
        <v>1</v>
      </c>
      <c r="I81" s="75"/>
      <c r="J81" s="48"/>
      <c r="K81" s="75"/>
      <c r="L81" s="48"/>
    </row>
    <row r="82" spans="1:12" s="47" customFormat="1" x14ac:dyDescent="0.2">
      <c r="A82" s="48"/>
      <c r="B82" s="48"/>
      <c r="C82" s="65"/>
      <c r="D82" s="48"/>
      <c r="E82" s="48"/>
      <c r="F82" s="48"/>
      <c r="H82" s="48"/>
      <c r="I82" s="75"/>
      <c r="J82" s="48"/>
      <c r="K82" s="75"/>
      <c r="L82" s="48"/>
    </row>
    <row r="83" spans="1:12" s="47" customFormat="1" x14ac:dyDescent="0.2">
      <c r="A83" s="48" t="s">
        <v>584</v>
      </c>
      <c r="B83" s="48"/>
      <c r="C83" s="65"/>
      <c r="D83" s="48" t="s">
        <v>589</v>
      </c>
      <c r="E83" s="48">
        <v>1</v>
      </c>
      <c r="F83" s="48" t="s">
        <v>4</v>
      </c>
      <c r="H83" s="48">
        <v>4</v>
      </c>
      <c r="I83" s="75"/>
      <c r="J83" s="48"/>
      <c r="K83" s="75"/>
      <c r="L83" s="48"/>
    </row>
    <row r="84" spans="1:12" s="47" customFormat="1" x14ac:dyDescent="0.2">
      <c r="A84" s="48"/>
      <c r="B84" s="48"/>
      <c r="C84" s="65"/>
      <c r="D84" s="48" t="s">
        <v>590</v>
      </c>
      <c r="E84" s="48">
        <v>2</v>
      </c>
      <c r="F84" s="48" t="s">
        <v>4</v>
      </c>
      <c r="H84" s="48">
        <v>3</v>
      </c>
      <c r="I84" s="75" t="s">
        <v>700</v>
      </c>
      <c r="J84" s="48"/>
      <c r="K84" s="75" t="s">
        <v>666</v>
      </c>
      <c r="L84" s="48" t="s">
        <v>656</v>
      </c>
    </row>
    <row r="85" spans="1:12" s="47" customFormat="1" x14ac:dyDescent="0.2">
      <c r="A85" s="48"/>
      <c r="B85" s="48"/>
      <c r="C85" s="65"/>
      <c r="D85" s="48" t="s">
        <v>591</v>
      </c>
      <c r="E85" s="48">
        <v>3</v>
      </c>
      <c r="F85" s="48" t="s">
        <v>4</v>
      </c>
      <c r="H85" s="48" t="s">
        <v>4</v>
      </c>
      <c r="I85" s="75"/>
      <c r="J85" s="48"/>
      <c r="K85" s="75"/>
      <c r="L85" s="48"/>
    </row>
    <row r="86" spans="1:12" s="47" customFormat="1" x14ac:dyDescent="0.2">
      <c r="A86" s="48"/>
      <c r="B86" s="48"/>
      <c r="C86" s="65"/>
      <c r="D86" s="48" t="s">
        <v>592</v>
      </c>
      <c r="E86" s="48">
        <v>4</v>
      </c>
      <c r="F86" s="48" t="s">
        <v>4</v>
      </c>
      <c r="H86" s="48">
        <v>2</v>
      </c>
      <c r="I86" s="75" t="s">
        <v>701</v>
      </c>
      <c r="J86" s="48"/>
      <c r="K86" s="75" t="s">
        <v>667</v>
      </c>
      <c r="L86" s="48" t="s">
        <v>653</v>
      </c>
    </row>
    <row r="87" spans="1:12" s="47" customFormat="1" x14ac:dyDescent="0.2">
      <c r="A87" s="48"/>
      <c r="B87" s="48"/>
      <c r="C87" s="65"/>
      <c r="D87" s="48" t="s">
        <v>593</v>
      </c>
      <c r="E87" s="48">
        <v>5</v>
      </c>
      <c r="F87" s="48" t="s">
        <v>4</v>
      </c>
      <c r="H87" s="48">
        <v>1</v>
      </c>
      <c r="I87" s="75"/>
      <c r="J87" s="48"/>
      <c r="K87" s="75"/>
      <c r="L87" s="48"/>
    </row>
    <row r="88" spans="1:12" s="47" customFormat="1" x14ac:dyDescent="0.2">
      <c r="A88" s="48"/>
      <c r="B88" s="48"/>
      <c r="C88" s="65"/>
      <c r="D88" s="48"/>
      <c r="E88" s="48"/>
      <c r="F88" s="48"/>
      <c r="H88" s="48"/>
      <c r="I88" s="75"/>
      <c r="J88" s="48"/>
      <c r="K88" s="75"/>
      <c r="L88" s="48"/>
    </row>
    <row r="89" spans="1:12" s="47" customFormat="1" x14ac:dyDescent="0.2">
      <c r="A89" s="48" t="s">
        <v>585</v>
      </c>
      <c r="B89" s="48"/>
      <c r="C89" s="65"/>
      <c r="D89" s="48" t="s">
        <v>589</v>
      </c>
      <c r="E89" s="48">
        <v>1</v>
      </c>
      <c r="F89" s="48" t="s">
        <v>4</v>
      </c>
      <c r="H89" s="48">
        <v>4</v>
      </c>
      <c r="I89" s="75"/>
      <c r="J89" s="48"/>
      <c r="K89" s="75"/>
      <c r="L89" s="48"/>
    </row>
    <row r="90" spans="1:12" s="47" customFormat="1" x14ac:dyDescent="0.2">
      <c r="A90" s="48"/>
      <c r="B90" s="48"/>
      <c r="C90" s="65"/>
      <c r="D90" s="48" t="s">
        <v>590</v>
      </c>
      <c r="E90" s="48">
        <v>2</v>
      </c>
      <c r="F90" s="48" t="s">
        <v>4</v>
      </c>
      <c r="H90" s="48">
        <v>3</v>
      </c>
      <c r="I90" s="75" t="s">
        <v>702</v>
      </c>
      <c r="J90" s="48"/>
      <c r="K90" s="75" t="s">
        <v>668</v>
      </c>
      <c r="L90" s="48" t="s">
        <v>657</v>
      </c>
    </row>
    <row r="91" spans="1:12" s="47" customFormat="1" x14ac:dyDescent="0.2">
      <c r="A91" s="48"/>
      <c r="B91" s="48"/>
      <c r="C91" s="65"/>
      <c r="D91" s="48" t="s">
        <v>591</v>
      </c>
      <c r="E91" s="48">
        <v>3</v>
      </c>
      <c r="F91" s="48" t="s">
        <v>4</v>
      </c>
      <c r="H91" s="48" t="s">
        <v>4</v>
      </c>
      <c r="I91" s="75"/>
      <c r="J91" s="48"/>
      <c r="K91" s="75"/>
      <c r="L91" s="48"/>
    </row>
    <row r="92" spans="1:12" s="47" customFormat="1" x14ac:dyDescent="0.2">
      <c r="A92" s="48"/>
      <c r="B92" s="48"/>
      <c r="C92" s="65"/>
      <c r="D92" s="48" t="s">
        <v>592</v>
      </c>
      <c r="E92" s="48">
        <v>4</v>
      </c>
      <c r="F92" s="48" t="s">
        <v>4</v>
      </c>
      <c r="H92" s="48">
        <v>2</v>
      </c>
      <c r="I92" s="75" t="s">
        <v>703</v>
      </c>
      <c r="J92" s="48"/>
      <c r="K92" s="75" t="s">
        <v>669</v>
      </c>
      <c r="L92" s="48" t="s">
        <v>653</v>
      </c>
    </row>
    <row r="93" spans="1:12" s="47" customFormat="1" x14ac:dyDescent="0.2">
      <c r="A93" s="48"/>
      <c r="B93" s="48"/>
      <c r="C93" s="65"/>
      <c r="D93" s="48" t="s">
        <v>593</v>
      </c>
      <c r="E93" s="48">
        <v>5</v>
      </c>
      <c r="F93" s="48" t="s">
        <v>4</v>
      </c>
      <c r="H93" s="48">
        <v>1</v>
      </c>
      <c r="I93" s="75"/>
      <c r="J93" s="48"/>
      <c r="K93" s="75"/>
      <c r="L93" s="48"/>
    </row>
    <row r="94" spans="1:12" s="47" customFormat="1" x14ac:dyDescent="0.2">
      <c r="A94" s="48"/>
      <c r="B94" s="48"/>
      <c r="C94" s="65"/>
      <c r="D94" s="48"/>
      <c r="E94" s="48"/>
      <c r="F94" s="48"/>
      <c r="H94" s="48"/>
      <c r="I94" s="75"/>
      <c r="J94" s="48"/>
      <c r="K94" s="75"/>
      <c r="L94" s="48"/>
    </row>
    <row r="95" spans="1:12" s="47" customFormat="1" x14ac:dyDescent="0.2">
      <c r="A95" s="48" t="s">
        <v>245</v>
      </c>
      <c r="B95" s="48"/>
      <c r="C95" s="65"/>
      <c r="D95" s="48" t="s">
        <v>589</v>
      </c>
      <c r="E95" s="48">
        <v>1</v>
      </c>
      <c r="F95" s="48" t="s">
        <v>4</v>
      </c>
      <c r="H95" s="48">
        <v>4</v>
      </c>
      <c r="I95" s="75"/>
      <c r="J95" s="48"/>
      <c r="K95" s="75"/>
      <c r="L95" s="48"/>
    </row>
    <row r="96" spans="1:12" s="47" customFormat="1" x14ac:dyDescent="0.2">
      <c r="A96" s="48"/>
      <c r="B96" s="48"/>
      <c r="C96" s="65"/>
      <c r="D96" s="48" t="s">
        <v>590</v>
      </c>
      <c r="E96" s="48">
        <v>2</v>
      </c>
      <c r="F96" s="48" t="s">
        <v>4</v>
      </c>
      <c r="H96" s="48">
        <v>3</v>
      </c>
      <c r="I96" s="75" t="s">
        <v>704</v>
      </c>
      <c r="J96" s="48"/>
      <c r="K96" s="75" t="s">
        <v>670</v>
      </c>
      <c r="L96" s="48" t="s">
        <v>658</v>
      </c>
    </row>
    <row r="97" spans="1:12" s="47" customFormat="1" x14ac:dyDescent="0.2">
      <c r="A97" s="48"/>
      <c r="B97" s="48"/>
      <c r="C97" s="65"/>
      <c r="D97" s="48" t="s">
        <v>591</v>
      </c>
      <c r="E97" s="48">
        <v>3</v>
      </c>
      <c r="F97" s="48" t="s">
        <v>4</v>
      </c>
      <c r="H97" s="48" t="s">
        <v>4</v>
      </c>
      <c r="I97" s="75"/>
      <c r="J97" s="48"/>
      <c r="K97" s="75"/>
      <c r="L97" s="48"/>
    </row>
    <row r="98" spans="1:12" s="47" customFormat="1" x14ac:dyDescent="0.2">
      <c r="A98" s="48"/>
      <c r="B98" s="48"/>
      <c r="C98" s="65"/>
      <c r="D98" s="48" t="s">
        <v>592</v>
      </c>
      <c r="E98" s="48">
        <v>4</v>
      </c>
      <c r="F98" s="48" t="s">
        <v>4</v>
      </c>
      <c r="H98" s="48">
        <v>2</v>
      </c>
      <c r="I98" s="75" t="s">
        <v>705</v>
      </c>
      <c r="J98" s="48"/>
      <c r="K98" s="75" t="s">
        <v>671</v>
      </c>
      <c r="L98" s="48" t="s">
        <v>653</v>
      </c>
    </row>
    <row r="99" spans="1:12" s="47" customFormat="1" x14ac:dyDescent="0.2">
      <c r="A99" s="48"/>
      <c r="B99" s="48"/>
      <c r="C99" s="65"/>
      <c r="D99" s="48" t="s">
        <v>593</v>
      </c>
      <c r="E99" s="48">
        <v>5</v>
      </c>
      <c r="F99" s="48" t="s">
        <v>4</v>
      </c>
      <c r="H99" s="48">
        <v>1</v>
      </c>
      <c r="I99" s="75"/>
      <c r="J99" s="48"/>
      <c r="K99" s="75"/>
      <c r="L99" s="48"/>
    </row>
    <row r="100" spans="1:12" s="47" customFormat="1" x14ac:dyDescent="0.2">
      <c r="A100" s="48"/>
      <c r="B100" s="48"/>
      <c r="C100" s="65"/>
      <c r="D100" s="48"/>
      <c r="E100" s="48"/>
      <c r="F100" s="48"/>
      <c r="H100" s="48"/>
      <c r="I100" s="75"/>
      <c r="J100" s="48"/>
      <c r="K100" s="75"/>
      <c r="L100" s="48"/>
    </row>
    <row r="101" spans="1:12" s="47" customFormat="1" x14ac:dyDescent="0.2">
      <c r="A101" s="48" t="s">
        <v>586</v>
      </c>
      <c r="B101" s="48"/>
      <c r="C101" s="65"/>
      <c r="D101" s="48" t="s">
        <v>589</v>
      </c>
      <c r="E101" s="48">
        <v>1</v>
      </c>
      <c r="F101" s="48" t="s">
        <v>4</v>
      </c>
      <c r="H101" s="48">
        <v>4</v>
      </c>
      <c r="I101" s="75"/>
      <c r="J101" s="48"/>
      <c r="K101" s="75"/>
      <c r="L101" s="48"/>
    </row>
    <row r="102" spans="1:12" s="47" customFormat="1" x14ac:dyDescent="0.2">
      <c r="A102" s="48"/>
      <c r="B102" s="48"/>
      <c r="C102" s="65"/>
      <c r="D102" s="48" t="s">
        <v>590</v>
      </c>
      <c r="E102" s="48">
        <v>2</v>
      </c>
      <c r="F102" s="48" t="s">
        <v>4</v>
      </c>
      <c r="H102" s="48">
        <v>3</v>
      </c>
      <c r="I102" s="75" t="s">
        <v>706</v>
      </c>
      <c r="J102" s="48"/>
      <c r="K102" s="75" t="s">
        <v>672</v>
      </c>
      <c r="L102" s="48" t="s">
        <v>659</v>
      </c>
    </row>
    <row r="103" spans="1:12" s="47" customFormat="1" x14ac:dyDescent="0.2">
      <c r="A103" s="48"/>
      <c r="B103" s="48"/>
      <c r="C103" s="65"/>
      <c r="D103" s="48" t="s">
        <v>591</v>
      </c>
      <c r="E103" s="48">
        <v>3</v>
      </c>
      <c r="F103" s="48" t="s">
        <v>4</v>
      </c>
      <c r="H103" s="48" t="s">
        <v>4</v>
      </c>
      <c r="I103" s="75"/>
      <c r="J103" s="48"/>
      <c r="K103" s="75"/>
      <c r="L103" s="48"/>
    </row>
    <row r="104" spans="1:12" s="47" customFormat="1" x14ac:dyDescent="0.2">
      <c r="A104" s="48"/>
      <c r="B104" s="48"/>
      <c r="C104" s="65"/>
      <c r="D104" s="48" t="s">
        <v>592</v>
      </c>
      <c r="E104" s="48">
        <v>4</v>
      </c>
      <c r="F104" s="48" t="s">
        <v>4</v>
      </c>
      <c r="H104" s="48">
        <v>2</v>
      </c>
      <c r="I104" s="75" t="s">
        <v>707</v>
      </c>
      <c r="J104" s="48"/>
      <c r="K104" s="75" t="s">
        <v>673</v>
      </c>
      <c r="L104" s="48" t="s">
        <v>653</v>
      </c>
    </row>
    <row r="105" spans="1:12" s="47" customFormat="1" x14ac:dyDescent="0.2">
      <c r="A105" s="48"/>
      <c r="B105" s="48"/>
      <c r="C105" s="65"/>
      <c r="D105" s="48" t="s">
        <v>593</v>
      </c>
      <c r="E105" s="48">
        <v>5</v>
      </c>
      <c r="F105" s="48" t="s">
        <v>4</v>
      </c>
      <c r="H105" s="48">
        <v>1</v>
      </c>
      <c r="I105" s="75"/>
      <c r="J105" s="48"/>
      <c r="K105" s="75"/>
      <c r="L105" s="48"/>
    </row>
    <row r="106" spans="1:12" s="47" customFormat="1" x14ac:dyDescent="0.2">
      <c r="A106" s="48"/>
      <c r="B106" s="48"/>
      <c r="C106" s="65"/>
      <c r="D106" s="48"/>
      <c r="E106" s="48"/>
      <c r="F106" s="48"/>
      <c r="H106" s="48"/>
      <c r="I106" s="75"/>
      <c r="J106" s="48"/>
      <c r="K106" s="75"/>
      <c r="L106" s="48"/>
    </row>
    <row r="107" spans="1:12" s="47" customFormat="1" x14ac:dyDescent="0.2">
      <c r="A107" s="48"/>
      <c r="B107" s="48"/>
      <c r="C107" s="65"/>
      <c r="D107" s="48"/>
      <c r="E107" s="48"/>
      <c r="F107" s="48"/>
      <c r="H107" s="48"/>
      <c r="I107" s="75"/>
      <c r="J107" s="48"/>
      <c r="K107" s="75"/>
      <c r="L107" s="48"/>
    </row>
    <row r="108" spans="1:12" s="47" customFormat="1" ht="38.25" x14ac:dyDescent="0.2">
      <c r="A108" s="48" t="s">
        <v>144</v>
      </c>
      <c r="B108" s="48" t="s">
        <v>140</v>
      </c>
      <c r="C108" s="65" t="s">
        <v>145</v>
      </c>
      <c r="D108" s="65" t="s">
        <v>142</v>
      </c>
      <c r="E108" s="48" t="s">
        <v>143</v>
      </c>
      <c r="F108" s="48" t="s">
        <v>4</v>
      </c>
      <c r="H108" s="65" t="s">
        <v>721</v>
      </c>
      <c r="I108" s="75" t="s">
        <v>675</v>
      </c>
      <c r="J108" s="75" t="s">
        <v>4</v>
      </c>
      <c r="K108" s="75" t="s">
        <v>718</v>
      </c>
      <c r="L108" s="48" t="s">
        <v>722</v>
      </c>
    </row>
    <row r="109" spans="1:12" s="47" customFormat="1" x14ac:dyDescent="0.2">
      <c r="A109" s="48"/>
      <c r="B109" s="48"/>
      <c r="C109" s="65"/>
      <c r="D109" s="48"/>
      <c r="E109" s="48"/>
      <c r="F109" s="48"/>
      <c r="H109" s="48"/>
      <c r="I109" s="75"/>
      <c r="J109" s="48"/>
      <c r="K109" s="75"/>
      <c r="L109" s="48"/>
    </row>
    <row r="110" spans="1:12" s="47" customFormat="1" x14ac:dyDescent="0.2">
      <c r="A110" s="48" t="s">
        <v>587</v>
      </c>
      <c r="B110" s="48"/>
      <c r="C110" s="65"/>
      <c r="D110" s="48" t="s">
        <v>589</v>
      </c>
      <c r="E110" s="48">
        <v>1</v>
      </c>
      <c r="F110" s="48" t="s">
        <v>4</v>
      </c>
      <c r="H110" s="48">
        <v>4</v>
      </c>
      <c r="I110" s="75"/>
      <c r="J110" s="48"/>
      <c r="K110" s="75"/>
      <c r="L110" s="48"/>
    </row>
    <row r="111" spans="1:12" s="47" customFormat="1" x14ac:dyDescent="0.2">
      <c r="A111" s="48"/>
      <c r="B111" s="48"/>
      <c r="C111" s="65"/>
      <c r="D111" s="48" t="s">
        <v>590</v>
      </c>
      <c r="E111" s="48">
        <v>2</v>
      </c>
      <c r="F111" s="48" t="s">
        <v>4</v>
      </c>
      <c r="H111" s="48">
        <v>3</v>
      </c>
      <c r="I111" s="75" t="s">
        <v>715</v>
      </c>
      <c r="J111" s="48"/>
      <c r="K111" s="75" t="s">
        <v>624</v>
      </c>
      <c r="L111" s="48" t="s">
        <v>716</v>
      </c>
    </row>
    <row r="112" spans="1:12" s="47" customFormat="1" x14ac:dyDescent="0.2">
      <c r="A112" s="48"/>
      <c r="B112" s="48"/>
      <c r="C112" s="65"/>
      <c r="D112" s="48" t="s">
        <v>591</v>
      </c>
      <c r="E112" s="48">
        <v>3</v>
      </c>
      <c r="F112" s="48" t="s">
        <v>4</v>
      </c>
      <c r="H112" s="48" t="s">
        <v>4</v>
      </c>
      <c r="I112" s="75"/>
      <c r="J112" s="48"/>
      <c r="K112" s="75"/>
      <c r="L112" s="48"/>
    </row>
    <row r="113" spans="1:12" s="47" customFormat="1" x14ac:dyDescent="0.2">
      <c r="A113" s="48"/>
      <c r="B113" s="48"/>
      <c r="C113" s="65"/>
      <c r="D113" s="48" t="s">
        <v>592</v>
      </c>
      <c r="E113" s="48">
        <v>4</v>
      </c>
      <c r="F113" s="48" t="s">
        <v>4</v>
      </c>
      <c r="H113" s="48">
        <v>2</v>
      </c>
      <c r="I113" s="75" t="s">
        <v>708</v>
      </c>
      <c r="J113" s="48"/>
      <c r="K113" s="75" t="s">
        <v>625</v>
      </c>
      <c r="L113" s="48" t="s">
        <v>652</v>
      </c>
    </row>
    <row r="114" spans="1:12" s="47" customFormat="1" x14ac:dyDescent="0.2">
      <c r="A114" s="48"/>
      <c r="B114" s="48"/>
      <c r="C114" s="65"/>
      <c r="D114" s="48" t="s">
        <v>593</v>
      </c>
      <c r="E114" s="48">
        <v>5</v>
      </c>
      <c r="F114" s="48" t="s">
        <v>4</v>
      </c>
      <c r="H114" s="48">
        <v>1</v>
      </c>
      <c r="I114" s="75"/>
      <c r="J114" s="48"/>
      <c r="K114" s="75"/>
      <c r="L114" s="48"/>
    </row>
    <row r="115" spans="1:12" s="47" customFormat="1" x14ac:dyDescent="0.2">
      <c r="A115" s="48"/>
      <c r="B115" s="48"/>
      <c r="C115" s="65"/>
      <c r="D115" s="48"/>
      <c r="E115" s="48"/>
      <c r="F115" s="48"/>
      <c r="H115" s="48"/>
      <c r="I115" s="75"/>
      <c r="J115" s="48"/>
      <c r="K115" s="75"/>
      <c r="L115" s="48"/>
    </row>
    <row r="116" spans="1:12" s="47" customFormat="1" x14ac:dyDescent="0.2">
      <c r="A116" s="48" t="s">
        <v>273</v>
      </c>
      <c r="B116" s="48"/>
      <c r="C116" s="65"/>
      <c r="D116" s="48" t="s">
        <v>589</v>
      </c>
      <c r="E116" s="48">
        <v>1</v>
      </c>
      <c r="F116" s="48" t="s">
        <v>4</v>
      </c>
      <c r="H116" s="48">
        <v>4</v>
      </c>
      <c r="I116" s="75"/>
      <c r="J116" s="48"/>
      <c r="K116" s="75"/>
      <c r="L116" s="48"/>
    </row>
    <row r="117" spans="1:12" s="47" customFormat="1" x14ac:dyDescent="0.2">
      <c r="A117" s="48" t="s">
        <v>4</v>
      </c>
      <c r="B117" s="48"/>
      <c r="C117" s="65"/>
      <c r="D117" s="48" t="s">
        <v>590</v>
      </c>
      <c r="E117" s="48">
        <v>2</v>
      </c>
      <c r="F117" s="48" t="s">
        <v>4</v>
      </c>
      <c r="H117" s="48">
        <v>3</v>
      </c>
      <c r="I117" s="75" t="s">
        <v>709</v>
      </c>
      <c r="J117" s="48"/>
      <c r="K117" s="75" t="s">
        <v>628</v>
      </c>
      <c r="L117" s="48" t="s">
        <v>717</v>
      </c>
    </row>
    <row r="118" spans="1:12" s="47" customFormat="1" x14ac:dyDescent="0.2">
      <c r="A118" s="48"/>
      <c r="B118" s="48"/>
      <c r="C118" s="65"/>
      <c r="D118" s="48" t="s">
        <v>591</v>
      </c>
      <c r="E118" s="48">
        <v>3</v>
      </c>
      <c r="F118" s="48" t="s">
        <v>4</v>
      </c>
      <c r="H118" s="48" t="s">
        <v>4</v>
      </c>
      <c r="I118" s="75"/>
      <c r="J118" s="48"/>
      <c r="K118" s="75"/>
      <c r="L118" s="48"/>
    </row>
    <row r="119" spans="1:12" s="47" customFormat="1" x14ac:dyDescent="0.2">
      <c r="A119" s="48"/>
      <c r="B119" s="48"/>
      <c r="C119" s="65"/>
      <c r="D119" s="48" t="s">
        <v>592</v>
      </c>
      <c r="E119" s="48">
        <v>4</v>
      </c>
      <c r="F119" s="48" t="s">
        <v>4</v>
      </c>
      <c r="H119" s="48">
        <v>2</v>
      </c>
      <c r="I119" s="75" t="s">
        <v>710</v>
      </c>
      <c r="J119" s="48"/>
      <c r="K119" s="75" t="s">
        <v>629</v>
      </c>
      <c r="L119" s="48" t="s">
        <v>652</v>
      </c>
    </row>
    <row r="120" spans="1:12" s="47" customFormat="1" x14ac:dyDescent="0.2">
      <c r="A120" s="48"/>
      <c r="B120" s="48"/>
      <c r="C120" s="65"/>
      <c r="D120" s="48" t="s">
        <v>593</v>
      </c>
      <c r="E120" s="48">
        <v>5</v>
      </c>
      <c r="F120" s="48" t="s">
        <v>4</v>
      </c>
      <c r="H120" s="48">
        <v>1</v>
      </c>
      <c r="I120" s="75"/>
      <c r="J120" s="48"/>
      <c r="K120" s="75"/>
      <c r="L120" s="48"/>
    </row>
    <row r="121" spans="1:12" s="47" customFormat="1" x14ac:dyDescent="0.2">
      <c r="A121" s="48"/>
      <c r="B121" s="48"/>
      <c r="C121" s="65"/>
      <c r="D121" s="48"/>
      <c r="E121" s="48"/>
      <c r="F121" s="48"/>
      <c r="H121" s="48"/>
      <c r="I121" s="75"/>
      <c r="J121" s="48"/>
      <c r="K121" s="75"/>
      <c r="L121" s="48"/>
    </row>
    <row r="122" spans="1:12" s="47" customFormat="1" x14ac:dyDescent="0.2">
      <c r="A122" s="48" t="s">
        <v>272</v>
      </c>
      <c r="B122" s="48"/>
      <c r="C122" s="65"/>
      <c r="D122" s="48" t="s">
        <v>589</v>
      </c>
      <c r="E122" s="48">
        <v>1</v>
      </c>
      <c r="F122" s="48" t="s">
        <v>4</v>
      </c>
      <c r="H122" s="48">
        <v>4</v>
      </c>
      <c r="I122" s="75"/>
      <c r="J122" s="48"/>
      <c r="K122" s="75"/>
      <c r="L122" s="48"/>
    </row>
    <row r="123" spans="1:12" s="47" customFormat="1" x14ac:dyDescent="0.2">
      <c r="A123" s="48"/>
      <c r="B123" s="48"/>
      <c r="C123" s="65"/>
      <c r="D123" s="48" t="s">
        <v>590</v>
      </c>
      <c r="E123" s="48">
        <v>2</v>
      </c>
      <c r="F123" s="48" t="s">
        <v>4</v>
      </c>
      <c r="H123" s="48">
        <v>3</v>
      </c>
      <c r="I123" s="75" t="s">
        <v>711</v>
      </c>
      <c r="J123" s="48"/>
      <c r="K123" s="75" t="s">
        <v>630</v>
      </c>
      <c r="L123" s="48" t="s">
        <v>719</v>
      </c>
    </row>
    <row r="124" spans="1:12" s="47" customFormat="1" x14ac:dyDescent="0.2">
      <c r="A124" s="48"/>
      <c r="B124" s="48"/>
      <c r="C124" s="65"/>
      <c r="D124" s="48" t="s">
        <v>591</v>
      </c>
      <c r="E124" s="48">
        <v>3</v>
      </c>
      <c r="F124" s="48" t="s">
        <v>4</v>
      </c>
      <c r="H124" s="48" t="s">
        <v>4</v>
      </c>
      <c r="I124" s="75"/>
      <c r="J124" s="48"/>
      <c r="K124" s="75"/>
      <c r="L124" s="48"/>
    </row>
    <row r="125" spans="1:12" s="47" customFormat="1" x14ac:dyDescent="0.2">
      <c r="A125" s="48"/>
      <c r="B125" s="48"/>
      <c r="C125" s="65"/>
      <c r="D125" s="48" t="s">
        <v>592</v>
      </c>
      <c r="E125" s="48">
        <v>4</v>
      </c>
      <c r="F125" s="48" t="s">
        <v>4</v>
      </c>
      <c r="H125" s="48">
        <v>2</v>
      </c>
      <c r="I125" s="75" t="s">
        <v>712</v>
      </c>
      <c r="J125" s="48"/>
      <c r="K125" s="75" t="s">
        <v>631</v>
      </c>
      <c r="L125" s="48" t="s">
        <v>652</v>
      </c>
    </row>
    <row r="126" spans="1:12" s="47" customFormat="1" x14ac:dyDescent="0.2">
      <c r="A126" s="48"/>
      <c r="B126" s="48"/>
      <c r="C126" s="65"/>
      <c r="D126" s="48" t="s">
        <v>593</v>
      </c>
      <c r="E126" s="48">
        <v>5</v>
      </c>
      <c r="F126" s="48" t="s">
        <v>4</v>
      </c>
      <c r="H126" s="48">
        <v>1</v>
      </c>
      <c r="I126" s="75"/>
      <c r="J126" s="48"/>
      <c r="K126" s="75"/>
      <c r="L126" s="48"/>
    </row>
    <row r="127" spans="1:12" s="47" customFormat="1" x14ac:dyDescent="0.2">
      <c r="A127" s="48"/>
      <c r="B127" s="48"/>
      <c r="C127" s="65"/>
      <c r="D127" s="48"/>
      <c r="E127" s="48"/>
      <c r="F127" s="48"/>
      <c r="H127" s="48"/>
      <c r="I127" s="75"/>
      <c r="J127" s="48"/>
      <c r="K127" s="75"/>
      <c r="L127" s="48"/>
    </row>
    <row r="128" spans="1:12" s="47" customFormat="1" x14ac:dyDescent="0.2">
      <c r="A128" s="48" t="s">
        <v>588</v>
      </c>
      <c r="B128" s="48"/>
      <c r="C128" s="65"/>
      <c r="D128" s="48" t="s">
        <v>589</v>
      </c>
      <c r="E128" s="48">
        <v>1</v>
      </c>
      <c r="F128" s="48" t="s">
        <v>4</v>
      </c>
      <c r="H128" s="48">
        <v>4</v>
      </c>
      <c r="I128" s="75"/>
      <c r="J128" s="48"/>
      <c r="K128" s="75"/>
      <c r="L128" s="48"/>
    </row>
    <row r="129" spans="1:12" s="47" customFormat="1" x14ac:dyDescent="0.2">
      <c r="A129" s="48"/>
      <c r="B129" s="48"/>
      <c r="C129" s="65"/>
      <c r="D129" s="48" t="s">
        <v>590</v>
      </c>
      <c r="E129" s="48">
        <v>2</v>
      </c>
      <c r="F129" s="48" t="s">
        <v>4</v>
      </c>
      <c r="H129" s="48">
        <v>3</v>
      </c>
      <c r="I129" s="75" t="s">
        <v>713</v>
      </c>
      <c r="J129" s="48"/>
      <c r="K129" s="75" t="s">
        <v>632</v>
      </c>
      <c r="L129" s="48" t="s">
        <v>720</v>
      </c>
    </row>
    <row r="130" spans="1:12" s="47" customFormat="1" x14ac:dyDescent="0.2">
      <c r="A130" s="48"/>
      <c r="B130" s="48"/>
      <c r="C130" s="65"/>
      <c r="D130" s="48" t="s">
        <v>591</v>
      </c>
      <c r="E130" s="48">
        <v>3</v>
      </c>
      <c r="F130" s="48" t="s">
        <v>4</v>
      </c>
      <c r="H130" s="48" t="s">
        <v>4</v>
      </c>
      <c r="I130" s="75"/>
      <c r="J130" s="48"/>
      <c r="K130" s="75"/>
      <c r="L130" s="48"/>
    </row>
    <row r="131" spans="1:12" s="47" customFormat="1" x14ac:dyDescent="0.2">
      <c r="A131" s="48"/>
      <c r="B131" s="48"/>
      <c r="C131" s="65"/>
      <c r="D131" s="48" t="s">
        <v>592</v>
      </c>
      <c r="E131" s="48">
        <v>4</v>
      </c>
      <c r="F131" s="48" t="s">
        <v>4</v>
      </c>
      <c r="H131" s="48">
        <v>2</v>
      </c>
      <c r="I131" s="75" t="s">
        <v>714</v>
      </c>
      <c r="J131" s="48"/>
      <c r="K131" s="75" t="s">
        <v>633</v>
      </c>
      <c r="L131" s="48" t="s">
        <v>652</v>
      </c>
    </row>
    <row r="132" spans="1:12" s="47" customFormat="1" x14ac:dyDescent="0.2">
      <c r="A132" s="48"/>
      <c r="B132" s="48"/>
      <c r="C132" s="65"/>
      <c r="D132" s="48" t="s">
        <v>593</v>
      </c>
      <c r="E132" s="48">
        <v>5</v>
      </c>
      <c r="F132" s="48" t="s">
        <v>4</v>
      </c>
      <c r="H132" s="48">
        <v>1</v>
      </c>
      <c r="I132" s="75"/>
      <c r="J132" s="48"/>
      <c r="K132" s="75"/>
      <c r="L132" s="48"/>
    </row>
  </sheetData>
  <printOptions gridLines="1"/>
  <pageMargins left="0.25" right="0.25" top="0.75" bottom="0.75" header="0.3" footer="0.3"/>
  <pageSetup paperSize="17" orientation="landscape" r:id="rId1"/>
  <headerFooter>
    <oddFooter>&amp;L&amp;Z&amp;F&amp;C&amp;A&amp;R&amp;P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Ruler="0" view="pageLayout" topLeftCell="B1" zoomScaleNormal="100" workbookViewId="0">
      <selection activeCell="F41" sqref="F41"/>
    </sheetView>
  </sheetViews>
  <sheetFormatPr defaultColWidth="7.85546875" defaultRowHeight="12.75" x14ac:dyDescent="0.2"/>
  <cols>
    <col min="1" max="1" width="37" style="3" customWidth="1"/>
    <col min="2" max="8" width="12.7109375" style="3" customWidth="1"/>
    <col min="9" max="9" width="14.42578125" style="61" customWidth="1"/>
    <col min="10" max="10" width="7.7109375" style="3" customWidth="1"/>
    <col min="11" max="12" width="18" style="3" customWidth="1"/>
    <col min="13" max="13" width="12.7109375" style="3" customWidth="1"/>
    <col min="14" max="14" width="13" style="76" customWidth="1"/>
    <col min="15" max="15" width="7.7109375" style="2" customWidth="1"/>
    <col min="16" max="16" width="15.85546875" style="3" customWidth="1"/>
    <col min="17" max="17" width="15.85546875" style="76" customWidth="1"/>
    <col min="18" max="18" width="7.7109375" style="2" customWidth="1"/>
    <col min="19" max="19" width="10.28515625" style="77" customWidth="1"/>
    <col min="20" max="20" width="13.140625" style="2" customWidth="1"/>
    <col min="21" max="21" width="24.42578125" style="3" customWidth="1"/>
    <col min="22" max="23" width="7.85546875" style="3"/>
    <col min="24" max="24" width="12" style="63" bestFit="1" customWidth="1"/>
    <col min="25" max="25" width="7.85546875" style="3"/>
    <col min="26" max="16384" width="7.85546875" style="2"/>
  </cols>
  <sheetData>
    <row r="1" spans="1:25" s="84" customFormat="1" ht="44.25" customHeight="1" x14ac:dyDescent="0.2">
      <c r="A1" s="99" t="s">
        <v>118</v>
      </c>
      <c r="B1" s="99" t="s">
        <v>497</v>
      </c>
      <c r="C1" s="99" t="s">
        <v>523</v>
      </c>
      <c r="D1" s="99" t="s">
        <v>217</v>
      </c>
      <c r="E1" s="184" t="s">
        <v>1007</v>
      </c>
      <c r="F1" s="184"/>
      <c r="G1" s="184"/>
      <c r="H1" s="184"/>
      <c r="I1" s="99" t="s">
        <v>524</v>
      </c>
      <c r="J1" s="99" t="s">
        <v>215</v>
      </c>
      <c r="K1" s="83" t="s">
        <v>223</v>
      </c>
      <c r="L1" s="83" t="s">
        <v>967</v>
      </c>
      <c r="M1" s="99" t="s">
        <v>228</v>
      </c>
      <c r="N1" s="89" t="s">
        <v>622</v>
      </c>
      <c r="O1" s="99" t="s">
        <v>228</v>
      </c>
      <c r="P1" s="83" t="s">
        <v>72</v>
      </c>
      <c r="Q1" s="85" t="s">
        <v>674</v>
      </c>
      <c r="R1" s="83" t="s">
        <v>228</v>
      </c>
      <c r="S1" s="85" t="s">
        <v>920</v>
      </c>
      <c r="T1" s="83" t="s">
        <v>621</v>
      </c>
      <c r="X1" s="91"/>
    </row>
    <row r="2" spans="1:25" s="98" customFormat="1" ht="89.25" customHeight="1" x14ac:dyDescent="0.2">
      <c r="A2" s="92" t="s">
        <v>117</v>
      </c>
      <c r="B2" s="93" t="s">
        <v>4</v>
      </c>
      <c r="C2" s="93"/>
      <c r="D2" s="99" t="s">
        <v>488</v>
      </c>
      <c r="E2" s="184" t="s">
        <v>1004</v>
      </c>
      <c r="F2" s="184"/>
      <c r="G2" s="184"/>
      <c r="H2" s="184"/>
      <c r="I2" s="99" t="s">
        <v>4</v>
      </c>
      <c r="J2" s="94"/>
      <c r="K2" s="83" t="s">
        <v>487</v>
      </c>
      <c r="L2" s="83"/>
      <c r="M2" s="94"/>
      <c r="N2" s="95"/>
      <c r="O2" s="86"/>
      <c r="P2" s="92" t="s">
        <v>921</v>
      </c>
      <c r="Q2" s="96" t="s">
        <v>922</v>
      </c>
      <c r="R2" s="92"/>
      <c r="S2" s="95"/>
      <c r="T2" s="88" t="s">
        <v>949</v>
      </c>
      <c r="U2" s="94"/>
      <c r="V2" s="94"/>
      <c r="W2" s="94"/>
      <c r="X2" s="97"/>
      <c r="Y2" s="94"/>
    </row>
    <row r="3" spans="1:25" s="98" customFormat="1" ht="51" x14ac:dyDescent="0.2">
      <c r="A3" s="94"/>
      <c r="E3" s="87" t="s">
        <v>973</v>
      </c>
      <c r="F3" s="90" t="s">
        <v>1006</v>
      </c>
      <c r="G3" s="90"/>
      <c r="H3" s="87" t="s">
        <v>970</v>
      </c>
      <c r="I3" s="167" t="s">
        <v>4</v>
      </c>
      <c r="J3" s="168"/>
      <c r="K3" s="168"/>
      <c r="L3" s="168"/>
      <c r="M3" s="94"/>
      <c r="N3" s="96" t="s">
        <v>919</v>
      </c>
      <c r="O3" s="168"/>
      <c r="P3" s="94"/>
      <c r="Q3" s="95"/>
      <c r="R3" s="94"/>
      <c r="S3" s="96" t="s">
        <v>931</v>
      </c>
      <c r="U3" s="94"/>
      <c r="V3" s="94"/>
      <c r="W3" s="94"/>
      <c r="X3" s="97"/>
      <c r="Y3" s="94"/>
    </row>
    <row r="4" spans="1:25" s="164" customFormat="1" ht="51" x14ac:dyDescent="0.2">
      <c r="A4" s="160"/>
      <c r="B4" s="160"/>
      <c r="C4" s="160"/>
      <c r="D4" s="160"/>
      <c r="E4" s="161" t="s">
        <v>973</v>
      </c>
      <c r="F4" s="162" t="s">
        <v>1005</v>
      </c>
      <c r="G4" s="162" t="s">
        <v>982</v>
      </c>
      <c r="H4" s="161" t="s">
        <v>1017</v>
      </c>
      <c r="I4" s="84"/>
      <c r="J4" s="160" t="s">
        <v>245</v>
      </c>
      <c r="K4" s="160" t="s">
        <v>1032</v>
      </c>
      <c r="L4" s="160" t="s">
        <v>582</v>
      </c>
      <c r="M4" s="160" t="s">
        <v>575</v>
      </c>
      <c r="N4" s="163"/>
      <c r="P4" s="160"/>
      <c r="Q4" s="163"/>
      <c r="S4" s="165"/>
      <c r="U4" s="160"/>
      <c r="V4" s="160"/>
      <c r="W4" s="160"/>
      <c r="X4" s="166"/>
      <c r="Y4" s="160"/>
    </row>
    <row r="5" spans="1:25" s="164" customFormat="1" ht="25.5" customHeight="1" x14ac:dyDescent="0.2">
      <c r="A5" s="160"/>
      <c r="B5" s="160"/>
      <c r="C5" s="160"/>
      <c r="D5" s="160"/>
      <c r="E5" s="185" t="s">
        <v>1024</v>
      </c>
      <c r="F5" s="185"/>
      <c r="G5" s="162">
        <v>4.12</v>
      </c>
      <c r="H5" s="161" t="s">
        <v>1023</v>
      </c>
      <c r="I5" s="84"/>
      <c r="J5" s="160">
        <f>K5*L5/M5</f>
        <v>4.0000000000000009</v>
      </c>
      <c r="K5" s="169">
        <v>2.1875200000000003E-8</v>
      </c>
      <c r="L5" s="169">
        <v>12500</v>
      </c>
      <c r="M5" s="169">
        <v>6.8360000000000003E-5</v>
      </c>
      <c r="N5" s="163"/>
      <c r="P5" s="160"/>
      <c r="Q5" s="163"/>
      <c r="S5" s="165"/>
      <c r="U5" s="160"/>
      <c r="V5" s="160"/>
      <c r="W5" s="160"/>
      <c r="X5" s="166"/>
      <c r="Y5" s="160"/>
    </row>
    <row r="6" spans="1:25" x14ac:dyDescent="0.2">
      <c r="A6" s="3" t="s">
        <v>539</v>
      </c>
      <c r="E6" s="185" t="s">
        <v>1024</v>
      </c>
      <c r="F6" s="185"/>
      <c r="G6" s="3">
        <v>3.99</v>
      </c>
      <c r="H6" s="3" t="s">
        <v>1028</v>
      </c>
      <c r="J6" s="160">
        <f>K6*L6/M6</f>
        <v>4.0000000000000009</v>
      </c>
      <c r="K6" s="169">
        <v>2.7E-8</v>
      </c>
      <c r="L6" s="169">
        <v>10127.407407407409</v>
      </c>
      <c r="M6" s="169">
        <v>6.8360000000000003E-5</v>
      </c>
    </row>
    <row r="7" spans="1:25" ht="25.5" x14ac:dyDescent="0.2">
      <c r="E7" s="61" t="s">
        <v>1027</v>
      </c>
      <c r="F7" s="3" t="s">
        <v>1026</v>
      </c>
      <c r="G7" s="3" t="s">
        <v>1025</v>
      </c>
      <c r="H7" s="3" t="s">
        <v>1029</v>
      </c>
      <c r="J7" s="160">
        <f>K7*L7/M7</f>
        <v>4.0001348096013256</v>
      </c>
      <c r="K7" s="169">
        <v>2.7E-8</v>
      </c>
      <c r="L7" s="169">
        <v>12500</v>
      </c>
      <c r="M7" s="169">
        <v>8.4372156455806316E-5</v>
      </c>
    </row>
    <row r="8" spans="1:25" x14ac:dyDescent="0.2">
      <c r="E8" s="61"/>
    </row>
    <row r="9" spans="1:25" x14ac:dyDescent="0.2">
      <c r="A9" s="3" t="s">
        <v>537</v>
      </c>
      <c r="B9" s="3" t="s">
        <v>489</v>
      </c>
      <c r="E9" s="3" t="s">
        <v>1013</v>
      </c>
      <c r="F9" s="3">
        <v>1.35</v>
      </c>
      <c r="G9" s="3">
        <v>3.88</v>
      </c>
      <c r="H9" s="3">
        <f>G9-F9</f>
        <v>2.5299999999999998</v>
      </c>
      <c r="L9" s="3" t="s">
        <v>966</v>
      </c>
      <c r="N9" s="76" t="s">
        <v>628</v>
      </c>
      <c r="P9" s="3">
        <v>3</v>
      </c>
      <c r="Q9" s="76" t="s">
        <v>923</v>
      </c>
      <c r="S9" s="76" t="s">
        <v>628</v>
      </c>
      <c r="T9" s="48" t="s">
        <v>936</v>
      </c>
    </row>
    <row r="10" spans="1:25" x14ac:dyDescent="0.2">
      <c r="A10" s="3" t="s">
        <v>535</v>
      </c>
      <c r="B10" s="3" t="s">
        <v>491</v>
      </c>
      <c r="C10" s="3" t="s">
        <v>4</v>
      </c>
      <c r="D10" s="3" t="s">
        <v>4</v>
      </c>
      <c r="E10" s="3" t="s">
        <v>1014</v>
      </c>
      <c r="F10" s="3">
        <v>1.35</v>
      </c>
      <c r="G10" s="3">
        <v>3.89</v>
      </c>
      <c r="H10" s="3">
        <f t="shared" ref="H10:H25" si="0">G10-F10</f>
        <v>2.54</v>
      </c>
      <c r="I10" s="61" t="s">
        <v>493</v>
      </c>
      <c r="J10" s="3" t="s">
        <v>245</v>
      </c>
      <c r="K10" s="3" t="s">
        <v>494</v>
      </c>
      <c r="L10" s="3" t="s">
        <v>966</v>
      </c>
      <c r="N10" s="76" t="s">
        <v>630</v>
      </c>
      <c r="P10" s="3">
        <v>2</v>
      </c>
      <c r="Q10" s="76" t="s">
        <v>924</v>
      </c>
      <c r="R10" s="2" t="s">
        <v>4</v>
      </c>
      <c r="S10" s="76" t="s">
        <v>630</v>
      </c>
      <c r="T10" s="48" t="s">
        <v>937</v>
      </c>
    </row>
    <row r="11" spans="1:25" x14ac:dyDescent="0.2">
      <c r="E11" s="3" t="s">
        <v>1016</v>
      </c>
      <c r="F11" s="3">
        <v>1.37</v>
      </c>
      <c r="H11" s="3">
        <f t="shared" si="0"/>
        <v>-1.37</v>
      </c>
      <c r="S11" s="76"/>
      <c r="T11" s="48"/>
    </row>
    <row r="12" spans="1:25" x14ac:dyDescent="0.2">
      <c r="A12" s="3" t="s">
        <v>538</v>
      </c>
      <c r="B12" s="3" t="s">
        <v>490</v>
      </c>
      <c r="C12" s="61"/>
      <c r="E12" s="3" t="s">
        <v>1012</v>
      </c>
      <c r="F12" s="3">
        <v>1.35</v>
      </c>
      <c r="H12" s="3">
        <f t="shared" si="0"/>
        <v>-1.35</v>
      </c>
      <c r="I12" s="59"/>
      <c r="J12" s="59"/>
      <c r="K12" s="59"/>
      <c r="L12" s="3" t="s">
        <v>966</v>
      </c>
      <c r="N12" s="76" t="s">
        <v>632</v>
      </c>
      <c r="P12" s="3">
        <v>3</v>
      </c>
      <c r="Q12" s="76" t="s">
        <v>925</v>
      </c>
      <c r="S12" s="76" t="s">
        <v>632</v>
      </c>
      <c r="T12" s="48" t="s">
        <v>938</v>
      </c>
    </row>
    <row r="13" spans="1:25" x14ac:dyDescent="0.2">
      <c r="A13" s="3" t="s">
        <v>536</v>
      </c>
      <c r="B13" s="3" t="s">
        <v>492</v>
      </c>
      <c r="E13" s="3" t="s">
        <v>1015</v>
      </c>
      <c r="F13" s="3">
        <v>1.35</v>
      </c>
      <c r="H13" s="3">
        <f t="shared" si="0"/>
        <v>-1.35</v>
      </c>
      <c r="I13" s="61" t="s">
        <v>495</v>
      </c>
      <c r="J13" s="3" t="s">
        <v>533</v>
      </c>
      <c r="K13" s="3" t="s">
        <v>496</v>
      </c>
      <c r="L13" s="3" t="s">
        <v>966</v>
      </c>
      <c r="N13" s="76" t="s">
        <v>634</v>
      </c>
      <c r="P13" s="3">
        <v>2</v>
      </c>
      <c r="Q13" s="76" t="s">
        <v>926</v>
      </c>
      <c r="S13" s="76" t="s">
        <v>634</v>
      </c>
      <c r="T13" s="48" t="s">
        <v>939</v>
      </c>
    </row>
    <row r="14" spans="1:25" x14ac:dyDescent="0.2">
      <c r="H14" s="3" t="s">
        <v>4</v>
      </c>
      <c r="S14" s="76"/>
      <c r="T14" s="48"/>
    </row>
    <row r="15" spans="1:25" x14ac:dyDescent="0.2">
      <c r="A15" s="3" t="s">
        <v>950</v>
      </c>
      <c r="B15" s="3" t="s">
        <v>498</v>
      </c>
      <c r="C15" s="61" t="s">
        <v>500</v>
      </c>
      <c r="D15" s="3" t="s">
        <v>501</v>
      </c>
      <c r="E15" s="3" t="s">
        <v>1008</v>
      </c>
      <c r="F15" s="3">
        <v>2.41</v>
      </c>
      <c r="G15" s="3">
        <v>5.17</v>
      </c>
      <c r="H15" s="3">
        <f t="shared" si="0"/>
        <v>2.76</v>
      </c>
      <c r="I15" s="66" t="s">
        <v>502</v>
      </c>
      <c r="J15" s="66" t="s">
        <v>274</v>
      </c>
      <c r="K15" s="66" t="s">
        <v>525</v>
      </c>
      <c r="L15" s="3" t="s">
        <v>966</v>
      </c>
      <c r="N15" s="76" t="s">
        <v>636</v>
      </c>
      <c r="P15" s="3">
        <v>3</v>
      </c>
      <c r="Q15" s="76" t="s">
        <v>927</v>
      </c>
      <c r="S15" s="76" t="s">
        <v>636</v>
      </c>
      <c r="T15" s="48" t="s">
        <v>940</v>
      </c>
    </row>
    <row r="16" spans="1:25" x14ac:dyDescent="0.2">
      <c r="A16" s="3" t="s">
        <v>951</v>
      </c>
      <c r="B16" s="3" t="s">
        <v>519</v>
      </c>
      <c r="C16" s="3" t="s">
        <v>520</v>
      </c>
      <c r="D16" s="3" t="s">
        <v>521</v>
      </c>
      <c r="H16" s="3" t="s">
        <v>4</v>
      </c>
      <c r="I16" s="61" t="s">
        <v>522</v>
      </c>
      <c r="J16" s="3" t="s">
        <v>246</v>
      </c>
      <c r="K16" s="3" t="s">
        <v>532</v>
      </c>
      <c r="L16" s="3" t="s">
        <v>966</v>
      </c>
      <c r="N16" s="76" t="s">
        <v>638</v>
      </c>
      <c r="P16" s="3">
        <v>2</v>
      </c>
      <c r="Q16" s="76" t="s">
        <v>928</v>
      </c>
      <c r="S16" s="76" t="s">
        <v>638</v>
      </c>
      <c r="T16" s="48" t="s">
        <v>941</v>
      </c>
    </row>
    <row r="17" spans="1:20" x14ac:dyDescent="0.2">
      <c r="H17" s="3" t="s">
        <v>4</v>
      </c>
      <c r="S17" s="76"/>
      <c r="T17" s="48"/>
    </row>
    <row r="18" spans="1:20" x14ac:dyDescent="0.2">
      <c r="A18" s="3" t="s">
        <v>951</v>
      </c>
      <c r="B18" s="3" t="s">
        <v>519</v>
      </c>
      <c r="C18" s="3" t="s">
        <v>520</v>
      </c>
      <c r="D18" s="3" t="s">
        <v>521</v>
      </c>
      <c r="E18" s="3" t="s">
        <v>1009</v>
      </c>
      <c r="F18" s="3">
        <v>2.42</v>
      </c>
      <c r="G18" s="3">
        <v>5.0199999999999996</v>
      </c>
      <c r="H18" s="3">
        <f t="shared" si="0"/>
        <v>2.5999999999999996</v>
      </c>
      <c r="I18" s="61" t="s">
        <v>522</v>
      </c>
      <c r="J18" s="3" t="s">
        <v>246</v>
      </c>
      <c r="K18" s="3" t="s">
        <v>532</v>
      </c>
      <c r="N18" s="76" t="s">
        <v>638</v>
      </c>
      <c r="P18" s="3">
        <v>3</v>
      </c>
      <c r="Q18" s="76" t="s">
        <v>929</v>
      </c>
      <c r="S18" s="76" t="s">
        <v>638</v>
      </c>
      <c r="T18" s="48" t="s">
        <v>942</v>
      </c>
    </row>
    <row r="19" spans="1:20" x14ac:dyDescent="0.2">
      <c r="A19" s="3" t="s">
        <v>952</v>
      </c>
      <c r="B19" s="3" t="s">
        <v>499</v>
      </c>
      <c r="C19" s="3" t="s">
        <v>503</v>
      </c>
      <c r="D19" s="3" t="s">
        <v>504</v>
      </c>
      <c r="H19" s="3" t="s">
        <v>4</v>
      </c>
      <c r="I19" s="61" t="s">
        <v>505</v>
      </c>
      <c r="J19" s="3" t="s">
        <v>527</v>
      </c>
      <c r="K19" s="3" t="s">
        <v>526</v>
      </c>
      <c r="L19" s="3" t="s">
        <v>966</v>
      </c>
      <c r="N19" s="76" t="s">
        <v>640</v>
      </c>
      <c r="P19" s="3">
        <v>2</v>
      </c>
      <c r="Q19" s="76" t="s">
        <v>930</v>
      </c>
      <c r="S19" s="76" t="s">
        <v>640</v>
      </c>
      <c r="T19" s="48" t="s">
        <v>943</v>
      </c>
    </row>
    <row r="20" spans="1:20" x14ac:dyDescent="0.2">
      <c r="A20" s="3" t="s">
        <v>4</v>
      </c>
      <c r="B20" s="3" t="s">
        <v>4</v>
      </c>
      <c r="H20" s="3" t="s">
        <v>4</v>
      </c>
    </row>
    <row r="21" spans="1:20" x14ac:dyDescent="0.2">
      <c r="H21" s="3" t="s">
        <v>4</v>
      </c>
      <c r="P21" s="2"/>
      <c r="Q21" s="2"/>
      <c r="S21" s="76"/>
    </row>
    <row r="22" spans="1:20" x14ac:dyDescent="0.2">
      <c r="A22" s="3" t="s">
        <v>540</v>
      </c>
      <c r="B22" s="3" t="s">
        <v>506</v>
      </c>
      <c r="C22" s="3" t="s">
        <v>508</v>
      </c>
      <c r="D22" s="3" t="s">
        <v>510</v>
      </c>
      <c r="E22" s="3" t="s">
        <v>1010</v>
      </c>
      <c r="F22" s="3">
        <v>2.93</v>
      </c>
      <c r="G22" s="3">
        <v>25.02</v>
      </c>
      <c r="H22" s="3">
        <f t="shared" si="0"/>
        <v>22.09</v>
      </c>
      <c r="I22" s="61" t="s">
        <v>512</v>
      </c>
      <c r="J22" s="3" t="s">
        <v>216</v>
      </c>
      <c r="K22" s="3" t="s">
        <v>528</v>
      </c>
      <c r="L22" s="3" t="s">
        <v>966</v>
      </c>
      <c r="N22" s="76" t="s">
        <v>642</v>
      </c>
      <c r="P22" s="3">
        <v>3</v>
      </c>
      <c r="Q22" s="76" t="s">
        <v>932</v>
      </c>
      <c r="S22" s="76" t="s">
        <v>642</v>
      </c>
      <c r="T22" s="48" t="s">
        <v>944</v>
      </c>
    </row>
    <row r="23" spans="1:20" x14ac:dyDescent="0.2">
      <c r="C23" s="3" t="s">
        <v>509</v>
      </c>
      <c r="D23" s="3" t="s">
        <v>511</v>
      </c>
      <c r="H23" s="3" t="s">
        <v>4</v>
      </c>
      <c r="I23" s="61" t="s">
        <v>513</v>
      </c>
      <c r="J23" s="3" t="s">
        <v>271</v>
      </c>
      <c r="K23" s="3" t="s">
        <v>529</v>
      </c>
      <c r="L23" s="3" t="s">
        <v>966</v>
      </c>
      <c r="N23" s="76" t="s">
        <v>660</v>
      </c>
      <c r="P23" s="3">
        <v>2</v>
      </c>
      <c r="Q23" s="76" t="s">
        <v>933</v>
      </c>
      <c r="S23" s="76" t="s">
        <v>660</v>
      </c>
      <c r="T23" s="48" t="s">
        <v>945</v>
      </c>
    </row>
    <row r="24" spans="1:20" x14ac:dyDescent="0.2">
      <c r="H24" s="3" t="s">
        <v>4</v>
      </c>
      <c r="K24" s="3" t="s">
        <v>4</v>
      </c>
      <c r="S24" s="76"/>
    </row>
    <row r="25" spans="1:20" x14ac:dyDescent="0.2">
      <c r="A25" s="3" t="s">
        <v>541</v>
      </c>
      <c r="B25" s="3" t="s">
        <v>507</v>
      </c>
      <c r="C25" s="3" t="s">
        <v>514</v>
      </c>
      <c r="D25" s="3" t="s">
        <v>534</v>
      </c>
      <c r="E25" s="3" t="s">
        <v>1011</v>
      </c>
      <c r="F25" s="3">
        <v>2.35</v>
      </c>
      <c r="G25" s="3">
        <v>24.63</v>
      </c>
      <c r="H25" s="3">
        <f t="shared" si="0"/>
        <v>22.279999999999998</v>
      </c>
      <c r="I25" s="61" t="s">
        <v>515</v>
      </c>
      <c r="J25" s="3" t="s">
        <v>246</v>
      </c>
      <c r="K25" s="3" t="s">
        <v>530</v>
      </c>
      <c r="L25" s="3" t="s">
        <v>966</v>
      </c>
      <c r="N25" s="76" t="s">
        <v>662</v>
      </c>
      <c r="P25" s="3">
        <v>3</v>
      </c>
      <c r="Q25" s="76" t="s">
        <v>934</v>
      </c>
      <c r="S25" s="76" t="s">
        <v>662</v>
      </c>
      <c r="T25" s="48" t="s">
        <v>946</v>
      </c>
    </row>
    <row r="26" spans="1:20" x14ac:dyDescent="0.2">
      <c r="C26" s="3" t="s">
        <v>517</v>
      </c>
      <c r="D26" s="3" t="s">
        <v>516</v>
      </c>
      <c r="I26" s="61" t="s">
        <v>518</v>
      </c>
      <c r="J26" s="3" t="s">
        <v>271</v>
      </c>
      <c r="K26" s="3" t="s">
        <v>531</v>
      </c>
      <c r="L26" s="3" t="s">
        <v>966</v>
      </c>
      <c r="N26" s="76" t="s">
        <v>664</v>
      </c>
      <c r="P26" s="3">
        <v>2</v>
      </c>
      <c r="Q26" s="76" t="s">
        <v>935</v>
      </c>
      <c r="S26" s="76" t="s">
        <v>664</v>
      </c>
      <c r="T26" s="48" t="s">
        <v>947</v>
      </c>
    </row>
    <row r="27" spans="1:20" x14ac:dyDescent="0.2">
      <c r="K27" s="3" t="s">
        <v>4</v>
      </c>
    </row>
    <row r="30" spans="1:20" ht="15" x14ac:dyDescent="0.25">
      <c r="B30" s="183" t="s">
        <v>953</v>
      </c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</row>
    <row r="31" spans="1:20" x14ac:dyDescent="0.2">
      <c r="P31" s="78"/>
      <c r="Q31" s="78"/>
      <c r="R31" s="78"/>
    </row>
    <row r="32" spans="1:20" x14ac:dyDescent="0.2">
      <c r="A32" s="3" t="s">
        <v>537</v>
      </c>
      <c r="B32" s="3" t="s">
        <v>489</v>
      </c>
      <c r="N32" s="76" t="s">
        <v>629</v>
      </c>
      <c r="P32" s="3" t="s">
        <v>954</v>
      </c>
    </row>
    <row r="33" spans="1:16" x14ac:dyDescent="0.2">
      <c r="A33" s="3" t="s">
        <v>535</v>
      </c>
      <c r="B33" s="3" t="s">
        <v>491</v>
      </c>
      <c r="C33" s="3" t="s">
        <v>4</v>
      </c>
      <c r="D33" s="3" t="s">
        <v>4</v>
      </c>
      <c r="I33" s="61" t="s">
        <v>493</v>
      </c>
      <c r="J33" s="3" t="s">
        <v>245</v>
      </c>
      <c r="K33" s="3" t="s">
        <v>494</v>
      </c>
      <c r="N33" s="76" t="s">
        <v>631</v>
      </c>
      <c r="P33" s="3" t="s">
        <v>955</v>
      </c>
    </row>
    <row r="35" spans="1:16" x14ac:dyDescent="0.2">
      <c r="A35" s="3" t="s">
        <v>538</v>
      </c>
      <c r="B35" s="3" t="s">
        <v>490</v>
      </c>
      <c r="C35" s="61"/>
      <c r="I35" s="59"/>
      <c r="J35" s="59"/>
      <c r="K35" s="59"/>
      <c r="L35" s="59"/>
      <c r="N35" s="76" t="s">
        <v>633</v>
      </c>
      <c r="P35" s="3" t="s">
        <v>958</v>
      </c>
    </row>
    <row r="36" spans="1:16" x14ac:dyDescent="0.2">
      <c r="A36" s="3" t="s">
        <v>536</v>
      </c>
      <c r="B36" s="3" t="s">
        <v>492</v>
      </c>
      <c r="I36" s="61" t="s">
        <v>495</v>
      </c>
      <c r="J36" s="3" t="s">
        <v>533</v>
      </c>
      <c r="K36" s="3" t="s">
        <v>496</v>
      </c>
      <c r="N36" s="76" t="s">
        <v>635</v>
      </c>
      <c r="P36" s="3" t="s">
        <v>959</v>
      </c>
    </row>
    <row r="38" spans="1:16" x14ac:dyDescent="0.2">
      <c r="A38" s="3" t="s">
        <v>950</v>
      </c>
      <c r="B38" s="3" t="s">
        <v>498</v>
      </c>
      <c r="C38" s="61" t="s">
        <v>500</v>
      </c>
      <c r="D38" s="3" t="s">
        <v>501</v>
      </c>
      <c r="I38" s="66" t="s">
        <v>502</v>
      </c>
      <c r="J38" s="66" t="s">
        <v>274</v>
      </c>
      <c r="K38" s="66" t="s">
        <v>525</v>
      </c>
      <c r="L38" s="66"/>
      <c r="N38" s="76" t="s">
        <v>637</v>
      </c>
      <c r="P38" s="3" t="s">
        <v>956</v>
      </c>
    </row>
    <row r="39" spans="1:16" x14ac:dyDescent="0.2">
      <c r="A39" s="3" t="s">
        <v>951</v>
      </c>
      <c r="B39" s="3" t="s">
        <v>519</v>
      </c>
      <c r="C39" s="3" t="s">
        <v>520</v>
      </c>
      <c r="D39" s="3" t="s">
        <v>521</v>
      </c>
      <c r="I39" s="61" t="s">
        <v>522</v>
      </c>
      <c r="J39" s="3" t="s">
        <v>246</v>
      </c>
      <c r="K39" s="3" t="s">
        <v>532</v>
      </c>
      <c r="N39" s="76" t="s">
        <v>639</v>
      </c>
      <c r="P39" s="3" t="s">
        <v>957</v>
      </c>
    </row>
    <row r="41" spans="1:16" x14ac:dyDescent="0.2">
      <c r="A41" s="3" t="s">
        <v>951</v>
      </c>
      <c r="B41" s="3" t="s">
        <v>519</v>
      </c>
      <c r="C41" s="3" t="s">
        <v>520</v>
      </c>
      <c r="D41" s="3" t="s">
        <v>521</v>
      </c>
      <c r="I41" s="61" t="s">
        <v>522</v>
      </c>
      <c r="J41" s="3" t="s">
        <v>246</v>
      </c>
      <c r="K41" s="3" t="s">
        <v>532</v>
      </c>
      <c r="N41" s="76" t="s">
        <v>639</v>
      </c>
      <c r="P41" s="3" t="s">
        <v>963</v>
      </c>
    </row>
    <row r="42" spans="1:16" x14ac:dyDescent="0.2">
      <c r="A42" s="3" t="s">
        <v>952</v>
      </c>
      <c r="B42" s="3" t="s">
        <v>499</v>
      </c>
      <c r="C42" s="3" t="s">
        <v>503</v>
      </c>
      <c r="D42" s="3" t="s">
        <v>504</v>
      </c>
      <c r="I42" s="61" t="s">
        <v>505</v>
      </c>
      <c r="J42" s="3" t="s">
        <v>527</v>
      </c>
      <c r="K42" s="3" t="s">
        <v>526</v>
      </c>
      <c r="N42" s="76" t="s">
        <v>641</v>
      </c>
      <c r="P42" s="3" t="s">
        <v>964</v>
      </c>
    </row>
    <row r="43" spans="1:16" x14ac:dyDescent="0.2">
      <c r="A43" s="3" t="s">
        <v>4</v>
      </c>
      <c r="B43" s="3" t="s">
        <v>4</v>
      </c>
    </row>
    <row r="45" spans="1:16" x14ac:dyDescent="0.2">
      <c r="A45" s="3" t="s">
        <v>540</v>
      </c>
      <c r="B45" s="3" t="s">
        <v>506</v>
      </c>
      <c r="C45" s="3" t="s">
        <v>508</v>
      </c>
      <c r="D45" s="3" t="s">
        <v>510</v>
      </c>
      <c r="I45" s="61" t="s">
        <v>512</v>
      </c>
      <c r="J45" s="3" t="s">
        <v>216</v>
      </c>
      <c r="K45" s="3" t="s">
        <v>528</v>
      </c>
      <c r="N45" s="76" t="s">
        <v>643</v>
      </c>
      <c r="P45" s="3" t="s">
        <v>965</v>
      </c>
    </row>
    <row r="46" spans="1:16" x14ac:dyDescent="0.2">
      <c r="A46" s="3" t="s">
        <v>1020</v>
      </c>
      <c r="C46" s="3" t="s">
        <v>509</v>
      </c>
      <c r="D46" s="3" t="s">
        <v>511</v>
      </c>
      <c r="I46" s="61" t="s">
        <v>513</v>
      </c>
      <c r="J46" s="3" t="s">
        <v>271</v>
      </c>
      <c r="K46" s="3" t="s">
        <v>529</v>
      </c>
      <c r="N46" s="76" t="s">
        <v>661</v>
      </c>
      <c r="P46" s="3" t="s">
        <v>960</v>
      </c>
    </row>
    <row r="47" spans="1:16" x14ac:dyDescent="0.2">
      <c r="K47" s="3" t="s">
        <v>4</v>
      </c>
    </row>
    <row r="48" spans="1:16" x14ac:dyDescent="0.2">
      <c r="A48" s="3" t="s">
        <v>541</v>
      </c>
      <c r="B48" s="3" t="s">
        <v>507</v>
      </c>
      <c r="C48" s="3" t="s">
        <v>514</v>
      </c>
      <c r="D48" s="3" t="s">
        <v>534</v>
      </c>
      <c r="I48" s="61" t="s">
        <v>515</v>
      </c>
      <c r="J48" s="3" t="s">
        <v>246</v>
      </c>
      <c r="K48" s="3" t="s">
        <v>530</v>
      </c>
      <c r="N48" s="76" t="s">
        <v>663</v>
      </c>
      <c r="P48" s="3" t="s">
        <v>962</v>
      </c>
    </row>
    <row r="49" spans="1:16" x14ac:dyDescent="0.2">
      <c r="A49" s="3" t="s">
        <v>1020</v>
      </c>
      <c r="C49" s="3" t="s">
        <v>517</v>
      </c>
      <c r="D49" s="3" t="s">
        <v>516</v>
      </c>
      <c r="I49" s="61" t="s">
        <v>518</v>
      </c>
      <c r="J49" s="3" t="s">
        <v>271</v>
      </c>
      <c r="K49" s="3" t="s">
        <v>531</v>
      </c>
      <c r="N49" s="76" t="s">
        <v>665</v>
      </c>
      <c r="P49" s="3" t="s">
        <v>961</v>
      </c>
    </row>
    <row r="50" spans="1:16" x14ac:dyDescent="0.2">
      <c r="K50" s="3" t="s">
        <v>4</v>
      </c>
    </row>
    <row r="51" spans="1:16" x14ac:dyDescent="0.2">
      <c r="A51" s="3" t="s">
        <v>1018</v>
      </c>
    </row>
    <row r="52" spans="1:16" x14ac:dyDescent="0.2">
      <c r="A52" s="3" t="s">
        <v>1019</v>
      </c>
    </row>
    <row r="53" spans="1:16" x14ac:dyDescent="0.2">
      <c r="A53" s="3" t="s">
        <v>1022</v>
      </c>
    </row>
    <row r="54" spans="1:16" x14ac:dyDescent="0.2">
      <c r="A54" s="3" t="s">
        <v>1021</v>
      </c>
      <c r="E54" s="3" t="s">
        <v>1030</v>
      </c>
    </row>
    <row r="55" spans="1:16" x14ac:dyDescent="0.2">
      <c r="E55" s="3" t="s">
        <v>1031</v>
      </c>
    </row>
  </sheetData>
  <mergeCells count="5">
    <mergeCell ref="B30:P30"/>
    <mergeCell ref="E1:H1"/>
    <mergeCell ref="E2:H2"/>
    <mergeCell ref="E5:F5"/>
    <mergeCell ref="E6:F6"/>
  </mergeCells>
  <printOptions gridLines="1"/>
  <pageMargins left="0.25" right="0.25" top="0.75" bottom="0.75" header="0.3" footer="0.3"/>
  <pageSetup paperSize="17" scale="75" fitToHeight="0" orientation="landscape" r:id="rId1"/>
  <headerFooter>
    <oddFooter>&amp;L&amp;Z&amp;F&amp;C&amp;A&amp;R&amp;P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Layout" zoomScaleNormal="100" workbookViewId="0">
      <selection activeCell="G24" sqref="G24"/>
    </sheetView>
  </sheetViews>
  <sheetFormatPr defaultRowHeight="12.75" x14ac:dyDescent="0.2"/>
  <cols>
    <col min="1" max="1" width="46.42578125" style="3" customWidth="1"/>
    <col min="2" max="2" width="18.42578125" style="2" customWidth="1"/>
    <col min="3" max="3" width="7.140625" style="3" customWidth="1"/>
    <col min="4" max="4" width="12.7109375" style="3" customWidth="1"/>
    <col min="5" max="5" width="14.42578125" style="61" customWidth="1"/>
    <col min="6" max="6" width="6.85546875" style="42" customWidth="1"/>
    <col min="7" max="7" width="11.28515625" style="42" customWidth="1"/>
    <col min="8" max="8" width="9.140625" style="3" customWidth="1"/>
    <col min="9" max="9" width="13" style="3" customWidth="1"/>
    <col min="10" max="10" width="8.28515625" style="2" customWidth="1"/>
    <col min="11" max="11" width="15.85546875" style="2" customWidth="1"/>
    <col min="12" max="12" width="10.28515625" style="2" customWidth="1"/>
    <col min="13" max="13" width="7.28515625" style="2" customWidth="1"/>
    <col min="14" max="14" width="24.42578125" style="3" customWidth="1"/>
    <col min="15" max="16" width="9.140625" style="3"/>
    <col min="17" max="17" width="12" style="63" bestFit="1" customWidth="1"/>
    <col min="18" max="18" width="9.140625" style="3"/>
    <col min="19" max="16384" width="9.140625" style="2"/>
  </cols>
  <sheetData>
    <row r="1" spans="1:18" s="61" customFormat="1" ht="44.25" customHeight="1" x14ac:dyDescent="0.2">
      <c r="A1" s="43" t="s">
        <v>118</v>
      </c>
      <c r="B1" s="43" t="s">
        <v>119</v>
      </c>
      <c r="C1" s="44" t="s">
        <v>4</v>
      </c>
      <c r="D1" s="43" t="s">
        <v>360</v>
      </c>
      <c r="E1" s="43" t="s">
        <v>2</v>
      </c>
      <c r="G1" s="43" t="s">
        <v>222</v>
      </c>
      <c r="H1" s="43" t="s">
        <v>215</v>
      </c>
      <c r="I1" s="43" t="s">
        <v>217</v>
      </c>
      <c r="J1" s="43" t="s">
        <v>222</v>
      </c>
      <c r="K1" s="60" t="s">
        <v>223</v>
      </c>
      <c r="L1" s="60" t="s">
        <v>228</v>
      </c>
      <c r="Q1" s="62"/>
    </row>
    <row r="2" spans="1:18" s="47" customFormat="1" x14ac:dyDescent="0.2">
      <c r="A2" s="48"/>
      <c r="B2" s="46"/>
      <c r="E2" s="65" t="s">
        <v>4</v>
      </c>
      <c r="F2" s="51"/>
      <c r="G2" s="51"/>
      <c r="H2" s="48"/>
      <c r="I2" s="48"/>
      <c r="J2" s="52"/>
      <c r="K2" s="48"/>
      <c r="L2" s="48"/>
      <c r="N2" s="48"/>
      <c r="O2" s="48"/>
      <c r="P2" s="48"/>
      <c r="Q2" s="64"/>
      <c r="R2" s="48"/>
    </row>
    <row r="3" spans="1:18" s="47" customFormat="1" ht="25.5" x14ac:dyDescent="0.2">
      <c r="A3" s="53" t="s">
        <v>124</v>
      </c>
      <c r="B3" s="54"/>
      <c r="C3" s="48"/>
      <c r="D3" s="48"/>
      <c r="E3" s="43" t="s">
        <v>125</v>
      </c>
      <c r="H3" s="48"/>
      <c r="I3" s="48"/>
      <c r="J3" s="48"/>
      <c r="K3" s="48"/>
      <c r="L3" s="48"/>
      <c r="N3" s="48"/>
      <c r="O3" s="48"/>
      <c r="P3" s="48"/>
      <c r="Q3" s="64"/>
      <c r="R3" s="48"/>
    </row>
    <row r="4" spans="1:18" s="47" customFormat="1" ht="76.5" x14ac:dyDescent="0.2">
      <c r="A4" s="48" t="s">
        <v>126</v>
      </c>
      <c r="B4" s="48" t="s">
        <v>127</v>
      </c>
      <c r="C4" s="48">
        <v>1</v>
      </c>
      <c r="D4" s="48">
        <v>0</v>
      </c>
      <c r="E4" s="65" t="s">
        <v>128</v>
      </c>
      <c r="F4" s="47" t="s">
        <v>4</v>
      </c>
      <c r="H4" s="48"/>
      <c r="I4" s="48"/>
      <c r="J4" s="48" t="s">
        <v>129</v>
      </c>
      <c r="K4" s="48" t="s">
        <v>122</v>
      </c>
      <c r="L4" s="48" t="s">
        <v>123</v>
      </c>
      <c r="N4" s="48"/>
      <c r="O4" s="48"/>
      <c r="P4" s="48"/>
      <c r="Q4" s="64"/>
      <c r="R4" s="48"/>
    </row>
    <row r="5" spans="1:18" s="47" customFormat="1" ht="76.5" x14ac:dyDescent="0.2">
      <c r="A5" s="48" t="s">
        <v>130</v>
      </c>
      <c r="B5" s="48" t="s">
        <v>127</v>
      </c>
      <c r="C5" s="48">
        <v>1</v>
      </c>
      <c r="D5" s="48">
        <v>0</v>
      </c>
      <c r="E5" s="65" t="s">
        <v>128</v>
      </c>
      <c r="F5" s="47" t="s">
        <v>4</v>
      </c>
      <c r="H5" s="48"/>
      <c r="I5" s="48"/>
      <c r="J5" s="48" t="s">
        <v>129</v>
      </c>
      <c r="K5" s="48" t="s">
        <v>122</v>
      </c>
      <c r="L5" s="48" t="s">
        <v>123</v>
      </c>
      <c r="N5" s="48"/>
      <c r="O5" s="48"/>
      <c r="P5" s="48"/>
      <c r="Q5" s="64"/>
      <c r="R5" s="48"/>
    </row>
    <row r="6" spans="1:18" s="47" customFormat="1" x14ac:dyDescent="0.2">
      <c r="A6" s="48"/>
      <c r="B6" s="46"/>
      <c r="C6" s="48"/>
      <c r="D6" s="48"/>
      <c r="E6" s="65"/>
      <c r="H6" s="48"/>
      <c r="I6" s="48"/>
      <c r="J6" s="48"/>
      <c r="K6" s="48"/>
      <c r="L6" s="48"/>
      <c r="N6" s="48"/>
      <c r="O6" s="48"/>
      <c r="P6" s="48"/>
      <c r="Q6" s="64"/>
      <c r="R6" s="48"/>
    </row>
    <row r="7" spans="1:18" s="47" customFormat="1" ht="25.5" x14ac:dyDescent="0.2">
      <c r="A7" s="53" t="s">
        <v>115</v>
      </c>
      <c r="B7" s="49"/>
      <c r="C7" s="48"/>
      <c r="D7" s="48"/>
      <c r="E7" s="43" t="s">
        <v>131</v>
      </c>
      <c r="H7" s="48"/>
      <c r="I7" s="48"/>
      <c r="J7" s="48"/>
      <c r="K7" s="48"/>
      <c r="L7" s="48"/>
      <c r="N7" s="48"/>
      <c r="O7" s="48"/>
      <c r="P7" s="48"/>
      <c r="Q7" s="64"/>
      <c r="R7" s="48"/>
    </row>
    <row r="8" spans="1:18" s="47" customFormat="1" ht="25.5" x14ac:dyDescent="0.2">
      <c r="A8" s="48" t="s">
        <v>132</v>
      </c>
      <c r="B8" s="55" t="s">
        <v>133</v>
      </c>
      <c r="C8" s="48">
        <v>1</v>
      </c>
      <c r="D8" s="48">
        <v>0</v>
      </c>
      <c r="E8" s="65" t="s">
        <v>134</v>
      </c>
      <c r="H8" s="48"/>
      <c r="I8" s="48"/>
      <c r="J8" s="48" t="s">
        <v>135</v>
      </c>
      <c r="K8" s="48" t="s">
        <v>136</v>
      </c>
      <c r="L8" s="48" t="s">
        <v>123</v>
      </c>
      <c r="N8" s="48"/>
      <c r="O8" s="48"/>
      <c r="P8" s="48"/>
      <c r="Q8" s="64"/>
      <c r="R8" s="48"/>
    </row>
    <row r="9" spans="1:18" s="47" customFormat="1" ht="13.5" customHeight="1" x14ac:dyDescent="0.2">
      <c r="A9" s="48"/>
      <c r="C9" s="48"/>
      <c r="D9" s="48"/>
      <c r="E9" s="65"/>
      <c r="H9" s="48"/>
      <c r="I9" s="48"/>
      <c r="J9" s="48"/>
      <c r="K9" s="48"/>
      <c r="L9" s="48"/>
      <c r="N9" s="48"/>
      <c r="O9" s="48"/>
      <c r="P9" s="48"/>
      <c r="Q9" s="64"/>
      <c r="R9" s="48"/>
    </row>
    <row r="10" spans="1:18" s="47" customFormat="1" x14ac:dyDescent="0.2">
      <c r="A10" s="48"/>
      <c r="B10" s="48"/>
      <c r="C10" s="48"/>
      <c r="D10" s="48"/>
      <c r="E10" s="65"/>
      <c r="H10" s="48"/>
      <c r="I10" s="48"/>
      <c r="J10" s="48"/>
      <c r="K10" s="48"/>
      <c r="L10" s="48"/>
      <c r="N10" s="48"/>
      <c r="O10" s="48"/>
      <c r="P10" s="48"/>
      <c r="Q10" s="64"/>
      <c r="R10" s="48"/>
    </row>
    <row r="11" spans="1:18" s="47" customFormat="1" x14ac:dyDescent="0.2">
      <c r="A11" s="53" t="s">
        <v>146</v>
      </c>
      <c r="B11" s="49"/>
      <c r="C11" s="48"/>
      <c r="D11" s="48"/>
      <c r="E11" s="43" t="s">
        <v>147</v>
      </c>
      <c r="H11" s="48"/>
      <c r="I11" s="48"/>
      <c r="J11" s="48"/>
      <c r="K11" s="48"/>
      <c r="L11" s="48"/>
      <c r="N11" s="48"/>
      <c r="O11" s="48"/>
      <c r="P11" s="48"/>
      <c r="Q11" s="64"/>
      <c r="R11" s="48"/>
    </row>
    <row r="12" spans="1:18" s="47" customFormat="1" ht="25.5" x14ac:dyDescent="0.2">
      <c r="A12" s="45" t="s">
        <v>148</v>
      </c>
      <c r="B12" s="46" t="s">
        <v>149</v>
      </c>
      <c r="C12" s="48">
        <v>1</v>
      </c>
      <c r="D12" s="48">
        <v>0</v>
      </c>
      <c r="E12" s="65" t="s">
        <v>150</v>
      </c>
      <c r="F12" s="47" t="s">
        <v>4</v>
      </c>
      <c r="H12" s="48"/>
      <c r="I12" s="48"/>
      <c r="J12" s="48" t="s">
        <v>151</v>
      </c>
      <c r="K12" s="48" t="s">
        <v>152</v>
      </c>
      <c r="L12" s="48"/>
      <c r="N12" s="48"/>
      <c r="O12" s="48"/>
      <c r="P12" s="48"/>
      <c r="Q12" s="64"/>
      <c r="R12" s="48"/>
    </row>
    <row r="13" spans="1:18" s="47" customFormat="1" ht="63.75" x14ac:dyDescent="0.2">
      <c r="A13" s="48" t="s">
        <v>153</v>
      </c>
      <c r="B13" s="46" t="s">
        <v>149</v>
      </c>
      <c r="C13" s="48">
        <v>1</v>
      </c>
      <c r="D13" s="48">
        <v>0</v>
      </c>
      <c r="E13" s="65" t="s">
        <v>154</v>
      </c>
      <c r="F13" s="47" t="s">
        <v>155</v>
      </c>
      <c r="H13" s="48"/>
      <c r="I13" s="48"/>
      <c r="J13" s="48" t="s">
        <v>156</v>
      </c>
      <c r="K13" s="48" t="s">
        <v>122</v>
      </c>
      <c r="L13" s="48" t="s">
        <v>123</v>
      </c>
      <c r="N13" s="48"/>
      <c r="O13" s="48"/>
      <c r="P13" s="48"/>
      <c r="Q13" s="64"/>
      <c r="R13" s="48"/>
    </row>
    <row r="14" spans="1:18" s="47" customFormat="1" x14ac:dyDescent="0.2">
      <c r="A14" s="48"/>
      <c r="B14" s="46"/>
      <c r="C14" s="48"/>
      <c r="D14" s="48"/>
      <c r="E14" s="65"/>
      <c r="H14" s="48"/>
      <c r="I14" s="48"/>
      <c r="J14" s="48"/>
      <c r="K14" s="48"/>
      <c r="L14" s="48"/>
      <c r="N14" s="48"/>
      <c r="O14" s="48"/>
      <c r="P14" s="48"/>
      <c r="Q14" s="64"/>
      <c r="R14" s="48"/>
    </row>
    <row r="15" spans="1:18" s="47" customFormat="1" ht="25.5" x14ac:dyDescent="0.2">
      <c r="A15" s="53" t="s">
        <v>157</v>
      </c>
      <c r="B15" s="49"/>
      <c r="C15" s="48"/>
      <c r="D15" s="48"/>
      <c r="E15" s="43" t="s">
        <v>158</v>
      </c>
      <c r="H15" s="48"/>
      <c r="I15" s="48"/>
      <c r="J15" s="48"/>
      <c r="K15" s="48" t="s">
        <v>4</v>
      </c>
      <c r="L15" s="48"/>
      <c r="N15" s="48"/>
      <c r="O15" s="48"/>
      <c r="P15" s="48"/>
      <c r="Q15" s="64"/>
      <c r="R15" s="48"/>
    </row>
    <row r="16" spans="1:18" s="47" customFormat="1" ht="25.5" x14ac:dyDescent="0.2">
      <c r="A16" s="48" t="s">
        <v>159</v>
      </c>
      <c r="B16" s="48" t="s">
        <v>160</v>
      </c>
      <c r="C16" s="48">
        <v>2</v>
      </c>
      <c r="D16" s="48">
        <v>0</v>
      </c>
      <c r="E16" s="65" t="s">
        <v>161</v>
      </c>
      <c r="F16" s="47" t="s">
        <v>4</v>
      </c>
      <c r="H16" s="48"/>
      <c r="I16" s="48"/>
      <c r="J16" s="48" t="s">
        <v>162</v>
      </c>
      <c r="K16" s="48" t="s">
        <v>152</v>
      </c>
      <c r="L16" s="48" t="s">
        <v>123</v>
      </c>
      <c r="N16" s="48"/>
      <c r="O16" s="48"/>
      <c r="P16" s="48"/>
      <c r="Q16" s="64"/>
      <c r="R16" s="48"/>
    </row>
    <row r="17" spans="1:18" s="47" customFormat="1" ht="13.5" customHeight="1" x14ac:dyDescent="0.2">
      <c r="A17" s="48"/>
      <c r="B17" s="46"/>
      <c r="C17" s="48"/>
      <c r="D17" s="48"/>
      <c r="E17" s="65"/>
      <c r="H17" s="48"/>
      <c r="I17" s="48"/>
      <c r="J17" s="48"/>
      <c r="K17" s="48"/>
      <c r="L17" s="48"/>
      <c r="N17" s="48"/>
      <c r="O17" s="48"/>
      <c r="P17" s="48"/>
      <c r="Q17" s="64"/>
      <c r="R17" s="48"/>
    </row>
    <row r="18" spans="1:18" s="47" customFormat="1" x14ac:dyDescent="0.2">
      <c r="A18" s="53" t="s">
        <v>163</v>
      </c>
      <c r="B18" s="46"/>
      <c r="C18" s="48"/>
      <c r="D18" s="48"/>
      <c r="E18" s="43" t="s">
        <v>164</v>
      </c>
      <c r="H18" s="48"/>
      <c r="I18" s="48"/>
      <c r="J18" s="48"/>
      <c r="K18" s="48"/>
      <c r="L18" s="48"/>
      <c r="N18" s="48"/>
      <c r="O18" s="48"/>
      <c r="P18" s="48"/>
      <c r="Q18" s="64"/>
      <c r="R18" s="48"/>
    </row>
    <row r="19" spans="1:18" s="47" customFormat="1" ht="25.5" x14ac:dyDescent="0.2">
      <c r="A19" s="48" t="s">
        <v>165</v>
      </c>
      <c r="B19" s="56"/>
      <c r="C19" s="48">
        <v>1</v>
      </c>
      <c r="D19" s="48" t="s">
        <v>4</v>
      </c>
      <c r="E19" s="65" t="s">
        <v>166</v>
      </c>
      <c r="F19" s="47" t="s">
        <v>4</v>
      </c>
      <c r="H19" s="48"/>
      <c r="I19" s="48"/>
      <c r="J19" s="57"/>
      <c r="K19" s="48"/>
      <c r="L19" s="48" t="s">
        <v>167</v>
      </c>
      <c r="N19" s="48"/>
      <c r="O19" s="48"/>
      <c r="P19" s="48"/>
      <c r="Q19" s="64"/>
      <c r="R19" s="48"/>
    </row>
    <row r="20" spans="1:18" s="47" customFormat="1" ht="51" x14ac:dyDescent="0.2">
      <c r="A20" s="48" t="s">
        <v>168</v>
      </c>
      <c r="B20" s="56" t="s">
        <v>4</v>
      </c>
      <c r="C20" s="48">
        <v>10</v>
      </c>
      <c r="D20" s="48" t="s">
        <v>4</v>
      </c>
      <c r="E20" s="65" t="s">
        <v>169</v>
      </c>
      <c r="F20" s="47" t="s">
        <v>4</v>
      </c>
      <c r="H20" s="48"/>
      <c r="I20" s="48"/>
      <c r="J20" s="57" t="s">
        <v>170</v>
      </c>
      <c r="K20" s="48" t="s">
        <v>171</v>
      </c>
      <c r="L20" s="48" t="s">
        <v>172</v>
      </c>
      <c r="N20" s="48"/>
      <c r="O20" s="48"/>
      <c r="P20" s="48"/>
      <c r="Q20" s="64"/>
      <c r="R20" s="48"/>
    </row>
    <row r="21" spans="1:18" s="47" customFormat="1" x14ac:dyDescent="0.2">
      <c r="A21" s="48" t="s">
        <v>173</v>
      </c>
      <c r="B21" s="58" t="s">
        <v>174</v>
      </c>
      <c r="C21" s="48">
        <v>10</v>
      </c>
      <c r="D21" s="48" t="s">
        <v>4</v>
      </c>
      <c r="E21" s="65" t="s">
        <v>175</v>
      </c>
      <c r="F21" s="47" t="s">
        <v>4</v>
      </c>
      <c r="H21" s="48"/>
      <c r="I21" s="48"/>
      <c r="J21" s="48" t="s">
        <v>176</v>
      </c>
      <c r="K21" s="48" t="s">
        <v>177</v>
      </c>
      <c r="L21" s="48" t="s">
        <v>123</v>
      </c>
      <c r="N21" s="48"/>
      <c r="O21" s="48"/>
      <c r="P21" s="48"/>
      <c r="Q21" s="64"/>
      <c r="R21" s="48"/>
    </row>
    <row r="22" spans="1:18" s="47" customFormat="1" x14ac:dyDescent="0.2">
      <c r="A22" s="53"/>
      <c r="B22" s="58"/>
      <c r="C22" s="48"/>
      <c r="D22" s="48"/>
      <c r="E22" s="65"/>
      <c r="H22" s="48"/>
      <c r="I22" s="48"/>
      <c r="J22" s="48"/>
      <c r="K22" s="48"/>
      <c r="L22" s="48"/>
      <c r="N22" s="48"/>
      <c r="O22" s="48"/>
      <c r="P22" s="48"/>
      <c r="Q22" s="64"/>
      <c r="R22" s="48"/>
    </row>
    <row r="23" spans="1:18" s="47" customFormat="1" x14ac:dyDescent="0.2">
      <c r="A23" s="53"/>
      <c r="B23" s="58"/>
      <c r="C23" s="48"/>
      <c r="D23" s="48"/>
      <c r="E23" s="65"/>
      <c r="H23" s="48"/>
      <c r="I23" s="48"/>
      <c r="J23" s="48"/>
      <c r="K23" s="48"/>
      <c r="L23" s="48"/>
      <c r="N23" s="48"/>
      <c r="O23" s="48"/>
      <c r="P23" s="48"/>
      <c r="Q23" s="64"/>
      <c r="R23" s="48"/>
    </row>
    <row r="24" spans="1:18" s="47" customFormat="1" x14ac:dyDescent="0.2">
      <c r="A24" s="53" t="s">
        <v>178</v>
      </c>
      <c r="B24" s="58"/>
      <c r="C24" s="48">
        <v>1</v>
      </c>
      <c r="D24" s="48">
        <v>1</v>
      </c>
      <c r="E24" s="43" t="s">
        <v>179</v>
      </c>
      <c r="H24" s="48"/>
      <c r="I24" s="48"/>
      <c r="J24" s="48"/>
      <c r="K24" s="48"/>
      <c r="L24" s="48"/>
      <c r="N24" s="48"/>
      <c r="O24" s="48"/>
      <c r="P24" s="48"/>
      <c r="Q24" s="64"/>
      <c r="R24" s="48"/>
    </row>
    <row r="25" spans="1:18" s="47" customFormat="1" ht="25.5" x14ac:dyDescent="0.2">
      <c r="A25" s="53"/>
      <c r="B25" s="58"/>
      <c r="C25" s="48">
        <v>9</v>
      </c>
      <c r="D25" s="48" t="s">
        <v>4</v>
      </c>
      <c r="E25" s="61" t="s">
        <v>180</v>
      </c>
      <c r="H25" s="48"/>
      <c r="I25" s="48"/>
      <c r="J25" s="48" t="s">
        <v>162</v>
      </c>
      <c r="K25" s="48" t="s">
        <v>181</v>
      </c>
      <c r="L25" s="48" t="s">
        <v>167</v>
      </c>
      <c r="N25" s="48"/>
      <c r="O25" s="48"/>
      <c r="P25" s="48"/>
      <c r="Q25" s="64"/>
      <c r="R25" s="48"/>
    </row>
    <row r="26" spans="1:18" s="47" customFormat="1" x14ac:dyDescent="0.2">
      <c r="A26" s="53"/>
      <c r="B26" s="58"/>
      <c r="C26" s="48">
        <v>1</v>
      </c>
      <c r="D26" s="48"/>
      <c r="E26" s="61" t="s">
        <v>182</v>
      </c>
      <c r="H26" s="48"/>
      <c r="I26" s="48"/>
      <c r="J26" s="48" t="s">
        <v>162</v>
      </c>
      <c r="K26" s="48"/>
      <c r="L26" s="48"/>
      <c r="N26" s="48"/>
      <c r="O26" s="48"/>
      <c r="P26" s="48"/>
      <c r="Q26" s="64"/>
      <c r="R26" s="48"/>
    </row>
    <row r="27" spans="1:18" s="47" customFormat="1" x14ac:dyDescent="0.2">
      <c r="A27" s="53"/>
      <c r="B27" s="58"/>
      <c r="C27" s="48">
        <v>1</v>
      </c>
      <c r="D27" s="48"/>
      <c r="E27" s="61" t="s">
        <v>183</v>
      </c>
      <c r="H27" s="48"/>
      <c r="I27" s="48"/>
      <c r="J27" s="48" t="s">
        <v>162</v>
      </c>
      <c r="K27" s="48"/>
      <c r="L27" s="48" t="s">
        <v>172</v>
      </c>
      <c r="N27" s="48"/>
      <c r="O27" s="48"/>
      <c r="P27" s="48"/>
      <c r="Q27" s="64"/>
      <c r="R27" s="48"/>
    </row>
    <row r="28" spans="1:18" s="47" customFormat="1" x14ac:dyDescent="0.2">
      <c r="A28" s="48"/>
      <c r="B28" s="56"/>
      <c r="C28" s="48"/>
      <c r="D28" s="48"/>
      <c r="E28" s="65"/>
      <c r="H28" s="48"/>
      <c r="I28" s="48"/>
      <c r="J28" s="48"/>
      <c r="K28" s="48"/>
      <c r="L28" s="48"/>
      <c r="N28" s="48"/>
      <c r="O28" s="48"/>
      <c r="P28" s="48"/>
      <c r="Q28" s="64"/>
      <c r="R28" s="48"/>
    </row>
    <row r="29" spans="1:18" s="47" customFormat="1" ht="25.5" x14ac:dyDescent="0.2">
      <c r="A29" s="53" t="s">
        <v>184</v>
      </c>
      <c r="C29" s="48" t="s">
        <v>4</v>
      </c>
      <c r="D29" s="48"/>
      <c r="E29" s="43" t="s">
        <v>184</v>
      </c>
      <c r="H29" s="48"/>
      <c r="I29" s="48"/>
      <c r="J29" s="48"/>
      <c r="K29" s="48"/>
      <c r="L29" s="48"/>
      <c r="N29" s="48"/>
      <c r="O29" s="48"/>
      <c r="P29" s="48"/>
      <c r="Q29" s="64"/>
      <c r="R29" s="48"/>
    </row>
    <row r="30" spans="1:18" s="47" customFormat="1" x14ac:dyDescent="0.2">
      <c r="A30" s="48"/>
      <c r="C30" s="48">
        <v>5</v>
      </c>
      <c r="D30" s="48">
        <v>0</v>
      </c>
      <c r="E30" s="43"/>
      <c r="H30" s="48"/>
      <c r="I30" s="48"/>
      <c r="J30" s="48"/>
      <c r="K30" s="48"/>
      <c r="L30" s="48"/>
      <c r="N30" s="48"/>
      <c r="O30" s="48"/>
      <c r="P30" s="48"/>
      <c r="Q30" s="64"/>
      <c r="R30" s="48"/>
    </row>
    <row r="31" spans="1:18" s="47" customFormat="1" x14ac:dyDescent="0.2">
      <c r="A31" s="48"/>
      <c r="B31" s="48"/>
      <c r="C31" s="48"/>
      <c r="D31" s="48"/>
      <c r="E31" s="65"/>
      <c r="H31" s="48"/>
      <c r="I31" s="48"/>
      <c r="J31" s="48"/>
      <c r="K31" s="48"/>
      <c r="L31" s="48"/>
      <c r="N31" s="48"/>
      <c r="O31" s="48"/>
      <c r="P31" s="48"/>
      <c r="Q31" s="64"/>
      <c r="R31" s="48"/>
    </row>
    <row r="32" spans="1:18" s="47" customFormat="1" x14ac:dyDescent="0.2">
      <c r="A32" s="53" t="s">
        <v>185</v>
      </c>
      <c r="B32" s="48"/>
      <c r="C32" s="48"/>
      <c r="D32" s="48"/>
      <c r="E32" s="43" t="s">
        <v>186</v>
      </c>
      <c r="H32" s="48"/>
      <c r="I32" s="48"/>
      <c r="J32" s="48"/>
      <c r="K32" s="48"/>
      <c r="L32" s="48"/>
      <c r="N32" s="48"/>
      <c r="O32" s="48"/>
      <c r="P32" s="48"/>
      <c r="Q32" s="64"/>
      <c r="R32" s="48"/>
    </row>
    <row r="33" spans="1:18" s="47" customFormat="1" ht="38.25" x14ac:dyDescent="0.2">
      <c r="A33" s="48" t="s">
        <v>187</v>
      </c>
      <c r="B33" s="48" t="s">
        <v>188</v>
      </c>
      <c r="C33" s="48">
        <v>1</v>
      </c>
      <c r="D33" s="48" t="s">
        <v>4</v>
      </c>
      <c r="E33" s="65" t="s">
        <v>189</v>
      </c>
      <c r="F33" s="47" t="s">
        <v>4</v>
      </c>
      <c r="H33" s="48"/>
      <c r="I33" s="48"/>
      <c r="J33" s="48" t="s">
        <v>190</v>
      </c>
      <c r="K33" s="48" t="s">
        <v>191</v>
      </c>
      <c r="L33" s="48" t="s">
        <v>192</v>
      </c>
      <c r="N33" s="48"/>
      <c r="O33" s="48"/>
      <c r="P33" s="48"/>
      <c r="Q33" s="64"/>
      <c r="R33" s="48"/>
    </row>
    <row r="34" spans="1:18" s="47" customFormat="1" ht="14.25" customHeight="1" x14ac:dyDescent="0.2">
      <c r="A34" s="48" t="s">
        <v>193</v>
      </c>
      <c r="B34" s="48"/>
      <c r="C34" s="48">
        <v>1</v>
      </c>
      <c r="D34" s="48"/>
      <c r="E34" s="65"/>
      <c r="H34" s="48"/>
      <c r="I34" s="48"/>
      <c r="J34" s="48" t="s">
        <v>151</v>
      </c>
      <c r="K34" s="48"/>
      <c r="L34" s="48" t="s">
        <v>172</v>
      </c>
      <c r="N34" s="48"/>
      <c r="O34" s="48"/>
      <c r="P34" s="48"/>
      <c r="Q34" s="64"/>
      <c r="R34" s="48"/>
    </row>
    <row r="35" spans="1:18" s="47" customFormat="1" x14ac:dyDescent="0.2">
      <c r="A35" s="48"/>
      <c r="B35" s="48"/>
      <c r="C35" s="48"/>
      <c r="D35" s="48"/>
      <c r="E35" s="65"/>
      <c r="H35" s="48"/>
      <c r="I35" s="48"/>
      <c r="J35" s="48"/>
      <c r="K35" s="48"/>
      <c r="L35" s="48"/>
      <c r="N35" s="48"/>
      <c r="O35" s="48"/>
      <c r="P35" s="48"/>
      <c r="Q35" s="64"/>
      <c r="R35" s="48"/>
    </row>
    <row r="36" spans="1:18" s="47" customFormat="1" x14ac:dyDescent="0.2">
      <c r="A36" s="48"/>
      <c r="B36" s="48"/>
      <c r="C36" s="48"/>
      <c r="D36" s="48"/>
      <c r="E36" s="65"/>
      <c r="H36" s="48"/>
      <c r="I36" s="48"/>
      <c r="J36" s="48"/>
      <c r="K36" s="48"/>
      <c r="L36" s="48"/>
      <c r="N36" s="48"/>
      <c r="O36" s="48"/>
      <c r="P36" s="48"/>
      <c r="Q36" s="64"/>
      <c r="R36" s="48"/>
    </row>
    <row r="37" spans="1:18" s="47" customFormat="1" x14ac:dyDescent="0.2">
      <c r="A37" s="53" t="s">
        <v>194</v>
      </c>
      <c r="B37" s="50"/>
      <c r="C37" s="48"/>
      <c r="D37" s="48"/>
      <c r="E37" s="43" t="s">
        <v>195</v>
      </c>
      <c r="H37" s="48"/>
      <c r="I37" s="48"/>
      <c r="J37" s="48"/>
      <c r="K37" s="48"/>
      <c r="L37" s="48"/>
      <c r="N37" s="48"/>
      <c r="O37" s="48"/>
      <c r="P37" s="48"/>
      <c r="Q37" s="64"/>
      <c r="R37" s="48"/>
    </row>
    <row r="38" spans="1:18" s="47" customFormat="1" ht="38.25" x14ac:dyDescent="0.2">
      <c r="A38" s="48" t="s">
        <v>196</v>
      </c>
      <c r="C38" s="48">
        <v>16</v>
      </c>
      <c r="D38" s="48"/>
      <c r="E38" s="65" t="s">
        <v>197</v>
      </c>
      <c r="F38" s="50"/>
      <c r="G38" s="50"/>
      <c r="H38" s="53"/>
      <c r="I38" s="53"/>
      <c r="J38" s="48" t="s">
        <v>162</v>
      </c>
      <c r="K38" s="48" t="s">
        <v>181</v>
      </c>
      <c r="L38" s="48" t="s">
        <v>167</v>
      </c>
      <c r="N38" s="48"/>
      <c r="O38" s="48"/>
      <c r="P38" s="48"/>
      <c r="Q38" s="64"/>
      <c r="R38" s="48"/>
    </row>
    <row r="39" spans="1:18" s="47" customFormat="1" ht="38.25" x14ac:dyDescent="0.2">
      <c r="A39" s="48" t="s">
        <v>198</v>
      </c>
      <c r="C39" s="48">
        <v>2</v>
      </c>
      <c r="D39" s="48"/>
      <c r="E39" s="65" t="s">
        <v>199</v>
      </c>
      <c r="F39" s="50"/>
      <c r="G39" s="50"/>
      <c r="H39" s="53"/>
      <c r="I39" s="53"/>
      <c r="J39" s="48" t="s">
        <v>162</v>
      </c>
      <c r="K39" s="48"/>
      <c r="L39" s="48" t="s">
        <v>172</v>
      </c>
      <c r="N39" s="48"/>
      <c r="O39" s="48"/>
      <c r="P39" s="48"/>
      <c r="Q39" s="64"/>
      <c r="R39" s="48"/>
    </row>
    <row r="40" spans="1:18" s="47" customFormat="1" ht="25.5" x14ac:dyDescent="0.2">
      <c r="A40" s="48" t="s">
        <v>200</v>
      </c>
      <c r="C40" s="48">
        <v>1</v>
      </c>
      <c r="D40" s="48"/>
      <c r="E40" s="65" t="s">
        <v>201</v>
      </c>
      <c r="F40" s="50"/>
      <c r="G40" s="50"/>
      <c r="H40" s="53"/>
      <c r="I40" s="53"/>
      <c r="J40" s="48" t="s">
        <v>162</v>
      </c>
      <c r="K40" s="48"/>
      <c r="L40" s="48" t="s">
        <v>172</v>
      </c>
      <c r="N40" s="48"/>
      <c r="O40" s="48"/>
      <c r="P40" s="48"/>
      <c r="Q40" s="64"/>
      <c r="R40" s="48"/>
    </row>
    <row r="41" spans="1:18" s="47" customFormat="1" ht="38.25" x14ac:dyDescent="0.2">
      <c r="A41" s="48" t="s">
        <v>202</v>
      </c>
      <c r="C41" s="48">
        <v>1</v>
      </c>
      <c r="D41" s="48"/>
      <c r="E41" s="65" t="s">
        <v>203</v>
      </c>
      <c r="H41" s="48"/>
      <c r="I41" s="48"/>
      <c r="J41" s="48" t="s">
        <v>156</v>
      </c>
      <c r="K41" s="48" t="s">
        <v>122</v>
      </c>
      <c r="L41" s="48" t="s">
        <v>123</v>
      </c>
      <c r="N41" s="48"/>
      <c r="O41" s="48"/>
      <c r="P41" s="48"/>
      <c r="Q41" s="64"/>
      <c r="R41" s="48"/>
    </row>
    <row r="42" spans="1:18" s="47" customFormat="1" x14ac:dyDescent="0.2">
      <c r="A42" s="48"/>
      <c r="C42" s="48"/>
      <c r="D42" s="48"/>
      <c r="E42" s="65"/>
      <c r="H42" s="48"/>
      <c r="I42" s="48"/>
      <c r="J42" s="48"/>
      <c r="K42" s="48"/>
      <c r="L42" s="48"/>
      <c r="N42" s="48"/>
      <c r="O42" s="48"/>
      <c r="P42" s="48"/>
      <c r="Q42" s="64"/>
      <c r="R42" s="48"/>
    </row>
    <row r="43" spans="1:18" s="47" customFormat="1" x14ac:dyDescent="0.2">
      <c r="A43" s="48"/>
      <c r="C43" s="48"/>
      <c r="D43" s="48"/>
      <c r="E43" s="43" t="s">
        <v>4</v>
      </c>
      <c r="H43" s="48"/>
      <c r="I43" s="48"/>
      <c r="J43" s="48"/>
      <c r="K43" s="48"/>
      <c r="L43" s="48"/>
      <c r="N43" s="48"/>
      <c r="O43" s="48"/>
      <c r="P43" s="48"/>
      <c r="Q43" s="64"/>
      <c r="R43" s="48"/>
    </row>
    <row r="44" spans="1:18" x14ac:dyDescent="0.2">
      <c r="A44" s="4"/>
    </row>
    <row r="45" spans="1:18" x14ac:dyDescent="0.2">
      <c r="B45" s="42"/>
    </row>
    <row r="46" spans="1:18" x14ac:dyDescent="0.2">
      <c r="B46" s="42"/>
    </row>
    <row r="47" spans="1:18" x14ac:dyDescent="0.2">
      <c r="B47" s="42"/>
    </row>
    <row r="48" spans="1:18" x14ac:dyDescent="0.2">
      <c r="B48" s="42"/>
    </row>
    <row r="49" spans="2:2" x14ac:dyDescent="0.2">
      <c r="B49" s="42"/>
    </row>
    <row r="50" spans="2:2" x14ac:dyDescent="0.2">
      <c r="B50" s="42"/>
    </row>
  </sheetData>
  <printOptions gridLines="1"/>
  <pageMargins left="0.25" right="0.25" top="0.75" bottom="0.75" header="0.3" footer="0.3"/>
  <pageSetup paperSize="17" orientation="landscape" r:id="rId1"/>
  <headerFooter>
    <oddFooter xml:space="preserve">&amp;L&amp;Z&amp;F&amp;C&amp;A&amp;R&amp;P / &amp;N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Layout" topLeftCell="A2" zoomScaleNormal="100" workbookViewId="0">
      <selection activeCell="K36" sqref="K36"/>
    </sheetView>
  </sheetViews>
  <sheetFormatPr defaultRowHeight="12.75" x14ac:dyDescent="0.2"/>
  <cols>
    <col min="1" max="1" width="7.85546875" style="3" customWidth="1"/>
    <col min="2" max="2" width="17" style="3" customWidth="1"/>
    <col min="3" max="3" width="44.42578125" style="3" customWidth="1"/>
    <col min="4" max="4" width="12.28515625" style="3" customWidth="1"/>
    <col min="5" max="5" width="14.42578125" style="3" customWidth="1"/>
    <col min="6" max="6" width="9.140625" style="3"/>
    <col min="7" max="7" width="20.28515625" style="3" customWidth="1"/>
    <col min="8" max="16384" width="9.140625" style="3"/>
  </cols>
  <sheetData>
    <row r="1" spans="1:7" x14ac:dyDescent="0.2">
      <c r="B1" s="3" t="s">
        <v>553</v>
      </c>
      <c r="D1" s="9"/>
      <c r="E1" s="9"/>
    </row>
    <row r="2" spans="1:7" x14ac:dyDescent="0.2">
      <c r="C2" s="4" t="s">
        <v>6</v>
      </c>
      <c r="E2" s="68">
        <v>1</v>
      </c>
    </row>
    <row r="3" spans="1:7" x14ac:dyDescent="0.2">
      <c r="A3" s="4" t="s">
        <v>0</v>
      </c>
      <c r="B3" s="4" t="s">
        <v>1</v>
      </c>
      <c r="C3" s="4" t="s">
        <v>2</v>
      </c>
      <c r="D3" s="15" t="s">
        <v>3</v>
      </c>
      <c r="E3" s="15" t="s">
        <v>66</v>
      </c>
      <c r="F3" s="15" t="s">
        <v>67</v>
      </c>
      <c r="G3" s="67" t="s">
        <v>83</v>
      </c>
    </row>
    <row r="4" spans="1:7" s="35" customFormat="1" x14ac:dyDescent="0.2">
      <c r="A4" s="35">
        <v>30</v>
      </c>
      <c r="B4" s="35" t="s">
        <v>551</v>
      </c>
      <c r="C4" s="35" t="s">
        <v>552</v>
      </c>
      <c r="D4" s="69">
        <v>265</v>
      </c>
      <c r="E4" s="69">
        <f>A4*D4*$E$2</f>
        <v>7950</v>
      </c>
      <c r="F4" s="70"/>
      <c r="G4" s="70"/>
    </row>
    <row r="5" spans="1:7" x14ac:dyDescent="0.2">
      <c r="A5" s="3">
        <v>1</v>
      </c>
      <c r="B5" s="3" t="s">
        <v>7</v>
      </c>
      <c r="C5" s="3" t="s">
        <v>109</v>
      </c>
      <c r="D5" s="8">
        <v>160</v>
      </c>
      <c r="E5" s="71">
        <f>A5*D5*$E$2</f>
        <v>160</v>
      </c>
      <c r="F5" s="13"/>
      <c r="G5" s="72"/>
    </row>
    <row r="6" spans="1:7" s="35" customFormat="1" x14ac:dyDescent="0.2">
      <c r="A6" s="35">
        <v>8</v>
      </c>
      <c r="B6" s="35" t="s">
        <v>112</v>
      </c>
      <c r="C6" s="35" t="s">
        <v>111</v>
      </c>
      <c r="D6" s="69">
        <v>160</v>
      </c>
      <c r="E6" s="69">
        <f>A6*D6*$E$2</f>
        <v>1280</v>
      </c>
      <c r="F6" s="70"/>
      <c r="G6" s="70"/>
    </row>
    <row r="7" spans="1:7" s="35" customFormat="1" x14ac:dyDescent="0.2">
      <c r="A7" s="35">
        <v>20</v>
      </c>
      <c r="B7" s="35" t="s">
        <v>620</v>
      </c>
      <c r="C7" s="35" t="s">
        <v>16</v>
      </c>
      <c r="D7" s="69">
        <v>162</v>
      </c>
      <c r="E7" s="69">
        <f>A7*D7*$E$2</f>
        <v>3240</v>
      </c>
      <c r="F7" s="70"/>
      <c r="G7" s="70"/>
    </row>
    <row r="8" spans="1:7" x14ac:dyDescent="0.2">
      <c r="A8" s="3">
        <v>4</v>
      </c>
      <c r="B8" s="3" t="s">
        <v>8</v>
      </c>
      <c r="C8" s="3" t="s">
        <v>17</v>
      </c>
      <c r="D8" s="8">
        <v>205</v>
      </c>
      <c r="E8" s="71">
        <f>A8*D8*$E$2</f>
        <v>820</v>
      </c>
      <c r="F8" s="13"/>
      <c r="G8" s="72"/>
    </row>
    <row r="9" spans="1:7" x14ac:dyDescent="0.2">
      <c r="D9" s="8"/>
      <c r="E9" s="71"/>
      <c r="F9" s="13"/>
      <c r="G9" s="72"/>
    </row>
    <row r="10" spans="1:7" s="35" customFormat="1" x14ac:dyDescent="0.2">
      <c r="A10" s="35">
        <v>10</v>
      </c>
      <c r="B10" s="35" t="s">
        <v>9</v>
      </c>
      <c r="C10" s="35" t="s">
        <v>554</v>
      </c>
      <c r="D10" s="69">
        <v>35</v>
      </c>
      <c r="E10" s="69">
        <f>A10*D10*$E$2</f>
        <v>350</v>
      </c>
      <c r="F10" s="70"/>
      <c r="G10" s="70"/>
    </row>
    <row r="11" spans="1:7" s="35" customFormat="1" x14ac:dyDescent="0.2">
      <c r="A11" s="35">
        <v>10</v>
      </c>
      <c r="B11" s="35" t="s">
        <v>14</v>
      </c>
      <c r="C11" s="35" t="s">
        <v>15</v>
      </c>
      <c r="D11" s="69">
        <v>227</v>
      </c>
      <c r="E11" s="69">
        <f>A11*D11*$E$2</f>
        <v>2270</v>
      </c>
      <c r="F11" s="70"/>
      <c r="G11" s="70"/>
    </row>
    <row r="12" spans="1:7" s="35" customFormat="1" x14ac:dyDescent="0.2">
      <c r="A12" s="35">
        <v>10</v>
      </c>
      <c r="B12" s="35" t="s">
        <v>10</v>
      </c>
      <c r="C12" s="35" t="s">
        <v>11</v>
      </c>
      <c r="D12" s="69">
        <v>63</v>
      </c>
      <c r="E12" s="69">
        <f>A12*D12*$E$2</f>
        <v>630</v>
      </c>
      <c r="F12" s="70"/>
      <c r="G12" s="70"/>
    </row>
    <row r="13" spans="1:7" s="35" customFormat="1" x14ac:dyDescent="0.2">
      <c r="A13" s="35">
        <v>10</v>
      </c>
      <c r="B13" s="35" t="s">
        <v>12</v>
      </c>
      <c r="C13" s="35" t="s">
        <v>13</v>
      </c>
      <c r="D13" s="69">
        <v>61</v>
      </c>
      <c r="E13" s="69">
        <f>A13*D13*$E$2</f>
        <v>610</v>
      </c>
      <c r="F13" s="70"/>
      <c r="G13" s="70"/>
    </row>
    <row r="14" spans="1:7" s="59" customFormat="1" x14ac:dyDescent="0.2">
      <c r="D14" s="71"/>
      <c r="E14" s="71"/>
      <c r="F14" s="72"/>
      <c r="G14" s="72"/>
    </row>
    <row r="15" spans="1:7" x14ac:dyDescent="0.2">
      <c r="D15" s="8"/>
      <c r="E15" s="71"/>
      <c r="F15" s="13"/>
      <c r="G15" s="72"/>
    </row>
    <row r="16" spans="1:7" x14ac:dyDescent="0.2">
      <c r="A16" s="3">
        <v>7</v>
      </c>
      <c r="B16" s="3" t="s">
        <v>64</v>
      </c>
      <c r="C16" s="3" t="s">
        <v>18</v>
      </c>
      <c r="D16" s="8">
        <v>425</v>
      </c>
      <c r="E16" s="71">
        <f>A16*D16*$E$2</f>
        <v>2975</v>
      </c>
      <c r="F16" s="13"/>
      <c r="G16" s="72"/>
    </row>
    <row r="18" spans="1:7" x14ac:dyDescent="0.2">
      <c r="D18" s="9"/>
      <c r="E18" s="9"/>
      <c r="F18" s="34"/>
      <c r="G18" s="59"/>
    </row>
    <row r="19" spans="1:7" x14ac:dyDescent="0.2">
      <c r="A19" s="3">
        <v>4</v>
      </c>
      <c r="B19" s="3" t="s">
        <v>84</v>
      </c>
      <c r="C19" s="3" t="s">
        <v>555</v>
      </c>
      <c r="D19" s="8">
        <v>410</v>
      </c>
      <c r="E19" s="71">
        <f>A19*D19*$E$2</f>
        <v>1640</v>
      </c>
      <c r="F19" s="34"/>
      <c r="G19" s="59"/>
    </row>
    <row r="20" spans="1:7" x14ac:dyDescent="0.2">
      <c r="D20" s="9"/>
      <c r="F20" s="34"/>
      <c r="G20" s="59"/>
    </row>
    <row r="21" spans="1:7" x14ac:dyDescent="0.2">
      <c r="A21" s="3">
        <v>1</v>
      </c>
      <c r="B21" s="3" t="s">
        <v>19</v>
      </c>
      <c r="C21" s="3" t="s">
        <v>20</v>
      </c>
      <c r="D21" s="8">
        <v>92.4</v>
      </c>
      <c r="E21" s="71">
        <f>A21*D21*$E$2</f>
        <v>92.4</v>
      </c>
      <c r="F21" s="13"/>
      <c r="G21" s="72"/>
    </row>
    <row r="22" spans="1:7" x14ac:dyDescent="0.2">
      <c r="A22" s="3">
        <v>2</v>
      </c>
      <c r="B22" s="3" t="s">
        <v>68</v>
      </c>
      <c r="C22" s="3" t="s">
        <v>21</v>
      </c>
      <c r="D22" s="8">
        <v>292.3</v>
      </c>
      <c r="E22" s="71">
        <f>A22*D22*$E$2</f>
        <v>584.6</v>
      </c>
      <c r="F22" s="73"/>
      <c r="G22" s="72"/>
    </row>
    <row r="23" spans="1:7" x14ac:dyDescent="0.2">
      <c r="G23" s="59"/>
    </row>
    <row r="24" spans="1:7" x14ac:dyDescent="0.2">
      <c r="G24" s="59"/>
    </row>
    <row r="25" spans="1:7" x14ac:dyDescent="0.2">
      <c r="C25" s="3" t="s">
        <v>969</v>
      </c>
      <c r="G25" s="59"/>
    </row>
    <row r="26" spans="1:7" x14ac:dyDescent="0.2">
      <c r="D26" s="3" t="s">
        <v>968</v>
      </c>
      <c r="E26" s="8">
        <f>SUM(E4:E24)</f>
        <v>22602</v>
      </c>
      <c r="G26" s="59"/>
    </row>
    <row r="27" spans="1:7" x14ac:dyDescent="0.2">
      <c r="G27" s="59"/>
    </row>
    <row r="28" spans="1:7" x14ac:dyDescent="0.2">
      <c r="F28" s="3" t="s">
        <v>4</v>
      </c>
      <c r="G28" s="3" t="s">
        <v>4</v>
      </c>
    </row>
    <row r="30" spans="1:7" x14ac:dyDescent="0.2">
      <c r="G30" s="9" t="s">
        <v>4</v>
      </c>
    </row>
    <row r="31" spans="1:7" x14ac:dyDescent="0.2">
      <c r="G31" s="3" t="s">
        <v>4</v>
      </c>
    </row>
  </sheetData>
  <phoneticPr fontId="0" type="noConversion"/>
  <printOptions gridLines="1"/>
  <pageMargins left="0.25" right="0.25" top="0.75" bottom="0.75" header="0.3" footer="0.3"/>
  <pageSetup paperSize="17" orientation="landscape" r:id="rId1"/>
  <headerFooter alignWithMargins="0">
    <oddFooter>&amp;L&amp;Z&amp;F&amp;C&amp;A&amp;R&amp;P /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H32" sqref="H32"/>
    </sheetView>
  </sheetViews>
  <sheetFormatPr defaultRowHeight="12.75" x14ac:dyDescent="0.2"/>
  <cols>
    <col min="1" max="1" width="10.42578125" customWidth="1"/>
    <col min="2" max="2" width="9.7109375" customWidth="1"/>
    <col min="3" max="3" width="11.42578125" customWidth="1"/>
    <col min="4" max="4" width="15.140625" style="5" customWidth="1"/>
    <col min="5" max="5" width="18" customWidth="1"/>
    <col min="6" max="6" width="12" customWidth="1"/>
    <col min="7" max="7" width="29.42578125" style="5" customWidth="1"/>
    <col min="8" max="8" width="13.7109375" customWidth="1"/>
    <col min="9" max="9" width="12" customWidth="1"/>
  </cols>
  <sheetData>
    <row r="1" spans="1:12" ht="13.5" thickBot="1" x14ac:dyDescent="0.25">
      <c r="A1" t="s">
        <v>75</v>
      </c>
      <c r="C1" t="s">
        <v>76</v>
      </c>
      <c r="D1" s="5" t="s">
        <v>77</v>
      </c>
      <c r="E1" t="s">
        <v>78</v>
      </c>
    </row>
    <row r="2" spans="1:12" ht="30" customHeight="1" thickBot="1" x14ac:dyDescent="0.25">
      <c r="A2" s="10" t="s">
        <v>65</v>
      </c>
      <c r="B2" s="11" t="s">
        <v>69</v>
      </c>
      <c r="C2" s="11" t="s">
        <v>70</v>
      </c>
      <c r="D2" s="11" t="s">
        <v>79</v>
      </c>
      <c r="E2" s="11" t="s">
        <v>71</v>
      </c>
      <c r="F2" s="11" t="s">
        <v>81</v>
      </c>
      <c r="G2" s="11" t="s">
        <v>2</v>
      </c>
      <c r="H2" s="12" t="s">
        <v>80</v>
      </c>
      <c r="I2" s="12" t="s">
        <v>82</v>
      </c>
    </row>
    <row r="3" spans="1:12" ht="20.100000000000001" customHeight="1" thickBot="1" x14ac:dyDescent="0.25">
      <c r="A3" s="18">
        <v>378971</v>
      </c>
      <c r="B3" s="19">
        <v>43320</v>
      </c>
      <c r="C3" s="20">
        <v>55898</v>
      </c>
      <c r="D3" s="16" t="s">
        <v>205</v>
      </c>
      <c r="E3" s="16" t="s">
        <v>1057</v>
      </c>
      <c r="F3" s="20">
        <v>55755.39</v>
      </c>
      <c r="G3" s="16" t="s">
        <v>1058</v>
      </c>
      <c r="H3" s="22">
        <v>43369</v>
      </c>
      <c r="I3" s="32" t="s">
        <v>110</v>
      </c>
    </row>
    <row r="4" spans="1:12" ht="20.100000000000001" customHeight="1" thickBot="1" x14ac:dyDescent="0.25">
      <c r="A4" s="18">
        <v>378847</v>
      </c>
      <c r="B4" s="19">
        <v>43312</v>
      </c>
      <c r="C4" s="20">
        <v>33030</v>
      </c>
      <c r="D4" s="16" t="s">
        <v>1055</v>
      </c>
      <c r="E4" s="16" t="s">
        <v>73</v>
      </c>
      <c r="F4" s="20">
        <v>33030</v>
      </c>
      <c r="G4" s="16" t="s">
        <v>5</v>
      </c>
      <c r="H4" s="22">
        <v>43336</v>
      </c>
      <c r="I4" s="32" t="s">
        <v>110</v>
      </c>
    </row>
    <row r="5" spans="1:12" ht="20.100000000000001" customHeight="1" thickBot="1" x14ac:dyDescent="0.25">
      <c r="A5" s="23">
        <v>382342</v>
      </c>
      <c r="B5" s="19">
        <v>43480</v>
      </c>
      <c r="C5" s="20">
        <v>172</v>
      </c>
      <c r="D5" s="16" t="s">
        <v>1056</v>
      </c>
      <c r="E5" s="16" t="s">
        <v>73</v>
      </c>
      <c r="F5" s="20">
        <v>172</v>
      </c>
      <c r="G5" s="16" t="s">
        <v>1059</v>
      </c>
      <c r="H5" s="22" t="s">
        <v>4</v>
      </c>
      <c r="I5" s="32" t="s">
        <v>4</v>
      </c>
      <c r="J5" s="31" t="s">
        <v>4</v>
      </c>
      <c r="L5" s="36" t="s">
        <v>4</v>
      </c>
    </row>
    <row r="6" spans="1:12" ht="20.100000000000001" customHeight="1" thickBot="1" x14ac:dyDescent="0.25">
      <c r="A6" s="23"/>
      <c r="B6" s="19"/>
      <c r="C6" s="20"/>
      <c r="D6" s="16"/>
      <c r="E6" s="16"/>
      <c r="F6" s="20"/>
      <c r="G6" s="16"/>
      <c r="H6" s="22"/>
      <c r="I6" s="32"/>
    </row>
    <row r="7" spans="1:12" ht="20.100000000000001" customHeight="1" thickBot="1" x14ac:dyDescent="0.25">
      <c r="A7" s="23"/>
      <c r="B7" s="19"/>
      <c r="C7" s="20"/>
      <c r="D7" s="16"/>
      <c r="E7" s="16"/>
      <c r="F7" s="20"/>
      <c r="G7" s="16"/>
      <c r="H7" s="22"/>
      <c r="I7" s="32"/>
    </row>
    <row r="8" spans="1:12" ht="20.100000000000001" customHeight="1" thickBot="1" x14ac:dyDescent="0.25">
      <c r="A8" s="23"/>
      <c r="B8" s="19"/>
      <c r="C8" s="20"/>
      <c r="D8" s="16"/>
      <c r="E8" s="16"/>
      <c r="F8" s="20"/>
      <c r="G8" s="16"/>
      <c r="H8" s="22"/>
      <c r="I8" s="32"/>
    </row>
    <row r="9" spans="1:12" ht="20.100000000000001" customHeight="1" thickBot="1" x14ac:dyDescent="0.25">
      <c r="A9" s="23"/>
      <c r="B9" s="19"/>
      <c r="C9" s="20"/>
      <c r="D9" s="16"/>
      <c r="E9" s="16"/>
      <c r="F9" s="20"/>
      <c r="G9" s="16"/>
      <c r="H9" s="22"/>
      <c r="I9" s="32"/>
    </row>
    <row r="10" spans="1:12" ht="20.100000000000001" customHeight="1" thickBot="1" x14ac:dyDescent="0.25">
      <c r="A10" s="23"/>
      <c r="B10" s="19"/>
      <c r="C10" s="20"/>
      <c r="D10" s="16"/>
      <c r="E10" s="16"/>
      <c r="F10" s="20"/>
      <c r="G10" s="16"/>
      <c r="H10" s="22"/>
      <c r="I10" s="32"/>
    </row>
    <row r="11" spans="1:12" ht="20.100000000000001" customHeight="1" thickBot="1" x14ac:dyDescent="0.25">
      <c r="A11" s="23"/>
      <c r="B11" s="19"/>
      <c r="C11" s="20"/>
      <c r="D11" s="16"/>
      <c r="E11" s="16"/>
      <c r="F11" s="20"/>
      <c r="G11" s="16"/>
      <c r="H11" s="22"/>
      <c r="I11" s="32"/>
    </row>
    <row r="12" spans="1:12" ht="20.100000000000001" customHeight="1" thickBot="1" x14ac:dyDescent="0.25">
      <c r="A12" s="23"/>
      <c r="B12" s="19"/>
      <c r="C12" s="20"/>
      <c r="D12" s="16"/>
      <c r="E12" s="16"/>
      <c r="F12" s="20"/>
      <c r="G12" s="16"/>
      <c r="H12" s="28"/>
      <c r="I12" s="32"/>
    </row>
    <row r="13" spans="1:12" ht="20.100000000000001" customHeight="1" thickBot="1" x14ac:dyDescent="0.25">
      <c r="A13" s="23"/>
      <c r="B13" s="19"/>
      <c r="C13" s="20"/>
      <c r="D13" s="16"/>
      <c r="E13" s="16"/>
      <c r="F13" s="29"/>
      <c r="G13" s="16"/>
      <c r="H13" s="22"/>
      <c r="I13" s="32"/>
    </row>
    <row r="14" spans="1:12" ht="20.100000000000001" customHeight="1" thickBot="1" x14ac:dyDescent="0.25">
      <c r="A14" s="23"/>
      <c r="B14" s="19"/>
      <c r="C14" s="20"/>
      <c r="D14" s="16"/>
      <c r="E14" s="16"/>
      <c r="F14" s="20"/>
      <c r="G14" s="16"/>
      <c r="H14" s="22"/>
      <c r="I14" s="32"/>
    </row>
    <row r="15" spans="1:12" ht="20.100000000000001" customHeight="1" thickBot="1" x14ac:dyDescent="0.25">
      <c r="A15" s="23"/>
      <c r="B15" s="19"/>
      <c r="C15" s="20"/>
      <c r="D15" s="16"/>
      <c r="E15" s="16"/>
      <c r="F15" s="20"/>
      <c r="G15" s="16"/>
      <c r="H15" s="22"/>
      <c r="I15" s="32"/>
    </row>
    <row r="16" spans="1:12" ht="20.100000000000001" customHeight="1" thickBot="1" x14ac:dyDescent="0.25">
      <c r="A16" s="23"/>
      <c r="B16" s="19"/>
      <c r="C16" s="20"/>
      <c r="D16" s="16"/>
      <c r="E16" s="16"/>
      <c r="F16" s="20"/>
      <c r="G16" s="16"/>
      <c r="H16" s="22"/>
      <c r="I16" s="32"/>
    </row>
    <row r="17" spans="1:9" ht="20.100000000000001" customHeight="1" thickBot="1" x14ac:dyDescent="0.25">
      <c r="A17" s="23"/>
      <c r="B17" s="19"/>
      <c r="C17" s="20"/>
      <c r="D17" s="16"/>
      <c r="E17" s="16"/>
      <c r="F17" s="20"/>
      <c r="G17" s="16"/>
      <c r="H17" s="22"/>
      <c r="I17" s="32"/>
    </row>
    <row r="18" spans="1:9" ht="20.100000000000001" customHeight="1" thickBot="1" x14ac:dyDescent="0.25">
      <c r="A18" s="23"/>
      <c r="B18" s="19"/>
      <c r="C18" s="20"/>
      <c r="D18" s="16"/>
      <c r="E18" s="16"/>
      <c r="F18" s="20"/>
      <c r="G18" s="16"/>
      <c r="H18" s="22"/>
      <c r="I18" s="32"/>
    </row>
    <row r="19" spans="1:9" ht="20.100000000000001" customHeight="1" thickBot="1" x14ac:dyDescent="0.25">
      <c r="A19" s="23"/>
      <c r="B19" s="19"/>
      <c r="C19" s="20"/>
      <c r="D19" s="16"/>
      <c r="E19" s="16"/>
      <c r="F19" s="20"/>
      <c r="G19" s="16"/>
      <c r="H19" s="22"/>
      <c r="I19" s="32"/>
    </row>
    <row r="20" spans="1:9" ht="20.100000000000001" customHeight="1" thickBot="1" x14ac:dyDescent="0.25">
      <c r="A20" s="23"/>
      <c r="B20" s="19"/>
      <c r="C20" s="20"/>
      <c r="D20" s="16"/>
      <c r="E20" s="16"/>
      <c r="F20" s="20"/>
      <c r="G20" s="16"/>
      <c r="H20" s="22"/>
      <c r="I20" s="21"/>
    </row>
    <row r="21" spans="1:9" ht="20.100000000000001" customHeight="1" thickBot="1" x14ac:dyDescent="0.25">
      <c r="A21" s="23"/>
      <c r="B21" s="19"/>
      <c r="C21" s="20"/>
      <c r="D21" s="16"/>
      <c r="E21" s="16"/>
      <c r="F21" s="20"/>
      <c r="G21" s="16"/>
      <c r="H21" s="22"/>
      <c r="I21" s="21"/>
    </row>
    <row r="22" spans="1:9" ht="20.100000000000001" customHeight="1" thickBot="1" x14ac:dyDescent="0.25">
      <c r="A22" s="23"/>
      <c r="B22" s="19"/>
      <c r="C22" s="20"/>
      <c r="D22" s="16"/>
      <c r="E22" s="16"/>
      <c r="F22" s="20"/>
      <c r="G22" s="16"/>
      <c r="H22" s="22"/>
      <c r="I22" s="21"/>
    </row>
    <row r="23" spans="1:9" s="7" customFormat="1" ht="33" customHeight="1" thickBot="1" x14ac:dyDescent="0.25">
      <c r="A23" s="23"/>
      <c r="B23" s="33"/>
      <c r="C23" s="25"/>
      <c r="D23" s="16"/>
      <c r="E23" s="16"/>
      <c r="F23" s="25"/>
      <c r="G23" s="16"/>
      <c r="H23" s="22"/>
      <c r="I23" s="21"/>
    </row>
    <row r="24" spans="1:9" s="7" customFormat="1" ht="20.100000000000001" customHeight="1" thickBot="1" x14ac:dyDescent="0.25">
      <c r="A24" s="23"/>
      <c r="B24" s="19"/>
      <c r="C24" s="20"/>
      <c r="D24" s="16"/>
      <c r="E24" s="16"/>
      <c r="F24" s="20"/>
      <c r="G24" s="16"/>
      <c r="H24" s="22"/>
      <c r="I24" s="21"/>
    </row>
    <row r="25" spans="1:9" s="7" customFormat="1" ht="20.100000000000001" customHeight="1" thickBot="1" x14ac:dyDescent="0.25">
      <c r="A25" s="23"/>
      <c r="B25" s="19"/>
      <c r="C25" s="20"/>
      <c r="D25" s="16"/>
      <c r="E25" s="16"/>
      <c r="F25" s="20"/>
      <c r="G25" s="16"/>
      <c r="H25" s="22"/>
      <c r="I25" s="21"/>
    </row>
    <row r="26" spans="1:9" ht="20.100000000000001" customHeight="1" thickBot="1" x14ac:dyDescent="0.25">
      <c r="A26" s="23"/>
      <c r="B26" s="19"/>
      <c r="C26" s="20"/>
      <c r="D26" s="16"/>
      <c r="E26" s="16"/>
      <c r="F26" s="20"/>
      <c r="G26" s="16"/>
      <c r="H26" s="22"/>
      <c r="I26" s="21"/>
    </row>
    <row r="27" spans="1:9" ht="21.75" customHeight="1" thickBot="1" x14ac:dyDescent="0.25">
      <c r="A27" s="23"/>
      <c r="B27" s="19"/>
      <c r="C27" s="20"/>
      <c r="D27" s="16"/>
      <c r="E27" s="16"/>
      <c r="F27" s="20"/>
      <c r="G27" s="16"/>
      <c r="H27" s="22"/>
      <c r="I27" s="21"/>
    </row>
    <row r="28" spans="1:9" ht="21.75" customHeight="1" thickBot="1" x14ac:dyDescent="0.25">
      <c r="A28" s="23"/>
      <c r="B28" s="19"/>
      <c r="C28" s="20"/>
      <c r="D28" s="16"/>
      <c r="E28" s="16"/>
      <c r="F28" s="20"/>
      <c r="G28" s="16"/>
      <c r="H28" s="22"/>
      <c r="I28" s="21"/>
    </row>
    <row r="29" spans="1:9" ht="21.75" customHeight="1" thickBot="1" x14ac:dyDescent="0.25">
      <c r="A29" s="23"/>
      <c r="B29" s="19"/>
      <c r="C29" s="20"/>
      <c r="D29" s="16"/>
      <c r="E29" s="16"/>
      <c r="F29" s="20"/>
      <c r="G29" s="16"/>
      <c r="H29" s="22"/>
      <c r="I29" s="21"/>
    </row>
    <row r="30" spans="1:9" ht="21.75" customHeight="1" thickBot="1" x14ac:dyDescent="0.25">
      <c r="A30" s="23"/>
      <c r="B30" s="19"/>
      <c r="C30" s="20"/>
      <c r="D30" s="16"/>
      <c r="E30" s="16"/>
      <c r="F30" s="20"/>
      <c r="G30" s="16"/>
      <c r="H30" s="22"/>
      <c r="I30" s="32"/>
    </row>
    <row r="31" spans="1:9" ht="21.75" customHeight="1" thickBot="1" x14ac:dyDescent="0.25">
      <c r="A31" s="23"/>
      <c r="B31" s="19"/>
      <c r="C31" s="20"/>
      <c r="D31" s="16"/>
      <c r="E31" s="16"/>
      <c r="F31" s="20"/>
      <c r="G31" s="16"/>
      <c r="H31" s="22"/>
      <c r="I31" s="32"/>
    </row>
    <row r="32" spans="1:9" ht="18" customHeight="1" thickBot="1" x14ac:dyDescent="0.25">
      <c r="A32" s="23"/>
      <c r="B32" s="19"/>
      <c r="C32" s="20"/>
      <c r="D32" s="16"/>
      <c r="E32" s="16"/>
      <c r="F32" s="20"/>
      <c r="G32" s="16"/>
      <c r="H32" s="22"/>
      <c r="I32" s="21"/>
    </row>
    <row r="33" spans="1:9" ht="13.5" thickBot="1" x14ac:dyDescent="0.25">
      <c r="A33" s="23"/>
      <c r="B33" s="17"/>
      <c r="C33" s="25"/>
      <c r="D33" s="17"/>
      <c r="E33" s="16"/>
      <c r="F33" s="25"/>
      <c r="G33" s="16"/>
      <c r="H33" s="26"/>
      <c r="I33" s="21"/>
    </row>
    <row r="34" spans="1:9" ht="13.5" thickBot="1" x14ac:dyDescent="0.25">
      <c r="A34" s="23"/>
      <c r="B34" s="19"/>
      <c r="C34" s="20"/>
      <c r="D34" s="16"/>
      <c r="E34" s="16"/>
      <c r="F34" s="20"/>
      <c r="G34" s="16"/>
      <c r="H34" s="22"/>
      <c r="I34" s="21"/>
    </row>
    <row r="35" spans="1:9" ht="13.5" thickBot="1" x14ac:dyDescent="0.25">
      <c r="A35" s="27"/>
      <c r="B35" s="17"/>
      <c r="C35" s="25" t="s">
        <v>4</v>
      </c>
      <c r="D35" s="17"/>
      <c r="E35" s="17"/>
      <c r="F35" s="25" t="s">
        <v>4</v>
      </c>
      <c r="G35" s="16" t="s">
        <v>4</v>
      </c>
      <c r="H35" s="26"/>
      <c r="I35" s="32" t="s">
        <v>4</v>
      </c>
    </row>
    <row r="36" spans="1:9" ht="15.75" thickBot="1" x14ac:dyDescent="0.25">
      <c r="A36" s="24"/>
      <c r="B36" s="16"/>
      <c r="C36" s="30">
        <f>SUM(C3:C35)</f>
        <v>89100</v>
      </c>
      <c r="D36" s="16"/>
      <c r="E36" s="16"/>
      <c r="F36" s="30">
        <f>SUM(F3:F35)</f>
        <v>88957.39</v>
      </c>
      <c r="G36" s="16" t="s">
        <v>74</v>
      </c>
      <c r="H36" s="21"/>
      <c r="I36" s="21"/>
    </row>
    <row r="38" spans="1:9" x14ac:dyDescent="0.2">
      <c r="F38" s="13"/>
      <c r="G38" s="3"/>
    </row>
    <row r="39" spans="1:9" x14ac:dyDescent="0.2">
      <c r="G39" s="3"/>
      <c r="H39" s="2"/>
    </row>
    <row r="40" spans="1:9" x14ac:dyDescent="0.2">
      <c r="G40" s="3"/>
    </row>
    <row r="41" spans="1:9" x14ac:dyDescent="0.2">
      <c r="G41" s="3"/>
    </row>
    <row r="42" spans="1:9" x14ac:dyDescent="0.2">
      <c r="G42" s="3"/>
    </row>
    <row r="43" spans="1:9" x14ac:dyDescent="0.2">
      <c r="G43" s="3"/>
    </row>
    <row r="44" spans="1:9" ht="15" x14ac:dyDescent="0.25">
      <c r="A44" s="14"/>
      <c r="G44" s="3"/>
    </row>
    <row r="45" spans="1:9" x14ac:dyDescent="0.2">
      <c r="F45" s="2"/>
      <c r="G45" s="3"/>
    </row>
    <row r="46" spans="1:9" x14ac:dyDescent="0.2">
      <c r="F46" s="2" t="s">
        <v>4</v>
      </c>
      <c r="G46" s="3" t="s">
        <v>4</v>
      </c>
    </row>
  </sheetData>
  <pageMargins left="0.25" right="0.25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CLEOII-Chassis Layout</vt:lpstr>
      <vt:lpstr>Temp Sensors</vt:lpstr>
      <vt:lpstr>Strain Gauges</vt:lpstr>
      <vt:lpstr>Voltage taps</vt:lpstr>
      <vt:lpstr>other sensors</vt:lpstr>
      <vt:lpstr>Signal Conditioners</vt:lpstr>
      <vt:lpstr>PRs</vt:lpstr>
      <vt:lpstr>'Temp Sensors'!Print_Titles</vt:lpstr>
    </vt:vector>
  </TitlesOfParts>
  <Company>EECO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Dmiller</dc:creator>
  <cp:lastModifiedBy>Steven Lassiter</cp:lastModifiedBy>
  <cp:lastPrinted>2019-08-19T13:09:52Z</cp:lastPrinted>
  <dcterms:created xsi:type="dcterms:W3CDTF">2003-07-18T16:48:11Z</dcterms:created>
  <dcterms:modified xsi:type="dcterms:W3CDTF">2019-10-10T13:33:59Z</dcterms:modified>
</cp:coreProperties>
</file>