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olid-Cleo\Controls\"/>
    </mc:Choice>
  </mc:AlternateContent>
  <bookViews>
    <workbookView xWindow="0" yWindow="0" windowWidth="26490" windowHeight="13890"/>
  </bookViews>
  <sheets>
    <sheet name="CLEO PT102 ca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C31" i="1"/>
  <c r="C30" i="1"/>
  <c r="C29" i="1"/>
  <c r="C27" i="1"/>
  <c r="C28" i="1"/>
  <c r="H13" i="1" l="1"/>
  <c r="H14" i="1" s="1"/>
  <c r="G13" i="1"/>
  <c r="F13" i="1"/>
  <c r="F14" i="1" s="1"/>
  <c r="F15" i="1" s="1"/>
  <c r="E13" i="1"/>
  <c r="E14" i="1" s="1"/>
  <c r="E15" i="1" s="1"/>
  <c r="D13" i="1"/>
  <c r="C13" i="1"/>
  <c r="C14" i="1" s="1"/>
  <c r="H6" i="1"/>
  <c r="H7" i="1" s="1"/>
  <c r="G6" i="1"/>
  <c r="G7" i="1" s="1"/>
  <c r="F6" i="1"/>
  <c r="F7" i="1" s="1"/>
  <c r="F8" i="1" s="1"/>
  <c r="E6" i="1"/>
  <c r="E7" i="1" s="1"/>
  <c r="E8" i="1" s="1"/>
  <c r="D6" i="1"/>
  <c r="D7" i="1" s="1"/>
  <c r="D8" i="1" s="1"/>
  <c r="C6" i="1"/>
  <c r="C7" i="1" s="1"/>
  <c r="C8" i="1" s="1"/>
  <c r="H15" i="1" l="1"/>
  <c r="D14" i="1"/>
  <c r="D15" i="1" s="1"/>
  <c r="G14" i="1"/>
  <c r="G15" i="1" s="1"/>
  <c r="C15" i="1"/>
</calcChain>
</file>

<file path=xl/sharedStrings.xml><?xml version="1.0" encoding="utf-8"?>
<sst xmlns="http://schemas.openxmlformats.org/spreadsheetml/2006/main" count="51" uniqueCount="34">
  <si>
    <t>I</t>
  </si>
  <si>
    <t>V77</t>
  </si>
  <si>
    <t>uA</t>
  </si>
  <si>
    <t>ohms</t>
  </si>
  <si>
    <t>mV</t>
  </si>
  <si>
    <t>V</t>
  </si>
  <si>
    <t>R adj</t>
  </si>
  <si>
    <t>R total</t>
  </si>
  <si>
    <t>R</t>
  </si>
  <si>
    <t>Temp</t>
  </si>
  <si>
    <t>V I/O 77K</t>
  </si>
  <si>
    <t>at sensors</t>
  </si>
  <si>
    <t>PT102 curve data</t>
  </si>
  <si>
    <t>Measured values 8-1-22</t>
  </si>
  <si>
    <t>&lt;-----</t>
  </si>
  <si>
    <t>Wiring resistance</t>
  </si>
  <si>
    <t>Measured Voltage at I/O</t>
  </si>
  <si>
    <t>Raw Voltage before Dataforth Calculated</t>
  </si>
  <si>
    <t xml:space="preserve"> </t>
  </si>
  <si>
    <t>expected total resistance</t>
  </si>
  <si>
    <t>LN2 IN</t>
  </si>
  <si>
    <t>LN2 Out</t>
  </si>
  <si>
    <t>GHe in</t>
  </si>
  <si>
    <t>GN2 EXH</t>
  </si>
  <si>
    <t>Fit eqn.</t>
  </si>
  <si>
    <t>Use same wiring resistance</t>
  </si>
  <si>
    <t>Theoretical value</t>
  </si>
  <si>
    <t>Calculated resistance from measured voltage at CCS</t>
  </si>
  <si>
    <t xml:space="preserve">Theoretical values </t>
  </si>
  <si>
    <t>CL-A</t>
  </si>
  <si>
    <t>CL-B</t>
  </si>
  <si>
    <t>R sensor</t>
  </si>
  <si>
    <t>V295</t>
  </si>
  <si>
    <t>V I/O 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</si>
</sst>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PT102 Resistance Curves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Vendor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3.0530230806350998E-2"/>
                  <c:y val="-9.5971231942463889E-3"/>
                </c:manualLayout>
              </c:layout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'CLEO PT102 cals'!$B$22:$B$25</c:f>
              <c:numCache>
                <c:formatCode>0.0</c:formatCode>
                <c:ptCount val="4"/>
                <c:pt idx="0">
                  <c:v>77</c:v>
                </c:pt>
                <c:pt idx="1">
                  <c:v>150</c:v>
                </c:pt>
                <c:pt idx="2">
                  <c:v>300</c:v>
                </c:pt>
                <c:pt idx="3">
                  <c:v>600</c:v>
                </c:pt>
              </c:numCache>
            </c:numRef>
          </c:xVal>
          <c:yVal>
            <c:numRef>
              <c:f>'CLEO PT102 cals'!$C$22:$C$25</c:f>
              <c:numCache>
                <c:formatCode>General</c:formatCode>
                <c:ptCount val="4"/>
                <c:pt idx="0">
                  <c:v>20.38</c:v>
                </c:pt>
                <c:pt idx="1">
                  <c:v>50.787999999999997</c:v>
                </c:pt>
                <c:pt idx="2">
                  <c:v>110.354</c:v>
                </c:pt>
                <c:pt idx="3">
                  <c:v>221.535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CE-4EC5-832A-6FEEDED62933}"/>
            </c:ext>
          </c:extLst>
        </c:ser>
        <c:ser>
          <c:idx val="1"/>
          <c:order val="1"/>
          <c:tx>
            <c:v>LN2 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('CLEO PT102 cals'!$A$2,'CLEO PT102 cals'!$A$10)</c:f>
              <c:numCache>
                <c:formatCode>General</c:formatCode>
                <c:ptCount val="2"/>
                <c:pt idx="0">
                  <c:v>295</c:v>
                </c:pt>
                <c:pt idx="1">
                  <c:v>77</c:v>
                </c:pt>
              </c:numCache>
            </c:numRef>
          </c:xVal>
          <c:yVal>
            <c:numRef>
              <c:f>('CLEO PT102 cals'!$C$6,'CLEO PT102 cals'!$C$13)</c:f>
              <c:numCache>
                <c:formatCode>0.00</c:formatCode>
                <c:ptCount val="2"/>
                <c:pt idx="0">
                  <c:v>128.72559095580675</c:v>
                </c:pt>
                <c:pt idx="1">
                  <c:v>40.615590955806766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B2-48D9-AE3C-A0A3E023C4C9}"/>
            </c:ext>
          </c:extLst>
        </c:ser>
        <c:ser>
          <c:idx val="2"/>
          <c:order val="2"/>
          <c:tx>
            <c:v>LN2 Out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('CLEO PT102 cals'!$A$2,'CLEO PT102 cals'!$A$10)</c:f>
              <c:numCache>
                <c:formatCode>General</c:formatCode>
                <c:ptCount val="2"/>
                <c:pt idx="0">
                  <c:v>295</c:v>
                </c:pt>
                <c:pt idx="1">
                  <c:v>77</c:v>
                </c:pt>
              </c:numCache>
            </c:numRef>
          </c:xVal>
          <c:yVal>
            <c:numRef>
              <c:f>('CLEO PT102 cals'!$D$6,'CLEO PT102 cals'!$D$13)</c:f>
              <c:numCache>
                <c:formatCode>0.00</c:formatCode>
                <c:ptCount val="2"/>
                <c:pt idx="0">
                  <c:v>127.64645426515932</c:v>
                </c:pt>
                <c:pt idx="1">
                  <c:v>39.536454265159321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B2-48D9-AE3C-A0A3E023C4C9}"/>
            </c:ext>
          </c:extLst>
        </c:ser>
        <c:ser>
          <c:idx val="3"/>
          <c:order val="3"/>
          <c:tx>
            <c:v>Ghe in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('CLEO PT102 cals'!$A$2,'CLEO PT102 cals'!$A$10)</c:f>
              <c:numCache>
                <c:formatCode>General</c:formatCode>
                <c:ptCount val="2"/>
                <c:pt idx="0">
                  <c:v>295</c:v>
                </c:pt>
                <c:pt idx="1">
                  <c:v>77</c:v>
                </c:pt>
              </c:numCache>
            </c:numRef>
          </c:xVal>
          <c:yVal>
            <c:numRef>
              <c:f>('CLEO PT102 cals'!$G$6,'CLEO PT102 cals'!$G$13)</c:f>
              <c:numCache>
                <c:formatCode>0.00</c:formatCode>
                <c:ptCount val="2"/>
                <c:pt idx="0">
                  <c:v>108.49</c:v>
                </c:pt>
                <c:pt idx="1">
                  <c:v>20.38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B2-48D9-AE3C-A0A3E023C4C9}"/>
            </c:ext>
          </c:extLst>
        </c:ser>
        <c:ser>
          <c:idx val="4"/>
          <c:order val="4"/>
          <c:tx>
            <c:v>GN2 Exh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('CLEO PT102 cals'!$A$2,'CLEO PT102 cals'!$A$10)</c:f>
              <c:numCache>
                <c:formatCode>General</c:formatCode>
                <c:ptCount val="2"/>
                <c:pt idx="0">
                  <c:v>295</c:v>
                </c:pt>
                <c:pt idx="1">
                  <c:v>77</c:v>
                </c:pt>
              </c:numCache>
            </c:numRef>
          </c:xVal>
          <c:yVal>
            <c:numRef>
              <c:f>('CLEO PT102 cals'!$H$6,'CLEO PT102 cals'!$H$13)</c:f>
              <c:numCache>
                <c:formatCode>0.00</c:formatCode>
                <c:ptCount val="2"/>
                <c:pt idx="0">
                  <c:v>108.49</c:v>
                </c:pt>
                <c:pt idx="1">
                  <c:v>20.38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B2-48D9-AE3C-A0A3E023C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431176"/>
        <c:axId val="518430192"/>
      </c:scatterChart>
      <c:valAx>
        <c:axId val="518431176"/>
        <c:scaling>
          <c:orientation val="minMax"/>
          <c:max val="6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430192"/>
        <c:crosses val="autoZero"/>
        <c:crossBetween val="midCat"/>
        <c:minorUnit val="25"/>
      </c:valAx>
      <c:valAx>
        <c:axId val="51843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 [Ohms]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43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180975</xdr:rowOff>
    </xdr:from>
    <xdr:to>
      <xdr:col>13</xdr:col>
      <xdr:colOff>571500</xdr:colOff>
      <xdr:row>66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H31" sqref="H31"/>
    </sheetView>
  </sheetViews>
  <sheetFormatPr defaultRowHeight="15" x14ac:dyDescent="0.25"/>
  <cols>
    <col min="1" max="1" width="11.28515625" style="6" customWidth="1"/>
    <col min="2" max="2" width="9.140625" style="2"/>
    <col min="9" max="9" width="7" customWidth="1"/>
  </cols>
  <sheetData>
    <row r="1" spans="1:10" x14ac:dyDescent="0.25">
      <c r="C1" s="6" t="s">
        <v>20</v>
      </c>
      <c r="D1" s="6" t="s">
        <v>21</v>
      </c>
      <c r="E1" s="6" t="s">
        <v>29</v>
      </c>
      <c r="F1" s="6" t="s">
        <v>30</v>
      </c>
      <c r="G1" s="6" t="s">
        <v>22</v>
      </c>
      <c r="H1" s="6" t="s">
        <v>23</v>
      </c>
    </row>
    <row r="2" spans="1:10" x14ac:dyDescent="0.25">
      <c r="A2" s="6">
        <v>295</v>
      </c>
      <c r="C2">
        <v>0</v>
      </c>
      <c r="D2">
        <v>1</v>
      </c>
      <c r="E2">
        <v>2</v>
      </c>
      <c r="F2">
        <v>3</v>
      </c>
      <c r="G2">
        <v>4</v>
      </c>
      <c r="H2">
        <v>5</v>
      </c>
    </row>
    <row r="3" spans="1:10" x14ac:dyDescent="0.25">
      <c r="A3" s="6" t="s">
        <v>0</v>
      </c>
      <c r="B3" s="2" t="s">
        <v>2</v>
      </c>
      <c r="C3">
        <v>97.3</v>
      </c>
      <c r="D3">
        <v>97.3</v>
      </c>
      <c r="E3">
        <v>100</v>
      </c>
      <c r="F3">
        <v>100</v>
      </c>
      <c r="G3">
        <v>97.3</v>
      </c>
      <c r="H3">
        <v>100.6</v>
      </c>
      <c r="I3" s="2" t="s">
        <v>14</v>
      </c>
      <c r="J3" t="s">
        <v>13</v>
      </c>
    </row>
    <row r="4" spans="1:10" x14ac:dyDescent="0.25">
      <c r="A4" s="6" t="s">
        <v>31</v>
      </c>
      <c r="B4" s="2" t="s">
        <v>3</v>
      </c>
      <c r="C4" s="12">
        <v>108.49</v>
      </c>
      <c r="D4" s="12">
        <v>108.49</v>
      </c>
      <c r="E4" s="12">
        <v>108.49</v>
      </c>
      <c r="F4" s="12">
        <v>108.49</v>
      </c>
      <c r="G4" s="12">
        <v>108.49</v>
      </c>
      <c r="H4" s="12">
        <v>108.49</v>
      </c>
      <c r="J4" t="s">
        <v>26</v>
      </c>
    </row>
    <row r="5" spans="1:10" x14ac:dyDescent="0.25">
      <c r="A5" s="6" t="s">
        <v>6</v>
      </c>
      <c r="B5" s="2" t="s">
        <v>3</v>
      </c>
      <c r="C5" s="12">
        <v>20.235590955806771</v>
      </c>
      <c r="D5" s="12">
        <v>19.156454265159322</v>
      </c>
      <c r="E5" s="12">
        <v>19</v>
      </c>
      <c r="F5" s="12">
        <v>19</v>
      </c>
      <c r="G5" s="12">
        <v>0</v>
      </c>
      <c r="H5" s="12">
        <v>0</v>
      </c>
      <c r="J5" t="s">
        <v>15</v>
      </c>
    </row>
    <row r="6" spans="1:10" x14ac:dyDescent="0.25">
      <c r="A6" s="6" t="s">
        <v>7</v>
      </c>
      <c r="B6" s="2" t="s">
        <v>3</v>
      </c>
      <c r="C6" s="12">
        <f>C4+C5</f>
        <v>128.72559095580675</v>
      </c>
      <c r="D6" s="12">
        <f t="shared" ref="D6:H6" si="0">D4+D5</f>
        <v>127.64645426515932</v>
      </c>
      <c r="E6" s="12">
        <f t="shared" si="0"/>
        <v>127.49</v>
      </c>
      <c r="F6" s="12">
        <f t="shared" si="0"/>
        <v>127.49</v>
      </c>
      <c r="G6" s="12">
        <f t="shared" si="0"/>
        <v>108.49</v>
      </c>
      <c r="H6" s="12">
        <f t="shared" si="0"/>
        <v>108.49</v>
      </c>
      <c r="J6" t="s">
        <v>27</v>
      </c>
    </row>
    <row r="7" spans="1:10" x14ac:dyDescent="0.25">
      <c r="A7" s="6" t="s">
        <v>32</v>
      </c>
      <c r="B7" s="2" t="s">
        <v>4</v>
      </c>
      <c r="C7" s="12">
        <f>C3*C6/1000</f>
        <v>12.524999999999997</v>
      </c>
      <c r="D7" s="12">
        <f t="shared" ref="D7:H7" si="1">D3*D6/1000</f>
        <v>12.420000000000002</v>
      </c>
      <c r="E7" s="12">
        <f t="shared" si="1"/>
        <v>12.749000000000001</v>
      </c>
      <c r="F7" s="12">
        <f t="shared" si="1"/>
        <v>12.749000000000001</v>
      </c>
      <c r="G7" s="12">
        <f t="shared" si="1"/>
        <v>10.556077</v>
      </c>
      <c r="H7" s="12">
        <f t="shared" si="1"/>
        <v>10.914093999999999</v>
      </c>
      <c r="J7" t="s">
        <v>17</v>
      </c>
    </row>
    <row r="8" spans="1:10" x14ac:dyDescent="0.25">
      <c r="A8" s="7" t="s">
        <v>33</v>
      </c>
      <c r="B8" s="9" t="s">
        <v>5</v>
      </c>
      <c r="C8" s="1">
        <f>C7*10/50</f>
        <v>2.5049999999999994</v>
      </c>
      <c r="D8" s="1">
        <f t="shared" ref="D8:H8" si="2">D7*10/50</f>
        <v>2.4840000000000004</v>
      </c>
      <c r="E8" s="1">
        <f t="shared" si="2"/>
        <v>2.5498000000000003</v>
      </c>
      <c r="F8" s="1">
        <f t="shared" si="2"/>
        <v>2.5498000000000003</v>
      </c>
      <c r="G8" s="1">
        <f>G7*10/50</f>
        <v>2.1112154000000003</v>
      </c>
      <c r="H8" s="1">
        <f>H7*10/50</f>
        <v>2.1828187999999997</v>
      </c>
    </row>
    <row r="9" spans="1:10" x14ac:dyDescent="0.25">
      <c r="A9" s="8"/>
      <c r="B9" s="10"/>
      <c r="C9" s="5">
        <v>2.5049999999999999</v>
      </c>
      <c r="D9" s="5">
        <v>2.484</v>
      </c>
      <c r="E9" s="5" t="s">
        <v>18</v>
      </c>
      <c r="F9" s="5"/>
      <c r="G9" s="5">
        <v>2.1030000000000002</v>
      </c>
      <c r="H9" s="5">
        <v>2.169</v>
      </c>
      <c r="I9" s="4"/>
      <c r="J9" t="s">
        <v>16</v>
      </c>
    </row>
    <row r="10" spans="1:10" x14ac:dyDescent="0.25">
      <c r="A10" s="8">
        <v>77</v>
      </c>
      <c r="C10" t="s">
        <v>18</v>
      </c>
      <c r="D10" t="s">
        <v>18</v>
      </c>
      <c r="G10" t="s">
        <v>18</v>
      </c>
      <c r="H10" t="s">
        <v>18</v>
      </c>
    </row>
    <row r="11" spans="1:10" x14ac:dyDescent="0.25">
      <c r="A11" s="6" t="s">
        <v>31</v>
      </c>
      <c r="B11" s="2" t="s">
        <v>3</v>
      </c>
      <c r="C11" s="12">
        <v>20.38</v>
      </c>
      <c r="D11" s="12">
        <v>20.38</v>
      </c>
      <c r="E11" s="12">
        <v>20.38</v>
      </c>
      <c r="F11" s="12">
        <v>20.38</v>
      </c>
      <c r="G11" s="12">
        <v>20.38</v>
      </c>
      <c r="H11" s="12">
        <v>20.38</v>
      </c>
      <c r="I11" s="2" t="s">
        <v>14</v>
      </c>
      <c r="J11" t="s">
        <v>28</v>
      </c>
    </row>
    <row r="12" spans="1:10" x14ac:dyDescent="0.25">
      <c r="A12" s="6" t="s">
        <v>6</v>
      </c>
      <c r="B12" s="2" t="s">
        <v>3</v>
      </c>
      <c r="C12" s="12">
        <v>20.235590955806771</v>
      </c>
      <c r="D12" s="12">
        <v>19.156454265159322</v>
      </c>
      <c r="E12" s="12">
        <v>19</v>
      </c>
      <c r="F12" s="12">
        <v>19</v>
      </c>
      <c r="G12" s="12">
        <v>0</v>
      </c>
      <c r="H12" s="12">
        <v>0</v>
      </c>
      <c r="J12" t="s">
        <v>25</v>
      </c>
    </row>
    <row r="13" spans="1:10" x14ac:dyDescent="0.25">
      <c r="A13" s="6" t="s">
        <v>7</v>
      </c>
      <c r="B13" s="2" t="s">
        <v>3</v>
      </c>
      <c r="C13" s="12">
        <f>C11+C12</f>
        <v>40.615590955806766</v>
      </c>
      <c r="D13" s="12">
        <f t="shared" ref="D13" si="3">D11+D12</f>
        <v>39.536454265159321</v>
      </c>
      <c r="E13" s="12">
        <f t="shared" ref="E13" si="4">E11+E12</f>
        <v>39.379999999999995</v>
      </c>
      <c r="F13" s="12">
        <f t="shared" ref="F13" si="5">F11+F12</f>
        <v>39.379999999999995</v>
      </c>
      <c r="G13" s="12">
        <f t="shared" ref="G13" si="6">G11+G12</f>
        <v>20.38</v>
      </c>
      <c r="H13" s="12">
        <f t="shared" ref="H13" si="7">H11+H12</f>
        <v>20.38</v>
      </c>
      <c r="J13" t="s">
        <v>19</v>
      </c>
    </row>
    <row r="14" spans="1:10" x14ac:dyDescent="0.25">
      <c r="A14" s="6" t="s">
        <v>1</v>
      </c>
      <c r="B14" s="2" t="s">
        <v>4</v>
      </c>
      <c r="C14" s="12">
        <f>C3*C13/1000</f>
        <v>3.951896999999998</v>
      </c>
      <c r="D14" s="12">
        <f t="shared" ref="D14:H14" si="8">D3*D13/1000</f>
        <v>3.8468970000000016</v>
      </c>
      <c r="E14" s="12">
        <f t="shared" si="8"/>
        <v>3.9379999999999997</v>
      </c>
      <c r="F14" s="12">
        <f t="shared" si="8"/>
        <v>3.9379999999999997</v>
      </c>
      <c r="G14" s="12">
        <f t="shared" si="8"/>
        <v>1.982974</v>
      </c>
      <c r="H14" s="12">
        <f t="shared" si="8"/>
        <v>2.0502279999999997</v>
      </c>
      <c r="J14" t="s">
        <v>17</v>
      </c>
    </row>
    <row r="15" spans="1:10" x14ac:dyDescent="0.25">
      <c r="A15" s="7" t="s">
        <v>10</v>
      </c>
      <c r="B15" s="9" t="s">
        <v>5</v>
      </c>
      <c r="C15" s="1">
        <f>C14*10/50</f>
        <v>0.79037939999999962</v>
      </c>
      <c r="D15" s="1">
        <f t="shared" ref="D15" si="9">D14*10/50</f>
        <v>0.76937940000000027</v>
      </c>
      <c r="E15" s="1">
        <f t="shared" ref="E15" si="10">E14*10/50</f>
        <v>0.78759999999999986</v>
      </c>
      <c r="F15" s="1">
        <f t="shared" ref="F15" si="11">F14*10/50</f>
        <v>0.78759999999999986</v>
      </c>
      <c r="G15" s="1">
        <f t="shared" ref="G15" si="12">G14*10/50</f>
        <v>0.39659480000000003</v>
      </c>
      <c r="H15" s="1">
        <f t="shared" ref="H15" si="13">H14*10/50</f>
        <v>0.41004559999999995</v>
      </c>
    </row>
    <row r="16" spans="1:10" x14ac:dyDescent="0.25">
      <c r="J16" t="s">
        <v>16</v>
      </c>
    </row>
    <row r="19" spans="1:3" x14ac:dyDescent="0.25">
      <c r="B19" s="2" t="s">
        <v>12</v>
      </c>
    </row>
    <row r="21" spans="1:3" x14ac:dyDescent="0.25">
      <c r="B21" s="2" t="s">
        <v>9</v>
      </c>
      <c r="C21" s="6" t="s">
        <v>8</v>
      </c>
    </row>
    <row r="22" spans="1:3" x14ac:dyDescent="0.25">
      <c r="A22" s="6" t="s">
        <v>11</v>
      </c>
      <c r="B22" s="11">
        <v>77</v>
      </c>
      <c r="C22">
        <v>20.38</v>
      </c>
    </row>
    <row r="23" spans="1:3" x14ac:dyDescent="0.25">
      <c r="B23" s="11">
        <v>150</v>
      </c>
      <c r="C23">
        <v>50.787999999999997</v>
      </c>
    </row>
    <row r="24" spans="1:3" x14ac:dyDescent="0.25">
      <c r="B24" s="11">
        <v>300</v>
      </c>
      <c r="C24">
        <v>110.354</v>
      </c>
    </row>
    <row r="25" spans="1:3" x14ac:dyDescent="0.25">
      <c r="B25" s="11">
        <v>600</v>
      </c>
      <c r="C25">
        <v>221.535</v>
      </c>
    </row>
    <row r="26" spans="1:3" x14ac:dyDescent="0.25">
      <c r="B26" s="11"/>
    </row>
    <row r="27" spans="1:3" x14ac:dyDescent="0.25">
      <c r="A27" s="6" t="s">
        <v>24</v>
      </c>
      <c r="B27" s="11">
        <v>77</v>
      </c>
      <c r="C27" s="3">
        <f>-0.00006332*(B27^2)+0.42728*B27-12.047047</f>
        <v>20.478088720000002</v>
      </c>
    </row>
    <row r="28" spans="1:3" x14ac:dyDescent="0.25">
      <c r="B28" s="11">
        <v>150</v>
      </c>
      <c r="C28" s="3">
        <f>-0.00006332*(B28^2)+0.42728*B28-12.047047</f>
        <v>50.620252999999998</v>
      </c>
    </row>
    <row r="29" spans="1:3" x14ac:dyDescent="0.25">
      <c r="B29" s="11">
        <v>300</v>
      </c>
      <c r="C29" s="3">
        <f t="shared" ref="C29:C31" si="14">-0.00006332*(B29^2)+0.42728*B29-12.047047</f>
        <v>110.438153</v>
      </c>
    </row>
    <row r="30" spans="1:3" x14ac:dyDescent="0.25">
      <c r="B30" s="11">
        <v>295</v>
      </c>
      <c r="C30" s="3">
        <f t="shared" si="14"/>
        <v>108.49012999999999</v>
      </c>
    </row>
    <row r="31" spans="1:3" x14ac:dyDescent="0.25">
      <c r="B31" s="11">
        <v>600</v>
      </c>
      <c r="C31" s="3">
        <f t="shared" si="14"/>
        <v>221.52575300000001</v>
      </c>
    </row>
  </sheetData>
  <printOptions gridLines="1"/>
  <pageMargins left="0.25" right="0.25" top="0.75" bottom="0.75" header="0.3" footer="0.3"/>
  <pageSetup orientation="landscape" r:id="rId1"/>
  <headerFooter>
    <oddHeader>&amp;C&amp;Z&amp;F</oddHeader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CLEO PT102 cals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Lassiter</dc:creator>
  <cp:lastModifiedBy>Steven Lassiter</cp:lastModifiedBy>
  <cp:lastPrinted>2022-08-03T14:13:47Z</cp:lastPrinted>
  <dcterms:created xsi:type="dcterms:W3CDTF">2022-07-29T15:06:54Z</dcterms:created>
  <dcterms:modified xsi:type="dcterms:W3CDTF">2022-08-03T15:39:46Z</dcterms:modified>
</cp:coreProperties>
</file>