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st dumps" sheetId="11" r:id="rId1"/>
    <sheet name="Controlled ramps" sheetId="12" r:id="rId2"/>
    <sheet name="Fast vs Controlled Comparison" sheetId="14" r:id="rId3"/>
    <sheet name="Tables for Plots" sheetId="1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4" l="1"/>
  <c r="C14" i="14"/>
  <c r="C4" i="14"/>
  <c r="B4" i="14"/>
  <c r="B25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25" i="14"/>
  <c r="C25" i="14"/>
  <c r="B32" i="14"/>
  <c r="C32" i="14" s="1"/>
  <c r="C11" i="14" s="1"/>
  <c r="B31" i="14"/>
  <c r="C31" i="14" s="1"/>
  <c r="C10" i="14" s="1"/>
  <c r="B30" i="14"/>
  <c r="C30" i="14" s="1"/>
  <c r="B29" i="14"/>
  <c r="C29" i="14" s="1"/>
  <c r="B28" i="14"/>
  <c r="C28" i="14" s="1"/>
  <c r="C7" i="14" s="1"/>
  <c r="B27" i="14"/>
  <c r="C27" i="14" s="1"/>
  <c r="C6" i="14" s="1"/>
  <c r="B26" i="14"/>
  <c r="C26" i="14" s="1"/>
  <c r="B40" i="14"/>
  <c r="C40" i="14" s="1"/>
  <c r="C19" i="14" s="1"/>
  <c r="B39" i="14"/>
  <c r="C39" i="14" s="1"/>
  <c r="C18" i="14" s="1"/>
  <c r="B38" i="14"/>
  <c r="C38" i="14" s="1"/>
  <c r="C17" i="14" s="1"/>
  <c r="B37" i="14"/>
  <c r="C37" i="14" s="1"/>
  <c r="C16" i="14" s="1"/>
  <c r="B36" i="14"/>
  <c r="C36" i="14" s="1"/>
  <c r="C15" i="14" s="1"/>
  <c r="B35" i="14"/>
  <c r="C35" i="14" s="1"/>
  <c r="B34" i="14"/>
  <c r="C34" i="14" s="1"/>
  <c r="C13" i="14" s="1"/>
  <c r="B33" i="14"/>
  <c r="C33" i="14" s="1"/>
  <c r="C12" i="14" s="1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4" i="12"/>
  <c r="AB4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6" i="11"/>
  <c r="X5" i="11"/>
  <c r="X4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4" i="11"/>
  <c r="I4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4" i="12"/>
  <c r="B8" i="14" l="1"/>
  <c r="C5" i="14"/>
  <c r="C9" i="14"/>
  <c r="B18" i="14"/>
  <c r="B16" i="14"/>
  <c r="B14" i="14"/>
  <c r="B12" i="14"/>
  <c r="B10" i="14"/>
  <c r="B6" i="14"/>
  <c r="B19" i="14"/>
  <c r="B17" i="14"/>
  <c r="B15" i="14"/>
  <c r="B13" i="14"/>
  <c r="B11" i="14"/>
  <c r="B9" i="14"/>
  <c r="B7" i="14"/>
  <c r="B5" i="14"/>
  <c r="AC19" i="11"/>
  <c r="AC18" i="11"/>
  <c r="AC17" i="11"/>
  <c r="AC16" i="11"/>
  <c r="AC15" i="11"/>
  <c r="AC14" i="11"/>
  <c r="AC13" i="11"/>
  <c r="AC12" i="11"/>
  <c r="AC11" i="11"/>
  <c r="AC10" i="11"/>
  <c r="AC9" i="11"/>
  <c r="AC8" i="11"/>
  <c r="AC7" i="11"/>
  <c r="AC6" i="11"/>
  <c r="AC5" i="11"/>
  <c r="AC4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U5" i="11"/>
  <c r="U4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I4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</calcChain>
</file>

<file path=xl/sharedStrings.xml><?xml version="1.0" encoding="utf-8"?>
<sst xmlns="http://schemas.openxmlformats.org/spreadsheetml/2006/main" count="379" uniqueCount="81">
  <si>
    <t>Before - After</t>
  </si>
  <si>
    <t>RS86101US_BR_B</t>
  </si>
  <si>
    <t>RS86102DS_BR_B</t>
  </si>
  <si>
    <t>RS86103DS_BR_T</t>
  </si>
  <si>
    <t>RS86104US_BR_T</t>
  </si>
  <si>
    <t>RS86105US_BL_T</t>
  </si>
  <si>
    <t>RS86106DS_BL_T</t>
  </si>
  <si>
    <t>RS86107DS_BL_B</t>
  </si>
  <si>
    <t>RS86108US_BL_B</t>
  </si>
  <si>
    <t>ZS86101US_BR_B</t>
  </si>
  <si>
    <t>ZS86102DS_BR_B</t>
  </si>
  <si>
    <t>ZS86103DS_BR_T</t>
  </si>
  <si>
    <t>ZS86104US_BR_T</t>
  </si>
  <si>
    <t>ZS86105US_BL_T</t>
  </si>
  <si>
    <t>ZS86106DS_BL_T</t>
  </si>
  <si>
    <t>ZS86107DS_BL_B</t>
  </si>
  <si>
    <t>ZS86108US_BL_B</t>
  </si>
  <si>
    <t>Solenoid Current</t>
  </si>
  <si>
    <t>Torus Current</t>
  </si>
  <si>
    <t>Date</t>
  </si>
  <si>
    <t>15:47:00</t>
  </si>
  <si>
    <t>15:49:20</t>
  </si>
  <si>
    <t>01:26:44</t>
  </si>
  <si>
    <t>09:12:03</t>
  </si>
  <si>
    <t>16:01:00</t>
  </si>
  <si>
    <t>11:43:06</t>
  </si>
  <si>
    <t>08:56:56</t>
  </si>
  <si>
    <t>00:30:28</t>
  </si>
  <si>
    <t>01:29:04</t>
  </si>
  <si>
    <t>09:14:23</t>
  </si>
  <si>
    <t>16:03:20</t>
  </si>
  <si>
    <t>11:45:26</t>
  </si>
  <si>
    <t>08:59:16</t>
  </si>
  <si>
    <t>00:32:48</t>
  </si>
  <si>
    <t>Time</t>
  </si>
  <si>
    <t>2018-02-19</t>
  </si>
  <si>
    <t>2018-04-09</t>
  </si>
  <si>
    <t>2018-08-27</t>
  </si>
  <si>
    <t>2018-08-30</t>
  </si>
  <si>
    <t>2018-09-10</t>
  </si>
  <si>
    <t>2018-09-29</t>
  </si>
  <si>
    <t>2018-10-10</t>
  </si>
  <si>
    <t>Rate of Change</t>
  </si>
  <si>
    <t>LC at Time of Dump [lbsf]</t>
  </si>
  <si>
    <t>LC at Time of Dump + 140 s [lbsf]</t>
  </si>
  <si>
    <t>Data Point</t>
  </si>
  <si>
    <t>─</t>
  </si>
  <si>
    <t>2018-08-29</t>
  </si>
  <si>
    <t>12:13:46</t>
  </si>
  <si>
    <t>2018-08-28</t>
  </si>
  <si>
    <t>08:18:22</t>
  </si>
  <si>
    <t>13:24:05</t>
  </si>
  <si>
    <t>09:28:41</t>
  </si>
  <si>
    <t>Start of Ramp + 4219 s [lbsf]</t>
  </si>
  <si>
    <t>Start of Ramp [lbsf]</t>
  </si>
  <si>
    <t>LC Rate of Change [lbsf/s]</t>
  </si>
  <si>
    <t>s</t>
  </si>
  <si>
    <t>Fast Dumps</t>
  </si>
  <si>
    <t>Controlled Ramps</t>
  </si>
  <si>
    <t>LC Change During Fast Dump [lbsf]</t>
  </si>
  <si>
    <t>LC Change During Ramp [lbsf]</t>
  </si>
  <si>
    <t>Tables on this sheet contain the same data as tables on first two sheets.</t>
  </si>
  <si>
    <t>The data was reformatted into these tables to simplify plot generation.</t>
  </si>
  <si>
    <t>Overall Change</t>
  </si>
  <si>
    <t>lbsf</t>
  </si>
  <si>
    <t>lbsf/s</t>
  </si>
  <si>
    <t>Data Type</t>
  </si>
  <si>
    <t>Units</t>
  </si>
  <si>
    <t>Fast Dump Date</t>
  </si>
  <si>
    <t>Overall Change Average</t>
  </si>
  <si>
    <t>Overall Change Standard Dev</t>
  </si>
  <si>
    <t>Average/Standard Deviation</t>
  </si>
  <si>
    <t>Ramp Date</t>
  </si>
  <si>
    <t>Overall Rate of Change Average</t>
  </si>
  <si>
    <t>Overall Rate of Change Standard Dev</t>
  </si>
  <si>
    <t>Std Deviation</t>
  </si>
  <si>
    <t>FAST DUMPS</t>
  </si>
  <si>
    <t>CONTROLLED RAMPS</t>
  </si>
  <si>
    <t>COMPARISON</t>
  </si>
  <si>
    <t>Difference in Changes (Fast-Ctrld)</t>
  </si>
  <si>
    <t>Note: Sheet containing tables used to generate plots is hidden in workbook. To unhide sheet, right-click on a sheet tab and select "Unhide...".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</si>
</sst>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Radial Load Cell Change</a:t>
            </a:r>
            <a:r>
              <a:rPr lang="en-US" sz="1800" baseline="0"/>
              <a:t> During Fast Dump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0"/>
          <c:order val="0"/>
          <c:tx>
            <c:strRef>
              <c:f>'Tables for Plots'!$A$6</c:f>
              <c:strCache>
                <c:ptCount val="1"/>
                <c:pt idx="0">
                  <c:v>RS86101US_BR_B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Plots'!$B$6:$H$6</c:f>
              <c:numCache>
                <c:formatCode>General</c:formatCode>
                <c:ptCount val="7"/>
                <c:pt idx="0">
                  <c:v>232</c:v>
                </c:pt>
                <c:pt idx="1">
                  <c:v>254</c:v>
                </c:pt>
                <c:pt idx="2">
                  <c:v>248</c:v>
                </c:pt>
                <c:pt idx="3">
                  <c:v>248</c:v>
                </c:pt>
                <c:pt idx="4">
                  <c:v>248</c:v>
                </c:pt>
                <c:pt idx="5">
                  <c:v>243</c:v>
                </c:pt>
                <c:pt idx="6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7-41BB-AFA8-E906F77A67B8}"/>
            </c:ext>
          </c:extLst>
        </c:ser>
        <c:ser>
          <c:idx val="1"/>
          <c:order val="1"/>
          <c:tx>
            <c:strRef>
              <c:f>'Tables for Plots'!$A$7</c:f>
              <c:strCache>
                <c:ptCount val="1"/>
                <c:pt idx="0">
                  <c:v>RS86102DS_BR_B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Plots'!$B$7:$H$7</c:f>
              <c:numCache>
                <c:formatCode>General</c:formatCode>
                <c:ptCount val="7"/>
                <c:pt idx="0">
                  <c:v>340</c:v>
                </c:pt>
                <c:pt idx="1">
                  <c:v>337</c:v>
                </c:pt>
                <c:pt idx="2">
                  <c:v>338</c:v>
                </c:pt>
                <c:pt idx="3">
                  <c:v>336</c:v>
                </c:pt>
                <c:pt idx="4">
                  <c:v>337</c:v>
                </c:pt>
                <c:pt idx="5">
                  <c:v>337</c:v>
                </c:pt>
                <c:pt idx="6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7-41BB-AFA8-E906F77A67B8}"/>
            </c:ext>
          </c:extLst>
        </c:ser>
        <c:ser>
          <c:idx val="2"/>
          <c:order val="2"/>
          <c:tx>
            <c:strRef>
              <c:f>'Tables for Plots'!$A$8</c:f>
              <c:strCache>
                <c:ptCount val="1"/>
                <c:pt idx="0">
                  <c:v>RS86103DS_BR_T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Plots'!$B$8:$H$8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7-41BB-AFA8-E906F77A67B8}"/>
            </c:ext>
          </c:extLst>
        </c:ser>
        <c:ser>
          <c:idx val="3"/>
          <c:order val="3"/>
          <c:tx>
            <c:strRef>
              <c:f>'Tables for Plots'!$A$9</c:f>
              <c:strCache>
                <c:ptCount val="1"/>
                <c:pt idx="0">
                  <c:v>RS86104US_BR_T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Plots'!$B$9:$H$9</c:f>
              <c:numCache>
                <c:formatCode>General</c:formatCode>
                <c:ptCount val="7"/>
                <c:pt idx="0">
                  <c:v>343</c:v>
                </c:pt>
                <c:pt idx="1">
                  <c:v>342</c:v>
                </c:pt>
                <c:pt idx="2">
                  <c:v>355</c:v>
                </c:pt>
                <c:pt idx="3">
                  <c:v>352</c:v>
                </c:pt>
                <c:pt idx="4">
                  <c:v>339</c:v>
                </c:pt>
                <c:pt idx="5">
                  <c:v>350</c:v>
                </c:pt>
                <c:pt idx="6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C7-41BB-AFA8-E906F77A67B8}"/>
            </c:ext>
          </c:extLst>
        </c:ser>
        <c:ser>
          <c:idx val="4"/>
          <c:order val="4"/>
          <c:tx>
            <c:strRef>
              <c:f>'Tables for Plots'!$A$10</c:f>
              <c:strCache>
                <c:ptCount val="1"/>
                <c:pt idx="0">
                  <c:v>RS86105US_BL_T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Plots'!$B$10:$H$10</c:f>
              <c:numCache>
                <c:formatCode>General</c:formatCode>
                <c:ptCount val="7"/>
                <c:pt idx="0">
                  <c:v>328</c:v>
                </c:pt>
                <c:pt idx="1">
                  <c:v>319</c:v>
                </c:pt>
                <c:pt idx="2">
                  <c:v>320</c:v>
                </c:pt>
                <c:pt idx="3">
                  <c:v>314</c:v>
                </c:pt>
                <c:pt idx="4">
                  <c:v>327</c:v>
                </c:pt>
                <c:pt idx="5">
                  <c:v>313</c:v>
                </c:pt>
                <c:pt idx="6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C7-41BB-AFA8-E906F77A67B8}"/>
            </c:ext>
          </c:extLst>
        </c:ser>
        <c:ser>
          <c:idx val="5"/>
          <c:order val="5"/>
          <c:tx>
            <c:strRef>
              <c:f>'Tables for Plots'!$A$11</c:f>
              <c:strCache>
                <c:ptCount val="1"/>
                <c:pt idx="0">
                  <c:v>RS86106DS_BL_T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Plots'!$B$11:$H$11</c:f>
              <c:numCache>
                <c:formatCode>General</c:formatCode>
                <c:ptCount val="7"/>
                <c:pt idx="0">
                  <c:v>204</c:v>
                </c:pt>
                <c:pt idx="1">
                  <c:v>208</c:v>
                </c:pt>
                <c:pt idx="2">
                  <c:v>205</c:v>
                </c:pt>
                <c:pt idx="3">
                  <c:v>203</c:v>
                </c:pt>
                <c:pt idx="4">
                  <c:v>209</c:v>
                </c:pt>
                <c:pt idx="5">
                  <c:v>198</c:v>
                </c:pt>
                <c:pt idx="6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C7-41BB-AFA8-E906F77A67B8}"/>
            </c:ext>
          </c:extLst>
        </c:ser>
        <c:ser>
          <c:idx val="6"/>
          <c:order val="6"/>
          <c:tx>
            <c:strRef>
              <c:f>'Tables for Plots'!$A$12</c:f>
              <c:strCache>
                <c:ptCount val="1"/>
                <c:pt idx="0">
                  <c:v>RS86107DS_BL_B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Plots'!$B$12:$H$12</c:f>
              <c:numCache>
                <c:formatCode>General</c:formatCode>
                <c:ptCount val="7"/>
                <c:pt idx="0">
                  <c:v>257</c:v>
                </c:pt>
                <c:pt idx="1">
                  <c:v>260</c:v>
                </c:pt>
                <c:pt idx="2">
                  <c:v>274</c:v>
                </c:pt>
                <c:pt idx="3">
                  <c:v>251</c:v>
                </c:pt>
                <c:pt idx="4">
                  <c:v>265</c:v>
                </c:pt>
                <c:pt idx="5">
                  <c:v>254</c:v>
                </c:pt>
                <c:pt idx="6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C7-41BB-AFA8-E906F77A67B8}"/>
            </c:ext>
          </c:extLst>
        </c:ser>
        <c:ser>
          <c:idx val="7"/>
          <c:order val="7"/>
          <c:tx>
            <c:strRef>
              <c:f>'Tables for Plots'!$A$13</c:f>
              <c:strCache>
                <c:ptCount val="1"/>
                <c:pt idx="0">
                  <c:v>RS86108US_BL_B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Plots'!$B$13:$H$13</c:f>
              <c:numCache>
                <c:formatCode>General</c:formatCode>
                <c:ptCount val="7"/>
                <c:pt idx="0">
                  <c:v>360</c:v>
                </c:pt>
                <c:pt idx="1">
                  <c:v>362</c:v>
                </c:pt>
                <c:pt idx="2">
                  <c:v>361</c:v>
                </c:pt>
                <c:pt idx="3">
                  <c:v>358</c:v>
                </c:pt>
                <c:pt idx="4">
                  <c:v>365</c:v>
                </c:pt>
                <c:pt idx="5">
                  <c:v>350</c:v>
                </c:pt>
                <c:pt idx="6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C7-41BB-AFA8-E906F77A6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'Tables for Plots'!$A$14</c15:sqref>
                        </c15:formulaRef>
                      </c:ext>
                    </c:extLst>
                    <c:strCache>
                      <c:ptCount val="1"/>
                      <c:pt idx="0">
                        <c:v>ZS86101US_BR_B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-36</c:v>
                      </c:pt>
                      <c:pt idx="1">
                        <c:v>-10</c:v>
                      </c:pt>
                      <c:pt idx="2">
                        <c:v>-62</c:v>
                      </c:pt>
                      <c:pt idx="3">
                        <c:v>-64</c:v>
                      </c:pt>
                      <c:pt idx="4">
                        <c:v>-71</c:v>
                      </c:pt>
                      <c:pt idx="5">
                        <c:v>-49</c:v>
                      </c:pt>
                      <c:pt idx="6">
                        <c:v>-57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C0C7-41BB-AFA8-E906F77A67B8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Plots'!$A$15</c15:sqref>
                        </c15:formulaRef>
                      </c:ext>
                    </c:extLst>
                    <c:strCache>
                      <c:ptCount val="1"/>
                      <c:pt idx="0">
                        <c:v>ZS86102DS_BR_B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Plots'!$B$15:$H$15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-19</c:v>
                      </c:pt>
                      <c:pt idx="1">
                        <c:v>-11</c:v>
                      </c:pt>
                      <c:pt idx="2">
                        <c:v>-17</c:v>
                      </c:pt>
                      <c:pt idx="3">
                        <c:v>-12</c:v>
                      </c:pt>
                      <c:pt idx="4">
                        <c:v>-9</c:v>
                      </c:pt>
                      <c:pt idx="5">
                        <c:v>-9</c:v>
                      </c:pt>
                      <c:pt idx="6">
                        <c:v>-11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0C7-41BB-AFA8-E906F77A67B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Plots'!$A$16</c15:sqref>
                        </c15:formulaRef>
                      </c:ext>
                    </c:extLst>
                    <c:strCache>
                      <c:ptCount val="1"/>
                      <c:pt idx="0">
                        <c:v>ZS86103DS_BR_T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Plots'!$B$16:$H$16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-29</c:v>
                      </c:pt>
                      <c:pt idx="1">
                        <c:v>-26</c:v>
                      </c:pt>
                      <c:pt idx="2">
                        <c:v>-23</c:v>
                      </c:pt>
                      <c:pt idx="3">
                        <c:v>-18</c:v>
                      </c:pt>
                      <c:pt idx="4">
                        <c:v>-17</c:v>
                      </c:pt>
                      <c:pt idx="5">
                        <c:v>-14</c:v>
                      </c:pt>
                      <c:pt idx="6">
                        <c:v>-20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0C7-41BB-AFA8-E906F77A67B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Plots'!$A$17</c15:sqref>
                        </c15:formulaRef>
                      </c:ext>
                    </c:extLst>
                    <c:strCache>
                      <c:ptCount val="1"/>
                      <c:pt idx="0">
                        <c:v>ZS86104US_BR_T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Plots'!$B$17:$H$17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-52</c:v>
                      </c:pt>
                      <c:pt idx="1">
                        <c:v>-46</c:v>
                      </c:pt>
                      <c:pt idx="2">
                        <c:v>-53</c:v>
                      </c:pt>
                      <c:pt idx="3">
                        <c:v>-39</c:v>
                      </c:pt>
                      <c:pt idx="4">
                        <c:v>-42</c:v>
                      </c:pt>
                      <c:pt idx="5">
                        <c:v>-46</c:v>
                      </c:pt>
                      <c:pt idx="6">
                        <c:v>-44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0C7-41BB-AFA8-E906F77A67B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Plots'!$A$18</c15:sqref>
                        </c15:formulaRef>
                      </c:ext>
                    </c:extLst>
                    <c:strCache>
                      <c:ptCount val="1"/>
                      <c:pt idx="0">
                        <c:v>ZS86105US_BL_T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Plots'!$B$18:$H$18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-21</c:v>
                      </c:pt>
                      <c:pt idx="6">
                        <c:v>-20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0C7-41BB-AFA8-E906F77A67B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Plots'!$A$19</c15:sqref>
                        </c15:formulaRef>
                      </c:ext>
                    </c:extLst>
                    <c:strCache>
                      <c:ptCount val="1"/>
                      <c:pt idx="0">
                        <c:v>ZS86106DS_BL_T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Plots'!$B$19:$H$19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-27</c:v>
                      </c:pt>
                      <c:pt idx="1">
                        <c:v>-19</c:v>
                      </c:pt>
                      <c:pt idx="2">
                        <c:v>-21</c:v>
                      </c:pt>
                      <c:pt idx="3">
                        <c:v>-20</c:v>
                      </c:pt>
                      <c:pt idx="4">
                        <c:v>-20</c:v>
                      </c:pt>
                      <c:pt idx="5">
                        <c:v>-16</c:v>
                      </c:pt>
                      <c:pt idx="6">
                        <c:v>-24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0C7-41BB-AFA8-E906F77A67B8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Plots'!$A$20</c15:sqref>
                        </c15:formulaRef>
                      </c:ext>
                    </c:extLst>
                    <c:strCache>
                      <c:ptCount val="1"/>
                      <c:pt idx="0">
                        <c:v>ZS86107DS_BL_B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Plots'!$B$20:$H$20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-28</c:v>
                      </c:pt>
                      <c:pt idx="1">
                        <c:v>-12</c:v>
                      </c:pt>
                      <c:pt idx="2">
                        <c:v>-14</c:v>
                      </c:pt>
                      <c:pt idx="3">
                        <c:v>-17</c:v>
                      </c:pt>
                      <c:pt idx="4">
                        <c:v>-22</c:v>
                      </c:pt>
                      <c:pt idx="5">
                        <c:v>-18</c:v>
                      </c:pt>
                      <c:pt idx="6">
                        <c:v>-21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0C7-41BB-AFA8-E906F77A67B8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Plots'!$A$21</c15:sqref>
                        </c15:formulaRef>
                      </c:ext>
                    </c:extLst>
                    <c:strCache>
                      <c:ptCount val="1"/>
                      <c:pt idx="0">
                        <c:v>ZS86108US_BL_B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Plots'!$B$21:$H$21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-35</c:v>
                      </c:pt>
                      <c:pt idx="1">
                        <c:v>-10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0C7-41BB-AFA8-E906F77A67B8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</a:t>
                </a:r>
                <a:r>
                  <a:rPr lang="en-US" sz="1400" baseline="0"/>
                  <a:t>[lbsf]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Radial Load Cell Rate of Change</a:t>
            </a:r>
            <a:r>
              <a:rPr lang="en-US" sz="1800" baseline="0"/>
              <a:t> During Fast Dump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0"/>
          <c:order val="0"/>
          <c:tx>
            <c:strRef>
              <c:f>'Tables for Plots'!$A$25</c:f>
              <c:strCache>
                <c:ptCount val="1"/>
                <c:pt idx="0">
                  <c:v>RS86101US_BR_B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Plots'!$B$25:$H$25</c:f>
              <c:numCache>
                <c:formatCode>General</c:formatCode>
                <c:ptCount val="7"/>
                <c:pt idx="0">
                  <c:v>-1.6571428571428573</c:v>
                </c:pt>
                <c:pt idx="1">
                  <c:v>-1.8142857142857143</c:v>
                </c:pt>
                <c:pt idx="2">
                  <c:v>-1.7714285714285714</c:v>
                </c:pt>
                <c:pt idx="3">
                  <c:v>-1.7714285714285714</c:v>
                </c:pt>
                <c:pt idx="4">
                  <c:v>-1.7714285714285714</c:v>
                </c:pt>
                <c:pt idx="5">
                  <c:v>-1.7357142857142858</c:v>
                </c:pt>
                <c:pt idx="6">
                  <c:v>-1.7857142857142858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B6-4EBA-BC0C-A2694F4562DC}"/>
            </c:ext>
          </c:extLst>
        </c:ser>
        <c:ser>
          <c:idx val="1"/>
          <c:order val="1"/>
          <c:tx>
            <c:strRef>
              <c:f>'Tables for Plots'!$A$26</c:f>
              <c:strCache>
                <c:ptCount val="1"/>
                <c:pt idx="0">
                  <c:v>RS86102DS_BR_B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Plots'!$B$26:$H$26</c:f>
              <c:numCache>
                <c:formatCode>General</c:formatCode>
                <c:ptCount val="7"/>
                <c:pt idx="0">
                  <c:v>-2.4285714285714284</c:v>
                </c:pt>
                <c:pt idx="1">
                  <c:v>-2.407142857142857</c:v>
                </c:pt>
                <c:pt idx="2">
                  <c:v>-2.4142857142857141</c:v>
                </c:pt>
                <c:pt idx="3">
                  <c:v>-2.4</c:v>
                </c:pt>
                <c:pt idx="4">
                  <c:v>-2.407142857142857</c:v>
                </c:pt>
                <c:pt idx="5">
                  <c:v>-2.407142857142857</c:v>
                </c:pt>
                <c:pt idx="6">
                  <c:v>-2.4357142857142855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B6-4EBA-BC0C-A2694F4562DC}"/>
            </c:ext>
          </c:extLst>
        </c:ser>
        <c:ser>
          <c:idx val="2"/>
          <c:order val="2"/>
          <c:tx>
            <c:strRef>
              <c:f>'Tables for Plots'!$A$27</c:f>
              <c:strCache>
                <c:ptCount val="1"/>
                <c:pt idx="0">
                  <c:v>RS86103DS_BR_T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Plots'!$B$27:$H$27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B6-4EBA-BC0C-A2694F4562DC}"/>
            </c:ext>
          </c:extLst>
        </c:ser>
        <c:ser>
          <c:idx val="3"/>
          <c:order val="3"/>
          <c:tx>
            <c:strRef>
              <c:f>'Tables for Plots'!$A$28</c:f>
              <c:strCache>
                <c:ptCount val="1"/>
                <c:pt idx="0">
                  <c:v>RS86104US_BR_T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Plots'!$B$28:$H$28</c:f>
              <c:numCache>
                <c:formatCode>General</c:formatCode>
                <c:ptCount val="7"/>
                <c:pt idx="0">
                  <c:v>-2.4500000000000002</c:v>
                </c:pt>
                <c:pt idx="1">
                  <c:v>-2.4428571428571431</c:v>
                </c:pt>
                <c:pt idx="2">
                  <c:v>-2.5357142857142856</c:v>
                </c:pt>
                <c:pt idx="3">
                  <c:v>-2.5142857142857142</c:v>
                </c:pt>
                <c:pt idx="4">
                  <c:v>-2.4214285714285713</c:v>
                </c:pt>
                <c:pt idx="5">
                  <c:v>-2.5</c:v>
                </c:pt>
                <c:pt idx="6">
                  <c:v>-2.4714285714285715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B6-4EBA-BC0C-A2694F4562DC}"/>
            </c:ext>
          </c:extLst>
        </c:ser>
        <c:ser>
          <c:idx val="4"/>
          <c:order val="4"/>
          <c:tx>
            <c:strRef>
              <c:f>'Tables for Plots'!$A$29</c:f>
              <c:strCache>
                <c:ptCount val="1"/>
                <c:pt idx="0">
                  <c:v>RS86105US_BL_T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Plots'!$B$29:$H$29</c:f>
              <c:numCache>
                <c:formatCode>General</c:formatCode>
                <c:ptCount val="7"/>
                <c:pt idx="0">
                  <c:v>-2.342857142857143</c:v>
                </c:pt>
                <c:pt idx="1">
                  <c:v>-2.2785714285714285</c:v>
                </c:pt>
                <c:pt idx="2">
                  <c:v>-2.2857142857142856</c:v>
                </c:pt>
                <c:pt idx="3">
                  <c:v>-2.2428571428571429</c:v>
                </c:pt>
                <c:pt idx="4">
                  <c:v>-2.3357142857142859</c:v>
                </c:pt>
                <c:pt idx="5">
                  <c:v>-2.2357142857142858</c:v>
                </c:pt>
                <c:pt idx="6">
                  <c:v>-2.2428571428571429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B6-4EBA-BC0C-A2694F4562DC}"/>
            </c:ext>
          </c:extLst>
        </c:ser>
        <c:ser>
          <c:idx val="5"/>
          <c:order val="5"/>
          <c:tx>
            <c:strRef>
              <c:f>'Tables for Plots'!$A$30</c:f>
              <c:strCache>
                <c:ptCount val="1"/>
                <c:pt idx="0">
                  <c:v>RS86106DS_BL_T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Plots'!$B$30:$H$30</c:f>
              <c:numCache>
                <c:formatCode>General</c:formatCode>
                <c:ptCount val="7"/>
                <c:pt idx="0">
                  <c:v>-1.4571428571428571</c:v>
                </c:pt>
                <c:pt idx="1">
                  <c:v>-1.4857142857142858</c:v>
                </c:pt>
                <c:pt idx="2">
                  <c:v>-1.4642857142857142</c:v>
                </c:pt>
                <c:pt idx="3">
                  <c:v>-1.45</c:v>
                </c:pt>
                <c:pt idx="4">
                  <c:v>-1.4928571428571429</c:v>
                </c:pt>
                <c:pt idx="5">
                  <c:v>-1.4142857142857144</c:v>
                </c:pt>
                <c:pt idx="6">
                  <c:v>-1.4428571428571428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B6-4EBA-BC0C-A2694F4562DC}"/>
            </c:ext>
          </c:extLst>
        </c:ser>
        <c:ser>
          <c:idx val="6"/>
          <c:order val="6"/>
          <c:tx>
            <c:strRef>
              <c:f>'Tables for Plots'!$A$31</c:f>
              <c:strCache>
                <c:ptCount val="1"/>
                <c:pt idx="0">
                  <c:v>RS86107DS_BL_B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Plots'!$B$31:$H$31</c:f>
              <c:numCache>
                <c:formatCode>General</c:formatCode>
                <c:ptCount val="7"/>
                <c:pt idx="0">
                  <c:v>-1.8357142857142856</c:v>
                </c:pt>
                <c:pt idx="1">
                  <c:v>-1.8571428571428572</c:v>
                </c:pt>
                <c:pt idx="2">
                  <c:v>-1.9571428571428571</c:v>
                </c:pt>
                <c:pt idx="3">
                  <c:v>-1.7928571428571429</c:v>
                </c:pt>
                <c:pt idx="4">
                  <c:v>-1.8928571428571428</c:v>
                </c:pt>
                <c:pt idx="5">
                  <c:v>-1.8142857142857143</c:v>
                </c:pt>
                <c:pt idx="6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B6-4EBA-BC0C-A2694F4562DC}"/>
            </c:ext>
          </c:extLst>
        </c:ser>
        <c:ser>
          <c:idx val="7"/>
          <c:order val="7"/>
          <c:tx>
            <c:strRef>
              <c:f>'Tables for Plots'!$A$32</c:f>
              <c:strCache>
                <c:ptCount val="1"/>
                <c:pt idx="0">
                  <c:v>RS86108US_BL_B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</c:strRef>
          </c:cat>
          <c:val>
            <c:numRef>
              <c:f>'Tables for Plots'!$B$32:$H$32</c:f>
              <c:numCache>
                <c:formatCode>General</c:formatCode>
                <c:ptCount val="7"/>
                <c:pt idx="0">
                  <c:v>-2.5714285714285716</c:v>
                </c:pt>
                <c:pt idx="1">
                  <c:v>-2.5857142857142859</c:v>
                </c:pt>
                <c:pt idx="2">
                  <c:v>-2.5785714285714287</c:v>
                </c:pt>
                <c:pt idx="3">
                  <c:v>-2.5571428571428569</c:v>
                </c:pt>
                <c:pt idx="4">
                  <c:v>-2.6071428571428572</c:v>
                </c:pt>
                <c:pt idx="5">
                  <c:v>-2.5</c:v>
                </c:pt>
                <c:pt idx="6">
                  <c:v>-2.5285714285714285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B6-4EBA-BC0C-A2694F456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'Tables for Plots'!$A$33</c15:sqref>
                        </c15:formulaRef>
                      </c:ext>
                    </c:extLst>
                    <c:strCache>
                      <c:ptCount val="1"/>
                      <c:pt idx="0">
                        <c:v>ZS86101US_BR_B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Plots'!$B$33:$H$33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0.25714285714285712</c:v>
                      </c:pt>
                      <c:pt idx="1">
                        <c:v>7.1428571428571425E-2</c:v>
                      </c:pt>
                      <c:pt idx="2">
                        <c:v>0.44285714285714284</c:v>
                      </c:pt>
                      <c:pt idx="3">
                        <c:v>0.45714285714285713</c:v>
                      </c:pt>
                      <c:pt idx="4">
                        <c:v>0.50714285714285712</c:v>
                      </c:pt>
                      <c:pt idx="5">
                        <c:v>0.35</c:v>
                      </c:pt>
                      <c:pt idx="6">
                        <c:v>0.40714285714285714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DBB6-4EBA-BC0C-A2694F4562D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Plots'!$A$34</c15:sqref>
                        </c15:formulaRef>
                      </c:ext>
                    </c:extLst>
                    <c:strCache>
                      <c:ptCount val="1"/>
                      <c:pt idx="0">
                        <c:v>ZS86102DS_BR_B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Plots'!$B$34:$H$34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0.1357142857142857</c:v>
                      </c:pt>
                      <c:pt idx="1">
                        <c:v>7.857142857142857E-2</c:v>
                      </c:pt>
                      <c:pt idx="2">
                        <c:v>0.12142857142857143</c:v>
                      </c:pt>
                      <c:pt idx="3">
                        <c:v>8.5714285714285715E-2</c:v>
                      </c:pt>
                      <c:pt idx="4">
                        <c:v>6.4285714285714279E-2</c:v>
                      </c:pt>
                      <c:pt idx="5">
                        <c:v>6.4285714285714279E-2</c:v>
                      </c:pt>
                      <c:pt idx="6">
                        <c:v>7.857142857142857E-2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BB6-4EBA-BC0C-A2694F4562DC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Plots'!$A$35</c15:sqref>
                        </c15:formulaRef>
                      </c:ext>
                    </c:extLst>
                    <c:strCache>
                      <c:ptCount val="1"/>
                      <c:pt idx="0">
                        <c:v>ZS86103DS_BR_T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Plots'!$B$35:$H$35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0.20714285714285716</c:v>
                      </c:pt>
                      <c:pt idx="1">
                        <c:v>0.18571428571428572</c:v>
                      </c:pt>
                      <c:pt idx="2">
                        <c:v>0.16428571428571428</c:v>
                      </c:pt>
                      <c:pt idx="3">
                        <c:v>0.12857142857142856</c:v>
                      </c:pt>
                      <c:pt idx="4">
                        <c:v>0.12142857142857143</c:v>
                      </c:pt>
                      <c:pt idx="5">
                        <c:v>0.1</c:v>
                      </c:pt>
                      <c:pt idx="6">
                        <c:v>0.14285714285714285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BB6-4EBA-BC0C-A2694F4562DC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Plots'!$A$36</c15:sqref>
                        </c15:formulaRef>
                      </c:ext>
                    </c:extLst>
                    <c:strCache>
                      <c:ptCount val="1"/>
                      <c:pt idx="0">
                        <c:v>ZS86104US_BR_T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Plots'!$B$36:$H$36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0.37142857142857144</c:v>
                      </c:pt>
                      <c:pt idx="1">
                        <c:v>0.32857142857142857</c:v>
                      </c:pt>
                      <c:pt idx="2">
                        <c:v>0.37857142857142856</c:v>
                      </c:pt>
                      <c:pt idx="3">
                        <c:v>0.27857142857142858</c:v>
                      </c:pt>
                      <c:pt idx="4">
                        <c:v>0.3</c:v>
                      </c:pt>
                      <c:pt idx="5">
                        <c:v>0.32857142857142857</c:v>
                      </c:pt>
                      <c:pt idx="6">
                        <c:v>0.31428571428571428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BB6-4EBA-BC0C-A2694F4562DC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Plots'!$A$37</c15:sqref>
                        </c15:formulaRef>
                      </c:ext>
                    </c:extLst>
                    <c:strCache>
                      <c:ptCount val="1"/>
                      <c:pt idx="0">
                        <c:v>ZS86105US_BL_T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Plots'!$B$37:$H$37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0.15</c:v>
                      </c:pt>
                      <c:pt idx="6">
                        <c:v>0.14285714285714285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BB6-4EBA-BC0C-A2694F4562DC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Plots'!$A$38</c15:sqref>
                        </c15:formulaRef>
                      </c:ext>
                    </c:extLst>
                    <c:strCache>
                      <c:ptCount val="1"/>
                      <c:pt idx="0">
                        <c:v>ZS86106DS_BL_T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Plots'!$B$38:$H$38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0.19285714285714287</c:v>
                      </c:pt>
                      <c:pt idx="1">
                        <c:v>0.1357142857142857</c:v>
                      </c:pt>
                      <c:pt idx="2">
                        <c:v>0.15</c:v>
                      </c:pt>
                      <c:pt idx="3">
                        <c:v>0.14285714285714285</c:v>
                      </c:pt>
                      <c:pt idx="4">
                        <c:v>0.14285714285714285</c:v>
                      </c:pt>
                      <c:pt idx="5">
                        <c:v>0.11428571428571428</c:v>
                      </c:pt>
                      <c:pt idx="6">
                        <c:v>0.17142857142857143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BB6-4EBA-BC0C-A2694F4562DC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Plots'!$A$39</c15:sqref>
                        </c15:formulaRef>
                      </c:ext>
                    </c:extLst>
                    <c:strCache>
                      <c:ptCount val="1"/>
                      <c:pt idx="0">
                        <c:v>ZS86107DS_BL_B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Plots'!$B$39:$H$39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0.2</c:v>
                      </c:pt>
                      <c:pt idx="1">
                        <c:v>8.5714285714285715E-2</c:v>
                      </c:pt>
                      <c:pt idx="2">
                        <c:v>0.1</c:v>
                      </c:pt>
                      <c:pt idx="3">
                        <c:v>0.12142857142857143</c:v>
                      </c:pt>
                      <c:pt idx="4">
                        <c:v>0.15714285714285714</c:v>
                      </c:pt>
                      <c:pt idx="5">
                        <c:v>0.12857142857142856</c:v>
                      </c:pt>
                      <c:pt idx="6">
                        <c:v>0.15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BB6-4EBA-BC0C-A2694F4562DC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Plots'!$A$40</c15:sqref>
                        </c15:formulaRef>
                      </c:ext>
                    </c:extLst>
                    <c:strCache>
                      <c:ptCount val="1"/>
                      <c:pt idx="0">
                        <c:v>ZS86108US_BL_B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Plots'!$B$40:$H$40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0.25</c:v>
                      </c:pt>
                      <c:pt idx="1">
                        <c:v>7.1428571428571425E-2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BB6-4EBA-BC0C-A2694F4562DC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Rate</a:t>
                </a:r>
                <a:r>
                  <a:rPr lang="en-US" sz="1400" baseline="0"/>
                  <a:t> of Change [lbsf/s]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Axial Load Cell Change</a:t>
            </a:r>
            <a:r>
              <a:rPr lang="en-US" sz="1800" baseline="0"/>
              <a:t> During Fast Dump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8"/>
          <c:order val="8"/>
          <c:tx>
            <c:strRef>
              <c:f>'Tables for Plots'!$A$14</c:f>
              <c:strCache>
                <c:ptCount val="1"/>
                <c:pt idx="0">
                  <c:v>ZS86101US_BR_B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Plots'!$B$14:$H$14</c:f>
              <c:numCache>
                <c:formatCode>General</c:formatCode>
                <c:ptCount val="7"/>
                <c:pt idx="0">
                  <c:v>-36</c:v>
                </c:pt>
                <c:pt idx="1">
                  <c:v>-10</c:v>
                </c:pt>
                <c:pt idx="2">
                  <c:v>-62</c:v>
                </c:pt>
                <c:pt idx="3">
                  <c:v>-64</c:v>
                </c:pt>
                <c:pt idx="4">
                  <c:v>-71</c:v>
                </c:pt>
                <c:pt idx="5">
                  <c:v>-49</c:v>
                </c:pt>
                <c:pt idx="6">
                  <c:v>-57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361-4FC7-8D43-CA71E0CEE69B}"/>
            </c:ext>
          </c:extLst>
        </c:ser>
        <c:ser>
          <c:idx val="9"/>
          <c:order val="9"/>
          <c:tx>
            <c:strRef>
              <c:f>'Tables for Plots'!$A$15</c:f>
              <c:strCache>
                <c:ptCount val="1"/>
                <c:pt idx="0">
                  <c:v>ZS86102DS_BR_B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Plots'!$B$15:$H$15</c:f>
              <c:numCache>
                <c:formatCode>General</c:formatCode>
                <c:ptCount val="7"/>
                <c:pt idx="0">
                  <c:v>-19</c:v>
                </c:pt>
                <c:pt idx="1">
                  <c:v>-11</c:v>
                </c:pt>
                <c:pt idx="2">
                  <c:v>-17</c:v>
                </c:pt>
                <c:pt idx="3">
                  <c:v>-12</c:v>
                </c:pt>
                <c:pt idx="4">
                  <c:v>-9</c:v>
                </c:pt>
                <c:pt idx="5">
                  <c:v>-9</c:v>
                </c:pt>
                <c:pt idx="6">
                  <c:v>-11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361-4FC7-8D43-CA71E0CEE69B}"/>
            </c:ext>
          </c:extLst>
        </c:ser>
        <c:ser>
          <c:idx val="10"/>
          <c:order val="10"/>
          <c:tx>
            <c:strRef>
              <c:f>'Tables for Plots'!$A$16</c:f>
              <c:strCache>
                <c:ptCount val="1"/>
                <c:pt idx="0">
                  <c:v>ZS86103DS_BR_T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Plots'!$B$16:$H$16</c:f>
              <c:numCache>
                <c:formatCode>General</c:formatCode>
                <c:ptCount val="7"/>
                <c:pt idx="0">
                  <c:v>-29</c:v>
                </c:pt>
                <c:pt idx="1">
                  <c:v>-26</c:v>
                </c:pt>
                <c:pt idx="2">
                  <c:v>-23</c:v>
                </c:pt>
                <c:pt idx="3">
                  <c:v>-18</c:v>
                </c:pt>
                <c:pt idx="4">
                  <c:v>-17</c:v>
                </c:pt>
                <c:pt idx="5">
                  <c:v>-14</c:v>
                </c:pt>
                <c:pt idx="6">
                  <c:v>-20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361-4FC7-8D43-CA71E0CEE69B}"/>
            </c:ext>
          </c:extLst>
        </c:ser>
        <c:ser>
          <c:idx val="11"/>
          <c:order val="11"/>
          <c:tx>
            <c:strRef>
              <c:f>'Tables for Plots'!$A$17</c:f>
              <c:strCache>
                <c:ptCount val="1"/>
                <c:pt idx="0">
                  <c:v>ZS86104US_BR_T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Plots'!$B$17:$H$17</c:f>
              <c:numCache>
                <c:formatCode>General</c:formatCode>
                <c:ptCount val="7"/>
                <c:pt idx="0">
                  <c:v>-52</c:v>
                </c:pt>
                <c:pt idx="1">
                  <c:v>-46</c:v>
                </c:pt>
                <c:pt idx="2">
                  <c:v>-53</c:v>
                </c:pt>
                <c:pt idx="3">
                  <c:v>-39</c:v>
                </c:pt>
                <c:pt idx="4">
                  <c:v>-42</c:v>
                </c:pt>
                <c:pt idx="5">
                  <c:v>-46</c:v>
                </c:pt>
                <c:pt idx="6">
                  <c:v>-44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9361-4FC7-8D43-CA71E0CEE69B}"/>
            </c:ext>
          </c:extLst>
        </c:ser>
        <c:ser>
          <c:idx val="12"/>
          <c:order val="12"/>
          <c:tx>
            <c:strRef>
              <c:f>'Tables for Plots'!$A$18</c:f>
              <c:strCache>
                <c:ptCount val="1"/>
                <c:pt idx="0">
                  <c:v>ZS86105US_BL_T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Plots'!$B$18:$H$18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-21</c:v>
                </c:pt>
                <c:pt idx="6">
                  <c:v>-20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361-4FC7-8D43-CA71E0CEE69B}"/>
            </c:ext>
          </c:extLst>
        </c:ser>
        <c:ser>
          <c:idx val="13"/>
          <c:order val="13"/>
          <c:tx>
            <c:strRef>
              <c:f>'Tables for Plots'!$A$19</c:f>
              <c:strCache>
                <c:ptCount val="1"/>
                <c:pt idx="0">
                  <c:v>ZS86106DS_BL_T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Plots'!$B$19:$H$19</c:f>
              <c:numCache>
                <c:formatCode>General</c:formatCode>
                <c:ptCount val="7"/>
                <c:pt idx="0">
                  <c:v>-27</c:v>
                </c:pt>
                <c:pt idx="1">
                  <c:v>-19</c:v>
                </c:pt>
                <c:pt idx="2">
                  <c:v>-21</c:v>
                </c:pt>
                <c:pt idx="3">
                  <c:v>-20</c:v>
                </c:pt>
                <c:pt idx="4">
                  <c:v>-20</c:v>
                </c:pt>
                <c:pt idx="5">
                  <c:v>-16</c:v>
                </c:pt>
                <c:pt idx="6">
                  <c:v>-24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9361-4FC7-8D43-CA71E0CEE69B}"/>
            </c:ext>
          </c:extLst>
        </c:ser>
        <c:ser>
          <c:idx val="14"/>
          <c:order val="14"/>
          <c:tx>
            <c:strRef>
              <c:f>'Tables for Plots'!$A$20</c:f>
              <c:strCache>
                <c:ptCount val="1"/>
                <c:pt idx="0">
                  <c:v>ZS86107DS_BL_B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Plots'!$B$20:$H$20</c:f>
              <c:numCache>
                <c:formatCode>General</c:formatCode>
                <c:ptCount val="7"/>
                <c:pt idx="0">
                  <c:v>-28</c:v>
                </c:pt>
                <c:pt idx="1">
                  <c:v>-12</c:v>
                </c:pt>
                <c:pt idx="2">
                  <c:v>-14</c:v>
                </c:pt>
                <c:pt idx="3">
                  <c:v>-17</c:v>
                </c:pt>
                <c:pt idx="4">
                  <c:v>-22</c:v>
                </c:pt>
                <c:pt idx="5">
                  <c:v>-18</c:v>
                </c:pt>
                <c:pt idx="6">
                  <c:v>-21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9361-4FC7-8D43-CA71E0CEE69B}"/>
            </c:ext>
          </c:extLst>
        </c:ser>
        <c:ser>
          <c:idx val="15"/>
          <c:order val="15"/>
          <c:tx>
            <c:strRef>
              <c:f>'Tables for Plots'!$A$21</c:f>
              <c:strCache>
                <c:ptCount val="1"/>
                <c:pt idx="0">
                  <c:v>ZS86108US_BL_B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Plots'!$B$5:$H$5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Plots'!$B$21:$H$21</c:f>
              <c:numCache>
                <c:formatCode>General</c:formatCode>
                <c:ptCount val="7"/>
                <c:pt idx="0">
                  <c:v>-35</c:v>
                </c:pt>
                <c:pt idx="1">
                  <c:v>-10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9361-4FC7-8D43-CA71E0CEE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'Tables for Plots'!$A$6</c15:sqref>
                        </c15:formulaRef>
                      </c:ext>
                    </c:extLst>
                    <c:strCache>
                      <c:ptCount val="1"/>
                      <c:pt idx="0">
                        <c:v>RS86101US_BR_B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Plots'!$B$6:$H$6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232</c:v>
                      </c:pt>
                      <c:pt idx="1">
                        <c:v>254</c:v>
                      </c:pt>
                      <c:pt idx="2">
                        <c:v>248</c:v>
                      </c:pt>
                      <c:pt idx="3">
                        <c:v>248</c:v>
                      </c:pt>
                      <c:pt idx="4">
                        <c:v>248</c:v>
                      </c:pt>
                      <c:pt idx="5">
                        <c:v>243</c:v>
                      </c:pt>
                      <c:pt idx="6">
                        <c:v>250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9361-4FC7-8D43-CA71E0CEE69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</c15:sqref>
                        </c15:formulaRef>
                      </c:ext>
                    </c:extLst>
                    <c:strCache>
                      <c:ptCount val="1"/>
                      <c:pt idx="0">
                        <c:v>RS86102DS_BR_B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Plots'!$B$7:$H$7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340</c:v>
                      </c:pt>
                      <c:pt idx="1">
                        <c:v>337</c:v>
                      </c:pt>
                      <c:pt idx="2">
                        <c:v>338</c:v>
                      </c:pt>
                      <c:pt idx="3">
                        <c:v>336</c:v>
                      </c:pt>
                      <c:pt idx="4">
                        <c:v>337</c:v>
                      </c:pt>
                      <c:pt idx="5">
                        <c:v>337</c:v>
                      </c:pt>
                      <c:pt idx="6">
                        <c:v>341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361-4FC7-8D43-CA71E0CEE69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Plots'!$A$8</c15:sqref>
                        </c15:formulaRef>
                      </c:ext>
                    </c:extLst>
                    <c:strCache>
                      <c:ptCount val="1"/>
                      <c:pt idx="0">
                        <c:v>RS86103DS_BR_T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Plots'!$B$8:$H$8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361-4FC7-8D43-CA71E0CEE69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Plots'!$A$9</c15:sqref>
                        </c15:formulaRef>
                      </c:ext>
                    </c:extLst>
                    <c:strCache>
                      <c:ptCount val="1"/>
                      <c:pt idx="0">
                        <c:v>RS86104US_BR_T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Plots'!$B$9:$H$9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343</c:v>
                      </c:pt>
                      <c:pt idx="1">
                        <c:v>342</c:v>
                      </c:pt>
                      <c:pt idx="2">
                        <c:v>355</c:v>
                      </c:pt>
                      <c:pt idx="3">
                        <c:v>352</c:v>
                      </c:pt>
                      <c:pt idx="4">
                        <c:v>339</c:v>
                      </c:pt>
                      <c:pt idx="5">
                        <c:v>350</c:v>
                      </c:pt>
                      <c:pt idx="6">
                        <c:v>346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361-4FC7-8D43-CA71E0CEE69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Plots'!$A$10</c15:sqref>
                        </c15:formulaRef>
                      </c:ext>
                    </c:extLst>
                    <c:strCache>
                      <c:ptCount val="1"/>
                      <c:pt idx="0">
                        <c:v>RS86105US_BL_T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Plots'!$B$10:$H$10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328</c:v>
                      </c:pt>
                      <c:pt idx="1">
                        <c:v>319</c:v>
                      </c:pt>
                      <c:pt idx="2">
                        <c:v>320</c:v>
                      </c:pt>
                      <c:pt idx="3">
                        <c:v>314</c:v>
                      </c:pt>
                      <c:pt idx="4">
                        <c:v>327</c:v>
                      </c:pt>
                      <c:pt idx="5">
                        <c:v>313</c:v>
                      </c:pt>
                      <c:pt idx="6">
                        <c:v>314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361-4FC7-8D43-CA71E0CEE69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Plots'!$A$11</c15:sqref>
                        </c15:formulaRef>
                      </c:ext>
                    </c:extLst>
                    <c:strCache>
                      <c:ptCount val="1"/>
                      <c:pt idx="0">
                        <c:v>RS86106DS_BL_T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Plots'!$B$11:$H$11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204</c:v>
                      </c:pt>
                      <c:pt idx="1">
                        <c:v>208</c:v>
                      </c:pt>
                      <c:pt idx="2">
                        <c:v>205</c:v>
                      </c:pt>
                      <c:pt idx="3">
                        <c:v>203</c:v>
                      </c:pt>
                      <c:pt idx="4">
                        <c:v>209</c:v>
                      </c:pt>
                      <c:pt idx="5">
                        <c:v>198</c:v>
                      </c:pt>
                      <c:pt idx="6">
                        <c:v>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361-4FC7-8D43-CA71E0CEE69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Plots'!$A$12</c15:sqref>
                        </c15:formulaRef>
                      </c:ext>
                    </c:extLst>
                    <c:strCache>
                      <c:ptCount val="1"/>
                      <c:pt idx="0">
                        <c:v>RS86107DS_BL_B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Plots'!$B$12:$H$12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257</c:v>
                      </c:pt>
                      <c:pt idx="1">
                        <c:v>260</c:v>
                      </c:pt>
                      <c:pt idx="2">
                        <c:v>274</c:v>
                      </c:pt>
                      <c:pt idx="3">
                        <c:v>251</c:v>
                      </c:pt>
                      <c:pt idx="4">
                        <c:v>265</c:v>
                      </c:pt>
                      <c:pt idx="5">
                        <c:v>254</c:v>
                      </c:pt>
                      <c:pt idx="6">
                        <c:v>266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361-4FC7-8D43-CA71E0CEE69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Plots'!$A$13</c15:sqref>
                        </c15:formulaRef>
                      </c:ext>
                    </c:extLst>
                    <c:strCache>
                      <c:ptCount val="1"/>
                      <c:pt idx="0">
                        <c:v>RS86108US_BL_B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Plots'!$B$5:$H$5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Plots'!$B$13:$H$13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360</c:v>
                      </c:pt>
                      <c:pt idx="1">
                        <c:v>362</c:v>
                      </c:pt>
                      <c:pt idx="2">
                        <c:v>361</c:v>
                      </c:pt>
                      <c:pt idx="3">
                        <c:v>358</c:v>
                      </c:pt>
                      <c:pt idx="4">
                        <c:v>365</c:v>
                      </c:pt>
                      <c:pt idx="5">
                        <c:v>350</c:v>
                      </c:pt>
                      <c:pt idx="6">
                        <c:v>354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361-4FC7-8D43-CA71E0CEE69B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</a:t>
                </a:r>
                <a:r>
                  <a:rPr lang="en-US" sz="1400" baseline="0"/>
                  <a:t>[lbsf]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Axial Load Cell Rate of Change</a:t>
            </a:r>
            <a:r>
              <a:rPr lang="en-US" sz="1800" baseline="0"/>
              <a:t> During Fast Dump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8"/>
          <c:order val="8"/>
          <c:tx>
            <c:strRef>
              <c:f>'Tables for Plots'!$A$33</c:f>
              <c:strCache>
                <c:ptCount val="1"/>
                <c:pt idx="0">
                  <c:v>ZS86101US_BR_B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Plots'!$B$33:$H$33</c:f>
              <c:numCache>
                <c:formatCode>General</c:formatCode>
                <c:ptCount val="7"/>
                <c:pt idx="0">
                  <c:v>0.25714285714285712</c:v>
                </c:pt>
                <c:pt idx="1">
                  <c:v>7.1428571428571425E-2</c:v>
                </c:pt>
                <c:pt idx="2">
                  <c:v>0.44285714285714284</c:v>
                </c:pt>
                <c:pt idx="3">
                  <c:v>0.45714285714285713</c:v>
                </c:pt>
                <c:pt idx="4">
                  <c:v>0.50714285714285712</c:v>
                </c:pt>
                <c:pt idx="5">
                  <c:v>0.35</c:v>
                </c:pt>
                <c:pt idx="6">
                  <c:v>0.40714285714285714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7ED-4E13-871D-A112153BB261}"/>
            </c:ext>
          </c:extLst>
        </c:ser>
        <c:ser>
          <c:idx val="9"/>
          <c:order val="9"/>
          <c:tx>
            <c:strRef>
              <c:f>'Tables for Plots'!$A$34</c:f>
              <c:strCache>
                <c:ptCount val="1"/>
                <c:pt idx="0">
                  <c:v>ZS86102DS_BR_B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Plots'!$B$34:$H$34</c:f>
              <c:numCache>
                <c:formatCode>General</c:formatCode>
                <c:ptCount val="7"/>
                <c:pt idx="0">
                  <c:v>0.1357142857142857</c:v>
                </c:pt>
                <c:pt idx="1">
                  <c:v>7.857142857142857E-2</c:v>
                </c:pt>
                <c:pt idx="2">
                  <c:v>0.12142857142857143</c:v>
                </c:pt>
                <c:pt idx="3">
                  <c:v>8.5714285714285715E-2</c:v>
                </c:pt>
                <c:pt idx="4">
                  <c:v>6.4285714285714279E-2</c:v>
                </c:pt>
                <c:pt idx="5">
                  <c:v>6.4285714285714279E-2</c:v>
                </c:pt>
                <c:pt idx="6">
                  <c:v>7.857142857142857E-2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7ED-4E13-871D-A112153BB261}"/>
            </c:ext>
          </c:extLst>
        </c:ser>
        <c:ser>
          <c:idx val="10"/>
          <c:order val="10"/>
          <c:tx>
            <c:strRef>
              <c:f>'Tables for Plots'!$A$35</c:f>
              <c:strCache>
                <c:ptCount val="1"/>
                <c:pt idx="0">
                  <c:v>ZS86103DS_BR_T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Plots'!$B$35:$H$35</c:f>
              <c:numCache>
                <c:formatCode>General</c:formatCode>
                <c:ptCount val="7"/>
                <c:pt idx="0">
                  <c:v>0.20714285714285716</c:v>
                </c:pt>
                <c:pt idx="1">
                  <c:v>0.18571428571428572</c:v>
                </c:pt>
                <c:pt idx="2">
                  <c:v>0.16428571428571428</c:v>
                </c:pt>
                <c:pt idx="3">
                  <c:v>0.12857142857142856</c:v>
                </c:pt>
                <c:pt idx="4">
                  <c:v>0.12142857142857143</c:v>
                </c:pt>
                <c:pt idx="5">
                  <c:v>0.1</c:v>
                </c:pt>
                <c:pt idx="6">
                  <c:v>0.14285714285714285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7ED-4E13-871D-A112153BB261}"/>
            </c:ext>
          </c:extLst>
        </c:ser>
        <c:ser>
          <c:idx val="11"/>
          <c:order val="11"/>
          <c:tx>
            <c:strRef>
              <c:f>'Tables for Plots'!$A$36</c:f>
              <c:strCache>
                <c:ptCount val="1"/>
                <c:pt idx="0">
                  <c:v>ZS86104US_BR_T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Plots'!$B$36:$H$36</c:f>
              <c:numCache>
                <c:formatCode>General</c:formatCode>
                <c:ptCount val="7"/>
                <c:pt idx="0">
                  <c:v>0.37142857142857144</c:v>
                </c:pt>
                <c:pt idx="1">
                  <c:v>0.32857142857142857</c:v>
                </c:pt>
                <c:pt idx="2">
                  <c:v>0.37857142857142856</c:v>
                </c:pt>
                <c:pt idx="3">
                  <c:v>0.27857142857142858</c:v>
                </c:pt>
                <c:pt idx="4">
                  <c:v>0.3</c:v>
                </c:pt>
                <c:pt idx="5">
                  <c:v>0.32857142857142857</c:v>
                </c:pt>
                <c:pt idx="6">
                  <c:v>0.31428571428571428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7ED-4E13-871D-A112153BB261}"/>
            </c:ext>
          </c:extLst>
        </c:ser>
        <c:ser>
          <c:idx val="12"/>
          <c:order val="12"/>
          <c:tx>
            <c:strRef>
              <c:f>'Tables for Plots'!$A$37</c:f>
              <c:strCache>
                <c:ptCount val="1"/>
                <c:pt idx="0">
                  <c:v>ZS86105US_BL_T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Plots'!$B$37:$H$37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</c:v>
                </c:pt>
                <c:pt idx="6">
                  <c:v>0.14285714285714285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E7ED-4E13-871D-A112153BB261}"/>
            </c:ext>
          </c:extLst>
        </c:ser>
        <c:ser>
          <c:idx val="13"/>
          <c:order val="13"/>
          <c:tx>
            <c:strRef>
              <c:f>'Tables for Plots'!$A$38</c:f>
              <c:strCache>
                <c:ptCount val="1"/>
                <c:pt idx="0">
                  <c:v>ZS86106DS_BL_T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Plots'!$B$38:$H$38</c:f>
              <c:numCache>
                <c:formatCode>General</c:formatCode>
                <c:ptCount val="7"/>
                <c:pt idx="0">
                  <c:v>0.19285714285714287</c:v>
                </c:pt>
                <c:pt idx="1">
                  <c:v>0.1357142857142857</c:v>
                </c:pt>
                <c:pt idx="2">
                  <c:v>0.15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0.11428571428571428</c:v>
                </c:pt>
                <c:pt idx="6">
                  <c:v>0.17142857142857143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E7ED-4E13-871D-A112153BB261}"/>
            </c:ext>
          </c:extLst>
        </c:ser>
        <c:ser>
          <c:idx val="14"/>
          <c:order val="14"/>
          <c:tx>
            <c:strRef>
              <c:f>'Tables for Plots'!$A$39</c:f>
              <c:strCache>
                <c:ptCount val="1"/>
                <c:pt idx="0">
                  <c:v>ZS86107DS_BL_B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Plots'!$B$39:$H$39</c:f>
              <c:numCache>
                <c:formatCode>General</c:formatCode>
                <c:ptCount val="7"/>
                <c:pt idx="0">
                  <c:v>0.2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0.12142857142857143</c:v>
                </c:pt>
                <c:pt idx="4">
                  <c:v>0.15714285714285714</c:v>
                </c:pt>
                <c:pt idx="5">
                  <c:v>0.12857142857142856</c:v>
                </c:pt>
                <c:pt idx="6">
                  <c:v>0.15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E7ED-4E13-871D-A112153BB261}"/>
            </c:ext>
          </c:extLst>
        </c:ser>
        <c:ser>
          <c:idx val="15"/>
          <c:order val="15"/>
          <c:tx>
            <c:strRef>
              <c:f>'Tables for Plots'!$A$40</c:f>
              <c:strCache>
                <c:ptCount val="1"/>
                <c:pt idx="0">
                  <c:v>ZS86108US_BL_B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Plots'!$B$24:$H$24</c:f>
              <c:strCache>
                <c:ptCount val="7"/>
                <c:pt idx="0">
                  <c:v>2018-02-19</c:v>
                </c:pt>
                <c:pt idx="1">
                  <c:v>2018-04-09</c:v>
                </c:pt>
                <c:pt idx="2">
                  <c:v>2018-08-27</c:v>
                </c:pt>
                <c:pt idx="3">
                  <c:v>2018-08-30</c:v>
                </c:pt>
                <c:pt idx="4">
                  <c:v>2018-09-10</c:v>
                </c:pt>
                <c:pt idx="5">
                  <c:v>2018-09-29</c:v>
                </c:pt>
                <c:pt idx="6">
                  <c:v>2018-10-10</c:v>
                </c:pt>
              </c:strCache>
              <c:extLst xmlns:c15="http://schemas.microsoft.com/office/drawing/2012/chart"/>
            </c:strRef>
          </c:cat>
          <c:val>
            <c:numRef>
              <c:f>'Tables for Plots'!$B$40:$H$40</c:f>
              <c:numCache>
                <c:formatCode>General</c:formatCode>
                <c:ptCount val="7"/>
                <c:pt idx="0">
                  <c:v>0.25</c:v>
                </c:pt>
                <c:pt idx="1">
                  <c:v>7.1428571428571425E-2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E7ED-4E13-871D-A112153B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'Tables for Plots'!$A$25</c15:sqref>
                        </c15:formulaRef>
                      </c:ext>
                    </c:extLst>
                    <c:strCache>
                      <c:ptCount val="1"/>
                      <c:pt idx="0">
                        <c:v>RS86101US_BR_B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Plots'!$B$25:$H$25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-1.6571428571428573</c:v>
                      </c:pt>
                      <c:pt idx="1">
                        <c:v>-1.8142857142857143</c:v>
                      </c:pt>
                      <c:pt idx="2">
                        <c:v>-1.7714285714285714</c:v>
                      </c:pt>
                      <c:pt idx="3">
                        <c:v>-1.7714285714285714</c:v>
                      </c:pt>
                      <c:pt idx="4">
                        <c:v>-1.7714285714285714</c:v>
                      </c:pt>
                      <c:pt idx="5">
                        <c:v>-1.7357142857142858</c:v>
                      </c:pt>
                      <c:pt idx="6">
                        <c:v>-1.7857142857142858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E7ED-4E13-871D-A112153BB26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Plots'!$A$26</c15:sqref>
                        </c15:formulaRef>
                      </c:ext>
                    </c:extLst>
                    <c:strCache>
                      <c:ptCount val="1"/>
                      <c:pt idx="0">
                        <c:v>RS86102DS_BR_B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Plots'!$B$26:$H$26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-2.4285714285714284</c:v>
                      </c:pt>
                      <c:pt idx="1">
                        <c:v>-2.407142857142857</c:v>
                      </c:pt>
                      <c:pt idx="2">
                        <c:v>-2.4142857142857141</c:v>
                      </c:pt>
                      <c:pt idx="3">
                        <c:v>-2.4</c:v>
                      </c:pt>
                      <c:pt idx="4">
                        <c:v>-2.407142857142857</c:v>
                      </c:pt>
                      <c:pt idx="5">
                        <c:v>-2.407142857142857</c:v>
                      </c:pt>
                      <c:pt idx="6">
                        <c:v>-2.4357142857142855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7ED-4E13-871D-A112153BB26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Plots'!$A$27</c15:sqref>
                        </c15:formulaRef>
                      </c:ext>
                    </c:extLst>
                    <c:strCache>
                      <c:ptCount val="1"/>
                      <c:pt idx="0">
                        <c:v>RS86103DS_BR_T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Plots'!$B$27:$H$27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7ED-4E13-871D-A112153BB26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Plots'!$A$28</c15:sqref>
                        </c15:formulaRef>
                      </c:ext>
                    </c:extLst>
                    <c:strCache>
                      <c:ptCount val="1"/>
                      <c:pt idx="0">
                        <c:v>RS86104US_BR_T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Plots'!$B$28:$H$28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-2.4500000000000002</c:v>
                      </c:pt>
                      <c:pt idx="1">
                        <c:v>-2.4428571428571431</c:v>
                      </c:pt>
                      <c:pt idx="2">
                        <c:v>-2.5357142857142856</c:v>
                      </c:pt>
                      <c:pt idx="3">
                        <c:v>-2.5142857142857142</c:v>
                      </c:pt>
                      <c:pt idx="4">
                        <c:v>-2.4214285714285713</c:v>
                      </c:pt>
                      <c:pt idx="5">
                        <c:v>-2.5</c:v>
                      </c:pt>
                      <c:pt idx="6">
                        <c:v>-2.4714285714285715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7ED-4E13-871D-A112153BB26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Plots'!$A$29</c15:sqref>
                        </c15:formulaRef>
                      </c:ext>
                    </c:extLst>
                    <c:strCache>
                      <c:ptCount val="1"/>
                      <c:pt idx="0">
                        <c:v>RS86105US_BL_T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Plots'!$B$29:$H$29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-2.342857142857143</c:v>
                      </c:pt>
                      <c:pt idx="1">
                        <c:v>-2.2785714285714285</c:v>
                      </c:pt>
                      <c:pt idx="2">
                        <c:v>-2.2857142857142856</c:v>
                      </c:pt>
                      <c:pt idx="3">
                        <c:v>-2.2428571428571429</c:v>
                      </c:pt>
                      <c:pt idx="4">
                        <c:v>-2.3357142857142859</c:v>
                      </c:pt>
                      <c:pt idx="5">
                        <c:v>-2.2357142857142858</c:v>
                      </c:pt>
                      <c:pt idx="6">
                        <c:v>-2.2428571428571429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7ED-4E13-871D-A112153BB261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Plots'!$A$30</c15:sqref>
                        </c15:formulaRef>
                      </c:ext>
                    </c:extLst>
                    <c:strCache>
                      <c:ptCount val="1"/>
                      <c:pt idx="0">
                        <c:v>RS86106DS_BL_T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Plots'!$B$30:$H$30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-1.4571428571428571</c:v>
                      </c:pt>
                      <c:pt idx="1">
                        <c:v>-1.4857142857142858</c:v>
                      </c:pt>
                      <c:pt idx="2">
                        <c:v>-1.4642857142857142</c:v>
                      </c:pt>
                      <c:pt idx="3">
                        <c:v>-1.45</c:v>
                      </c:pt>
                      <c:pt idx="4">
                        <c:v>-1.4928571428571429</c:v>
                      </c:pt>
                      <c:pt idx="5">
                        <c:v>-1.4142857142857144</c:v>
                      </c:pt>
                      <c:pt idx="6">
                        <c:v>-1.4428571428571428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7ED-4E13-871D-A112153BB26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Plots'!$A$31</c15:sqref>
                        </c15:formulaRef>
                      </c:ext>
                    </c:extLst>
                    <c:strCache>
                      <c:ptCount val="1"/>
                      <c:pt idx="0">
                        <c:v>RS86107DS_BL_B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Plots'!$B$31:$H$31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-1.8357142857142856</c:v>
                      </c:pt>
                      <c:pt idx="1">
                        <c:v>-1.8571428571428572</c:v>
                      </c:pt>
                      <c:pt idx="2">
                        <c:v>-1.9571428571428571</c:v>
                      </c:pt>
                      <c:pt idx="3">
                        <c:v>-1.7928571428571429</c:v>
                      </c:pt>
                      <c:pt idx="4">
                        <c:v>-1.8928571428571428</c:v>
                      </c:pt>
                      <c:pt idx="5">
                        <c:v>-1.8142857142857143</c:v>
                      </c:pt>
                      <c:pt idx="6">
                        <c:v>-1.9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7ED-4E13-871D-A112153BB26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Plots'!$A$32</c15:sqref>
                        </c15:formulaRef>
                      </c:ext>
                    </c:extLst>
                    <c:strCache>
                      <c:ptCount val="1"/>
                      <c:pt idx="0">
                        <c:v>RS86108US_BL_B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Plots'!$B$24:$H$24</c15:sqref>
                        </c15:formulaRef>
                      </c:ext>
                    </c:extLst>
                    <c:strCache>
                      <c:ptCount val="7"/>
                      <c:pt idx="0">
                        <c:v>2018-02-19</c:v>
                      </c:pt>
                      <c:pt idx="1">
                        <c:v>2018-04-09</c:v>
                      </c:pt>
                      <c:pt idx="2">
                        <c:v>2018-08-27</c:v>
                      </c:pt>
                      <c:pt idx="3">
                        <c:v>2018-08-30</c:v>
                      </c:pt>
                      <c:pt idx="4">
                        <c:v>2018-09-10</c:v>
                      </c:pt>
                      <c:pt idx="5">
                        <c:v>2018-09-29</c:v>
                      </c:pt>
                      <c:pt idx="6">
                        <c:v>2018-10-10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Plots'!$B$32:$H$32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-2.5714285714285716</c:v>
                      </c:pt>
                      <c:pt idx="1">
                        <c:v>-2.5857142857142859</c:v>
                      </c:pt>
                      <c:pt idx="2">
                        <c:v>-2.5785714285714287</c:v>
                      </c:pt>
                      <c:pt idx="3">
                        <c:v>-2.5571428571428569</c:v>
                      </c:pt>
                      <c:pt idx="4">
                        <c:v>-2.6071428571428572</c:v>
                      </c:pt>
                      <c:pt idx="5">
                        <c:v>-2.5</c:v>
                      </c:pt>
                      <c:pt idx="6">
                        <c:v>-2.5285714285714285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7ED-4E13-871D-A112153BB261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Rate</a:t>
                </a:r>
                <a:r>
                  <a:rPr lang="en-US" sz="1400" baseline="0"/>
                  <a:t> of Change [lbsf/s]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Radial Load Cell Change</a:t>
            </a:r>
            <a:r>
              <a:rPr lang="en-US" sz="1800" baseline="0"/>
              <a:t> During Ramp Downs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0"/>
          <c:order val="0"/>
          <c:tx>
            <c:strRef>
              <c:f>'Tables for Plots'!$A$45</c:f>
              <c:strCache>
                <c:ptCount val="1"/>
                <c:pt idx="0">
                  <c:v>RS86101US_BR_B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Plots'!$B$45:$C$45</c:f>
              <c:numCache>
                <c:formatCode>General</c:formatCode>
                <c:ptCount val="2"/>
                <c:pt idx="0">
                  <c:v>249</c:v>
                </c:pt>
                <c:pt idx="1">
                  <c:v>254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758-42DA-B142-C555F877CE2E}"/>
            </c:ext>
          </c:extLst>
        </c:ser>
        <c:ser>
          <c:idx val="1"/>
          <c:order val="1"/>
          <c:tx>
            <c:strRef>
              <c:f>'Tables for Plots'!$A$46</c:f>
              <c:strCache>
                <c:ptCount val="1"/>
                <c:pt idx="0">
                  <c:v>RS86102DS_BR_B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Plots'!$B$46:$C$46</c:f>
              <c:numCache>
                <c:formatCode>General</c:formatCode>
                <c:ptCount val="2"/>
                <c:pt idx="0">
                  <c:v>308</c:v>
                </c:pt>
                <c:pt idx="1">
                  <c:v>309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758-42DA-B142-C555F877CE2E}"/>
            </c:ext>
          </c:extLst>
        </c:ser>
        <c:ser>
          <c:idx val="2"/>
          <c:order val="2"/>
          <c:tx>
            <c:strRef>
              <c:f>'Tables for Plots'!$A$47</c:f>
              <c:strCache>
                <c:ptCount val="1"/>
                <c:pt idx="0">
                  <c:v>RS86103DS_BR_T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Plots'!$B$47:$C$47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758-42DA-B142-C555F877CE2E}"/>
            </c:ext>
          </c:extLst>
        </c:ser>
        <c:ser>
          <c:idx val="3"/>
          <c:order val="3"/>
          <c:tx>
            <c:strRef>
              <c:f>'Tables for Plots'!$A$48</c:f>
              <c:strCache>
                <c:ptCount val="1"/>
                <c:pt idx="0">
                  <c:v>RS86104US_BR_T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Plots'!$B$48:$C$48</c:f>
              <c:numCache>
                <c:formatCode>General</c:formatCode>
                <c:ptCount val="2"/>
                <c:pt idx="0">
                  <c:v>347</c:v>
                </c:pt>
                <c:pt idx="1">
                  <c:v>349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758-42DA-B142-C555F877CE2E}"/>
            </c:ext>
          </c:extLst>
        </c:ser>
        <c:ser>
          <c:idx val="4"/>
          <c:order val="4"/>
          <c:tx>
            <c:strRef>
              <c:f>'Tables for Plots'!$A$49</c:f>
              <c:strCache>
                <c:ptCount val="1"/>
                <c:pt idx="0">
                  <c:v>RS86105US_BL_T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Plots'!$B$49:$C$49</c:f>
              <c:numCache>
                <c:formatCode>General</c:formatCode>
                <c:ptCount val="2"/>
                <c:pt idx="0">
                  <c:v>315</c:v>
                </c:pt>
                <c:pt idx="1">
                  <c:v>315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B758-42DA-B142-C555F877CE2E}"/>
            </c:ext>
          </c:extLst>
        </c:ser>
        <c:ser>
          <c:idx val="5"/>
          <c:order val="5"/>
          <c:tx>
            <c:strRef>
              <c:f>'Tables for Plots'!$A$50</c:f>
              <c:strCache>
                <c:ptCount val="1"/>
                <c:pt idx="0">
                  <c:v>RS86106DS_BL_T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Plots'!$B$50:$C$50</c:f>
              <c:numCache>
                <c:formatCode>General</c:formatCode>
                <c:ptCount val="2"/>
                <c:pt idx="0">
                  <c:v>203</c:v>
                </c:pt>
                <c:pt idx="1">
                  <c:v>210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B758-42DA-B142-C555F877CE2E}"/>
            </c:ext>
          </c:extLst>
        </c:ser>
        <c:ser>
          <c:idx val="6"/>
          <c:order val="6"/>
          <c:tx>
            <c:strRef>
              <c:f>'Tables for Plots'!$A$51</c:f>
              <c:strCache>
                <c:ptCount val="1"/>
                <c:pt idx="0">
                  <c:v>RS86107DS_BL_B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Plots'!$B$51:$C$51</c:f>
              <c:numCache>
                <c:formatCode>General</c:formatCode>
                <c:ptCount val="2"/>
                <c:pt idx="0">
                  <c:v>235</c:v>
                </c:pt>
                <c:pt idx="1">
                  <c:v>219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B758-42DA-B142-C555F877CE2E}"/>
            </c:ext>
          </c:extLst>
        </c:ser>
        <c:ser>
          <c:idx val="7"/>
          <c:order val="7"/>
          <c:tx>
            <c:strRef>
              <c:f>'Tables for Plots'!$A$52</c:f>
              <c:strCache>
                <c:ptCount val="1"/>
                <c:pt idx="0">
                  <c:v>RS86108US_BL_B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Plots'!$B$52:$C$52</c:f>
              <c:numCache>
                <c:formatCode>General</c:formatCode>
                <c:ptCount val="2"/>
                <c:pt idx="0">
                  <c:v>357</c:v>
                </c:pt>
                <c:pt idx="1">
                  <c:v>366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B758-42DA-B142-C555F877C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'Tables for Plots'!$A$53</c15:sqref>
                        </c15:formulaRef>
                      </c:ext>
                    </c:extLst>
                    <c:strCache>
                      <c:ptCount val="1"/>
                      <c:pt idx="0">
                        <c:v>ZS86101US_BR_B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Plots'!$B$53:$C$53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-70</c:v>
                      </c:pt>
                      <c:pt idx="1">
                        <c:v>-70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B758-42DA-B142-C555F877CE2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Plots'!$A$54</c15:sqref>
                        </c15:formulaRef>
                      </c:ext>
                    </c:extLst>
                    <c:strCache>
                      <c:ptCount val="1"/>
                      <c:pt idx="0">
                        <c:v>ZS86102DS_BR_B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Plots'!$B$54:$C$54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-10</c:v>
                      </c:pt>
                      <c:pt idx="1">
                        <c:v>-10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758-42DA-B142-C555F877CE2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Plots'!$A$55</c15:sqref>
                        </c15:formulaRef>
                      </c:ext>
                    </c:extLst>
                    <c:strCache>
                      <c:ptCount val="1"/>
                      <c:pt idx="0">
                        <c:v>ZS86103DS_BR_T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Plots'!$B$55:$C$55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-20</c:v>
                      </c:pt>
                      <c:pt idx="1">
                        <c:v>-20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758-42DA-B142-C555F877CE2E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Plots'!$A$56</c15:sqref>
                        </c15:formulaRef>
                      </c:ext>
                    </c:extLst>
                    <c:strCache>
                      <c:ptCount val="1"/>
                      <c:pt idx="0">
                        <c:v>ZS86104US_BR_T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Plots'!$B$56:$C$56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-50</c:v>
                      </c:pt>
                      <c:pt idx="1">
                        <c:v>-51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758-42DA-B142-C555F877CE2E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Plots'!$A$57</c15:sqref>
                        </c15:formulaRef>
                      </c:ext>
                    </c:extLst>
                    <c:strCache>
                      <c:ptCount val="1"/>
                      <c:pt idx="0">
                        <c:v>ZS86105US_BL_T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Plots'!$B$57:$C$57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758-42DA-B142-C555F877CE2E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Plots'!$A$58</c15:sqref>
                        </c15:formulaRef>
                      </c:ext>
                    </c:extLst>
                    <c:strCache>
                      <c:ptCount val="1"/>
                      <c:pt idx="0">
                        <c:v>ZS86106DS_BL_T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Plots'!$B$58:$C$58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-30</c:v>
                      </c:pt>
                      <c:pt idx="1">
                        <c:v>-20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758-42DA-B142-C555F877CE2E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Plots'!$A$59</c15:sqref>
                        </c15:formulaRef>
                      </c:ext>
                    </c:extLst>
                    <c:strCache>
                      <c:ptCount val="1"/>
                      <c:pt idx="0">
                        <c:v>ZS86107DS_BL_B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Plots'!$B$59:$C$59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-20</c:v>
                      </c:pt>
                      <c:pt idx="1">
                        <c:v>-10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758-42DA-B142-C555F877CE2E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Plots'!$A$60</c15:sqref>
                        </c15:formulaRef>
                      </c:ext>
                    </c:extLst>
                    <c:strCache>
                      <c:ptCount val="1"/>
                      <c:pt idx="0">
                        <c:v>ZS86108US_BL_B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Plots'!$B$60:$C$60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758-42DA-B142-C555F877CE2E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</a:t>
                </a:r>
                <a:r>
                  <a:rPr lang="en-US" sz="1400" baseline="0"/>
                  <a:t>[lbsf]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Radial Load Cell Rate of Change</a:t>
            </a:r>
            <a:r>
              <a:rPr lang="en-US" sz="1800" baseline="0"/>
              <a:t> During Ramp Downs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0"/>
          <c:order val="0"/>
          <c:tx>
            <c:strRef>
              <c:f>'Tables for Plots'!$A$64</c:f>
              <c:strCache>
                <c:ptCount val="1"/>
                <c:pt idx="0">
                  <c:v>RS86101US_BR_B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Plots'!$B$64:$C$64</c:f>
              <c:numCache>
                <c:formatCode>General</c:formatCode>
                <c:ptCount val="2"/>
                <c:pt idx="0">
                  <c:v>5.9018724816307183E-2</c:v>
                </c:pt>
                <c:pt idx="1">
                  <c:v>6.0203839772457926E-2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AC3-46E7-BCE9-D1F459946981}"/>
            </c:ext>
          </c:extLst>
        </c:ser>
        <c:ser>
          <c:idx val="1"/>
          <c:order val="1"/>
          <c:tx>
            <c:strRef>
              <c:f>'Tables for Plots'!$A$65</c:f>
              <c:strCache>
                <c:ptCount val="1"/>
                <c:pt idx="0">
                  <c:v>RS86102DS_BR_B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Plots'!$B$65:$C$65</c:f>
              <c:numCache>
                <c:formatCode>General</c:formatCode>
                <c:ptCount val="2"/>
                <c:pt idx="0">
                  <c:v>7.3003081298885997E-2</c:v>
                </c:pt>
                <c:pt idx="1">
                  <c:v>7.324010429011614E-2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AC3-46E7-BCE9-D1F459946981}"/>
            </c:ext>
          </c:extLst>
        </c:ser>
        <c:ser>
          <c:idx val="2"/>
          <c:order val="2"/>
          <c:tx>
            <c:strRef>
              <c:f>'Tables for Plots'!$A$66</c:f>
              <c:strCache>
                <c:ptCount val="1"/>
                <c:pt idx="0">
                  <c:v>RS86103DS_BR_T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Plots'!$B$66:$C$66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AC3-46E7-BCE9-D1F459946981}"/>
            </c:ext>
          </c:extLst>
        </c:ser>
        <c:ser>
          <c:idx val="3"/>
          <c:order val="3"/>
          <c:tx>
            <c:strRef>
              <c:f>'Tables for Plots'!$A$67</c:f>
              <c:strCache>
                <c:ptCount val="1"/>
                <c:pt idx="0">
                  <c:v>RS86104US_BR_T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Plots'!$B$67:$C$67</c:f>
              <c:numCache>
                <c:formatCode>General</c:formatCode>
                <c:ptCount val="2"/>
                <c:pt idx="0">
                  <c:v>8.2246977956861811E-2</c:v>
                </c:pt>
                <c:pt idx="1">
                  <c:v>8.2721023939322111E-2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9AC3-46E7-BCE9-D1F459946981}"/>
            </c:ext>
          </c:extLst>
        </c:ser>
        <c:ser>
          <c:idx val="4"/>
          <c:order val="4"/>
          <c:tx>
            <c:strRef>
              <c:f>'Tables for Plots'!$A$68</c:f>
              <c:strCache>
                <c:ptCount val="1"/>
                <c:pt idx="0">
                  <c:v>RS86105US_BL_T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Plots'!$B$68:$C$68</c:f>
              <c:numCache>
                <c:formatCode>General</c:formatCode>
                <c:ptCount val="2"/>
                <c:pt idx="0">
                  <c:v>7.466224223749704E-2</c:v>
                </c:pt>
                <c:pt idx="1">
                  <c:v>7.466224223749704E-2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AC3-46E7-BCE9-D1F459946981}"/>
            </c:ext>
          </c:extLst>
        </c:ser>
        <c:ser>
          <c:idx val="5"/>
          <c:order val="5"/>
          <c:tx>
            <c:strRef>
              <c:f>'Tables for Plots'!$A$69</c:f>
              <c:strCache>
                <c:ptCount val="1"/>
                <c:pt idx="0">
                  <c:v>RS86106DS_BL_T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Plots'!$B$69:$C$69</c:f>
              <c:numCache>
                <c:formatCode>General</c:formatCode>
                <c:ptCount val="2"/>
                <c:pt idx="0">
                  <c:v>4.8115667219720312E-2</c:v>
                </c:pt>
                <c:pt idx="1">
                  <c:v>4.9774828158331355E-2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9AC3-46E7-BCE9-D1F459946981}"/>
            </c:ext>
          </c:extLst>
        </c:ser>
        <c:ser>
          <c:idx val="6"/>
          <c:order val="6"/>
          <c:tx>
            <c:strRef>
              <c:f>'Tables for Plots'!$A$70</c:f>
              <c:strCache>
                <c:ptCount val="1"/>
                <c:pt idx="0">
                  <c:v>RS86107DS_BL_B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Plots'!$B$70:$C$70</c:f>
              <c:numCache>
                <c:formatCode>General</c:formatCode>
                <c:ptCount val="2"/>
                <c:pt idx="0">
                  <c:v>5.570040293908509E-2</c:v>
                </c:pt>
                <c:pt idx="1">
                  <c:v>5.1908035079402705E-2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9AC3-46E7-BCE9-D1F459946981}"/>
            </c:ext>
          </c:extLst>
        </c:ser>
        <c:ser>
          <c:idx val="7"/>
          <c:order val="7"/>
          <c:tx>
            <c:strRef>
              <c:f>'Tables for Plots'!$A$71</c:f>
              <c:strCache>
                <c:ptCount val="1"/>
                <c:pt idx="0">
                  <c:v>RS86108US_BL_B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</c:strRef>
          </c:cat>
          <c:val>
            <c:numRef>
              <c:f>'Tables for Plots'!$B$71:$C$71</c:f>
              <c:numCache>
                <c:formatCode>General</c:formatCode>
                <c:ptCount val="2"/>
                <c:pt idx="0">
                  <c:v>8.4617207869163311E-2</c:v>
                </c:pt>
                <c:pt idx="1">
                  <c:v>8.6750414790234653E-2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9AC3-46E7-BCE9-D1F45994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'Tables for Plots'!$A$72</c15:sqref>
                        </c15:formulaRef>
                      </c:ext>
                    </c:extLst>
                    <c:strCache>
                      <c:ptCount val="1"/>
                      <c:pt idx="0">
                        <c:v>ZS86101US_BR_B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Plots'!$B$72:$C$72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-1.6591609386110453E-2</c:v>
                      </c:pt>
                      <c:pt idx="1">
                        <c:v>-1.6591609386110453E-2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9AC3-46E7-BCE9-D1F459946981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Plots'!$A$73</c15:sqref>
                        </c15:formulaRef>
                      </c:ext>
                    </c:extLst>
                    <c:strCache>
                      <c:ptCount val="1"/>
                      <c:pt idx="0">
                        <c:v>ZS86102DS_BR_B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Plots'!$B$73:$C$73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-2.3702299123014932E-3</c:v>
                      </c:pt>
                      <c:pt idx="1">
                        <c:v>-2.3702299123014932E-3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AC3-46E7-BCE9-D1F459946981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Plots'!$A$74</c15:sqref>
                        </c15:formulaRef>
                      </c:ext>
                    </c:extLst>
                    <c:strCache>
                      <c:ptCount val="1"/>
                      <c:pt idx="0">
                        <c:v>ZS86103DS_BR_T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Plots'!$B$74:$C$74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-4.7404598246029864E-3</c:v>
                      </c:pt>
                      <c:pt idx="1">
                        <c:v>-4.7404598246029864E-3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C3-46E7-BCE9-D1F459946981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Plots'!$A$75</c15:sqref>
                        </c15:formulaRef>
                      </c:ext>
                    </c:extLst>
                    <c:strCache>
                      <c:ptCount val="1"/>
                      <c:pt idx="0">
                        <c:v>ZS86104US_BR_T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Plots'!$B$75:$C$75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-1.1851149561507466E-2</c:v>
                      </c:pt>
                      <c:pt idx="1">
                        <c:v>-1.2088172552737616E-2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AC3-46E7-BCE9-D1F459946981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Plots'!$A$76</c15:sqref>
                        </c15:formulaRef>
                      </c:ext>
                    </c:extLst>
                    <c:strCache>
                      <c:ptCount val="1"/>
                      <c:pt idx="0">
                        <c:v>ZS86105US_BL_T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Plots'!$B$76:$C$76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C3-46E7-BCE9-D1F459946981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Plots'!$A$77</c15:sqref>
                        </c15:formulaRef>
                      </c:ext>
                    </c:extLst>
                    <c:strCache>
                      <c:ptCount val="1"/>
                      <c:pt idx="0">
                        <c:v>ZS86106DS_BL_T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Plots'!$B$77:$C$77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-7.11068973690448E-3</c:v>
                      </c:pt>
                      <c:pt idx="1">
                        <c:v>-4.7404598246029864E-3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AC3-46E7-BCE9-D1F459946981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Plots'!$A$78</c15:sqref>
                        </c15:formulaRef>
                      </c:ext>
                    </c:extLst>
                    <c:strCache>
                      <c:ptCount val="1"/>
                      <c:pt idx="0">
                        <c:v>ZS86107DS_BL_B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Plots'!$B$78:$C$78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-4.7404598246029864E-3</c:v>
                      </c:pt>
                      <c:pt idx="1">
                        <c:v>-2.3702299123014932E-3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C3-46E7-BCE9-D1F459946981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Plots'!$A$79</c15:sqref>
                        </c15:formulaRef>
                      </c:ext>
                    </c:extLst>
                    <c:strCache>
                      <c:ptCount val="1"/>
                      <c:pt idx="0">
                        <c:v>ZS86108US_BL_B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Plots'!$B$79:$C$79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AC3-46E7-BCE9-D1F459946981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Rate</a:t>
                </a:r>
                <a:r>
                  <a:rPr lang="en-US" sz="1400" baseline="0"/>
                  <a:t> of Change [lbsf/s]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Axial Load Cell Change</a:t>
            </a:r>
            <a:r>
              <a:rPr lang="en-US" sz="1800" baseline="0"/>
              <a:t> During Ramp Downs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8"/>
          <c:order val="8"/>
          <c:tx>
            <c:strRef>
              <c:f>'Tables for Plots'!$A$53</c:f>
              <c:strCache>
                <c:ptCount val="1"/>
                <c:pt idx="0">
                  <c:v>ZS86101US_BR_B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Plots'!$B$53:$C$53</c:f>
              <c:numCache>
                <c:formatCode>General</c:formatCode>
                <c:ptCount val="2"/>
                <c:pt idx="0">
                  <c:v>-70</c:v>
                </c:pt>
                <c:pt idx="1">
                  <c:v>-70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B09-4F2F-A0C3-9F2BE23AE414}"/>
            </c:ext>
          </c:extLst>
        </c:ser>
        <c:ser>
          <c:idx val="9"/>
          <c:order val="9"/>
          <c:tx>
            <c:strRef>
              <c:f>'Tables for Plots'!$A$54</c:f>
              <c:strCache>
                <c:ptCount val="1"/>
                <c:pt idx="0">
                  <c:v>ZS86102DS_BR_B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Plots'!$B$54:$C$54</c:f>
              <c:numCache>
                <c:formatCode>General</c:formatCode>
                <c:ptCount val="2"/>
                <c:pt idx="0">
                  <c:v>-10</c:v>
                </c:pt>
                <c:pt idx="1">
                  <c:v>-10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4B09-4F2F-A0C3-9F2BE23AE414}"/>
            </c:ext>
          </c:extLst>
        </c:ser>
        <c:ser>
          <c:idx val="10"/>
          <c:order val="10"/>
          <c:tx>
            <c:strRef>
              <c:f>'Tables for Plots'!$A$55</c:f>
              <c:strCache>
                <c:ptCount val="1"/>
                <c:pt idx="0">
                  <c:v>ZS86103DS_BR_T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Plots'!$B$55:$C$55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4B09-4F2F-A0C3-9F2BE23AE414}"/>
            </c:ext>
          </c:extLst>
        </c:ser>
        <c:ser>
          <c:idx val="11"/>
          <c:order val="11"/>
          <c:tx>
            <c:strRef>
              <c:f>'Tables for Plots'!$A$56</c:f>
              <c:strCache>
                <c:ptCount val="1"/>
                <c:pt idx="0">
                  <c:v>ZS86104US_BR_T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Plots'!$B$56:$C$56</c:f>
              <c:numCache>
                <c:formatCode>General</c:formatCode>
                <c:ptCount val="2"/>
                <c:pt idx="0">
                  <c:v>-50</c:v>
                </c:pt>
                <c:pt idx="1">
                  <c:v>-51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4B09-4F2F-A0C3-9F2BE23AE414}"/>
            </c:ext>
          </c:extLst>
        </c:ser>
        <c:ser>
          <c:idx val="12"/>
          <c:order val="12"/>
          <c:tx>
            <c:strRef>
              <c:f>'Tables for Plots'!$A$57</c:f>
              <c:strCache>
                <c:ptCount val="1"/>
                <c:pt idx="0">
                  <c:v>ZS86105US_BL_T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Plots'!$B$57:$C$57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4B09-4F2F-A0C3-9F2BE23AE414}"/>
            </c:ext>
          </c:extLst>
        </c:ser>
        <c:ser>
          <c:idx val="13"/>
          <c:order val="13"/>
          <c:tx>
            <c:strRef>
              <c:f>'Tables for Plots'!$A$58</c:f>
              <c:strCache>
                <c:ptCount val="1"/>
                <c:pt idx="0">
                  <c:v>ZS86106DS_BL_T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Plots'!$B$58:$C$58</c:f>
              <c:numCache>
                <c:formatCode>General</c:formatCode>
                <c:ptCount val="2"/>
                <c:pt idx="0">
                  <c:v>-30</c:v>
                </c:pt>
                <c:pt idx="1">
                  <c:v>-20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4B09-4F2F-A0C3-9F2BE23AE414}"/>
            </c:ext>
          </c:extLst>
        </c:ser>
        <c:ser>
          <c:idx val="14"/>
          <c:order val="14"/>
          <c:tx>
            <c:strRef>
              <c:f>'Tables for Plots'!$A$59</c:f>
              <c:strCache>
                <c:ptCount val="1"/>
                <c:pt idx="0">
                  <c:v>ZS86107DS_BL_B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Plots'!$B$59:$C$59</c:f>
              <c:numCache>
                <c:formatCode>General</c:formatCode>
                <c:ptCount val="2"/>
                <c:pt idx="0">
                  <c:v>-20</c:v>
                </c:pt>
                <c:pt idx="1">
                  <c:v>-10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4B09-4F2F-A0C3-9F2BE23AE414}"/>
            </c:ext>
          </c:extLst>
        </c:ser>
        <c:ser>
          <c:idx val="15"/>
          <c:order val="15"/>
          <c:tx>
            <c:strRef>
              <c:f>'Tables for Plots'!$A$60</c:f>
              <c:strCache>
                <c:ptCount val="1"/>
                <c:pt idx="0">
                  <c:v>ZS86108US_BL_B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Plots'!$B$44:$C$44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Plots'!$B$60:$C$60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4B09-4F2F-A0C3-9F2BE23AE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'Tables for Plots'!$A$45</c15:sqref>
                        </c15:formulaRef>
                      </c:ext>
                    </c:extLst>
                    <c:strCache>
                      <c:ptCount val="1"/>
                      <c:pt idx="0">
                        <c:v>RS86101US_BR_B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Plots'!$B$45:$C$45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249</c:v>
                      </c:pt>
                      <c:pt idx="1">
                        <c:v>254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4B09-4F2F-A0C3-9F2BE23AE41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Plots'!$A$46</c15:sqref>
                        </c15:formulaRef>
                      </c:ext>
                    </c:extLst>
                    <c:strCache>
                      <c:ptCount val="1"/>
                      <c:pt idx="0">
                        <c:v>RS86102DS_BR_B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Plots'!$B$46:$C$46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308</c:v>
                      </c:pt>
                      <c:pt idx="1">
                        <c:v>309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B09-4F2F-A0C3-9F2BE23AE41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Plots'!$A$47</c15:sqref>
                        </c15:formulaRef>
                      </c:ext>
                    </c:extLst>
                    <c:strCache>
                      <c:ptCount val="1"/>
                      <c:pt idx="0">
                        <c:v>RS86103DS_BR_T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Plots'!$B$47:$C$47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B09-4F2F-A0C3-9F2BE23AE41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Plots'!$A$48</c15:sqref>
                        </c15:formulaRef>
                      </c:ext>
                    </c:extLst>
                    <c:strCache>
                      <c:ptCount val="1"/>
                      <c:pt idx="0">
                        <c:v>RS86104US_BR_T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Plots'!$B$48:$C$48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</c:v>
                      </c:pt>
                      <c:pt idx="1">
                        <c:v>349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B09-4F2F-A0C3-9F2BE23AE41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Plots'!$A$49</c15:sqref>
                        </c15:formulaRef>
                      </c:ext>
                    </c:extLst>
                    <c:strCache>
                      <c:ptCount val="1"/>
                      <c:pt idx="0">
                        <c:v>RS86105US_BL_T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Plots'!$B$49:$C$49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315</c:v>
                      </c:pt>
                      <c:pt idx="1">
                        <c:v>315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B09-4F2F-A0C3-9F2BE23AE41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Plots'!$A$50</c15:sqref>
                        </c15:formulaRef>
                      </c:ext>
                    </c:extLst>
                    <c:strCache>
                      <c:ptCount val="1"/>
                      <c:pt idx="0">
                        <c:v>RS86106DS_BL_T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Plots'!$B$50:$C$50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203</c:v>
                      </c:pt>
                      <c:pt idx="1">
                        <c:v>210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B09-4F2F-A0C3-9F2BE23AE41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Plots'!$A$51</c15:sqref>
                        </c15:formulaRef>
                      </c:ext>
                    </c:extLst>
                    <c:strCache>
                      <c:ptCount val="1"/>
                      <c:pt idx="0">
                        <c:v>RS86107DS_BL_B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Plots'!$B$51:$C$51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235</c:v>
                      </c:pt>
                      <c:pt idx="1">
                        <c:v>219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B09-4F2F-A0C3-9F2BE23AE41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Plots'!$A$52</c15:sqref>
                        </c15:formulaRef>
                      </c:ext>
                    </c:extLst>
                    <c:strCache>
                      <c:ptCount val="1"/>
                      <c:pt idx="0">
                        <c:v>RS86108US_BL_B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Plots'!$B$44:$C$44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Plots'!$B$52:$C$52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357</c:v>
                      </c:pt>
                      <c:pt idx="1">
                        <c:v>366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B09-4F2F-A0C3-9F2BE23AE414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</a:t>
                </a:r>
                <a:r>
                  <a:rPr lang="en-US" sz="1400" baseline="0"/>
                  <a:t>[lbsf]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Axial Load Cell Rate of Change</a:t>
            </a:r>
            <a:r>
              <a:rPr lang="en-US" sz="1800" baseline="0"/>
              <a:t> During Ramp Downs Over Time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3028042547319E-2"/>
          <c:y val="7.2323835008601484E-2"/>
          <c:w val="0.88002762812543178"/>
          <c:h val="0.71648214427741985"/>
        </c:manualLayout>
      </c:layout>
      <c:lineChart>
        <c:grouping val="standard"/>
        <c:varyColors val="0"/>
        <c:ser>
          <c:idx val="8"/>
          <c:order val="8"/>
          <c:tx>
            <c:strRef>
              <c:f>'Tables for Plots'!$A$72</c:f>
              <c:strCache>
                <c:ptCount val="1"/>
                <c:pt idx="0">
                  <c:v>ZS86101US_BR_B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Plots'!$B$72:$C$72</c:f>
              <c:numCache>
                <c:formatCode>General</c:formatCode>
                <c:ptCount val="2"/>
                <c:pt idx="0">
                  <c:v>-1.6591609386110453E-2</c:v>
                </c:pt>
                <c:pt idx="1">
                  <c:v>-1.6591609386110453E-2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FBB-4F4B-9FE6-D1F9818C5D10}"/>
            </c:ext>
          </c:extLst>
        </c:ser>
        <c:ser>
          <c:idx val="9"/>
          <c:order val="9"/>
          <c:tx>
            <c:strRef>
              <c:f>'Tables for Plots'!$A$73</c:f>
              <c:strCache>
                <c:ptCount val="1"/>
                <c:pt idx="0">
                  <c:v>ZS86102DS_BR_B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Plots'!$B$73:$C$73</c:f>
              <c:numCache>
                <c:formatCode>General</c:formatCode>
                <c:ptCount val="2"/>
                <c:pt idx="0">
                  <c:v>-2.3702299123014932E-3</c:v>
                </c:pt>
                <c:pt idx="1">
                  <c:v>-2.3702299123014932E-3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FBB-4F4B-9FE6-D1F9818C5D10}"/>
            </c:ext>
          </c:extLst>
        </c:ser>
        <c:ser>
          <c:idx val="10"/>
          <c:order val="10"/>
          <c:tx>
            <c:strRef>
              <c:f>'Tables for Plots'!$A$74</c:f>
              <c:strCache>
                <c:ptCount val="1"/>
                <c:pt idx="0">
                  <c:v>ZS86103DS_BR_T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Plots'!$B$74:$C$74</c:f>
              <c:numCache>
                <c:formatCode>General</c:formatCode>
                <c:ptCount val="2"/>
                <c:pt idx="0">
                  <c:v>-4.7404598246029864E-3</c:v>
                </c:pt>
                <c:pt idx="1">
                  <c:v>-4.7404598246029864E-3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FBB-4F4B-9FE6-D1F9818C5D10}"/>
            </c:ext>
          </c:extLst>
        </c:ser>
        <c:ser>
          <c:idx val="11"/>
          <c:order val="11"/>
          <c:tx>
            <c:strRef>
              <c:f>'Tables for Plots'!$A$75</c:f>
              <c:strCache>
                <c:ptCount val="1"/>
                <c:pt idx="0">
                  <c:v>ZS86104US_BR_T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Plots'!$B$75:$C$75</c:f>
              <c:numCache>
                <c:formatCode>General</c:formatCode>
                <c:ptCount val="2"/>
                <c:pt idx="0">
                  <c:v>-1.1851149561507466E-2</c:v>
                </c:pt>
                <c:pt idx="1">
                  <c:v>-1.2088172552737616E-2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9FBB-4F4B-9FE6-D1F9818C5D10}"/>
            </c:ext>
          </c:extLst>
        </c:ser>
        <c:ser>
          <c:idx val="12"/>
          <c:order val="12"/>
          <c:tx>
            <c:strRef>
              <c:f>'Tables for Plots'!$A$76</c:f>
              <c:strCache>
                <c:ptCount val="1"/>
                <c:pt idx="0">
                  <c:v>ZS86105US_BL_T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Plots'!$B$76:$C$76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FBB-4F4B-9FE6-D1F9818C5D10}"/>
            </c:ext>
          </c:extLst>
        </c:ser>
        <c:ser>
          <c:idx val="13"/>
          <c:order val="13"/>
          <c:tx>
            <c:strRef>
              <c:f>'Tables for Plots'!$A$77</c:f>
              <c:strCache>
                <c:ptCount val="1"/>
                <c:pt idx="0">
                  <c:v>ZS86106DS_BL_T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Plots'!$B$77:$C$77</c:f>
              <c:numCache>
                <c:formatCode>General</c:formatCode>
                <c:ptCount val="2"/>
                <c:pt idx="0">
                  <c:v>-7.11068973690448E-3</c:v>
                </c:pt>
                <c:pt idx="1">
                  <c:v>-4.7404598246029864E-3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9FBB-4F4B-9FE6-D1F9818C5D10}"/>
            </c:ext>
          </c:extLst>
        </c:ser>
        <c:ser>
          <c:idx val="14"/>
          <c:order val="14"/>
          <c:tx>
            <c:strRef>
              <c:f>'Tables for Plots'!$A$78</c:f>
              <c:strCache>
                <c:ptCount val="1"/>
                <c:pt idx="0">
                  <c:v>ZS86107DS_BL_B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Plots'!$B$78:$C$78</c:f>
              <c:numCache>
                <c:formatCode>General</c:formatCode>
                <c:ptCount val="2"/>
                <c:pt idx="0">
                  <c:v>-4.7404598246029864E-3</c:v>
                </c:pt>
                <c:pt idx="1">
                  <c:v>-2.3702299123014932E-3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9FBB-4F4B-9FE6-D1F9818C5D10}"/>
            </c:ext>
          </c:extLst>
        </c:ser>
        <c:ser>
          <c:idx val="15"/>
          <c:order val="15"/>
          <c:tx>
            <c:strRef>
              <c:f>'Tables for Plots'!$A$79</c:f>
              <c:strCache>
                <c:ptCount val="1"/>
                <c:pt idx="0">
                  <c:v>ZS86108US_BL_B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'Tables for Plots'!$B$63:$C$63</c:f>
              <c:strCache>
                <c:ptCount val="2"/>
                <c:pt idx="0">
                  <c:v>2018-08-29</c:v>
                </c:pt>
                <c:pt idx="1">
                  <c:v>2018-08-28</c:v>
                </c:pt>
              </c:strCache>
              <c:extLst xmlns:c15="http://schemas.microsoft.com/office/drawing/2012/chart"/>
            </c:strRef>
          </c:cat>
          <c:val>
            <c:numRef>
              <c:f>'Tables for Plots'!$B$79:$C$79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9FBB-4F4B-9FE6-D1F9818C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61944"/>
        <c:axId val="5114560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'Tables for Plots'!$A$64</c15:sqref>
                        </c15:formulaRef>
                      </c:ext>
                    </c:extLst>
                    <c:strCache>
                      <c:ptCount val="1"/>
                      <c:pt idx="0">
                        <c:v>RS86101US_BR_B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'Tables for Plots'!$B$64:$C$64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5.9018724816307183E-2</c:v>
                      </c:pt>
                      <c:pt idx="1">
                        <c:v>6.0203839772457926E-2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9FBB-4F4B-9FE6-D1F9818C5D1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Plots'!$A$65</c15:sqref>
                        </c15:formulaRef>
                      </c:ext>
                    </c:extLst>
                    <c:strCache>
                      <c:ptCount val="1"/>
                      <c:pt idx="0">
                        <c:v>RS86102DS_BR_B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Plots'!$B$65:$C$65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7.3003081298885997E-2</c:v>
                      </c:pt>
                      <c:pt idx="1">
                        <c:v>7.324010429011614E-2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FBB-4F4B-9FE6-D1F9818C5D1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Plots'!$A$66</c15:sqref>
                        </c15:formulaRef>
                      </c:ext>
                    </c:extLst>
                    <c:strCache>
                      <c:ptCount val="1"/>
                      <c:pt idx="0">
                        <c:v>RS86103DS_BR_T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Plots'!$B$66:$C$66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FBB-4F4B-9FE6-D1F9818C5D1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Plots'!$A$67</c15:sqref>
                        </c15:formulaRef>
                      </c:ext>
                    </c:extLst>
                    <c:strCache>
                      <c:ptCount val="1"/>
                      <c:pt idx="0">
                        <c:v>RS86104US_BR_T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Plots'!$B$67:$C$67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8.2246977956861811E-2</c:v>
                      </c:pt>
                      <c:pt idx="1">
                        <c:v>8.2721023939322111E-2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FBB-4F4B-9FE6-D1F9818C5D1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Plots'!$A$68</c15:sqref>
                        </c15:formulaRef>
                      </c:ext>
                    </c:extLst>
                    <c:strCache>
                      <c:ptCount val="1"/>
                      <c:pt idx="0">
                        <c:v>RS86105US_BL_T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Plots'!$B$68:$C$68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7.466224223749704E-2</c:v>
                      </c:pt>
                      <c:pt idx="1">
                        <c:v>7.466224223749704E-2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FBB-4F4B-9FE6-D1F9818C5D1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Plots'!$A$69</c15:sqref>
                        </c15:formulaRef>
                      </c:ext>
                    </c:extLst>
                    <c:strCache>
                      <c:ptCount val="1"/>
                      <c:pt idx="0">
                        <c:v>RS86106DS_BL_T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Plots'!$B$69:$C$69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4.8115667219720312E-2</c:v>
                      </c:pt>
                      <c:pt idx="1">
                        <c:v>4.9774828158331355E-2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FBB-4F4B-9FE6-D1F9818C5D1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Plots'!$A$70</c15:sqref>
                        </c15:formulaRef>
                      </c:ext>
                    </c:extLst>
                    <c:strCache>
                      <c:ptCount val="1"/>
                      <c:pt idx="0">
                        <c:v>RS86107DS_BL_B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Plots'!$B$70:$C$70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5.570040293908509E-2</c:v>
                      </c:pt>
                      <c:pt idx="1">
                        <c:v>5.1908035079402705E-2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FBB-4F4B-9FE6-D1F9818C5D1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Plots'!$A$71</c15:sqref>
                        </c15:formulaRef>
                      </c:ext>
                    </c:extLst>
                    <c:strCache>
                      <c:ptCount val="1"/>
                      <c:pt idx="0">
                        <c:v>RS86108US_BL_B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Plots'!$B$63:$C$63</c15:sqref>
                        </c15:formulaRef>
                      </c:ext>
                    </c:extLst>
                    <c:strCache>
                      <c:ptCount val="2"/>
                      <c:pt idx="0">
                        <c:v>2018-08-29</c:v>
                      </c:pt>
                      <c:pt idx="1">
                        <c:v>2018-08-28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'Tables for Plots'!$B$71:$C$71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8.4617207869163311E-2</c:v>
                      </c:pt>
                      <c:pt idx="1">
                        <c:v>8.6750414790234653E-2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FBB-4F4B-9FE6-D1F9818C5D10}"/>
                  </c:ext>
                </c:extLst>
              </c15:ser>
            </c15:filteredLineSeries>
          </c:ext>
        </c:extLst>
      </c:lineChart>
      <c:catAx>
        <c:axId val="51146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Fast</a:t>
                </a:r>
                <a:r>
                  <a:rPr lang="en-US" sz="1400" baseline="0"/>
                  <a:t> Dump Date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6040"/>
        <c:crosses val="autoZero"/>
        <c:auto val="1"/>
        <c:lblAlgn val="ctr"/>
        <c:lblOffset val="100"/>
        <c:tickMarkSkip val="1"/>
        <c:noMultiLvlLbl val="0"/>
      </c:catAx>
      <c:valAx>
        <c:axId val="511456040"/>
        <c:scaling>
          <c:orientation val="minMax"/>
          <c:max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Rate</a:t>
                </a:r>
                <a:r>
                  <a:rPr lang="en-US" sz="1400" baseline="0"/>
                  <a:t> of Change [lbsf/s]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6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8</xdr:col>
      <xdr:colOff>123824</xdr:colOff>
      <xdr:row>48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22</xdr:row>
      <xdr:rowOff>0</xdr:rowOff>
    </xdr:from>
    <xdr:to>
      <xdr:col>16</xdr:col>
      <xdr:colOff>752474</xdr:colOff>
      <xdr:row>48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8</xdr:col>
      <xdr:colOff>123824</xdr:colOff>
      <xdr:row>75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552450</xdr:colOff>
      <xdr:row>49</xdr:row>
      <xdr:rowOff>0</xdr:rowOff>
    </xdr:from>
    <xdr:to>
      <xdr:col>16</xdr:col>
      <xdr:colOff>752474</xdr:colOff>
      <xdr:row>75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9</xdr:col>
      <xdr:colOff>38099</xdr:colOff>
      <xdr:row>48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466725</xdr:colOff>
      <xdr:row>22</xdr:row>
      <xdr:rowOff>0</xdr:rowOff>
    </xdr:from>
    <xdr:to>
      <xdr:col>24</xdr:col>
      <xdr:colOff>38099</xdr:colOff>
      <xdr:row>48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9</xdr:col>
      <xdr:colOff>38099</xdr:colOff>
      <xdr:row>75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466725</xdr:colOff>
      <xdr:row>49</xdr:row>
      <xdr:rowOff>0</xdr:rowOff>
    </xdr:from>
    <xdr:to>
      <xdr:col>24</xdr:col>
      <xdr:colOff>38099</xdr:colOff>
      <xdr:row>75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zoomScaleNormal="100" workbookViewId="0"/>
  </sheetViews>
  <sheetFormatPr defaultRowHeight="15" x14ac:dyDescent="0.25"/>
  <cols>
    <col min="1" max="1" width="16.140625" style="23" bestFit="1" customWidth="1"/>
    <col min="2" max="2" width="12.28515625" style="23" bestFit="1" customWidth="1"/>
    <col min="3" max="4" width="18.28515625" style="23" customWidth="1"/>
    <col min="5" max="5" width="15" style="23" customWidth="1"/>
    <col min="6" max="6" width="12.28515625" style="23" customWidth="1"/>
    <col min="7" max="8" width="18.28515625" style="23" customWidth="1"/>
    <col min="9" max="9" width="15" style="23" customWidth="1"/>
    <col min="10" max="10" width="12.28515625" style="23" customWidth="1"/>
    <col min="11" max="12" width="18.28515625" style="23" customWidth="1"/>
    <col min="13" max="13" width="15" style="23" customWidth="1"/>
    <col min="14" max="14" width="12.28515625" style="23" customWidth="1"/>
    <col min="15" max="16" width="18.28515625" style="23" customWidth="1"/>
    <col min="17" max="17" width="15" style="23" customWidth="1"/>
    <col min="18" max="18" width="12.28515625" style="23" customWidth="1"/>
    <col min="19" max="20" width="18.28515625" style="23" customWidth="1"/>
    <col min="21" max="21" width="15" style="23" customWidth="1"/>
    <col min="22" max="22" width="12.28515625" style="23" customWidth="1"/>
    <col min="23" max="24" width="18.28515625" style="23" customWidth="1"/>
    <col min="25" max="25" width="15" style="23" customWidth="1"/>
    <col min="26" max="26" width="12.28515625" style="23" customWidth="1"/>
    <col min="27" max="28" width="18.28515625" style="23" customWidth="1"/>
    <col min="29" max="29" width="15" style="23" customWidth="1"/>
    <col min="30" max="32" width="9.140625" style="23"/>
    <col min="33" max="33" width="16.42578125" style="23" customWidth="1"/>
    <col min="34" max="34" width="12.42578125" style="23" customWidth="1"/>
    <col min="35" max="39" width="12.85546875" style="23" customWidth="1"/>
    <col min="40" max="40" width="12.42578125" style="23" customWidth="1"/>
    <col min="41" max="16384" width="9.140625" style="23"/>
  </cols>
  <sheetData>
    <row r="1" spans="1:29" x14ac:dyDescent="0.25">
      <c r="A1" s="5" t="s">
        <v>19</v>
      </c>
      <c r="B1" s="56" t="s">
        <v>35</v>
      </c>
      <c r="C1" s="57"/>
      <c r="D1" s="57"/>
      <c r="E1" s="58"/>
      <c r="F1" s="56" t="s">
        <v>36</v>
      </c>
      <c r="G1" s="57"/>
      <c r="H1" s="57"/>
      <c r="I1" s="58"/>
      <c r="J1" s="56" t="s">
        <v>37</v>
      </c>
      <c r="K1" s="57"/>
      <c r="L1" s="57"/>
      <c r="M1" s="58"/>
      <c r="N1" s="56" t="s">
        <v>38</v>
      </c>
      <c r="O1" s="57"/>
      <c r="P1" s="57"/>
      <c r="Q1" s="59"/>
      <c r="R1" s="56" t="s">
        <v>39</v>
      </c>
      <c r="S1" s="57"/>
      <c r="T1" s="57"/>
      <c r="U1" s="58"/>
      <c r="V1" s="56" t="s">
        <v>40</v>
      </c>
      <c r="W1" s="57"/>
      <c r="X1" s="57"/>
      <c r="Y1" s="58"/>
      <c r="Z1" s="56" t="s">
        <v>41</v>
      </c>
      <c r="AA1" s="57"/>
      <c r="AB1" s="57"/>
      <c r="AC1" s="58"/>
    </row>
    <row r="2" spans="1:29" ht="30" x14ac:dyDescent="0.25">
      <c r="A2" s="5" t="s">
        <v>45</v>
      </c>
      <c r="B2" s="7" t="s">
        <v>43</v>
      </c>
      <c r="C2" s="4" t="s">
        <v>44</v>
      </c>
      <c r="D2" s="4" t="s">
        <v>59</v>
      </c>
      <c r="E2" s="8" t="s">
        <v>55</v>
      </c>
      <c r="F2" s="7" t="s">
        <v>43</v>
      </c>
      <c r="G2" s="4" t="s">
        <v>44</v>
      </c>
      <c r="H2" s="4" t="s">
        <v>59</v>
      </c>
      <c r="I2" s="8" t="s">
        <v>55</v>
      </c>
      <c r="J2" s="7" t="s">
        <v>43</v>
      </c>
      <c r="K2" s="4" t="s">
        <v>44</v>
      </c>
      <c r="L2" s="4" t="s">
        <v>59</v>
      </c>
      <c r="M2" s="8" t="s">
        <v>55</v>
      </c>
      <c r="N2" s="7" t="s">
        <v>43</v>
      </c>
      <c r="O2" s="4" t="s">
        <v>44</v>
      </c>
      <c r="P2" s="4" t="s">
        <v>59</v>
      </c>
      <c r="Q2" s="5" t="s">
        <v>55</v>
      </c>
      <c r="R2" s="7" t="s">
        <v>43</v>
      </c>
      <c r="S2" s="4" t="s">
        <v>44</v>
      </c>
      <c r="T2" s="4" t="s">
        <v>59</v>
      </c>
      <c r="U2" s="8" t="s">
        <v>55</v>
      </c>
      <c r="V2" s="7" t="s">
        <v>43</v>
      </c>
      <c r="W2" s="4" t="s">
        <v>44</v>
      </c>
      <c r="X2" s="4" t="s">
        <v>59</v>
      </c>
      <c r="Y2" s="8" t="s">
        <v>55</v>
      </c>
      <c r="Z2" s="7" t="s">
        <v>43</v>
      </c>
      <c r="AA2" s="4" t="s">
        <v>44</v>
      </c>
      <c r="AB2" s="4" t="s">
        <v>59</v>
      </c>
      <c r="AC2" s="8" t="s">
        <v>55</v>
      </c>
    </row>
    <row r="3" spans="1:29" x14ac:dyDescent="0.25">
      <c r="A3" s="5" t="s">
        <v>34</v>
      </c>
      <c r="B3" s="7" t="s">
        <v>20</v>
      </c>
      <c r="C3" s="4" t="s">
        <v>21</v>
      </c>
      <c r="D3" s="24" t="s">
        <v>46</v>
      </c>
      <c r="E3" s="9" t="s">
        <v>46</v>
      </c>
      <c r="F3" s="7" t="s">
        <v>22</v>
      </c>
      <c r="G3" s="4" t="s">
        <v>28</v>
      </c>
      <c r="H3" s="24" t="s">
        <v>46</v>
      </c>
      <c r="I3" s="9" t="s">
        <v>46</v>
      </c>
      <c r="J3" s="7" t="s">
        <v>23</v>
      </c>
      <c r="K3" s="4" t="s">
        <v>29</v>
      </c>
      <c r="L3" s="24" t="s">
        <v>46</v>
      </c>
      <c r="M3" s="9" t="s">
        <v>46</v>
      </c>
      <c r="N3" s="7" t="s">
        <v>24</v>
      </c>
      <c r="O3" s="4" t="s">
        <v>30</v>
      </c>
      <c r="P3" s="24" t="s">
        <v>46</v>
      </c>
      <c r="Q3" s="26" t="s">
        <v>46</v>
      </c>
      <c r="R3" s="7" t="s">
        <v>25</v>
      </c>
      <c r="S3" s="4" t="s">
        <v>31</v>
      </c>
      <c r="T3" s="24" t="s">
        <v>46</v>
      </c>
      <c r="U3" s="9" t="s">
        <v>46</v>
      </c>
      <c r="V3" s="7" t="s">
        <v>26</v>
      </c>
      <c r="W3" s="4" t="s">
        <v>32</v>
      </c>
      <c r="X3" s="24" t="s">
        <v>46</v>
      </c>
      <c r="Y3" s="9" t="s">
        <v>46</v>
      </c>
      <c r="Z3" s="7" t="s">
        <v>27</v>
      </c>
      <c r="AA3" s="4" t="s">
        <v>33</v>
      </c>
      <c r="AB3" s="24" t="s">
        <v>46</v>
      </c>
      <c r="AC3" s="9" t="s">
        <v>46</v>
      </c>
    </row>
    <row r="4" spans="1:29" x14ac:dyDescent="0.25">
      <c r="A4" s="6" t="s">
        <v>1</v>
      </c>
      <c r="B4" s="10">
        <v>10899</v>
      </c>
      <c r="C4" s="3">
        <v>10667</v>
      </c>
      <c r="D4" s="3">
        <f>B4-C4</f>
        <v>232</v>
      </c>
      <c r="E4" s="17">
        <f t="shared" ref="E4:E19" si="0">(C4-B4)/140</f>
        <v>-1.6571428571428573</v>
      </c>
      <c r="F4" s="10">
        <v>10864</v>
      </c>
      <c r="G4" s="3">
        <v>10610</v>
      </c>
      <c r="H4" s="3">
        <f>F4-G4</f>
        <v>254</v>
      </c>
      <c r="I4" s="17">
        <f t="shared" ref="I4:I19" si="1">(G4-F4)/140</f>
        <v>-1.8142857142857143</v>
      </c>
      <c r="J4" s="10">
        <v>10717</v>
      </c>
      <c r="K4" s="3">
        <v>10469</v>
      </c>
      <c r="L4" s="3">
        <f>J4-K4</f>
        <v>248</v>
      </c>
      <c r="M4" s="17">
        <f t="shared" ref="M4:M19" si="2">(K4-J4)/140</f>
        <v>-1.7714285714285714</v>
      </c>
      <c r="N4" s="10">
        <v>10712</v>
      </c>
      <c r="O4" s="3">
        <v>10464</v>
      </c>
      <c r="P4" s="3">
        <f>N4-O4</f>
        <v>248</v>
      </c>
      <c r="Q4" s="27">
        <f t="shared" ref="Q4:Q19" si="3">(O4-N4)/140</f>
        <v>-1.7714285714285714</v>
      </c>
      <c r="R4" s="10">
        <v>10718</v>
      </c>
      <c r="S4" s="3">
        <v>10470</v>
      </c>
      <c r="T4" s="3">
        <f>R4-S4</f>
        <v>248</v>
      </c>
      <c r="U4" s="17">
        <f t="shared" ref="U4:U19" si="4">(S4-R4)/140</f>
        <v>-1.7714285714285714</v>
      </c>
      <c r="V4" s="10">
        <v>10703</v>
      </c>
      <c r="W4" s="3">
        <v>10460</v>
      </c>
      <c r="X4" s="3">
        <f>V4-W4</f>
        <v>243</v>
      </c>
      <c r="Y4" s="17">
        <f t="shared" ref="Y4:Y19" si="5">(W4-V4)/140</f>
        <v>-1.7357142857142858</v>
      </c>
      <c r="Z4" s="10">
        <v>10719</v>
      </c>
      <c r="AA4" s="3">
        <v>10469</v>
      </c>
      <c r="AB4" s="3">
        <f>Z4-AA4</f>
        <v>250</v>
      </c>
      <c r="AC4" s="17">
        <f t="shared" ref="AC4:AC19" si="6">(AA4-Z4)/140</f>
        <v>-1.7857142857142858</v>
      </c>
    </row>
    <row r="5" spans="1:29" x14ac:dyDescent="0.25">
      <c r="A5" s="6" t="s">
        <v>2</v>
      </c>
      <c r="B5" s="10">
        <v>9260</v>
      </c>
      <c r="C5" s="3">
        <v>8920</v>
      </c>
      <c r="D5" s="3">
        <f t="shared" ref="D5:D19" si="7">B5-C5</f>
        <v>340</v>
      </c>
      <c r="E5" s="17">
        <f t="shared" si="0"/>
        <v>-2.4285714285714284</v>
      </c>
      <c r="F5" s="10">
        <v>9267</v>
      </c>
      <c r="G5" s="3">
        <v>8930</v>
      </c>
      <c r="H5" s="3">
        <f t="shared" ref="H5:H19" si="8">F5-G5</f>
        <v>337</v>
      </c>
      <c r="I5" s="17">
        <f t="shared" si="1"/>
        <v>-2.407142857142857</v>
      </c>
      <c r="J5" s="10">
        <v>9093</v>
      </c>
      <c r="K5" s="3">
        <v>8755</v>
      </c>
      <c r="L5" s="3">
        <f t="shared" ref="L5:L19" si="9">J5-K5</f>
        <v>338</v>
      </c>
      <c r="M5" s="17">
        <f t="shared" si="2"/>
        <v>-2.4142857142857141</v>
      </c>
      <c r="N5" s="10">
        <v>9092</v>
      </c>
      <c r="O5" s="3">
        <v>8756</v>
      </c>
      <c r="P5" s="3">
        <f t="shared" ref="P5:P19" si="10">N5-O5</f>
        <v>336</v>
      </c>
      <c r="Q5" s="27">
        <f t="shared" si="3"/>
        <v>-2.4</v>
      </c>
      <c r="R5" s="10">
        <v>9123</v>
      </c>
      <c r="S5" s="3">
        <v>8786</v>
      </c>
      <c r="T5" s="3">
        <f t="shared" ref="T5:T19" si="11">R5-S5</f>
        <v>337</v>
      </c>
      <c r="U5" s="17">
        <f t="shared" si="4"/>
        <v>-2.407142857142857</v>
      </c>
      <c r="V5" s="10">
        <v>9063</v>
      </c>
      <c r="W5" s="3">
        <v>8726</v>
      </c>
      <c r="X5" s="3">
        <f t="shared" ref="X5:X19" si="12">V5-W5</f>
        <v>337</v>
      </c>
      <c r="Y5" s="17">
        <f t="shared" si="5"/>
        <v>-2.407142857142857</v>
      </c>
      <c r="Z5" s="10">
        <v>9074</v>
      </c>
      <c r="AA5" s="3">
        <v>8733</v>
      </c>
      <c r="AB5" s="3">
        <f t="shared" ref="AB5:AB19" si="13">Z5-AA5</f>
        <v>341</v>
      </c>
      <c r="AC5" s="17">
        <f t="shared" si="6"/>
        <v>-2.4357142857142855</v>
      </c>
    </row>
    <row r="6" spans="1:29" x14ac:dyDescent="0.25">
      <c r="A6" s="6" t="s">
        <v>3</v>
      </c>
      <c r="B6" s="10">
        <v>0</v>
      </c>
      <c r="C6" s="3">
        <v>0</v>
      </c>
      <c r="D6" s="3">
        <f t="shared" si="7"/>
        <v>0</v>
      </c>
      <c r="E6" s="17">
        <f t="shared" si="0"/>
        <v>0</v>
      </c>
      <c r="F6" s="10">
        <v>0</v>
      </c>
      <c r="G6" s="3">
        <v>0</v>
      </c>
      <c r="H6" s="3">
        <f t="shared" si="8"/>
        <v>0</v>
      </c>
      <c r="I6" s="17">
        <f t="shared" si="1"/>
        <v>0</v>
      </c>
      <c r="J6" s="10">
        <v>0</v>
      </c>
      <c r="K6" s="3">
        <v>0</v>
      </c>
      <c r="L6" s="3">
        <f t="shared" si="9"/>
        <v>0</v>
      </c>
      <c r="M6" s="17">
        <f t="shared" si="2"/>
        <v>0</v>
      </c>
      <c r="N6" s="10">
        <v>0</v>
      </c>
      <c r="O6" s="3">
        <v>0</v>
      </c>
      <c r="P6" s="3">
        <f t="shared" si="10"/>
        <v>0</v>
      </c>
      <c r="Q6" s="27">
        <f t="shared" si="3"/>
        <v>0</v>
      </c>
      <c r="R6" s="10">
        <v>0</v>
      </c>
      <c r="S6" s="3">
        <v>0</v>
      </c>
      <c r="T6" s="3">
        <f t="shared" si="11"/>
        <v>0</v>
      </c>
      <c r="U6" s="17">
        <f t="shared" si="4"/>
        <v>0</v>
      </c>
      <c r="V6" s="10">
        <v>0</v>
      </c>
      <c r="W6" s="3">
        <v>0</v>
      </c>
      <c r="X6" s="3">
        <f t="shared" si="12"/>
        <v>0</v>
      </c>
      <c r="Y6" s="17">
        <f t="shared" si="5"/>
        <v>0</v>
      </c>
      <c r="Z6" s="10">
        <v>0</v>
      </c>
      <c r="AA6" s="3">
        <v>0</v>
      </c>
      <c r="AB6" s="3">
        <f t="shared" si="13"/>
        <v>0</v>
      </c>
      <c r="AC6" s="17">
        <f t="shared" si="6"/>
        <v>0</v>
      </c>
    </row>
    <row r="7" spans="1:29" x14ac:dyDescent="0.25">
      <c r="A7" s="6" t="s">
        <v>4</v>
      </c>
      <c r="B7" s="10">
        <v>845</v>
      </c>
      <c r="C7" s="3">
        <v>502</v>
      </c>
      <c r="D7" s="3">
        <f t="shared" si="7"/>
        <v>343</v>
      </c>
      <c r="E7" s="17">
        <f t="shared" si="0"/>
        <v>-2.4500000000000002</v>
      </c>
      <c r="F7" s="10">
        <v>736</v>
      </c>
      <c r="G7" s="3">
        <v>394</v>
      </c>
      <c r="H7" s="3">
        <f t="shared" si="8"/>
        <v>342</v>
      </c>
      <c r="I7" s="17">
        <f t="shared" si="1"/>
        <v>-2.4428571428571431</v>
      </c>
      <c r="J7" s="10">
        <v>591</v>
      </c>
      <c r="K7" s="3">
        <v>236</v>
      </c>
      <c r="L7" s="3">
        <f t="shared" si="9"/>
        <v>355</v>
      </c>
      <c r="M7" s="17">
        <f t="shared" si="2"/>
        <v>-2.5357142857142856</v>
      </c>
      <c r="N7" s="10">
        <v>584</v>
      </c>
      <c r="O7" s="3">
        <v>232</v>
      </c>
      <c r="P7" s="3">
        <f t="shared" si="10"/>
        <v>352</v>
      </c>
      <c r="Q7" s="27">
        <f t="shared" si="3"/>
        <v>-2.5142857142857142</v>
      </c>
      <c r="R7" s="10">
        <v>585</v>
      </c>
      <c r="S7" s="3">
        <v>246</v>
      </c>
      <c r="T7" s="3">
        <f t="shared" si="11"/>
        <v>339</v>
      </c>
      <c r="U7" s="17">
        <f t="shared" si="4"/>
        <v>-2.4214285714285713</v>
      </c>
      <c r="V7" s="10">
        <v>573</v>
      </c>
      <c r="W7" s="3">
        <v>223</v>
      </c>
      <c r="X7" s="3">
        <f t="shared" si="12"/>
        <v>350</v>
      </c>
      <c r="Y7" s="17">
        <f t="shared" si="5"/>
        <v>-2.5</v>
      </c>
      <c r="Z7" s="10">
        <v>585</v>
      </c>
      <c r="AA7" s="3">
        <v>239</v>
      </c>
      <c r="AB7" s="3">
        <f t="shared" si="13"/>
        <v>346</v>
      </c>
      <c r="AC7" s="17">
        <f t="shared" si="6"/>
        <v>-2.4714285714285715</v>
      </c>
    </row>
    <row r="8" spans="1:29" x14ac:dyDescent="0.25">
      <c r="A8" s="6" t="s">
        <v>5</v>
      </c>
      <c r="B8" s="10">
        <v>934</v>
      </c>
      <c r="C8" s="3">
        <v>606</v>
      </c>
      <c r="D8" s="3">
        <f t="shared" si="7"/>
        <v>328</v>
      </c>
      <c r="E8" s="17">
        <f t="shared" si="0"/>
        <v>-2.342857142857143</v>
      </c>
      <c r="F8" s="10">
        <v>802</v>
      </c>
      <c r="G8" s="3">
        <v>483</v>
      </c>
      <c r="H8" s="3">
        <f t="shared" si="8"/>
        <v>319</v>
      </c>
      <c r="I8" s="17">
        <f t="shared" si="1"/>
        <v>-2.2785714285714285</v>
      </c>
      <c r="J8" s="10">
        <v>700</v>
      </c>
      <c r="K8" s="3">
        <v>380</v>
      </c>
      <c r="L8" s="3">
        <f t="shared" si="9"/>
        <v>320</v>
      </c>
      <c r="M8" s="17">
        <f t="shared" si="2"/>
        <v>-2.2857142857142856</v>
      </c>
      <c r="N8" s="10">
        <v>692</v>
      </c>
      <c r="O8" s="3">
        <v>378</v>
      </c>
      <c r="P8" s="3">
        <f t="shared" si="10"/>
        <v>314</v>
      </c>
      <c r="Q8" s="27">
        <f t="shared" si="3"/>
        <v>-2.2428571428571429</v>
      </c>
      <c r="R8" s="10">
        <v>699</v>
      </c>
      <c r="S8" s="3">
        <v>372</v>
      </c>
      <c r="T8" s="3">
        <f t="shared" si="11"/>
        <v>327</v>
      </c>
      <c r="U8" s="17">
        <f t="shared" si="4"/>
        <v>-2.3357142857142859</v>
      </c>
      <c r="V8" s="10">
        <v>691</v>
      </c>
      <c r="W8" s="3">
        <v>378</v>
      </c>
      <c r="X8" s="3">
        <f t="shared" si="12"/>
        <v>313</v>
      </c>
      <c r="Y8" s="17">
        <f t="shared" si="5"/>
        <v>-2.2357142857142858</v>
      </c>
      <c r="Z8" s="10">
        <v>690</v>
      </c>
      <c r="AA8" s="3">
        <v>376</v>
      </c>
      <c r="AB8" s="3">
        <f t="shared" si="13"/>
        <v>314</v>
      </c>
      <c r="AC8" s="17">
        <f t="shared" si="6"/>
        <v>-2.2428571428571429</v>
      </c>
    </row>
    <row r="9" spans="1:29" x14ac:dyDescent="0.25">
      <c r="A9" s="6" t="s">
        <v>6</v>
      </c>
      <c r="B9" s="10">
        <v>362</v>
      </c>
      <c r="C9" s="3">
        <v>158</v>
      </c>
      <c r="D9" s="3">
        <f t="shared" si="7"/>
        <v>204</v>
      </c>
      <c r="E9" s="17">
        <f t="shared" si="0"/>
        <v>-1.4571428571428571</v>
      </c>
      <c r="F9" s="10">
        <v>418</v>
      </c>
      <c r="G9" s="3">
        <v>210</v>
      </c>
      <c r="H9" s="3">
        <f t="shared" si="8"/>
        <v>208</v>
      </c>
      <c r="I9" s="17">
        <f t="shared" si="1"/>
        <v>-1.4857142857142858</v>
      </c>
      <c r="J9" s="10">
        <v>430</v>
      </c>
      <c r="K9" s="3">
        <v>225</v>
      </c>
      <c r="L9" s="3">
        <f t="shared" si="9"/>
        <v>205</v>
      </c>
      <c r="M9" s="17">
        <f t="shared" si="2"/>
        <v>-1.4642857142857142</v>
      </c>
      <c r="N9" s="10">
        <v>412</v>
      </c>
      <c r="O9" s="3">
        <v>209</v>
      </c>
      <c r="P9" s="3">
        <f t="shared" si="10"/>
        <v>203</v>
      </c>
      <c r="Q9" s="27">
        <f t="shared" si="3"/>
        <v>-1.45</v>
      </c>
      <c r="R9" s="10">
        <v>403</v>
      </c>
      <c r="S9" s="3">
        <v>194</v>
      </c>
      <c r="T9" s="3">
        <f t="shared" si="11"/>
        <v>209</v>
      </c>
      <c r="U9" s="17">
        <f t="shared" si="4"/>
        <v>-1.4928571428571429</v>
      </c>
      <c r="V9" s="10">
        <v>415</v>
      </c>
      <c r="W9" s="3">
        <v>217</v>
      </c>
      <c r="X9" s="3">
        <f t="shared" si="12"/>
        <v>198</v>
      </c>
      <c r="Y9" s="17">
        <f t="shared" si="5"/>
        <v>-1.4142857142857144</v>
      </c>
      <c r="Z9" s="10">
        <v>428</v>
      </c>
      <c r="AA9" s="3">
        <v>226</v>
      </c>
      <c r="AB9" s="3">
        <f t="shared" si="13"/>
        <v>202</v>
      </c>
      <c r="AC9" s="17">
        <f t="shared" si="6"/>
        <v>-1.4428571428571428</v>
      </c>
    </row>
    <row r="10" spans="1:29" x14ac:dyDescent="0.25">
      <c r="A10" s="6" t="s">
        <v>7</v>
      </c>
      <c r="B10" s="10">
        <v>10218</v>
      </c>
      <c r="C10" s="3">
        <v>9961</v>
      </c>
      <c r="D10" s="3">
        <f t="shared" si="7"/>
        <v>257</v>
      </c>
      <c r="E10" s="17">
        <f t="shared" si="0"/>
        <v>-1.8357142857142856</v>
      </c>
      <c r="F10" s="10">
        <v>10197</v>
      </c>
      <c r="G10" s="3">
        <v>9937</v>
      </c>
      <c r="H10" s="3">
        <f t="shared" si="8"/>
        <v>260</v>
      </c>
      <c r="I10" s="17">
        <f t="shared" si="1"/>
        <v>-1.8571428571428572</v>
      </c>
      <c r="J10" s="10">
        <v>10083</v>
      </c>
      <c r="K10" s="3">
        <v>9809</v>
      </c>
      <c r="L10" s="3">
        <f t="shared" si="9"/>
        <v>274</v>
      </c>
      <c r="M10" s="17">
        <f t="shared" si="2"/>
        <v>-1.9571428571428571</v>
      </c>
      <c r="N10" s="10">
        <v>10053</v>
      </c>
      <c r="O10" s="3">
        <v>9802</v>
      </c>
      <c r="P10" s="3">
        <f t="shared" si="10"/>
        <v>251</v>
      </c>
      <c r="Q10" s="27">
        <f t="shared" si="3"/>
        <v>-1.7928571428571429</v>
      </c>
      <c r="R10" s="10">
        <v>10086</v>
      </c>
      <c r="S10" s="3">
        <v>9821</v>
      </c>
      <c r="T10" s="3">
        <f t="shared" si="11"/>
        <v>265</v>
      </c>
      <c r="U10" s="17">
        <f t="shared" si="4"/>
        <v>-1.8928571428571428</v>
      </c>
      <c r="V10" s="10">
        <v>10039</v>
      </c>
      <c r="W10" s="3">
        <v>9785</v>
      </c>
      <c r="X10" s="3">
        <f t="shared" si="12"/>
        <v>254</v>
      </c>
      <c r="Y10" s="17">
        <f t="shared" si="5"/>
        <v>-1.8142857142857143</v>
      </c>
      <c r="Z10" s="10">
        <v>10054</v>
      </c>
      <c r="AA10" s="3">
        <v>9788</v>
      </c>
      <c r="AB10" s="3">
        <f t="shared" si="13"/>
        <v>266</v>
      </c>
      <c r="AC10" s="17">
        <f t="shared" si="6"/>
        <v>-1.9</v>
      </c>
    </row>
    <row r="11" spans="1:29" x14ac:dyDescent="0.25">
      <c r="A11" s="6" t="s">
        <v>8</v>
      </c>
      <c r="B11" s="10">
        <v>7576</v>
      </c>
      <c r="C11" s="3">
        <v>7216</v>
      </c>
      <c r="D11" s="3">
        <f t="shared" si="7"/>
        <v>360</v>
      </c>
      <c r="E11" s="17">
        <f t="shared" si="0"/>
        <v>-2.5714285714285716</v>
      </c>
      <c r="F11" s="10">
        <v>7480</v>
      </c>
      <c r="G11" s="3">
        <v>7118</v>
      </c>
      <c r="H11" s="3">
        <f t="shared" si="8"/>
        <v>362</v>
      </c>
      <c r="I11" s="17">
        <f t="shared" si="1"/>
        <v>-2.5857142857142859</v>
      </c>
      <c r="J11" s="10">
        <v>7344</v>
      </c>
      <c r="K11" s="3">
        <v>6983</v>
      </c>
      <c r="L11" s="3">
        <f t="shared" si="9"/>
        <v>361</v>
      </c>
      <c r="M11" s="17">
        <f t="shared" si="2"/>
        <v>-2.5785714285714287</v>
      </c>
      <c r="N11" s="10">
        <v>7337</v>
      </c>
      <c r="O11" s="3">
        <v>6979</v>
      </c>
      <c r="P11" s="3">
        <f t="shared" si="10"/>
        <v>358</v>
      </c>
      <c r="Q11" s="27">
        <f t="shared" si="3"/>
        <v>-2.5571428571428569</v>
      </c>
      <c r="R11" s="10">
        <v>7335</v>
      </c>
      <c r="S11" s="3">
        <v>6970</v>
      </c>
      <c r="T11" s="3">
        <f t="shared" si="11"/>
        <v>365</v>
      </c>
      <c r="U11" s="17">
        <f t="shared" si="4"/>
        <v>-2.6071428571428572</v>
      </c>
      <c r="V11" s="10">
        <v>7334</v>
      </c>
      <c r="W11" s="3">
        <v>6984</v>
      </c>
      <c r="X11" s="3">
        <f t="shared" si="12"/>
        <v>350</v>
      </c>
      <c r="Y11" s="17">
        <f t="shared" si="5"/>
        <v>-2.5</v>
      </c>
      <c r="Z11" s="10">
        <v>7339</v>
      </c>
      <c r="AA11" s="3">
        <v>6985</v>
      </c>
      <c r="AB11" s="3">
        <f t="shared" si="13"/>
        <v>354</v>
      </c>
      <c r="AC11" s="17">
        <f t="shared" si="6"/>
        <v>-2.5285714285714285</v>
      </c>
    </row>
    <row r="12" spans="1:29" x14ac:dyDescent="0.25">
      <c r="A12" s="6" t="s">
        <v>9</v>
      </c>
      <c r="B12" s="10">
        <v>0</v>
      </c>
      <c r="C12" s="3">
        <v>36</v>
      </c>
      <c r="D12" s="3">
        <f t="shared" si="7"/>
        <v>-36</v>
      </c>
      <c r="E12" s="17">
        <f t="shared" si="0"/>
        <v>0.25714285714285712</v>
      </c>
      <c r="F12" s="10">
        <v>6</v>
      </c>
      <c r="G12" s="3">
        <v>16</v>
      </c>
      <c r="H12" s="3">
        <f t="shared" si="8"/>
        <v>-10</v>
      </c>
      <c r="I12" s="17">
        <f t="shared" si="1"/>
        <v>7.1428571428571425E-2</v>
      </c>
      <c r="J12" s="10">
        <v>6</v>
      </c>
      <c r="K12" s="3">
        <v>68</v>
      </c>
      <c r="L12" s="3">
        <f t="shared" si="9"/>
        <v>-62</v>
      </c>
      <c r="M12" s="17">
        <f t="shared" si="2"/>
        <v>0.44285714285714284</v>
      </c>
      <c r="N12" s="10">
        <v>0</v>
      </c>
      <c r="O12" s="3">
        <v>64</v>
      </c>
      <c r="P12" s="3">
        <f t="shared" si="10"/>
        <v>-64</v>
      </c>
      <c r="Q12" s="27">
        <f t="shared" si="3"/>
        <v>0.45714285714285713</v>
      </c>
      <c r="R12" s="10">
        <v>8</v>
      </c>
      <c r="S12" s="3">
        <v>79</v>
      </c>
      <c r="T12" s="3">
        <f t="shared" si="11"/>
        <v>-71</v>
      </c>
      <c r="U12" s="17">
        <f t="shared" si="4"/>
        <v>0.50714285714285712</v>
      </c>
      <c r="V12" s="10">
        <v>0</v>
      </c>
      <c r="W12" s="3">
        <v>49</v>
      </c>
      <c r="X12" s="3">
        <f t="shared" si="12"/>
        <v>-49</v>
      </c>
      <c r="Y12" s="17">
        <f t="shared" si="5"/>
        <v>0.35</v>
      </c>
      <c r="Z12" s="10">
        <v>1</v>
      </c>
      <c r="AA12" s="3">
        <v>58</v>
      </c>
      <c r="AB12" s="3">
        <f t="shared" si="13"/>
        <v>-57</v>
      </c>
      <c r="AC12" s="17">
        <f t="shared" si="6"/>
        <v>0.40714285714285714</v>
      </c>
    </row>
    <row r="13" spans="1:29" x14ac:dyDescent="0.25">
      <c r="A13" s="6" t="s">
        <v>10</v>
      </c>
      <c r="B13" s="10">
        <v>98</v>
      </c>
      <c r="C13" s="3">
        <v>117</v>
      </c>
      <c r="D13" s="3">
        <f t="shared" si="7"/>
        <v>-19</v>
      </c>
      <c r="E13" s="17">
        <f t="shared" si="0"/>
        <v>0.1357142857142857</v>
      </c>
      <c r="F13" s="10">
        <v>80</v>
      </c>
      <c r="G13" s="3">
        <v>91</v>
      </c>
      <c r="H13" s="3">
        <f t="shared" si="8"/>
        <v>-11</v>
      </c>
      <c r="I13" s="17">
        <f t="shared" si="1"/>
        <v>7.857142857142857E-2</v>
      </c>
      <c r="J13" s="10">
        <v>128</v>
      </c>
      <c r="K13" s="3">
        <v>145</v>
      </c>
      <c r="L13" s="3">
        <f t="shared" si="9"/>
        <v>-17</v>
      </c>
      <c r="M13" s="17">
        <f t="shared" si="2"/>
        <v>0.12142857142857143</v>
      </c>
      <c r="N13" s="10">
        <v>123</v>
      </c>
      <c r="O13" s="3">
        <v>135</v>
      </c>
      <c r="P13" s="3">
        <f t="shared" si="10"/>
        <v>-12</v>
      </c>
      <c r="Q13" s="27">
        <f t="shared" si="3"/>
        <v>8.5714285714285715E-2</v>
      </c>
      <c r="R13" s="10">
        <v>125</v>
      </c>
      <c r="S13" s="3">
        <v>134</v>
      </c>
      <c r="T13" s="3">
        <f t="shared" si="11"/>
        <v>-9</v>
      </c>
      <c r="U13" s="17">
        <f t="shared" si="4"/>
        <v>6.4285714285714279E-2</v>
      </c>
      <c r="V13" s="10">
        <v>124</v>
      </c>
      <c r="W13" s="3">
        <v>133</v>
      </c>
      <c r="X13" s="3">
        <f t="shared" si="12"/>
        <v>-9</v>
      </c>
      <c r="Y13" s="17">
        <f t="shared" si="5"/>
        <v>6.4285714285714279E-2</v>
      </c>
      <c r="Z13" s="10">
        <v>123</v>
      </c>
      <c r="AA13" s="3">
        <v>134</v>
      </c>
      <c r="AB13" s="3">
        <f t="shared" si="13"/>
        <v>-11</v>
      </c>
      <c r="AC13" s="17">
        <f t="shared" si="6"/>
        <v>7.857142857142857E-2</v>
      </c>
    </row>
    <row r="14" spans="1:29" x14ac:dyDescent="0.25">
      <c r="A14" s="6" t="s">
        <v>11</v>
      </c>
      <c r="B14" s="10">
        <v>84</v>
      </c>
      <c r="C14" s="3">
        <v>113</v>
      </c>
      <c r="D14" s="3">
        <f t="shared" si="7"/>
        <v>-29</v>
      </c>
      <c r="E14" s="17">
        <f t="shared" si="0"/>
        <v>0.20714285714285716</v>
      </c>
      <c r="F14" s="10">
        <v>45</v>
      </c>
      <c r="G14" s="3">
        <v>71</v>
      </c>
      <c r="H14" s="3">
        <f t="shared" si="8"/>
        <v>-26</v>
      </c>
      <c r="I14" s="17">
        <f t="shared" si="1"/>
        <v>0.18571428571428572</v>
      </c>
      <c r="J14" s="10">
        <v>108</v>
      </c>
      <c r="K14" s="3">
        <v>131</v>
      </c>
      <c r="L14" s="3">
        <f t="shared" si="9"/>
        <v>-23</v>
      </c>
      <c r="M14" s="17">
        <f t="shared" si="2"/>
        <v>0.16428571428571428</v>
      </c>
      <c r="N14" s="10">
        <v>102</v>
      </c>
      <c r="O14" s="3">
        <v>120</v>
      </c>
      <c r="P14" s="3">
        <f t="shared" si="10"/>
        <v>-18</v>
      </c>
      <c r="Q14" s="27">
        <f t="shared" si="3"/>
        <v>0.12857142857142856</v>
      </c>
      <c r="R14" s="10">
        <v>116</v>
      </c>
      <c r="S14" s="3">
        <v>133</v>
      </c>
      <c r="T14" s="3">
        <f t="shared" si="11"/>
        <v>-17</v>
      </c>
      <c r="U14" s="17">
        <f t="shared" si="4"/>
        <v>0.12142857142857143</v>
      </c>
      <c r="V14" s="10">
        <v>101</v>
      </c>
      <c r="W14" s="3">
        <v>115</v>
      </c>
      <c r="X14" s="3">
        <f t="shared" si="12"/>
        <v>-14</v>
      </c>
      <c r="Y14" s="17">
        <f t="shared" si="5"/>
        <v>0.1</v>
      </c>
      <c r="Z14" s="10">
        <v>101</v>
      </c>
      <c r="AA14" s="3">
        <v>121</v>
      </c>
      <c r="AB14" s="3">
        <f t="shared" si="13"/>
        <v>-20</v>
      </c>
      <c r="AC14" s="17">
        <f t="shared" si="6"/>
        <v>0.14285714285714285</v>
      </c>
    </row>
    <row r="15" spans="1:29" x14ac:dyDescent="0.25">
      <c r="A15" s="6" t="s">
        <v>12</v>
      </c>
      <c r="B15" s="10">
        <v>158</v>
      </c>
      <c r="C15" s="3">
        <v>210</v>
      </c>
      <c r="D15" s="3">
        <f t="shared" si="7"/>
        <v>-52</v>
      </c>
      <c r="E15" s="17">
        <f t="shared" si="0"/>
        <v>0.37142857142857144</v>
      </c>
      <c r="F15" s="10">
        <v>125</v>
      </c>
      <c r="G15" s="3">
        <v>171</v>
      </c>
      <c r="H15" s="3">
        <f t="shared" si="8"/>
        <v>-46</v>
      </c>
      <c r="I15" s="17">
        <f t="shared" si="1"/>
        <v>0.32857142857142857</v>
      </c>
      <c r="J15" s="10">
        <v>193</v>
      </c>
      <c r="K15" s="3">
        <v>246</v>
      </c>
      <c r="L15" s="3">
        <f t="shared" si="9"/>
        <v>-53</v>
      </c>
      <c r="M15" s="17">
        <f t="shared" si="2"/>
        <v>0.37857142857142856</v>
      </c>
      <c r="N15" s="10">
        <v>207</v>
      </c>
      <c r="O15" s="3">
        <v>246</v>
      </c>
      <c r="P15" s="3">
        <f t="shared" si="10"/>
        <v>-39</v>
      </c>
      <c r="Q15" s="27">
        <f t="shared" si="3"/>
        <v>0.27857142857142858</v>
      </c>
      <c r="R15" s="10">
        <v>217</v>
      </c>
      <c r="S15" s="3">
        <v>259</v>
      </c>
      <c r="T15" s="3">
        <f t="shared" si="11"/>
        <v>-42</v>
      </c>
      <c r="U15" s="17">
        <f t="shared" si="4"/>
        <v>0.3</v>
      </c>
      <c r="V15" s="10">
        <v>188</v>
      </c>
      <c r="W15" s="3">
        <v>234</v>
      </c>
      <c r="X15" s="3">
        <f t="shared" si="12"/>
        <v>-46</v>
      </c>
      <c r="Y15" s="17">
        <f t="shared" si="5"/>
        <v>0.32857142857142857</v>
      </c>
      <c r="Z15" s="10">
        <v>199</v>
      </c>
      <c r="AA15" s="3">
        <v>243</v>
      </c>
      <c r="AB15" s="3">
        <f t="shared" si="13"/>
        <v>-44</v>
      </c>
      <c r="AC15" s="17">
        <f t="shared" si="6"/>
        <v>0.31428571428571428</v>
      </c>
    </row>
    <row r="16" spans="1:29" x14ac:dyDescent="0.25">
      <c r="A16" s="6" t="s">
        <v>13</v>
      </c>
      <c r="B16" s="10">
        <v>0</v>
      </c>
      <c r="C16" s="3">
        <v>0</v>
      </c>
      <c r="D16" s="3">
        <f t="shared" si="7"/>
        <v>0</v>
      </c>
      <c r="E16" s="17">
        <f t="shared" si="0"/>
        <v>0</v>
      </c>
      <c r="F16" s="10">
        <v>0</v>
      </c>
      <c r="G16" s="3">
        <v>0</v>
      </c>
      <c r="H16" s="3">
        <f t="shared" si="8"/>
        <v>0</v>
      </c>
      <c r="I16" s="17">
        <f t="shared" si="1"/>
        <v>0</v>
      </c>
      <c r="J16" s="10">
        <v>2</v>
      </c>
      <c r="K16" s="3">
        <v>2</v>
      </c>
      <c r="L16" s="3">
        <f t="shared" si="9"/>
        <v>0</v>
      </c>
      <c r="M16" s="17">
        <f t="shared" si="2"/>
        <v>0</v>
      </c>
      <c r="N16" s="10">
        <v>2</v>
      </c>
      <c r="O16" s="3">
        <v>2</v>
      </c>
      <c r="P16" s="3">
        <f t="shared" si="10"/>
        <v>0</v>
      </c>
      <c r="Q16" s="27">
        <f t="shared" si="3"/>
        <v>0</v>
      </c>
      <c r="R16" s="10">
        <v>2</v>
      </c>
      <c r="S16" s="3">
        <v>2</v>
      </c>
      <c r="T16" s="3">
        <f t="shared" si="11"/>
        <v>0</v>
      </c>
      <c r="U16" s="17">
        <f t="shared" si="4"/>
        <v>0</v>
      </c>
      <c r="V16" s="10">
        <v>8</v>
      </c>
      <c r="W16" s="3">
        <v>29</v>
      </c>
      <c r="X16" s="3">
        <f t="shared" si="12"/>
        <v>-21</v>
      </c>
      <c r="Y16" s="17">
        <f t="shared" si="5"/>
        <v>0.15</v>
      </c>
      <c r="Z16" s="10">
        <v>7</v>
      </c>
      <c r="AA16" s="3">
        <v>27</v>
      </c>
      <c r="AB16" s="3">
        <f t="shared" si="13"/>
        <v>-20</v>
      </c>
      <c r="AC16" s="17">
        <f t="shared" si="6"/>
        <v>0.14285714285714285</v>
      </c>
    </row>
    <row r="17" spans="1:37" x14ac:dyDescent="0.25">
      <c r="A17" s="6" t="s">
        <v>14</v>
      </c>
      <c r="B17" s="10">
        <v>215</v>
      </c>
      <c r="C17" s="3">
        <v>242</v>
      </c>
      <c r="D17" s="3">
        <f t="shared" si="7"/>
        <v>-27</v>
      </c>
      <c r="E17" s="17">
        <f t="shared" si="0"/>
        <v>0.19285714285714287</v>
      </c>
      <c r="F17" s="10">
        <v>173</v>
      </c>
      <c r="G17" s="3">
        <v>192</v>
      </c>
      <c r="H17" s="3">
        <f t="shared" si="8"/>
        <v>-19</v>
      </c>
      <c r="I17" s="17">
        <f t="shared" si="1"/>
        <v>0.1357142857142857</v>
      </c>
      <c r="J17" s="10">
        <v>251</v>
      </c>
      <c r="K17" s="3">
        <v>272</v>
      </c>
      <c r="L17" s="3">
        <f t="shared" si="9"/>
        <v>-21</v>
      </c>
      <c r="M17" s="17">
        <f t="shared" si="2"/>
        <v>0.15</v>
      </c>
      <c r="N17" s="10">
        <v>242</v>
      </c>
      <c r="O17" s="3">
        <v>262</v>
      </c>
      <c r="P17" s="3">
        <f t="shared" si="10"/>
        <v>-20</v>
      </c>
      <c r="Q17" s="27">
        <f t="shared" si="3"/>
        <v>0.14285714285714285</v>
      </c>
      <c r="R17" s="10">
        <v>252</v>
      </c>
      <c r="S17" s="3">
        <v>272</v>
      </c>
      <c r="T17" s="3">
        <f t="shared" si="11"/>
        <v>-20</v>
      </c>
      <c r="U17" s="17">
        <f t="shared" si="4"/>
        <v>0.14285714285714285</v>
      </c>
      <c r="V17" s="10">
        <v>243</v>
      </c>
      <c r="W17" s="3">
        <v>259</v>
      </c>
      <c r="X17" s="3">
        <f t="shared" si="12"/>
        <v>-16</v>
      </c>
      <c r="Y17" s="17">
        <f t="shared" si="5"/>
        <v>0.11428571428571428</v>
      </c>
      <c r="Z17" s="10">
        <v>243</v>
      </c>
      <c r="AA17" s="3">
        <v>267</v>
      </c>
      <c r="AB17" s="3">
        <f t="shared" si="13"/>
        <v>-24</v>
      </c>
      <c r="AC17" s="17">
        <f t="shared" si="6"/>
        <v>0.17142857142857143</v>
      </c>
    </row>
    <row r="18" spans="1:37" x14ac:dyDescent="0.25">
      <c r="A18" s="6" t="s">
        <v>15</v>
      </c>
      <c r="B18" s="10">
        <v>396</v>
      </c>
      <c r="C18" s="3">
        <v>424</v>
      </c>
      <c r="D18" s="3">
        <f t="shared" si="7"/>
        <v>-28</v>
      </c>
      <c r="E18" s="17">
        <f t="shared" si="0"/>
        <v>0.2</v>
      </c>
      <c r="F18" s="10">
        <v>358</v>
      </c>
      <c r="G18" s="3">
        <v>370</v>
      </c>
      <c r="H18" s="3">
        <f t="shared" si="8"/>
        <v>-12</v>
      </c>
      <c r="I18" s="17">
        <f t="shared" si="1"/>
        <v>8.5714285714285715E-2</v>
      </c>
      <c r="J18" s="10">
        <v>418</v>
      </c>
      <c r="K18" s="3">
        <v>432</v>
      </c>
      <c r="L18" s="3">
        <f t="shared" si="9"/>
        <v>-14</v>
      </c>
      <c r="M18" s="17">
        <f t="shared" si="2"/>
        <v>0.1</v>
      </c>
      <c r="N18" s="10">
        <v>414</v>
      </c>
      <c r="O18" s="3">
        <v>431</v>
      </c>
      <c r="P18" s="3">
        <f t="shared" si="10"/>
        <v>-17</v>
      </c>
      <c r="Q18" s="27">
        <f t="shared" si="3"/>
        <v>0.12142857142857143</v>
      </c>
      <c r="R18" s="10">
        <v>416</v>
      </c>
      <c r="S18" s="3">
        <v>438</v>
      </c>
      <c r="T18" s="3">
        <f t="shared" si="11"/>
        <v>-22</v>
      </c>
      <c r="U18" s="17">
        <f t="shared" si="4"/>
        <v>0.15714285714285714</v>
      </c>
      <c r="V18" s="10">
        <v>411</v>
      </c>
      <c r="W18" s="3">
        <v>429</v>
      </c>
      <c r="X18" s="3">
        <f t="shared" si="12"/>
        <v>-18</v>
      </c>
      <c r="Y18" s="17">
        <f t="shared" si="5"/>
        <v>0.12857142857142856</v>
      </c>
      <c r="Z18" s="10">
        <v>409</v>
      </c>
      <c r="AA18" s="3">
        <v>430</v>
      </c>
      <c r="AB18" s="3">
        <f t="shared" si="13"/>
        <v>-21</v>
      </c>
      <c r="AC18" s="17">
        <f t="shared" si="6"/>
        <v>0.15</v>
      </c>
    </row>
    <row r="19" spans="1:37" x14ac:dyDescent="0.25">
      <c r="A19" s="6" t="s">
        <v>16</v>
      </c>
      <c r="B19" s="10">
        <v>6</v>
      </c>
      <c r="C19" s="3">
        <v>41</v>
      </c>
      <c r="D19" s="3">
        <f t="shared" si="7"/>
        <v>-35</v>
      </c>
      <c r="E19" s="17">
        <f t="shared" si="0"/>
        <v>0.25</v>
      </c>
      <c r="F19" s="10">
        <v>6</v>
      </c>
      <c r="G19" s="3">
        <v>16</v>
      </c>
      <c r="H19" s="3">
        <f t="shared" si="8"/>
        <v>-10</v>
      </c>
      <c r="I19" s="17">
        <f t="shared" si="1"/>
        <v>7.1428571428571425E-2</v>
      </c>
      <c r="J19" s="10">
        <v>0</v>
      </c>
      <c r="K19" s="3">
        <v>0</v>
      </c>
      <c r="L19" s="3">
        <f t="shared" si="9"/>
        <v>0</v>
      </c>
      <c r="M19" s="17">
        <f t="shared" si="2"/>
        <v>0</v>
      </c>
      <c r="N19" s="10">
        <v>0</v>
      </c>
      <c r="O19" s="3">
        <v>0</v>
      </c>
      <c r="P19" s="3">
        <f t="shared" si="10"/>
        <v>0</v>
      </c>
      <c r="Q19" s="27">
        <f t="shared" si="3"/>
        <v>0</v>
      </c>
      <c r="R19" s="10">
        <v>0</v>
      </c>
      <c r="S19" s="3">
        <v>0</v>
      </c>
      <c r="T19" s="3">
        <f t="shared" si="11"/>
        <v>0</v>
      </c>
      <c r="U19" s="17">
        <f t="shared" si="4"/>
        <v>0</v>
      </c>
      <c r="V19" s="10">
        <v>0</v>
      </c>
      <c r="W19" s="3">
        <v>0</v>
      </c>
      <c r="X19" s="3">
        <f t="shared" si="12"/>
        <v>0</v>
      </c>
      <c r="Y19" s="17">
        <f t="shared" si="5"/>
        <v>0</v>
      </c>
      <c r="Z19" s="10">
        <v>0</v>
      </c>
      <c r="AA19" s="3">
        <v>0</v>
      </c>
      <c r="AB19" s="3">
        <f t="shared" si="13"/>
        <v>0</v>
      </c>
      <c r="AC19" s="17">
        <f t="shared" si="6"/>
        <v>0</v>
      </c>
    </row>
    <row r="20" spans="1:37" x14ac:dyDescent="0.25">
      <c r="A20" s="6" t="s">
        <v>17</v>
      </c>
      <c r="B20" s="10">
        <v>2417.9299999999998</v>
      </c>
      <c r="C20" s="3">
        <v>0.94491999999999998</v>
      </c>
      <c r="D20" s="25" t="s">
        <v>46</v>
      </c>
      <c r="E20" s="12" t="s">
        <v>46</v>
      </c>
      <c r="F20" s="10">
        <v>2417.83</v>
      </c>
      <c r="G20" s="3">
        <v>1.2477499999999999</v>
      </c>
      <c r="H20" s="25" t="s">
        <v>46</v>
      </c>
      <c r="I20" s="12" t="s">
        <v>46</v>
      </c>
      <c r="J20" s="10">
        <v>2417.64</v>
      </c>
      <c r="K20" s="3">
        <v>0.49237999999999998</v>
      </c>
      <c r="L20" s="25" t="s">
        <v>46</v>
      </c>
      <c r="M20" s="12" t="s">
        <v>46</v>
      </c>
      <c r="N20" s="10">
        <v>2417.5</v>
      </c>
      <c r="O20" s="3">
        <v>0.87685999999999997</v>
      </c>
      <c r="P20" s="25" t="s">
        <v>46</v>
      </c>
      <c r="Q20" s="28" t="s">
        <v>46</v>
      </c>
      <c r="R20" s="10">
        <v>2417.64</v>
      </c>
      <c r="S20" s="3">
        <v>0.73212999999999995</v>
      </c>
      <c r="T20" s="25" t="s">
        <v>46</v>
      </c>
      <c r="U20" s="12" t="s">
        <v>46</v>
      </c>
      <c r="V20" s="10">
        <v>2417.58</v>
      </c>
      <c r="W20" s="3">
        <v>0.97255999999999998</v>
      </c>
      <c r="X20" s="25" t="s">
        <v>46</v>
      </c>
      <c r="Y20" s="12" t="s">
        <v>46</v>
      </c>
      <c r="Z20" s="10">
        <v>2417.9299999999998</v>
      </c>
      <c r="AA20" s="3">
        <v>1.0652299999999999</v>
      </c>
      <c r="AB20" s="25" t="s">
        <v>46</v>
      </c>
      <c r="AC20" s="12" t="s">
        <v>46</v>
      </c>
    </row>
    <row r="21" spans="1:37" ht="15.75" thickBot="1" x14ac:dyDescent="0.3">
      <c r="A21" s="6" t="s">
        <v>18</v>
      </c>
      <c r="B21" s="13">
        <v>3766.32</v>
      </c>
      <c r="C21" s="14">
        <v>3766.32</v>
      </c>
      <c r="D21" s="29" t="s">
        <v>46</v>
      </c>
      <c r="E21" s="15" t="s">
        <v>46</v>
      </c>
      <c r="F21" s="13">
        <v>-3766.14</v>
      </c>
      <c r="G21" s="14">
        <v>-3569.88</v>
      </c>
      <c r="H21" s="29" t="s">
        <v>46</v>
      </c>
      <c r="I21" s="15" t="s">
        <v>46</v>
      </c>
      <c r="J21" s="13">
        <v>3765.04</v>
      </c>
      <c r="K21" s="14">
        <v>3566.99</v>
      </c>
      <c r="L21" s="29" t="s">
        <v>46</v>
      </c>
      <c r="M21" s="15" t="s">
        <v>46</v>
      </c>
      <c r="N21" s="13">
        <v>3765.4</v>
      </c>
      <c r="O21" s="14">
        <v>3765.4</v>
      </c>
      <c r="P21" s="29" t="s">
        <v>46</v>
      </c>
      <c r="Q21" s="30" t="s">
        <v>46</v>
      </c>
      <c r="R21" s="13">
        <v>3351.05</v>
      </c>
      <c r="S21" s="14">
        <v>3384.93</v>
      </c>
      <c r="T21" s="29" t="s">
        <v>46</v>
      </c>
      <c r="U21" s="15" t="s">
        <v>46</v>
      </c>
      <c r="V21" s="13">
        <v>3765.5</v>
      </c>
      <c r="W21" s="14">
        <v>3765.5</v>
      </c>
      <c r="X21" s="29" t="s">
        <v>46</v>
      </c>
      <c r="Y21" s="15" t="s">
        <v>46</v>
      </c>
      <c r="Z21" s="13">
        <v>3765.65</v>
      </c>
      <c r="AA21" s="14">
        <v>3765.65</v>
      </c>
      <c r="AB21" s="29" t="s">
        <v>46</v>
      </c>
      <c r="AC21" s="15" t="s">
        <v>46</v>
      </c>
    </row>
    <row r="25" spans="1:37" x14ac:dyDescent="0.25">
      <c r="AK25" s="23" t="s">
        <v>56</v>
      </c>
    </row>
    <row r="78" spans="1:1" s="68" customFormat="1" x14ac:dyDescent="0.25">
      <c r="A78" s="69" t="s">
        <v>80</v>
      </c>
    </row>
  </sheetData>
  <mergeCells count="7">
    <mergeCell ref="J1:M1"/>
    <mergeCell ref="F1:I1"/>
    <mergeCell ref="B1:E1"/>
    <mergeCell ref="Z1:AC1"/>
    <mergeCell ref="V1:Y1"/>
    <mergeCell ref="R1:U1"/>
    <mergeCell ref="N1:Q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/>
  </sheetViews>
  <sheetFormatPr defaultRowHeight="15" x14ac:dyDescent="0.25"/>
  <cols>
    <col min="1" max="1" width="16.140625" style="2" bestFit="1" customWidth="1"/>
    <col min="2" max="2" width="12.85546875" style="2" customWidth="1"/>
    <col min="3" max="3" width="12.85546875" style="2" bestFit="1" customWidth="1"/>
    <col min="4" max="4" width="16.7109375" style="2" customWidth="1"/>
    <col min="5" max="5" width="14.5703125" style="2" bestFit="1" customWidth="1"/>
    <col min="6" max="7" width="12.85546875" style="2" customWidth="1"/>
    <col min="8" max="8" width="16.7109375" style="2" customWidth="1"/>
    <col min="9" max="9" width="14.5703125" style="2" customWidth="1"/>
    <col min="10" max="16384" width="9.140625" style="2"/>
  </cols>
  <sheetData>
    <row r="1" spans="1:9" x14ac:dyDescent="0.25">
      <c r="A1" s="5" t="s">
        <v>19</v>
      </c>
      <c r="B1" s="56" t="s">
        <v>47</v>
      </c>
      <c r="C1" s="57"/>
      <c r="D1" s="57"/>
      <c r="E1" s="58"/>
      <c r="F1" s="56" t="s">
        <v>49</v>
      </c>
      <c r="G1" s="57"/>
      <c r="H1" s="57"/>
      <c r="I1" s="58"/>
    </row>
    <row r="2" spans="1:9" ht="30" x14ac:dyDescent="0.25">
      <c r="A2" s="5" t="s">
        <v>45</v>
      </c>
      <c r="B2" s="7" t="s">
        <v>54</v>
      </c>
      <c r="C2" s="4" t="s">
        <v>53</v>
      </c>
      <c r="D2" s="4" t="s">
        <v>60</v>
      </c>
      <c r="E2" s="8" t="s">
        <v>55</v>
      </c>
      <c r="F2" s="7" t="s">
        <v>54</v>
      </c>
      <c r="G2" s="4" t="s">
        <v>53</v>
      </c>
      <c r="H2" s="4" t="s">
        <v>60</v>
      </c>
      <c r="I2" s="8" t="s">
        <v>55</v>
      </c>
    </row>
    <row r="3" spans="1:9" x14ac:dyDescent="0.25">
      <c r="A3" s="5" t="s">
        <v>34</v>
      </c>
      <c r="B3" s="7" t="s">
        <v>48</v>
      </c>
      <c r="C3" s="4" t="s">
        <v>51</v>
      </c>
      <c r="D3" s="24" t="s">
        <v>46</v>
      </c>
      <c r="E3" s="9" t="s">
        <v>46</v>
      </c>
      <c r="F3" s="7" t="s">
        <v>50</v>
      </c>
      <c r="G3" s="4" t="s">
        <v>52</v>
      </c>
      <c r="H3" s="4"/>
      <c r="I3" s="9" t="s">
        <v>46</v>
      </c>
    </row>
    <row r="4" spans="1:9" x14ac:dyDescent="0.25">
      <c r="A4" s="6" t="s">
        <v>1</v>
      </c>
      <c r="B4" s="10">
        <v>10713</v>
      </c>
      <c r="C4" s="3">
        <v>10464</v>
      </c>
      <c r="D4" s="3">
        <f>B4-C4</f>
        <v>249</v>
      </c>
      <c r="E4" s="11">
        <f>(B4-C4)/4219</f>
        <v>5.9018724816307183E-2</v>
      </c>
      <c r="F4" s="10">
        <v>10723</v>
      </c>
      <c r="G4" s="3">
        <v>10469</v>
      </c>
      <c r="H4" s="3">
        <f>F4-G4</f>
        <v>254</v>
      </c>
      <c r="I4" s="11">
        <f>(F4-G4)/4219</f>
        <v>6.0203839772457926E-2</v>
      </c>
    </row>
    <row r="5" spans="1:9" x14ac:dyDescent="0.25">
      <c r="A5" s="6" t="s">
        <v>2</v>
      </c>
      <c r="B5" s="10">
        <v>9075</v>
      </c>
      <c r="C5" s="3">
        <v>8767</v>
      </c>
      <c r="D5" s="3">
        <f t="shared" ref="D5:D19" si="0">B5-C5</f>
        <v>308</v>
      </c>
      <c r="E5" s="11">
        <f t="shared" ref="E5:E19" si="1">(B5-C5)/4219</f>
        <v>7.3003081298885997E-2</v>
      </c>
      <c r="F5" s="10">
        <v>9076</v>
      </c>
      <c r="G5" s="3">
        <v>8767</v>
      </c>
      <c r="H5" s="3">
        <f t="shared" ref="H5:H19" si="2">F5-G5</f>
        <v>309</v>
      </c>
      <c r="I5" s="11">
        <f t="shared" ref="I5:I19" si="3">(F5-G5)/4219</f>
        <v>7.324010429011614E-2</v>
      </c>
    </row>
    <row r="6" spans="1:9" x14ac:dyDescent="0.25">
      <c r="A6" s="6" t="s">
        <v>3</v>
      </c>
      <c r="B6" s="10">
        <v>0</v>
      </c>
      <c r="C6" s="3">
        <v>0</v>
      </c>
      <c r="D6" s="3">
        <f t="shared" si="0"/>
        <v>0</v>
      </c>
      <c r="E6" s="11">
        <f t="shared" si="1"/>
        <v>0</v>
      </c>
      <c r="F6" s="10">
        <v>0</v>
      </c>
      <c r="G6" s="3">
        <v>0</v>
      </c>
      <c r="H6" s="3">
        <f t="shared" si="2"/>
        <v>0</v>
      </c>
      <c r="I6" s="11">
        <f t="shared" si="3"/>
        <v>0</v>
      </c>
    </row>
    <row r="7" spans="1:9" x14ac:dyDescent="0.25">
      <c r="A7" s="6" t="s">
        <v>4</v>
      </c>
      <c r="B7" s="10">
        <v>576</v>
      </c>
      <c r="C7" s="3">
        <v>229</v>
      </c>
      <c r="D7" s="3">
        <f t="shared" si="0"/>
        <v>347</v>
      </c>
      <c r="E7" s="11">
        <f t="shared" si="1"/>
        <v>8.2246977956861811E-2</v>
      </c>
      <c r="F7" s="10">
        <v>582</v>
      </c>
      <c r="G7" s="3">
        <v>233</v>
      </c>
      <c r="H7" s="3">
        <f t="shared" si="2"/>
        <v>349</v>
      </c>
      <c r="I7" s="11">
        <f t="shared" si="3"/>
        <v>8.2721023939322111E-2</v>
      </c>
    </row>
    <row r="8" spans="1:9" x14ac:dyDescent="0.25">
      <c r="A8" s="6" t="s">
        <v>5</v>
      </c>
      <c r="B8" s="10">
        <v>688</v>
      </c>
      <c r="C8" s="3">
        <v>373</v>
      </c>
      <c r="D8" s="3">
        <f t="shared" si="0"/>
        <v>315</v>
      </c>
      <c r="E8" s="11">
        <f t="shared" si="1"/>
        <v>7.466224223749704E-2</v>
      </c>
      <c r="F8" s="10">
        <v>688</v>
      </c>
      <c r="G8" s="3">
        <v>373</v>
      </c>
      <c r="H8" s="3">
        <f t="shared" si="2"/>
        <v>315</v>
      </c>
      <c r="I8" s="11">
        <f t="shared" si="3"/>
        <v>7.466224223749704E-2</v>
      </c>
    </row>
    <row r="9" spans="1:9" x14ac:dyDescent="0.25">
      <c r="A9" s="6" t="s">
        <v>6</v>
      </c>
      <c r="B9" s="10">
        <v>414</v>
      </c>
      <c r="C9" s="3">
        <v>211</v>
      </c>
      <c r="D9" s="3">
        <f t="shared" si="0"/>
        <v>203</v>
      </c>
      <c r="E9" s="11">
        <f t="shared" si="1"/>
        <v>4.8115667219720312E-2</v>
      </c>
      <c r="F9" s="10">
        <v>416</v>
      </c>
      <c r="G9" s="3">
        <v>206</v>
      </c>
      <c r="H9" s="3">
        <f t="shared" si="2"/>
        <v>210</v>
      </c>
      <c r="I9" s="11">
        <f t="shared" si="3"/>
        <v>4.9774828158331355E-2</v>
      </c>
    </row>
    <row r="10" spans="1:9" x14ac:dyDescent="0.25">
      <c r="A10" s="6" t="s">
        <v>7</v>
      </c>
      <c r="B10" s="10">
        <v>10045</v>
      </c>
      <c r="C10" s="3">
        <v>9810</v>
      </c>
      <c r="D10" s="3">
        <f t="shared" si="0"/>
        <v>235</v>
      </c>
      <c r="E10" s="11">
        <f t="shared" si="1"/>
        <v>5.570040293908509E-2</v>
      </c>
      <c r="F10" s="10">
        <v>10005</v>
      </c>
      <c r="G10" s="3">
        <v>9786</v>
      </c>
      <c r="H10" s="3">
        <f t="shared" si="2"/>
        <v>219</v>
      </c>
      <c r="I10" s="11">
        <f t="shared" si="3"/>
        <v>5.1908035079402705E-2</v>
      </c>
    </row>
    <row r="11" spans="1:9" x14ac:dyDescent="0.25">
      <c r="A11" s="6" t="s">
        <v>8</v>
      </c>
      <c r="B11" s="10">
        <v>7334</v>
      </c>
      <c r="C11" s="3">
        <v>6977</v>
      </c>
      <c r="D11" s="3">
        <f t="shared" si="0"/>
        <v>357</v>
      </c>
      <c r="E11" s="11">
        <f t="shared" si="1"/>
        <v>8.4617207869163311E-2</v>
      </c>
      <c r="F11" s="10">
        <v>7339</v>
      </c>
      <c r="G11" s="3">
        <v>6973</v>
      </c>
      <c r="H11" s="3">
        <f t="shared" si="2"/>
        <v>366</v>
      </c>
      <c r="I11" s="11">
        <f t="shared" si="3"/>
        <v>8.6750414790234653E-2</v>
      </c>
    </row>
    <row r="12" spans="1:9" x14ac:dyDescent="0.25">
      <c r="A12" s="6" t="s">
        <v>9</v>
      </c>
      <c r="B12" s="10">
        <v>0</v>
      </c>
      <c r="C12" s="3">
        <v>70</v>
      </c>
      <c r="D12" s="3">
        <f t="shared" si="0"/>
        <v>-70</v>
      </c>
      <c r="E12" s="11">
        <f t="shared" si="1"/>
        <v>-1.6591609386110453E-2</v>
      </c>
      <c r="F12" s="10">
        <v>0</v>
      </c>
      <c r="G12" s="3">
        <v>70</v>
      </c>
      <c r="H12" s="3">
        <f t="shared" si="2"/>
        <v>-70</v>
      </c>
      <c r="I12" s="11">
        <f t="shared" si="3"/>
        <v>-1.6591609386110453E-2</v>
      </c>
    </row>
    <row r="13" spans="1:9" x14ac:dyDescent="0.25">
      <c r="A13" s="6" t="s">
        <v>10</v>
      </c>
      <c r="B13" s="10">
        <v>123</v>
      </c>
      <c r="C13" s="3">
        <v>133</v>
      </c>
      <c r="D13" s="3">
        <f t="shared" si="0"/>
        <v>-10</v>
      </c>
      <c r="E13" s="11">
        <f t="shared" si="1"/>
        <v>-2.3702299123014932E-3</v>
      </c>
      <c r="F13" s="10">
        <v>133</v>
      </c>
      <c r="G13" s="3">
        <v>143</v>
      </c>
      <c r="H13" s="3">
        <f t="shared" si="2"/>
        <v>-10</v>
      </c>
      <c r="I13" s="11">
        <f t="shared" si="3"/>
        <v>-2.3702299123014932E-3</v>
      </c>
    </row>
    <row r="14" spans="1:9" x14ac:dyDescent="0.25">
      <c r="A14" s="6" t="s">
        <v>11</v>
      </c>
      <c r="B14" s="10">
        <v>109</v>
      </c>
      <c r="C14" s="3">
        <v>129</v>
      </c>
      <c r="D14" s="3">
        <f t="shared" si="0"/>
        <v>-20</v>
      </c>
      <c r="E14" s="11">
        <f t="shared" si="1"/>
        <v>-4.7404598246029864E-3</v>
      </c>
      <c r="F14" s="10">
        <v>111</v>
      </c>
      <c r="G14" s="3">
        <v>131</v>
      </c>
      <c r="H14" s="3">
        <f t="shared" si="2"/>
        <v>-20</v>
      </c>
      <c r="I14" s="11">
        <f t="shared" si="3"/>
        <v>-4.7404598246029864E-3</v>
      </c>
    </row>
    <row r="15" spans="1:9" x14ac:dyDescent="0.25">
      <c r="A15" s="6" t="s">
        <v>12</v>
      </c>
      <c r="B15" s="10">
        <v>201</v>
      </c>
      <c r="C15" s="3">
        <v>251</v>
      </c>
      <c r="D15" s="3">
        <f t="shared" si="0"/>
        <v>-50</v>
      </c>
      <c r="E15" s="11">
        <f t="shared" si="1"/>
        <v>-1.1851149561507466E-2</v>
      </c>
      <c r="F15" s="10">
        <v>206</v>
      </c>
      <c r="G15" s="3">
        <v>257</v>
      </c>
      <c r="H15" s="3">
        <f t="shared" si="2"/>
        <v>-51</v>
      </c>
      <c r="I15" s="11">
        <f t="shared" si="3"/>
        <v>-1.2088172552737616E-2</v>
      </c>
    </row>
    <row r="16" spans="1:9" x14ac:dyDescent="0.25">
      <c r="A16" s="6" t="s">
        <v>13</v>
      </c>
      <c r="B16" s="10">
        <v>2</v>
      </c>
      <c r="C16" s="3">
        <v>2</v>
      </c>
      <c r="D16" s="3">
        <f t="shared" si="0"/>
        <v>0</v>
      </c>
      <c r="E16" s="11">
        <f t="shared" si="1"/>
        <v>0</v>
      </c>
      <c r="F16" s="10">
        <v>2</v>
      </c>
      <c r="G16" s="3">
        <v>2</v>
      </c>
      <c r="H16" s="3">
        <f t="shared" si="2"/>
        <v>0</v>
      </c>
      <c r="I16" s="11">
        <f t="shared" si="3"/>
        <v>0</v>
      </c>
    </row>
    <row r="17" spans="1:9" x14ac:dyDescent="0.25">
      <c r="A17" s="6" t="s">
        <v>14</v>
      </c>
      <c r="B17" s="10">
        <v>242</v>
      </c>
      <c r="C17" s="3">
        <v>272</v>
      </c>
      <c r="D17" s="3">
        <f t="shared" si="0"/>
        <v>-30</v>
      </c>
      <c r="E17" s="11">
        <f t="shared" si="1"/>
        <v>-7.11068973690448E-3</v>
      </c>
      <c r="F17" s="10">
        <v>252</v>
      </c>
      <c r="G17" s="3">
        <v>272</v>
      </c>
      <c r="H17" s="3">
        <f t="shared" si="2"/>
        <v>-20</v>
      </c>
      <c r="I17" s="11">
        <f t="shared" si="3"/>
        <v>-4.7404598246029864E-3</v>
      </c>
    </row>
    <row r="18" spans="1:9" x14ac:dyDescent="0.25">
      <c r="A18" s="6" t="s">
        <v>15</v>
      </c>
      <c r="B18" s="10">
        <v>412</v>
      </c>
      <c r="C18" s="3">
        <v>432</v>
      </c>
      <c r="D18" s="3">
        <f t="shared" si="0"/>
        <v>-20</v>
      </c>
      <c r="E18" s="11">
        <f t="shared" si="1"/>
        <v>-4.7404598246029864E-3</v>
      </c>
      <c r="F18" s="10">
        <v>422</v>
      </c>
      <c r="G18" s="3">
        <v>432</v>
      </c>
      <c r="H18" s="3">
        <f t="shared" si="2"/>
        <v>-10</v>
      </c>
      <c r="I18" s="11">
        <f t="shared" si="3"/>
        <v>-2.3702299123014932E-3</v>
      </c>
    </row>
    <row r="19" spans="1:9" x14ac:dyDescent="0.25">
      <c r="A19" s="6" t="s">
        <v>16</v>
      </c>
      <c r="B19" s="10">
        <v>0</v>
      </c>
      <c r="C19" s="3">
        <v>0</v>
      </c>
      <c r="D19" s="3">
        <f t="shared" si="0"/>
        <v>0</v>
      </c>
      <c r="E19" s="11">
        <f t="shared" si="1"/>
        <v>0</v>
      </c>
      <c r="F19" s="10">
        <v>0</v>
      </c>
      <c r="G19" s="3">
        <v>0</v>
      </c>
      <c r="H19" s="3">
        <f t="shared" si="2"/>
        <v>0</v>
      </c>
      <c r="I19" s="11">
        <f t="shared" si="3"/>
        <v>0</v>
      </c>
    </row>
    <row r="20" spans="1:9" x14ac:dyDescent="0.25">
      <c r="A20" s="6" t="s">
        <v>17</v>
      </c>
      <c r="B20" s="10">
        <v>2417.65</v>
      </c>
      <c r="C20" s="3">
        <v>0.66210999999999998</v>
      </c>
      <c r="D20" s="3" t="s">
        <v>46</v>
      </c>
      <c r="E20" s="12" t="s">
        <v>46</v>
      </c>
      <c r="F20" s="10">
        <v>2417.37</v>
      </c>
      <c r="G20" s="3">
        <v>0.71143000000000001</v>
      </c>
      <c r="H20" s="3" t="s">
        <v>46</v>
      </c>
      <c r="I20" s="12" t="s">
        <v>46</v>
      </c>
    </row>
    <row r="21" spans="1:9" ht="15.75" thickBot="1" x14ac:dyDescent="0.3">
      <c r="A21" s="6" t="s">
        <v>18</v>
      </c>
      <c r="B21" s="13">
        <v>3765.14</v>
      </c>
      <c r="C21" s="14">
        <v>3765.14</v>
      </c>
      <c r="D21" s="14" t="s">
        <v>46</v>
      </c>
      <c r="E21" s="15" t="s">
        <v>46</v>
      </c>
      <c r="F21" s="13">
        <v>3765.14</v>
      </c>
      <c r="G21" s="14">
        <v>3765.14</v>
      </c>
      <c r="H21" s="14" t="s">
        <v>46</v>
      </c>
      <c r="I21" s="15" t="s">
        <v>46</v>
      </c>
    </row>
    <row r="23" spans="1:9" x14ac:dyDescent="0.25">
      <c r="A23" s="16"/>
    </row>
    <row r="78" spans="1:1" x14ac:dyDescent="0.25">
      <c r="A78" s="69" t="s">
        <v>80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zoomScaleNormal="100" workbookViewId="0">
      <selection activeCell="I12" sqref="I12"/>
    </sheetView>
  </sheetViews>
  <sheetFormatPr defaultRowHeight="15" x14ac:dyDescent="0.25"/>
  <cols>
    <col min="1" max="1" width="16" style="1" bestFit="1" customWidth="1"/>
    <col min="2" max="3" width="14.5703125" style="1" customWidth="1"/>
    <col min="4" max="4" width="17.7109375" style="1" customWidth="1"/>
    <col min="5" max="5" width="21.28515625" style="1" customWidth="1"/>
    <col min="6" max="19" width="7.5703125" style="1" customWidth="1"/>
    <col min="20" max="16384" width="9.140625" style="1"/>
  </cols>
  <sheetData>
    <row r="1" spans="1:3" ht="15.75" thickBot="1" x14ac:dyDescent="0.3">
      <c r="A1" s="60" t="s">
        <v>78</v>
      </c>
      <c r="B1" s="60"/>
      <c r="C1" s="60"/>
    </row>
    <row r="2" spans="1:3" ht="45" x14ac:dyDescent="0.25">
      <c r="A2" s="50" t="s">
        <v>66</v>
      </c>
      <c r="B2" s="55" t="s">
        <v>79</v>
      </c>
      <c r="C2" s="44" t="s">
        <v>75</v>
      </c>
    </row>
    <row r="3" spans="1:3" x14ac:dyDescent="0.25">
      <c r="A3" s="52" t="s">
        <v>67</v>
      </c>
      <c r="B3" s="20" t="s">
        <v>64</v>
      </c>
      <c r="C3" s="21" t="s">
        <v>64</v>
      </c>
    </row>
    <row r="4" spans="1:3" x14ac:dyDescent="0.25">
      <c r="A4" s="53" t="s">
        <v>1</v>
      </c>
      <c r="B4" s="41">
        <f>B25-B46</f>
        <v>-5.3571428571428612</v>
      </c>
      <c r="C4" s="38">
        <f>SQRT(C25^2+C46^2)</f>
        <v>7.8724958225578288</v>
      </c>
    </row>
    <row r="5" spans="1:3" x14ac:dyDescent="0.25">
      <c r="A5" s="53" t="s">
        <v>2</v>
      </c>
      <c r="B5" s="41">
        <f>B26-B47</f>
        <v>29.5</v>
      </c>
      <c r="C5" s="38">
        <f>SQRT(C26^2+C47^2)</f>
        <v>1.8322507626258087</v>
      </c>
    </row>
    <row r="6" spans="1:3" x14ac:dyDescent="0.25">
      <c r="A6" s="53" t="s">
        <v>3</v>
      </c>
      <c r="B6" s="41">
        <f>B27-B48</f>
        <v>0</v>
      </c>
      <c r="C6" s="38">
        <f>SQRT(C27^2+C48^2)</f>
        <v>0</v>
      </c>
    </row>
    <row r="7" spans="1:3" x14ac:dyDescent="0.25">
      <c r="A7" s="53" t="s">
        <v>4</v>
      </c>
      <c r="B7" s="41">
        <f>B28-B49</f>
        <v>-1.2857142857142776</v>
      </c>
      <c r="C7" s="38">
        <f>SQRT(C28^2+C49^2)</f>
        <v>5.5732597723231878</v>
      </c>
    </row>
    <row r="8" spans="1:3" x14ac:dyDescent="0.25">
      <c r="A8" s="53" t="s">
        <v>5</v>
      </c>
      <c r="B8" s="41">
        <f>B29-B50</f>
        <v>4.2857142857142776</v>
      </c>
      <c r="C8" s="38">
        <f>SQRT(C29^2+C50^2)</f>
        <v>5.7498890849994586</v>
      </c>
    </row>
    <row r="9" spans="1:3" x14ac:dyDescent="0.25">
      <c r="A9" s="53" t="s">
        <v>6</v>
      </c>
      <c r="B9" s="41">
        <f>B30-B51</f>
        <v>-2.3571428571428612</v>
      </c>
      <c r="C9" s="38">
        <f>SQRT(C30^2+C51^2)</f>
        <v>6.0279959102406124</v>
      </c>
    </row>
    <row r="10" spans="1:3" x14ac:dyDescent="0.25">
      <c r="A10" s="53" t="s">
        <v>7</v>
      </c>
      <c r="B10" s="41">
        <f>B31-B52</f>
        <v>34</v>
      </c>
      <c r="C10" s="38">
        <f>SQRT(C31^2+C52^2)</f>
        <v>13.480144128097658</v>
      </c>
    </row>
    <row r="11" spans="1:3" x14ac:dyDescent="0.25">
      <c r="A11" s="53" t="s">
        <v>8</v>
      </c>
      <c r="B11" s="41">
        <f>B32-B53</f>
        <v>-2.9285714285714448</v>
      </c>
      <c r="C11" s="38">
        <f>SQRT(C32^2+C53^2)</f>
        <v>7.9211677143703803</v>
      </c>
    </row>
    <row r="12" spans="1:3" x14ac:dyDescent="0.25">
      <c r="A12" s="53" t="s">
        <v>9</v>
      </c>
      <c r="B12" s="41">
        <f>B33-B54</f>
        <v>20.142857142857146</v>
      </c>
      <c r="C12" s="38">
        <f>SQRT(C33^2+C54^2)</f>
        <v>19.371765694495927</v>
      </c>
    </row>
    <row r="13" spans="1:3" x14ac:dyDescent="0.25">
      <c r="A13" s="53" t="s">
        <v>10</v>
      </c>
      <c r="B13" s="41">
        <f>B34-B55</f>
        <v>-2.5714285714285712</v>
      </c>
      <c r="C13" s="38">
        <f>SQRT(C34^2+C55^2)</f>
        <v>3.619674131234266</v>
      </c>
    </row>
    <row r="14" spans="1:3" x14ac:dyDescent="0.25">
      <c r="A14" s="53" t="s">
        <v>11</v>
      </c>
      <c r="B14" s="41">
        <f>B35-B56</f>
        <v>-1</v>
      </c>
      <c r="C14" s="38">
        <f>SQRT(C35^2+C56^2)</f>
        <v>4.8989794855663558</v>
      </c>
    </row>
    <row r="15" spans="1:3" x14ac:dyDescent="0.25">
      <c r="A15" s="53" t="s">
        <v>12</v>
      </c>
      <c r="B15" s="41">
        <f>B36-B57</f>
        <v>4.5</v>
      </c>
      <c r="C15" s="38">
        <f>SQRT(C36^2+C57^2)</f>
        <v>4.7434164902525691</v>
      </c>
    </row>
    <row r="16" spans="1:3" x14ac:dyDescent="0.25">
      <c r="A16" s="53" t="s">
        <v>13</v>
      </c>
      <c r="B16" s="41">
        <f>B37-B58</f>
        <v>-5.8571428571428568</v>
      </c>
      <c r="C16" s="38">
        <f>SQRT(C37^2+C58^2)</f>
        <v>9.2648116383376919</v>
      </c>
    </row>
    <row r="17" spans="1:19" x14ac:dyDescent="0.25">
      <c r="A17" s="53" t="s">
        <v>14</v>
      </c>
      <c r="B17" s="41">
        <f>B38-B59</f>
        <v>4</v>
      </c>
      <c r="C17" s="38">
        <f>SQRT(C38^2+C59^2)</f>
        <v>7.801098823700598</v>
      </c>
    </row>
    <row r="18" spans="1:19" x14ac:dyDescent="0.25">
      <c r="A18" s="53" t="s">
        <v>15</v>
      </c>
      <c r="B18" s="41">
        <f>B39-B60</f>
        <v>-3.8571428571428577</v>
      </c>
      <c r="C18" s="38">
        <f>SQRT(C39^2+C60^2)</f>
        <v>8.6425619784309564</v>
      </c>
    </row>
    <row r="19" spans="1:19" ht="15.75" thickBot="1" x14ac:dyDescent="0.3">
      <c r="A19" s="54" t="s">
        <v>16</v>
      </c>
      <c r="B19" s="42">
        <f>B40-B61</f>
        <v>-6.4285714285714288</v>
      </c>
      <c r="C19" s="40">
        <f>SQRT(C40^2+C61^2)</f>
        <v>12.163847404233143</v>
      </c>
    </row>
    <row r="21" spans="1:19" ht="15.75" thickBot="1" x14ac:dyDescent="0.3">
      <c r="A21" s="60" t="s">
        <v>76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1:19" x14ac:dyDescent="0.25">
      <c r="A22" s="50" t="s">
        <v>68</v>
      </c>
      <c r="B22" s="61" t="s">
        <v>71</v>
      </c>
      <c r="C22" s="64"/>
      <c r="D22" s="64"/>
      <c r="E22" s="62"/>
      <c r="F22" s="63" t="s">
        <v>35</v>
      </c>
      <c r="G22" s="62"/>
      <c r="H22" s="61" t="s">
        <v>36</v>
      </c>
      <c r="I22" s="62"/>
      <c r="J22" s="61" t="s">
        <v>37</v>
      </c>
      <c r="K22" s="62"/>
      <c r="L22" s="61" t="s">
        <v>38</v>
      </c>
      <c r="M22" s="62"/>
      <c r="N22" s="61" t="s">
        <v>39</v>
      </c>
      <c r="O22" s="62"/>
      <c r="P22" s="61" t="s">
        <v>40</v>
      </c>
      <c r="Q22" s="62"/>
      <c r="R22" s="61" t="s">
        <v>41</v>
      </c>
      <c r="S22" s="62"/>
    </row>
    <row r="23" spans="1:19" s="2" customFormat="1" ht="30" x14ac:dyDescent="0.25">
      <c r="A23" s="51" t="s">
        <v>66</v>
      </c>
      <c r="B23" s="20" t="s">
        <v>69</v>
      </c>
      <c r="C23" s="18" t="s">
        <v>70</v>
      </c>
      <c r="D23" s="18" t="s">
        <v>73</v>
      </c>
      <c r="E23" s="21" t="s">
        <v>74</v>
      </c>
      <c r="F23" s="19" t="s">
        <v>63</v>
      </c>
      <c r="G23" s="21" t="s">
        <v>42</v>
      </c>
      <c r="H23" s="20" t="s">
        <v>63</v>
      </c>
      <c r="I23" s="21" t="s">
        <v>42</v>
      </c>
      <c r="J23" s="20" t="s">
        <v>63</v>
      </c>
      <c r="K23" s="21" t="s">
        <v>42</v>
      </c>
      <c r="L23" s="20" t="s">
        <v>63</v>
      </c>
      <c r="M23" s="21" t="s">
        <v>42</v>
      </c>
      <c r="N23" s="20" t="s">
        <v>63</v>
      </c>
      <c r="O23" s="21" t="s">
        <v>42</v>
      </c>
      <c r="P23" s="20" t="s">
        <v>63</v>
      </c>
      <c r="Q23" s="21" t="s">
        <v>42</v>
      </c>
      <c r="R23" s="20" t="s">
        <v>63</v>
      </c>
      <c r="S23" s="21" t="s">
        <v>42</v>
      </c>
    </row>
    <row r="24" spans="1:19" x14ac:dyDescent="0.25">
      <c r="A24" s="52" t="s">
        <v>67</v>
      </c>
      <c r="B24" s="35" t="s">
        <v>64</v>
      </c>
      <c r="C24" s="31" t="s">
        <v>64</v>
      </c>
      <c r="D24" s="31" t="s">
        <v>65</v>
      </c>
      <c r="E24" s="36" t="s">
        <v>65</v>
      </c>
      <c r="F24" s="33" t="s">
        <v>64</v>
      </c>
      <c r="G24" s="36" t="s">
        <v>65</v>
      </c>
      <c r="H24" s="35" t="s">
        <v>64</v>
      </c>
      <c r="I24" s="36" t="s">
        <v>65</v>
      </c>
      <c r="J24" s="35" t="s">
        <v>64</v>
      </c>
      <c r="K24" s="36" t="s">
        <v>65</v>
      </c>
      <c r="L24" s="35" t="s">
        <v>64</v>
      </c>
      <c r="M24" s="36" t="s">
        <v>65</v>
      </c>
      <c r="N24" s="35" t="s">
        <v>64</v>
      </c>
      <c r="O24" s="36" t="s">
        <v>65</v>
      </c>
      <c r="P24" s="35" t="s">
        <v>64</v>
      </c>
      <c r="Q24" s="36" t="s">
        <v>65</v>
      </c>
      <c r="R24" s="35" t="s">
        <v>64</v>
      </c>
      <c r="S24" s="36" t="s">
        <v>65</v>
      </c>
    </row>
    <row r="25" spans="1:19" x14ac:dyDescent="0.25">
      <c r="A25" s="53" t="s">
        <v>1</v>
      </c>
      <c r="B25" s="41">
        <f t="shared" ref="B25:B40" si="0">AVERAGE(F25,H25,J25,L25,N25,P25,R25)</f>
        <v>246.14285714285714</v>
      </c>
      <c r="C25" s="32">
        <f>_xlfn.STDEV.S(F25,H25,J25,L25,N25,P25,R25)</f>
        <v>7.0339313670372468</v>
      </c>
      <c r="D25" s="47">
        <f t="shared" ref="D25:D40" si="1">AVERAGE(G25,I25,K25,M25,O25,Q25,S25)</f>
        <v>-1.7581632653061223</v>
      </c>
      <c r="E25" s="45">
        <f t="shared" ref="E25:E40" si="2">_xlfn.STDEV.S(G25,I25,K25,M25,O25,Q25,S25)</f>
        <v>5.0242366907408867E-2</v>
      </c>
      <c r="F25" s="34">
        <v>232</v>
      </c>
      <c r="G25" s="45">
        <v>-1.6571428571428573</v>
      </c>
      <c r="H25" s="37">
        <v>254</v>
      </c>
      <c r="I25" s="45">
        <v>-1.8142857142857143</v>
      </c>
      <c r="J25" s="37">
        <v>248</v>
      </c>
      <c r="K25" s="45">
        <v>-1.7714285714285714</v>
      </c>
      <c r="L25" s="37">
        <v>248</v>
      </c>
      <c r="M25" s="45">
        <v>-1.7714285714285714</v>
      </c>
      <c r="N25" s="37">
        <v>248</v>
      </c>
      <c r="O25" s="45">
        <v>-1.7714285714285714</v>
      </c>
      <c r="P25" s="37">
        <v>243</v>
      </c>
      <c r="Q25" s="45">
        <v>-1.7357142857142858</v>
      </c>
      <c r="R25" s="37">
        <v>250</v>
      </c>
      <c r="S25" s="45">
        <v>-1.7857142857142858</v>
      </c>
    </row>
    <row r="26" spans="1:19" x14ac:dyDescent="0.25">
      <c r="A26" s="53" t="s">
        <v>2</v>
      </c>
      <c r="B26" s="41">
        <f t="shared" si="0"/>
        <v>338</v>
      </c>
      <c r="C26" s="32">
        <f t="shared" ref="C26:C40" si="3">_xlfn.STDEV.S(F26,H26,J26,L26,N26,P26,R26,B26)</f>
        <v>1.6903085094570331</v>
      </c>
      <c r="D26" s="47">
        <f t="shared" si="1"/>
        <v>-2.4142857142857141</v>
      </c>
      <c r="E26" s="45">
        <f t="shared" si="2"/>
        <v>1.304101327393248E-2</v>
      </c>
      <c r="F26" s="34">
        <v>340</v>
      </c>
      <c r="G26" s="45">
        <v>-2.4285714285714284</v>
      </c>
      <c r="H26" s="37">
        <v>337</v>
      </c>
      <c r="I26" s="45">
        <v>-2.407142857142857</v>
      </c>
      <c r="J26" s="37">
        <v>338</v>
      </c>
      <c r="K26" s="45">
        <v>-2.4142857142857141</v>
      </c>
      <c r="L26" s="37">
        <v>336</v>
      </c>
      <c r="M26" s="45">
        <v>-2.4</v>
      </c>
      <c r="N26" s="37">
        <v>337</v>
      </c>
      <c r="O26" s="45">
        <v>-2.407142857142857</v>
      </c>
      <c r="P26" s="37">
        <v>337</v>
      </c>
      <c r="Q26" s="45">
        <v>-2.407142857142857</v>
      </c>
      <c r="R26" s="37">
        <v>341</v>
      </c>
      <c r="S26" s="45">
        <v>-2.4357142857142855</v>
      </c>
    </row>
    <row r="27" spans="1:19" x14ac:dyDescent="0.25">
      <c r="A27" s="53" t="s">
        <v>3</v>
      </c>
      <c r="B27" s="41">
        <f t="shared" si="0"/>
        <v>0</v>
      </c>
      <c r="C27" s="32">
        <f t="shared" si="3"/>
        <v>0</v>
      </c>
      <c r="D27" s="47">
        <f t="shared" si="1"/>
        <v>0</v>
      </c>
      <c r="E27" s="45">
        <f t="shared" si="2"/>
        <v>0</v>
      </c>
      <c r="F27" s="34">
        <v>0</v>
      </c>
      <c r="G27" s="45">
        <v>0</v>
      </c>
      <c r="H27" s="37">
        <v>0</v>
      </c>
      <c r="I27" s="45">
        <v>0</v>
      </c>
      <c r="J27" s="37">
        <v>0</v>
      </c>
      <c r="K27" s="45">
        <v>0</v>
      </c>
      <c r="L27" s="37">
        <v>0</v>
      </c>
      <c r="M27" s="45">
        <v>0</v>
      </c>
      <c r="N27" s="37">
        <v>0</v>
      </c>
      <c r="O27" s="45">
        <v>0</v>
      </c>
      <c r="P27" s="37">
        <v>0</v>
      </c>
      <c r="Q27" s="45">
        <v>0</v>
      </c>
      <c r="R27" s="37">
        <v>0</v>
      </c>
      <c r="S27" s="45">
        <v>0</v>
      </c>
    </row>
    <row r="28" spans="1:19" x14ac:dyDescent="0.25">
      <c r="A28" s="53" t="s">
        <v>4</v>
      </c>
      <c r="B28" s="41">
        <f t="shared" si="0"/>
        <v>346.71428571428572</v>
      </c>
      <c r="C28" s="32">
        <f t="shared" si="3"/>
        <v>5.3908463611752016</v>
      </c>
      <c r="D28" s="47">
        <f t="shared" si="1"/>
        <v>-2.4765306122448978</v>
      </c>
      <c r="E28" s="45">
        <f t="shared" si="2"/>
        <v>4.1591282633014294E-2</v>
      </c>
      <c r="F28" s="34">
        <v>343</v>
      </c>
      <c r="G28" s="45">
        <v>-2.4500000000000002</v>
      </c>
      <c r="H28" s="37">
        <v>342</v>
      </c>
      <c r="I28" s="45">
        <v>-2.4428571428571431</v>
      </c>
      <c r="J28" s="37">
        <v>355</v>
      </c>
      <c r="K28" s="45">
        <v>-2.5357142857142856</v>
      </c>
      <c r="L28" s="37">
        <v>352</v>
      </c>
      <c r="M28" s="45">
        <v>-2.5142857142857142</v>
      </c>
      <c r="N28" s="37">
        <v>339</v>
      </c>
      <c r="O28" s="45">
        <v>-2.4214285714285713</v>
      </c>
      <c r="P28" s="37">
        <v>350</v>
      </c>
      <c r="Q28" s="45">
        <v>-2.5</v>
      </c>
      <c r="R28" s="37">
        <v>346</v>
      </c>
      <c r="S28" s="45">
        <v>-2.4714285714285715</v>
      </c>
    </row>
    <row r="29" spans="1:19" x14ac:dyDescent="0.25">
      <c r="A29" s="53" t="s">
        <v>5</v>
      </c>
      <c r="B29" s="41">
        <f t="shared" si="0"/>
        <v>319.28571428571428</v>
      </c>
      <c r="C29" s="32">
        <f t="shared" si="3"/>
        <v>5.7498890849994586</v>
      </c>
      <c r="D29" s="47">
        <f t="shared" si="1"/>
        <v>-2.2806122448979593</v>
      </c>
      <c r="E29" s="45">
        <f t="shared" si="2"/>
        <v>4.4361357386294244E-2</v>
      </c>
      <c r="F29" s="34">
        <v>328</v>
      </c>
      <c r="G29" s="45">
        <v>-2.342857142857143</v>
      </c>
      <c r="H29" s="37">
        <v>319</v>
      </c>
      <c r="I29" s="45">
        <v>-2.2785714285714285</v>
      </c>
      <c r="J29" s="37">
        <v>320</v>
      </c>
      <c r="K29" s="45">
        <v>-2.2857142857142856</v>
      </c>
      <c r="L29" s="37">
        <v>314</v>
      </c>
      <c r="M29" s="45">
        <v>-2.2428571428571429</v>
      </c>
      <c r="N29" s="37">
        <v>327</v>
      </c>
      <c r="O29" s="45">
        <v>-2.3357142857142859</v>
      </c>
      <c r="P29" s="37">
        <v>313</v>
      </c>
      <c r="Q29" s="45">
        <v>-2.2357142857142858</v>
      </c>
      <c r="R29" s="37">
        <v>314</v>
      </c>
      <c r="S29" s="45">
        <v>-2.2428571428571429</v>
      </c>
    </row>
    <row r="30" spans="1:19" x14ac:dyDescent="0.25">
      <c r="A30" s="53" t="s">
        <v>6</v>
      </c>
      <c r="B30" s="41">
        <f t="shared" si="0"/>
        <v>204.14285714285714</v>
      </c>
      <c r="C30" s="32">
        <f t="shared" si="3"/>
        <v>3.4404555939406554</v>
      </c>
      <c r="D30" s="47">
        <f t="shared" si="1"/>
        <v>-1.4581632653061225</v>
      </c>
      <c r="E30" s="45">
        <f t="shared" si="2"/>
        <v>2.6543691177043079E-2</v>
      </c>
      <c r="F30" s="34">
        <v>204</v>
      </c>
      <c r="G30" s="45">
        <v>-1.4571428571428571</v>
      </c>
      <c r="H30" s="37">
        <v>208</v>
      </c>
      <c r="I30" s="45">
        <v>-1.4857142857142858</v>
      </c>
      <c r="J30" s="37">
        <v>205</v>
      </c>
      <c r="K30" s="45">
        <v>-1.4642857142857142</v>
      </c>
      <c r="L30" s="37">
        <v>203</v>
      </c>
      <c r="M30" s="45">
        <v>-1.45</v>
      </c>
      <c r="N30" s="37">
        <v>209</v>
      </c>
      <c r="O30" s="45">
        <v>-1.4928571428571429</v>
      </c>
      <c r="P30" s="37">
        <v>198</v>
      </c>
      <c r="Q30" s="45">
        <v>-1.4142857142857144</v>
      </c>
      <c r="R30" s="37">
        <v>202</v>
      </c>
      <c r="S30" s="45">
        <v>-1.4428571428571428</v>
      </c>
    </row>
    <row r="31" spans="1:19" x14ac:dyDescent="0.25">
      <c r="A31" s="53" t="s">
        <v>7</v>
      </c>
      <c r="B31" s="41">
        <f t="shared" si="0"/>
        <v>261</v>
      </c>
      <c r="C31" s="32">
        <f t="shared" si="3"/>
        <v>7.3290030505032346</v>
      </c>
      <c r="D31" s="47">
        <f t="shared" si="1"/>
        <v>-1.8642857142857143</v>
      </c>
      <c r="E31" s="45">
        <f t="shared" si="2"/>
        <v>5.6544486128751952E-2</v>
      </c>
      <c r="F31" s="34">
        <v>257</v>
      </c>
      <c r="G31" s="45">
        <v>-1.8357142857142856</v>
      </c>
      <c r="H31" s="37">
        <v>260</v>
      </c>
      <c r="I31" s="45">
        <v>-1.8571428571428572</v>
      </c>
      <c r="J31" s="37">
        <v>274</v>
      </c>
      <c r="K31" s="45">
        <v>-1.9571428571428571</v>
      </c>
      <c r="L31" s="37">
        <v>251</v>
      </c>
      <c r="M31" s="45">
        <v>-1.7928571428571429</v>
      </c>
      <c r="N31" s="37">
        <v>265</v>
      </c>
      <c r="O31" s="45">
        <v>-1.8928571428571428</v>
      </c>
      <c r="P31" s="37">
        <v>254</v>
      </c>
      <c r="Q31" s="45">
        <v>-1.8142857142857143</v>
      </c>
      <c r="R31" s="37">
        <v>266</v>
      </c>
      <c r="S31" s="45">
        <v>-1.9</v>
      </c>
    </row>
    <row r="32" spans="1:19" x14ac:dyDescent="0.25">
      <c r="A32" s="53" t="s">
        <v>8</v>
      </c>
      <c r="B32" s="41">
        <f t="shared" si="0"/>
        <v>358.57142857142856</v>
      </c>
      <c r="C32" s="32">
        <f t="shared" si="3"/>
        <v>4.7164497197769082</v>
      </c>
      <c r="D32" s="47">
        <f t="shared" si="1"/>
        <v>-2.5612244897959187</v>
      </c>
      <c r="E32" s="45">
        <f t="shared" si="2"/>
        <v>3.6388199584467401E-2</v>
      </c>
      <c r="F32" s="34">
        <v>360</v>
      </c>
      <c r="G32" s="45">
        <v>-2.5714285714285716</v>
      </c>
      <c r="H32" s="37">
        <v>362</v>
      </c>
      <c r="I32" s="45">
        <v>-2.5857142857142859</v>
      </c>
      <c r="J32" s="37">
        <v>361</v>
      </c>
      <c r="K32" s="45">
        <v>-2.5785714285714287</v>
      </c>
      <c r="L32" s="37">
        <v>358</v>
      </c>
      <c r="M32" s="45">
        <v>-2.5571428571428569</v>
      </c>
      <c r="N32" s="37">
        <v>365</v>
      </c>
      <c r="O32" s="45">
        <v>-2.6071428571428572</v>
      </c>
      <c r="P32" s="37">
        <v>350</v>
      </c>
      <c r="Q32" s="45">
        <v>-2.5</v>
      </c>
      <c r="R32" s="37">
        <v>354</v>
      </c>
      <c r="S32" s="45">
        <v>-2.5285714285714285</v>
      </c>
    </row>
    <row r="33" spans="1:19" x14ac:dyDescent="0.25">
      <c r="A33" s="53" t="s">
        <v>9</v>
      </c>
      <c r="B33" s="41">
        <f t="shared" si="0"/>
        <v>-49.857142857142854</v>
      </c>
      <c r="C33" s="32">
        <f t="shared" si="3"/>
        <v>19.371765694495927</v>
      </c>
      <c r="D33" s="47">
        <f t="shared" si="1"/>
        <v>0.35612244897959178</v>
      </c>
      <c r="E33" s="45">
        <f t="shared" si="2"/>
        <v>0.14945641706707252</v>
      </c>
      <c r="F33" s="34">
        <v>-36</v>
      </c>
      <c r="G33" s="45">
        <v>0.25714285714285712</v>
      </c>
      <c r="H33" s="37">
        <v>-10</v>
      </c>
      <c r="I33" s="45">
        <v>7.1428571428571425E-2</v>
      </c>
      <c r="J33" s="37">
        <v>-62</v>
      </c>
      <c r="K33" s="45">
        <v>0.44285714285714284</v>
      </c>
      <c r="L33" s="37">
        <v>-64</v>
      </c>
      <c r="M33" s="45">
        <v>0.45714285714285713</v>
      </c>
      <c r="N33" s="37">
        <v>-71</v>
      </c>
      <c r="O33" s="45">
        <v>0.50714285714285712</v>
      </c>
      <c r="P33" s="37">
        <v>-49</v>
      </c>
      <c r="Q33" s="45">
        <v>0.35</v>
      </c>
      <c r="R33" s="37">
        <v>-57</v>
      </c>
      <c r="S33" s="45">
        <v>0.40714285714285714</v>
      </c>
    </row>
    <row r="34" spans="1:19" x14ac:dyDescent="0.25">
      <c r="A34" s="53" t="s">
        <v>10</v>
      </c>
      <c r="B34" s="41">
        <f t="shared" si="0"/>
        <v>-12.571428571428571</v>
      </c>
      <c r="C34" s="32">
        <f t="shared" si="3"/>
        <v>3.619674131234266</v>
      </c>
      <c r="D34" s="47">
        <f t="shared" si="1"/>
        <v>8.9795918367346933E-2</v>
      </c>
      <c r="E34" s="45">
        <f t="shared" si="2"/>
        <v>2.7926392211028606E-2</v>
      </c>
      <c r="F34" s="34">
        <v>-19</v>
      </c>
      <c r="G34" s="45">
        <v>0.1357142857142857</v>
      </c>
      <c r="H34" s="37">
        <v>-11</v>
      </c>
      <c r="I34" s="45">
        <v>7.857142857142857E-2</v>
      </c>
      <c r="J34" s="37">
        <v>-17</v>
      </c>
      <c r="K34" s="45">
        <v>0.12142857142857143</v>
      </c>
      <c r="L34" s="37">
        <v>-12</v>
      </c>
      <c r="M34" s="45">
        <v>8.5714285714285715E-2</v>
      </c>
      <c r="N34" s="37">
        <v>-9</v>
      </c>
      <c r="O34" s="45">
        <v>6.4285714285714279E-2</v>
      </c>
      <c r="P34" s="37">
        <v>-9</v>
      </c>
      <c r="Q34" s="45">
        <v>6.4285714285714279E-2</v>
      </c>
      <c r="R34" s="37">
        <v>-11</v>
      </c>
      <c r="S34" s="45">
        <v>7.857142857142857E-2</v>
      </c>
    </row>
    <row r="35" spans="1:19" x14ac:dyDescent="0.25">
      <c r="A35" s="53" t="s">
        <v>11</v>
      </c>
      <c r="B35" s="41">
        <f t="shared" si="0"/>
        <v>-21</v>
      </c>
      <c r="C35" s="32">
        <f t="shared" si="3"/>
        <v>4.8989794855663558</v>
      </c>
      <c r="D35" s="47">
        <f t="shared" si="1"/>
        <v>0.15</v>
      </c>
      <c r="E35" s="45">
        <f t="shared" si="2"/>
        <v>3.7796447300922763E-2</v>
      </c>
      <c r="F35" s="34">
        <v>-29</v>
      </c>
      <c r="G35" s="45">
        <v>0.20714285714285716</v>
      </c>
      <c r="H35" s="37">
        <v>-26</v>
      </c>
      <c r="I35" s="45">
        <v>0.18571428571428572</v>
      </c>
      <c r="J35" s="37">
        <v>-23</v>
      </c>
      <c r="K35" s="45">
        <v>0.16428571428571428</v>
      </c>
      <c r="L35" s="37">
        <v>-18</v>
      </c>
      <c r="M35" s="45">
        <v>0.12857142857142856</v>
      </c>
      <c r="N35" s="37">
        <v>-17</v>
      </c>
      <c r="O35" s="45">
        <v>0.12142857142857143</v>
      </c>
      <c r="P35" s="37">
        <v>-14</v>
      </c>
      <c r="Q35" s="45">
        <v>0.1</v>
      </c>
      <c r="R35" s="37">
        <v>-20</v>
      </c>
      <c r="S35" s="45">
        <v>0.14285714285714285</v>
      </c>
    </row>
    <row r="36" spans="1:19" x14ac:dyDescent="0.25">
      <c r="A36" s="53" t="s">
        <v>12</v>
      </c>
      <c r="B36" s="41">
        <f t="shared" si="0"/>
        <v>-46</v>
      </c>
      <c r="C36" s="32">
        <f t="shared" si="3"/>
        <v>4.6904157598234297</v>
      </c>
      <c r="D36" s="47">
        <f t="shared" si="1"/>
        <v>0.32857142857142857</v>
      </c>
      <c r="E36" s="45">
        <f t="shared" si="2"/>
        <v>3.6187343222787639E-2</v>
      </c>
      <c r="F36" s="34">
        <v>-52</v>
      </c>
      <c r="G36" s="45">
        <v>0.37142857142857144</v>
      </c>
      <c r="H36" s="37">
        <v>-46</v>
      </c>
      <c r="I36" s="45">
        <v>0.32857142857142857</v>
      </c>
      <c r="J36" s="37">
        <v>-53</v>
      </c>
      <c r="K36" s="45">
        <v>0.37857142857142856</v>
      </c>
      <c r="L36" s="37">
        <v>-39</v>
      </c>
      <c r="M36" s="45">
        <v>0.27857142857142858</v>
      </c>
      <c r="N36" s="37">
        <v>-42</v>
      </c>
      <c r="O36" s="45">
        <v>0.3</v>
      </c>
      <c r="P36" s="37">
        <v>-46</v>
      </c>
      <c r="Q36" s="45">
        <v>0.32857142857142857</v>
      </c>
      <c r="R36" s="37">
        <v>-44</v>
      </c>
      <c r="S36" s="45">
        <v>0.31428571428571428</v>
      </c>
    </row>
    <row r="37" spans="1:19" x14ac:dyDescent="0.25">
      <c r="A37" s="53" t="s">
        <v>13</v>
      </c>
      <c r="B37" s="41">
        <f t="shared" si="0"/>
        <v>-5.8571428571428568</v>
      </c>
      <c r="C37" s="32">
        <f t="shared" si="3"/>
        <v>9.2648116383376919</v>
      </c>
      <c r="D37" s="47">
        <f t="shared" si="1"/>
        <v>4.1836734693877546E-2</v>
      </c>
      <c r="E37" s="45">
        <f t="shared" si="2"/>
        <v>7.147957362816415E-2</v>
      </c>
      <c r="F37" s="34">
        <v>0</v>
      </c>
      <c r="G37" s="45">
        <v>0</v>
      </c>
      <c r="H37" s="37">
        <v>0</v>
      </c>
      <c r="I37" s="45">
        <v>0</v>
      </c>
      <c r="J37" s="37">
        <v>0</v>
      </c>
      <c r="K37" s="45">
        <v>0</v>
      </c>
      <c r="L37" s="37">
        <v>0</v>
      </c>
      <c r="M37" s="45">
        <v>0</v>
      </c>
      <c r="N37" s="37">
        <v>0</v>
      </c>
      <c r="O37" s="45">
        <v>0</v>
      </c>
      <c r="P37" s="37">
        <v>-21</v>
      </c>
      <c r="Q37" s="45">
        <v>0.15</v>
      </c>
      <c r="R37" s="37">
        <v>-20</v>
      </c>
      <c r="S37" s="45">
        <v>0.14285714285714285</v>
      </c>
    </row>
    <row r="38" spans="1:19" x14ac:dyDescent="0.25">
      <c r="A38" s="53" t="s">
        <v>14</v>
      </c>
      <c r="B38" s="41">
        <f t="shared" si="0"/>
        <v>-21</v>
      </c>
      <c r="C38" s="32">
        <f t="shared" si="3"/>
        <v>3.295017884191656</v>
      </c>
      <c r="D38" s="47">
        <f t="shared" si="1"/>
        <v>0.15</v>
      </c>
      <c r="E38" s="45">
        <f t="shared" si="2"/>
        <v>2.5421614885788715E-2</v>
      </c>
      <c r="F38" s="34">
        <v>-27</v>
      </c>
      <c r="G38" s="45">
        <v>0.19285714285714287</v>
      </c>
      <c r="H38" s="37">
        <v>-19</v>
      </c>
      <c r="I38" s="45">
        <v>0.1357142857142857</v>
      </c>
      <c r="J38" s="37">
        <v>-21</v>
      </c>
      <c r="K38" s="45">
        <v>0.15</v>
      </c>
      <c r="L38" s="37">
        <v>-20</v>
      </c>
      <c r="M38" s="45">
        <v>0.14285714285714285</v>
      </c>
      <c r="N38" s="37">
        <v>-20</v>
      </c>
      <c r="O38" s="45">
        <v>0.14285714285714285</v>
      </c>
      <c r="P38" s="37">
        <v>-16</v>
      </c>
      <c r="Q38" s="45">
        <v>0.11428571428571428</v>
      </c>
      <c r="R38" s="37">
        <v>-24</v>
      </c>
      <c r="S38" s="45">
        <v>0.17142857142857143</v>
      </c>
    </row>
    <row r="39" spans="1:19" x14ac:dyDescent="0.25">
      <c r="A39" s="53" t="s">
        <v>15</v>
      </c>
      <c r="B39" s="41">
        <f t="shared" si="0"/>
        <v>-18.857142857142858</v>
      </c>
      <c r="C39" s="32">
        <f t="shared" si="3"/>
        <v>4.969293465978879</v>
      </c>
      <c r="D39" s="47">
        <f t="shared" si="1"/>
        <v>0.13469387755102041</v>
      </c>
      <c r="E39" s="45">
        <f t="shared" si="2"/>
        <v>3.8338931437263774E-2</v>
      </c>
      <c r="F39" s="34">
        <v>-28</v>
      </c>
      <c r="G39" s="45">
        <v>0.2</v>
      </c>
      <c r="H39" s="37">
        <v>-12</v>
      </c>
      <c r="I39" s="45">
        <v>8.5714285714285715E-2</v>
      </c>
      <c r="J39" s="37">
        <v>-14</v>
      </c>
      <c r="K39" s="45">
        <v>0.1</v>
      </c>
      <c r="L39" s="37">
        <v>-17</v>
      </c>
      <c r="M39" s="45">
        <v>0.12142857142857143</v>
      </c>
      <c r="N39" s="37">
        <v>-22</v>
      </c>
      <c r="O39" s="45">
        <v>0.15714285714285714</v>
      </c>
      <c r="P39" s="37">
        <v>-18</v>
      </c>
      <c r="Q39" s="45">
        <v>0.12857142857142856</v>
      </c>
      <c r="R39" s="37">
        <v>-21</v>
      </c>
      <c r="S39" s="45">
        <v>0.15</v>
      </c>
    </row>
    <row r="40" spans="1:19" ht="15.75" thickBot="1" x14ac:dyDescent="0.3">
      <c r="A40" s="54" t="s">
        <v>16</v>
      </c>
      <c r="B40" s="42">
        <f t="shared" si="0"/>
        <v>-6.4285714285714288</v>
      </c>
      <c r="C40" s="43">
        <f t="shared" si="3"/>
        <v>12.163847404233143</v>
      </c>
      <c r="D40" s="48">
        <f t="shared" si="1"/>
        <v>4.5918367346938771E-2</v>
      </c>
      <c r="E40" s="46">
        <f t="shared" si="2"/>
        <v>9.384612014504351E-2</v>
      </c>
      <c r="F40" s="49">
        <v>-35</v>
      </c>
      <c r="G40" s="46">
        <v>0.25</v>
      </c>
      <c r="H40" s="39">
        <v>-10</v>
      </c>
      <c r="I40" s="46">
        <v>7.1428571428571425E-2</v>
      </c>
      <c r="J40" s="39">
        <v>0</v>
      </c>
      <c r="K40" s="46">
        <v>0</v>
      </c>
      <c r="L40" s="39">
        <v>0</v>
      </c>
      <c r="M40" s="46">
        <v>0</v>
      </c>
      <c r="N40" s="39">
        <v>0</v>
      </c>
      <c r="O40" s="46">
        <v>0</v>
      </c>
      <c r="P40" s="39">
        <v>0</v>
      </c>
      <c r="Q40" s="46">
        <v>0</v>
      </c>
      <c r="R40" s="39">
        <v>0</v>
      </c>
      <c r="S40" s="46">
        <v>0</v>
      </c>
    </row>
    <row r="42" spans="1:19" ht="15.75" thickBot="1" x14ac:dyDescent="0.3">
      <c r="A42" s="60" t="s">
        <v>77</v>
      </c>
      <c r="B42" s="60"/>
      <c r="C42" s="60"/>
      <c r="D42" s="60"/>
      <c r="E42" s="60"/>
      <c r="F42" s="60"/>
      <c r="G42" s="60"/>
      <c r="H42" s="60"/>
      <c r="I42" s="60"/>
    </row>
    <row r="43" spans="1:19" x14ac:dyDescent="0.25">
      <c r="A43" s="50" t="s">
        <v>72</v>
      </c>
      <c r="B43" s="61" t="s">
        <v>71</v>
      </c>
      <c r="C43" s="64"/>
      <c r="D43" s="64"/>
      <c r="E43" s="62"/>
      <c r="F43" s="65" t="s">
        <v>47</v>
      </c>
      <c r="G43" s="62"/>
      <c r="H43" s="66" t="s">
        <v>49</v>
      </c>
      <c r="I43" s="62"/>
    </row>
    <row r="44" spans="1:19" ht="30" x14ac:dyDescent="0.25">
      <c r="A44" s="51" t="s">
        <v>66</v>
      </c>
      <c r="B44" s="20" t="s">
        <v>69</v>
      </c>
      <c r="C44" s="18" t="s">
        <v>70</v>
      </c>
      <c r="D44" s="18" t="s">
        <v>73</v>
      </c>
      <c r="E44" s="21" t="s">
        <v>74</v>
      </c>
      <c r="F44" s="19" t="s">
        <v>63</v>
      </c>
      <c r="G44" s="21" t="s">
        <v>42</v>
      </c>
      <c r="H44" s="20" t="s">
        <v>63</v>
      </c>
      <c r="I44" s="21" t="s">
        <v>42</v>
      </c>
    </row>
    <row r="45" spans="1:19" x14ac:dyDescent="0.25">
      <c r="A45" s="52" t="s">
        <v>67</v>
      </c>
      <c r="B45" s="35" t="s">
        <v>64</v>
      </c>
      <c r="C45" s="31" t="s">
        <v>64</v>
      </c>
      <c r="D45" s="31" t="s">
        <v>65</v>
      </c>
      <c r="E45" s="36" t="s">
        <v>65</v>
      </c>
      <c r="F45" s="33" t="s">
        <v>64</v>
      </c>
      <c r="G45" s="36" t="s">
        <v>65</v>
      </c>
      <c r="H45" s="35" t="s">
        <v>64</v>
      </c>
      <c r="I45" s="36" t="s">
        <v>65</v>
      </c>
    </row>
    <row r="46" spans="1:19" x14ac:dyDescent="0.25">
      <c r="A46" s="53" t="s">
        <v>1</v>
      </c>
      <c r="B46" s="41">
        <f t="shared" ref="B46:B61" si="4">AVERAGE(F46,H46)</f>
        <v>251.5</v>
      </c>
      <c r="C46" s="32">
        <f>_xlfn.STDEV.S(F46,H46)</f>
        <v>3.5355339059327378</v>
      </c>
      <c r="D46" s="47">
        <f>AVERAGE(G46,I46)</f>
        <v>5.9611282294382555E-2</v>
      </c>
      <c r="E46" s="45">
        <f>_xlfn.STDEV.S(G46,I46)</f>
        <v>8.3800282197978818E-4</v>
      </c>
      <c r="F46" s="34">
        <v>249</v>
      </c>
      <c r="G46" s="45">
        <v>5.9018724816307183E-2</v>
      </c>
      <c r="H46" s="37">
        <v>254</v>
      </c>
      <c r="I46" s="45">
        <v>6.0203839772457926E-2</v>
      </c>
    </row>
    <row r="47" spans="1:19" x14ac:dyDescent="0.25">
      <c r="A47" s="53" t="s">
        <v>2</v>
      </c>
      <c r="B47" s="41">
        <f t="shared" si="4"/>
        <v>308.5</v>
      </c>
      <c r="C47" s="32">
        <f t="shared" ref="C47:C61" si="5">_xlfn.STDEV.S(F47,H47)</f>
        <v>0.70710678118654757</v>
      </c>
      <c r="D47" s="47">
        <f t="shared" ref="D47:D61" si="6">AVERAGE(G47,I47)</f>
        <v>7.3121592794501061E-2</v>
      </c>
      <c r="E47" s="45">
        <f t="shared" ref="E47:E61" si="7">_xlfn.STDEV.S(G47,I47)</f>
        <v>1.6760056439595373E-4</v>
      </c>
      <c r="F47" s="34">
        <v>308</v>
      </c>
      <c r="G47" s="45">
        <v>7.3003081298885997E-2</v>
      </c>
      <c r="H47" s="37">
        <v>309</v>
      </c>
      <c r="I47" s="45">
        <v>7.324010429011614E-2</v>
      </c>
      <c r="M47"/>
      <c r="N47"/>
      <c r="O47"/>
      <c r="P47"/>
      <c r="Q47"/>
    </row>
    <row r="48" spans="1:19" x14ac:dyDescent="0.25">
      <c r="A48" s="53" t="s">
        <v>3</v>
      </c>
      <c r="B48" s="41">
        <f t="shared" si="4"/>
        <v>0</v>
      </c>
      <c r="C48" s="32">
        <f t="shared" si="5"/>
        <v>0</v>
      </c>
      <c r="D48" s="47">
        <f t="shared" si="6"/>
        <v>0</v>
      </c>
      <c r="E48" s="45">
        <f t="shared" si="7"/>
        <v>0</v>
      </c>
      <c r="F48" s="34">
        <v>0</v>
      </c>
      <c r="G48" s="45">
        <v>0</v>
      </c>
      <c r="H48" s="37">
        <v>0</v>
      </c>
      <c r="I48" s="45">
        <v>0</v>
      </c>
      <c r="M48"/>
      <c r="N48"/>
      <c r="O48"/>
      <c r="P48"/>
      <c r="Q48"/>
    </row>
    <row r="49" spans="1:17" x14ac:dyDescent="0.25">
      <c r="A49" s="53" t="s">
        <v>4</v>
      </c>
      <c r="B49" s="41">
        <f t="shared" si="4"/>
        <v>348</v>
      </c>
      <c r="C49" s="32">
        <f t="shared" si="5"/>
        <v>1.4142135623730951</v>
      </c>
      <c r="D49" s="47">
        <f t="shared" si="6"/>
        <v>8.2484000948091968E-2</v>
      </c>
      <c r="E49" s="45">
        <f t="shared" si="7"/>
        <v>3.3520112879191727E-4</v>
      </c>
      <c r="F49" s="34">
        <v>347</v>
      </c>
      <c r="G49" s="45">
        <v>8.2246977956861811E-2</v>
      </c>
      <c r="H49" s="37">
        <v>349</v>
      </c>
      <c r="I49" s="45">
        <v>8.2721023939322111E-2</v>
      </c>
      <c r="M49"/>
      <c r="N49"/>
      <c r="O49"/>
      <c r="P49"/>
      <c r="Q49"/>
    </row>
    <row r="50" spans="1:17" x14ac:dyDescent="0.25">
      <c r="A50" s="53" t="s">
        <v>5</v>
      </c>
      <c r="B50" s="41">
        <f t="shared" si="4"/>
        <v>315</v>
      </c>
      <c r="C50" s="32">
        <f t="shared" si="5"/>
        <v>0</v>
      </c>
      <c r="D50" s="47">
        <f t="shared" si="6"/>
        <v>7.466224223749704E-2</v>
      </c>
      <c r="E50" s="45">
        <f t="shared" si="7"/>
        <v>0</v>
      </c>
      <c r="F50" s="34">
        <v>315</v>
      </c>
      <c r="G50" s="45">
        <v>7.466224223749704E-2</v>
      </c>
      <c r="H50" s="37">
        <v>315</v>
      </c>
      <c r="I50" s="45">
        <v>7.466224223749704E-2</v>
      </c>
      <c r="M50"/>
      <c r="N50"/>
      <c r="O50"/>
      <c r="P50"/>
      <c r="Q50"/>
    </row>
    <row r="51" spans="1:17" x14ac:dyDescent="0.25">
      <c r="A51" s="53" t="s">
        <v>6</v>
      </c>
      <c r="B51" s="41">
        <f t="shared" si="4"/>
        <v>206.5</v>
      </c>
      <c r="C51" s="32">
        <f t="shared" si="5"/>
        <v>4.9497474683058327</v>
      </c>
      <c r="D51" s="47">
        <f t="shared" si="6"/>
        <v>4.8945247689025834E-2</v>
      </c>
      <c r="E51" s="45">
        <f t="shared" si="7"/>
        <v>1.1732039507717056E-3</v>
      </c>
      <c r="F51" s="34">
        <v>203</v>
      </c>
      <c r="G51" s="45">
        <v>4.8115667219720312E-2</v>
      </c>
      <c r="H51" s="37">
        <v>210</v>
      </c>
      <c r="I51" s="45">
        <v>4.9774828158331355E-2</v>
      </c>
      <c r="M51"/>
      <c r="N51"/>
      <c r="O51"/>
      <c r="P51"/>
      <c r="Q51"/>
    </row>
    <row r="52" spans="1:17" x14ac:dyDescent="0.25">
      <c r="A52" s="53" t="s">
        <v>7</v>
      </c>
      <c r="B52" s="41">
        <f t="shared" si="4"/>
        <v>227</v>
      </c>
      <c r="C52" s="32">
        <f t="shared" si="5"/>
        <v>11.313708498984761</v>
      </c>
      <c r="D52" s="47">
        <f t="shared" si="6"/>
        <v>5.3804219009243898E-2</v>
      </c>
      <c r="E52" s="45">
        <f t="shared" si="7"/>
        <v>2.6816090303353282E-3</v>
      </c>
      <c r="F52" s="34">
        <v>235</v>
      </c>
      <c r="G52" s="45">
        <v>5.570040293908509E-2</v>
      </c>
      <c r="H52" s="37">
        <v>219</v>
      </c>
      <c r="I52" s="45">
        <v>5.1908035079402705E-2</v>
      </c>
      <c r="M52"/>
      <c r="N52"/>
      <c r="O52"/>
      <c r="P52"/>
      <c r="Q52"/>
    </row>
    <row r="53" spans="1:17" x14ac:dyDescent="0.25">
      <c r="A53" s="53" t="s">
        <v>8</v>
      </c>
      <c r="B53" s="41">
        <f t="shared" si="4"/>
        <v>361.5</v>
      </c>
      <c r="C53" s="32">
        <f t="shared" si="5"/>
        <v>6.3639610306789276</v>
      </c>
      <c r="D53" s="47">
        <f t="shared" si="6"/>
        <v>8.5683811329698989E-2</v>
      </c>
      <c r="E53" s="45">
        <f t="shared" si="7"/>
        <v>1.5084050795636228E-3</v>
      </c>
      <c r="F53" s="34">
        <v>357</v>
      </c>
      <c r="G53" s="45">
        <v>8.4617207869163311E-2</v>
      </c>
      <c r="H53" s="37">
        <v>366</v>
      </c>
      <c r="I53" s="45">
        <v>8.6750414790234653E-2</v>
      </c>
      <c r="M53"/>
      <c r="N53"/>
      <c r="O53"/>
      <c r="P53"/>
      <c r="Q53"/>
    </row>
    <row r="54" spans="1:17" x14ac:dyDescent="0.25">
      <c r="A54" s="53" t="s">
        <v>9</v>
      </c>
      <c r="B54" s="41">
        <f t="shared" si="4"/>
        <v>-70</v>
      </c>
      <c r="C54" s="32">
        <f t="shared" si="5"/>
        <v>0</v>
      </c>
      <c r="D54" s="47">
        <f t="shared" si="6"/>
        <v>-1.6591609386110453E-2</v>
      </c>
      <c r="E54" s="45">
        <f t="shared" si="7"/>
        <v>0</v>
      </c>
      <c r="F54" s="34">
        <v>-70</v>
      </c>
      <c r="G54" s="45">
        <v>-1.6591609386110453E-2</v>
      </c>
      <c r="H54" s="37">
        <v>-70</v>
      </c>
      <c r="I54" s="45">
        <v>-1.6591609386110453E-2</v>
      </c>
      <c r="M54"/>
      <c r="N54"/>
      <c r="O54"/>
      <c r="P54"/>
      <c r="Q54"/>
    </row>
    <row r="55" spans="1:17" x14ac:dyDescent="0.25">
      <c r="A55" s="53" t="s">
        <v>10</v>
      </c>
      <c r="B55" s="41">
        <f t="shared" si="4"/>
        <v>-10</v>
      </c>
      <c r="C55" s="32">
        <f t="shared" si="5"/>
        <v>0</v>
      </c>
      <c r="D55" s="47">
        <f t="shared" si="6"/>
        <v>-2.3702299123014932E-3</v>
      </c>
      <c r="E55" s="45">
        <f t="shared" si="7"/>
        <v>0</v>
      </c>
      <c r="F55" s="34">
        <v>-10</v>
      </c>
      <c r="G55" s="45">
        <v>-2.3702299123014932E-3</v>
      </c>
      <c r="H55" s="37">
        <v>-10</v>
      </c>
      <c r="I55" s="45">
        <v>-2.3702299123014932E-3</v>
      </c>
      <c r="M55"/>
      <c r="N55"/>
      <c r="O55"/>
      <c r="P55"/>
      <c r="Q55"/>
    </row>
    <row r="56" spans="1:17" x14ac:dyDescent="0.25">
      <c r="A56" s="53" t="s">
        <v>11</v>
      </c>
      <c r="B56" s="41">
        <f t="shared" si="4"/>
        <v>-20</v>
      </c>
      <c r="C56" s="32">
        <f t="shared" si="5"/>
        <v>0</v>
      </c>
      <c r="D56" s="47">
        <f t="shared" si="6"/>
        <v>-4.7404598246029864E-3</v>
      </c>
      <c r="E56" s="45">
        <f t="shared" si="7"/>
        <v>0</v>
      </c>
      <c r="F56" s="34">
        <v>-20</v>
      </c>
      <c r="G56" s="45">
        <v>-4.7404598246029864E-3</v>
      </c>
      <c r="H56" s="37">
        <v>-20</v>
      </c>
      <c r="I56" s="45">
        <v>-4.7404598246029864E-3</v>
      </c>
      <c r="M56"/>
      <c r="N56"/>
      <c r="O56"/>
      <c r="P56"/>
      <c r="Q56"/>
    </row>
    <row r="57" spans="1:17" x14ac:dyDescent="0.25">
      <c r="A57" s="53" t="s">
        <v>12</v>
      </c>
      <c r="B57" s="41">
        <f t="shared" si="4"/>
        <v>-50.5</v>
      </c>
      <c r="C57" s="32">
        <f t="shared" si="5"/>
        <v>0.70710678118654757</v>
      </c>
      <c r="D57" s="47">
        <f t="shared" si="6"/>
        <v>-1.1969661057122541E-2</v>
      </c>
      <c r="E57" s="45">
        <f t="shared" si="7"/>
        <v>1.6760056439595863E-4</v>
      </c>
      <c r="F57" s="34">
        <v>-50</v>
      </c>
      <c r="G57" s="45">
        <v>-1.1851149561507466E-2</v>
      </c>
      <c r="H57" s="37">
        <v>-51</v>
      </c>
      <c r="I57" s="45">
        <v>-1.2088172552737616E-2</v>
      </c>
      <c r="M57"/>
      <c r="N57"/>
      <c r="O57"/>
      <c r="P57"/>
      <c r="Q57"/>
    </row>
    <row r="58" spans="1:17" x14ac:dyDescent="0.25">
      <c r="A58" s="53" t="s">
        <v>13</v>
      </c>
      <c r="B58" s="41">
        <f t="shared" si="4"/>
        <v>0</v>
      </c>
      <c r="C58" s="32">
        <f t="shared" si="5"/>
        <v>0</v>
      </c>
      <c r="D58" s="47">
        <f t="shared" si="6"/>
        <v>0</v>
      </c>
      <c r="E58" s="45">
        <f t="shared" si="7"/>
        <v>0</v>
      </c>
      <c r="F58" s="34">
        <v>0</v>
      </c>
      <c r="G58" s="45">
        <v>0</v>
      </c>
      <c r="H58" s="37">
        <v>0</v>
      </c>
      <c r="I58" s="45">
        <v>0</v>
      </c>
      <c r="M58"/>
      <c r="N58"/>
      <c r="O58"/>
      <c r="P58"/>
      <c r="Q58"/>
    </row>
    <row r="59" spans="1:17" x14ac:dyDescent="0.25">
      <c r="A59" s="53" t="s">
        <v>14</v>
      </c>
      <c r="B59" s="41">
        <f t="shared" si="4"/>
        <v>-25</v>
      </c>
      <c r="C59" s="32">
        <f t="shared" si="5"/>
        <v>7.0710678118654755</v>
      </c>
      <c r="D59" s="47">
        <f t="shared" si="6"/>
        <v>-5.9255747807537337E-3</v>
      </c>
      <c r="E59" s="45">
        <f t="shared" si="7"/>
        <v>1.676005643959582E-3</v>
      </c>
      <c r="F59" s="34">
        <v>-30</v>
      </c>
      <c r="G59" s="45">
        <v>-7.11068973690448E-3</v>
      </c>
      <c r="H59" s="37">
        <v>-20</v>
      </c>
      <c r="I59" s="45">
        <v>-4.7404598246029864E-3</v>
      </c>
    </row>
    <row r="60" spans="1:17" x14ac:dyDescent="0.25">
      <c r="A60" s="53" t="s">
        <v>15</v>
      </c>
      <c r="B60" s="41">
        <f t="shared" si="4"/>
        <v>-15</v>
      </c>
      <c r="C60" s="32">
        <f t="shared" si="5"/>
        <v>7.0710678118654755</v>
      </c>
      <c r="D60" s="47">
        <f t="shared" si="6"/>
        <v>-3.55534486845224E-3</v>
      </c>
      <c r="E60" s="45">
        <f t="shared" si="7"/>
        <v>1.6760056439595818E-3</v>
      </c>
      <c r="F60" s="34">
        <v>-20</v>
      </c>
      <c r="G60" s="45">
        <v>-4.7404598246029864E-3</v>
      </c>
      <c r="H60" s="37">
        <v>-10</v>
      </c>
      <c r="I60" s="45">
        <v>-2.3702299123014932E-3</v>
      </c>
    </row>
    <row r="61" spans="1:17" ht="15.75" thickBot="1" x14ac:dyDescent="0.3">
      <c r="A61" s="54" t="s">
        <v>16</v>
      </c>
      <c r="B61" s="42">
        <f t="shared" si="4"/>
        <v>0</v>
      </c>
      <c r="C61" s="43">
        <f t="shared" si="5"/>
        <v>0</v>
      </c>
      <c r="D61" s="48">
        <f t="shared" si="6"/>
        <v>0</v>
      </c>
      <c r="E61" s="46">
        <f t="shared" si="7"/>
        <v>0</v>
      </c>
      <c r="F61" s="49">
        <v>0</v>
      </c>
      <c r="G61" s="46">
        <v>0</v>
      </c>
      <c r="H61" s="39">
        <v>0</v>
      </c>
      <c r="I61" s="46">
        <v>0</v>
      </c>
    </row>
  </sheetData>
  <mergeCells count="14">
    <mergeCell ref="A21:S21"/>
    <mergeCell ref="A42:I42"/>
    <mergeCell ref="A1:C1"/>
    <mergeCell ref="H22:I22"/>
    <mergeCell ref="F22:G22"/>
    <mergeCell ref="B43:E43"/>
    <mergeCell ref="F43:G43"/>
    <mergeCell ref="H43:I43"/>
    <mergeCell ref="B22:E22"/>
    <mergeCell ref="R22:S22"/>
    <mergeCell ref="P22:Q22"/>
    <mergeCell ref="N22:O22"/>
    <mergeCell ref="L22:M22"/>
    <mergeCell ref="J22:K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A6" sqref="A6:A21"/>
    </sheetView>
  </sheetViews>
  <sheetFormatPr defaultRowHeight="15" x14ac:dyDescent="0.25"/>
  <cols>
    <col min="1" max="1" width="16.85546875" bestFit="1" customWidth="1"/>
    <col min="2" max="2" width="16" bestFit="1" customWidth="1"/>
    <col min="3" max="9" width="12.7109375" bestFit="1" customWidth="1"/>
  </cols>
  <sheetData>
    <row r="1" spans="1:8" x14ac:dyDescent="0.25">
      <c r="A1" s="67" t="s">
        <v>61</v>
      </c>
      <c r="B1" s="67"/>
      <c r="C1" s="67"/>
      <c r="D1" s="67"/>
      <c r="E1" s="67"/>
      <c r="F1" s="67"/>
      <c r="G1" s="67"/>
      <c r="H1" s="67"/>
    </row>
    <row r="2" spans="1:8" x14ac:dyDescent="0.25">
      <c r="A2" s="67" t="s">
        <v>62</v>
      </c>
      <c r="B2" s="67"/>
      <c r="C2" s="67"/>
      <c r="D2" s="67"/>
      <c r="E2" s="67"/>
      <c r="F2" s="67"/>
      <c r="G2" s="67"/>
      <c r="H2" s="67"/>
    </row>
    <row r="4" spans="1:8" x14ac:dyDescent="0.25">
      <c r="A4" s="22" t="s">
        <v>57</v>
      </c>
      <c r="B4" s="22" t="s">
        <v>0</v>
      </c>
    </row>
    <row r="5" spans="1:8" x14ac:dyDescent="0.25">
      <c r="B5" t="s">
        <v>35</v>
      </c>
      <c r="C5" t="s">
        <v>36</v>
      </c>
      <c r="D5" t="s">
        <v>37</v>
      </c>
      <c r="E5" t="s">
        <v>38</v>
      </c>
      <c r="F5" t="s">
        <v>39</v>
      </c>
      <c r="G5" t="s">
        <v>40</v>
      </c>
      <c r="H5" t="s">
        <v>41</v>
      </c>
    </row>
    <row r="6" spans="1:8" x14ac:dyDescent="0.25">
      <c r="A6" t="s">
        <v>1</v>
      </c>
      <c r="B6">
        <v>232</v>
      </c>
      <c r="C6">
        <v>254</v>
      </c>
      <c r="D6">
        <v>248</v>
      </c>
      <c r="E6">
        <v>248</v>
      </c>
      <c r="F6">
        <v>248</v>
      </c>
      <c r="G6">
        <v>243</v>
      </c>
      <c r="H6">
        <v>250</v>
      </c>
    </row>
    <row r="7" spans="1:8" x14ac:dyDescent="0.25">
      <c r="A7" t="s">
        <v>2</v>
      </c>
      <c r="B7">
        <v>340</v>
      </c>
      <c r="C7">
        <v>337</v>
      </c>
      <c r="D7">
        <v>338</v>
      </c>
      <c r="E7">
        <v>336</v>
      </c>
      <c r="F7">
        <v>337</v>
      </c>
      <c r="G7">
        <v>337</v>
      </c>
      <c r="H7">
        <v>341</v>
      </c>
    </row>
    <row r="8" spans="1:8" x14ac:dyDescent="0.25">
      <c r="A8" t="s">
        <v>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</row>
    <row r="9" spans="1:8" x14ac:dyDescent="0.25">
      <c r="A9" t="s">
        <v>4</v>
      </c>
      <c r="B9">
        <v>343</v>
      </c>
      <c r="C9">
        <v>342</v>
      </c>
      <c r="D9">
        <v>355</v>
      </c>
      <c r="E9">
        <v>352</v>
      </c>
      <c r="F9">
        <v>339</v>
      </c>
      <c r="G9">
        <v>350</v>
      </c>
      <c r="H9">
        <v>346</v>
      </c>
    </row>
    <row r="10" spans="1:8" x14ac:dyDescent="0.25">
      <c r="A10" t="s">
        <v>5</v>
      </c>
      <c r="B10">
        <v>328</v>
      </c>
      <c r="C10">
        <v>319</v>
      </c>
      <c r="D10">
        <v>320</v>
      </c>
      <c r="E10">
        <v>314</v>
      </c>
      <c r="F10">
        <v>327</v>
      </c>
      <c r="G10">
        <v>313</v>
      </c>
      <c r="H10">
        <v>314</v>
      </c>
    </row>
    <row r="11" spans="1:8" x14ac:dyDescent="0.25">
      <c r="A11" t="s">
        <v>6</v>
      </c>
      <c r="B11">
        <v>204</v>
      </c>
      <c r="C11">
        <v>208</v>
      </c>
      <c r="D11">
        <v>205</v>
      </c>
      <c r="E11">
        <v>203</v>
      </c>
      <c r="F11">
        <v>209</v>
      </c>
      <c r="G11">
        <v>198</v>
      </c>
      <c r="H11">
        <v>202</v>
      </c>
    </row>
    <row r="12" spans="1:8" x14ac:dyDescent="0.25">
      <c r="A12" t="s">
        <v>7</v>
      </c>
      <c r="B12">
        <v>257</v>
      </c>
      <c r="C12">
        <v>260</v>
      </c>
      <c r="D12">
        <v>274</v>
      </c>
      <c r="E12">
        <v>251</v>
      </c>
      <c r="F12">
        <v>265</v>
      </c>
      <c r="G12">
        <v>254</v>
      </c>
      <c r="H12">
        <v>266</v>
      </c>
    </row>
    <row r="13" spans="1:8" x14ac:dyDescent="0.25">
      <c r="A13" t="s">
        <v>8</v>
      </c>
      <c r="B13">
        <v>360</v>
      </c>
      <c r="C13">
        <v>362</v>
      </c>
      <c r="D13">
        <v>361</v>
      </c>
      <c r="E13">
        <v>358</v>
      </c>
      <c r="F13">
        <v>365</v>
      </c>
      <c r="G13">
        <v>350</v>
      </c>
      <c r="H13">
        <v>354</v>
      </c>
    </row>
    <row r="14" spans="1:8" x14ac:dyDescent="0.25">
      <c r="A14" t="s">
        <v>9</v>
      </c>
      <c r="B14">
        <v>-36</v>
      </c>
      <c r="C14">
        <v>-10</v>
      </c>
      <c r="D14">
        <v>-62</v>
      </c>
      <c r="E14">
        <v>-64</v>
      </c>
      <c r="F14">
        <v>-71</v>
      </c>
      <c r="G14">
        <v>-49</v>
      </c>
      <c r="H14">
        <v>-57</v>
      </c>
    </row>
    <row r="15" spans="1:8" x14ac:dyDescent="0.25">
      <c r="A15" t="s">
        <v>10</v>
      </c>
      <c r="B15">
        <v>-19</v>
      </c>
      <c r="C15">
        <v>-11</v>
      </c>
      <c r="D15">
        <v>-17</v>
      </c>
      <c r="E15">
        <v>-12</v>
      </c>
      <c r="F15">
        <v>-9</v>
      </c>
      <c r="G15">
        <v>-9</v>
      </c>
      <c r="H15">
        <v>-11</v>
      </c>
    </row>
    <row r="16" spans="1:8" x14ac:dyDescent="0.25">
      <c r="A16" t="s">
        <v>11</v>
      </c>
      <c r="B16">
        <v>-29</v>
      </c>
      <c r="C16">
        <v>-26</v>
      </c>
      <c r="D16">
        <v>-23</v>
      </c>
      <c r="E16">
        <v>-18</v>
      </c>
      <c r="F16">
        <v>-17</v>
      </c>
      <c r="G16">
        <v>-14</v>
      </c>
      <c r="H16">
        <v>-20</v>
      </c>
    </row>
    <row r="17" spans="1:8" x14ac:dyDescent="0.25">
      <c r="A17" t="s">
        <v>12</v>
      </c>
      <c r="B17">
        <v>-52</v>
      </c>
      <c r="C17">
        <v>-46</v>
      </c>
      <c r="D17">
        <v>-53</v>
      </c>
      <c r="E17">
        <v>-39</v>
      </c>
      <c r="F17">
        <v>-42</v>
      </c>
      <c r="G17">
        <v>-46</v>
      </c>
      <c r="H17">
        <v>-44</v>
      </c>
    </row>
    <row r="18" spans="1:8" x14ac:dyDescent="0.25">
      <c r="A18" t="s">
        <v>13</v>
      </c>
      <c r="B18">
        <v>0</v>
      </c>
      <c r="C18">
        <v>0</v>
      </c>
      <c r="D18">
        <v>0</v>
      </c>
      <c r="E18">
        <v>0</v>
      </c>
      <c r="F18">
        <v>0</v>
      </c>
      <c r="G18">
        <v>-21</v>
      </c>
      <c r="H18">
        <v>-20</v>
      </c>
    </row>
    <row r="19" spans="1:8" x14ac:dyDescent="0.25">
      <c r="A19" t="s">
        <v>14</v>
      </c>
      <c r="B19">
        <v>-27</v>
      </c>
      <c r="C19">
        <v>-19</v>
      </c>
      <c r="D19">
        <v>-21</v>
      </c>
      <c r="E19">
        <v>-20</v>
      </c>
      <c r="F19">
        <v>-20</v>
      </c>
      <c r="G19">
        <v>-16</v>
      </c>
      <c r="H19">
        <v>-24</v>
      </c>
    </row>
    <row r="20" spans="1:8" x14ac:dyDescent="0.25">
      <c r="A20" t="s">
        <v>15</v>
      </c>
      <c r="B20">
        <v>-28</v>
      </c>
      <c r="C20">
        <v>-12</v>
      </c>
      <c r="D20">
        <v>-14</v>
      </c>
      <c r="E20">
        <v>-17</v>
      </c>
      <c r="F20">
        <v>-22</v>
      </c>
      <c r="G20">
        <v>-18</v>
      </c>
      <c r="H20">
        <v>-21</v>
      </c>
    </row>
    <row r="21" spans="1:8" x14ac:dyDescent="0.25">
      <c r="A21" t="s">
        <v>16</v>
      </c>
      <c r="B21">
        <v>-35</v>
      </c>
      <c r="C21">
        <v>-10</v>
      </c>
      <c r="D21">
        <v>0</v>
      </c>
      <c r="E21">
        <v>0</v>
      </c>
      <c r="F21">
        <v>0</v>
      </c>
      <c r="G21">
        <v>0</v>
      </c>
      <c r="H21">
        <v>0</v>
      </c>
    </row>
    <row r="23" spans="1:8" x14ac:dyDescent="0.25">
      <c r="A23" s="22" t="s">
        <v>57</v>
      </c>
      <c r="B23" s="22" t="s">
        <v>42</v>
      </c>
    </row>
    <row r="24" spans="1:8" x14ac:dyDescent="0.25">
      <c r="B24" t="s">
        <v>35</v>
      </c>
      <c r="C24" t="s">
        <v>36</v>
      </c>
      <c r="D24" t="s">
        <v>37</v>
      </c>
      <c r="E24" t="s">
        <v>38</v>
      </c>
      <c r="F24" t="s">
        <v>39</v>
      </c>
      <c r="G24" t="s">
        <v>40</v>
      </c>
      <c r="H24" t="s">
        <v>41</v>
      </c>
    </row>
    <row r="25" spans="1:8" x14ac:dyDescent="0.25">
      <c r="A25" t="s">
        <v>1</v>
      </c>
      <c r="B25">
        <v>-1.6571428571428573</v>
      </c>
      <c r="C25">
        <v>-1.8142857142857143</v>
      </c>
      <c r="D25">
        <v>-1.7714285714285714</v>
      </c>
      <c r="E25">
        <v>-1.7714285714285714</v>
      </c>
      <c r="F25">
        <v>-1.7714285714285714</v>
      </c>
      <c r="G25">
        <v>-1.7357142857142858</v>
      </c>
      <c r="H25">
        <v>-1.7857142857142858</v>
      </c>
    </row>
    <row r="26" spans="1:8" x14ac:dyDescent="0.25">
      <c r="A26" t="s">
        <v>2</v>
      </c>
      <c r="B26">
        <v>-2.4285714285714284</v>
      </c>
      <c r="C26">
        <v>-2.407142857142857</v>
      </c>
      <c r="D26">
        <v>-2.4142857142857141</v>
      </c>
      <c r="E26">
        <v>-2.4</v>
      </c>
      <c r="F26">
        <v>-2.407142857142857</v>
      </c>
      <c r="G26">
        <v>-2.407142857142857</v>
      </c>
      <c r="H26">
        <v>-2.4357142857142855</v>
      </c>
    </row>
    <row r="27" spans="1:8" x14ac:dyDescent="0.25">
      <c r="A27" t="s">
        <v>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25">
      <c r="A28" t="s">
        <v>4</v>
      </c>
      <c r="B28">
        <v>-2.4500000000000002</v>
      </c>
      <c r="C28">
        <v>-2.4428571428571431</v>
      </c>
      <c r="D28">
        <v>-2.5357142857142856</v>
      </c>
      <c r="E28">
        <v>-2.5142857142857142</v>
      </c>
      <c r="F28">
        <v>-2.4214285714285713</v>
      </c>
      <c r="G28">
        <v>-2.5</v>
      </c>
      <c r="H28">
        <v>-2.4714285714285715</v>
      </c>
    </row>
    <row r="29" spans="1:8" x14ac:dyDescent="0.25">
      <c r="A29" t="s">
        <v>5</v>
      </c>
      <c r="B29">
        <v>-2.342857142857143</v>
      </c>
      <c r="C29">
        <v>-2.2785714285714285</v>
      </c>
      <c r="D29">
        <v>-2.2857142857142856</v>
      </c>
      <c r="E29">
        <v>-2.2428571428571429</v>
      </c>
      <c r="F29">
        <v>-2.3357142857142859</v>
      </c>
      <c r="G29">
        <v>-2.2357142857142858</v>
      </c>
      <c r="H29">
        <v>-2.2428571428571429</v>
      </c>
    </row>
    <row r="30" spans="1:8" x14ac:dyDescent="0.25">
      <c r="A30" t="s">
        <v>6</v>
      </c>
      <c r="B30">
        <v>-1.4571428571428571</v>
      </c>
      <c r="C30">
        <v>-1.4857142857142858</v>
      </c>
      <c r="D30">
        <v>-1.4642857142857142</v>
      </c>
      <c r="E30">
        <v>-1.45</v>
      </c>
      <c r="F30">
        <v>-1.4928571428571429</v>
      </c>
      <c r="G30">
        <v>-1.4142857142857144</v>
      </c>
      <c r="H30">
        <v>-1.4428571428571428</v>
      </c>
    </row>
    <row r="31" spans="1:8" x14ac:dyDescent="0.25">
      <c r="A31" t="s">
        <v>7</v>
      </c>
      <c r="B31">
        <v>-1.8357142857142856</v>
      </c>
      <c r="C31">
        <v>-1.8571428571428572</v>
      </c>
      <c r="D31">
        <v>-1.9571428571428571</v>
      </c>
      <c r="E31">
        <v>-1.7928571428571429</v>
      </c>
      <c r="F31">
        <v>-1.8928571428571428</v>
      </c>
      <c r="G31">
        <v>-1.8142857142857143</v>
      </c>
      <c r="H31">
        <v>-1.9</v>
      </c>
    </row>
    <row r="32" spans="1:8" x14ac:dyDescent="0.25">
      <c r="A32" t="s">
        <v>8</v>
      </c>
      <c r="B32">
        <v>-2.5714285714285716</v>
      </c>
      <c r="C32">
        <v>-2.5857142857142859</v>
      </c>
      <c r="D32">
        <v>-2.5785714285714287</v>
      </c>
      <c r="E32">
        <v>-2.5571428571428569</v>
      </c>
      <c r="F32">
        <v>-2.6071428571428572</v>
      </c>
      <c r="G32">
        <v>-2.5</v>
      </c>
      <c r="H32">
        <v>-2.5285714285714285</v>
      </c>
    </row>
    <row r="33" spans="1:8" x14ac:dyDescent="0.25">
      <c r="A33" t="s">
        <v>9</v>
      </c>
      <c r="B33">
        <v>0.25714285714285712</v>
      </c>
      <c r="C33">
        <v>7.1428571428571425E-2</v>
      </c>
      <c r="D33">
        <v>0.44285714285714284</v>
      </c>
      <c r="E33">
        <v>0.45714285714285713</v>
      </c>
      <c r="F33">
        <v>0.50714285714285712</v>
      </c>
      <c r="G33">
        <v>0.35</v>
      </c>
      <c r="H33">
        <v>0.40714285714285714</v>
      </c>
    </row>
    <row r="34" spans="1:8" x14ac:dyDescent="0.25">
      <c r="A34" t="s">
        <v>10</v>
      </c>
      <c r="B34">
        <v>0.1357142857142857</v>
      </c>
      <c r="C34">
        <v>7.857142857142857E-2</v>
      </c>
      <c r="D34">
        <v>0.12142857142857143</v>
      </c>
      <c r="E34">
        <v>8.5714285714285715E-2</v>
      </c>
      <c r="F34">
        <v>6.4285714285714279E-2</v>
      </c>
      <c r="G34">
        <v>6.4285714285714279E-2</v>
      </c>
      <c r="H34">
        <v>7.857142857142857E-2</v>
      </c>
    </row>
    <row r="35" spans="1:8" x14ac:dyDescent="0.25">
      <c r="A35" t="s">
        <v>11</v>
      </c>
      <c r="B35">
        <v>0.20714285714285716</v>
      </c>
      <c r="C35">
        <v>0.18571428571428572</v>
      </c>
      <c r="D35">
        <v>0.16428571428571428</v>
      </c>
      <c r="E35">
        <v>0.12857142857142856</v>
      </c>
      <c r="F35">
        <v>0.12142857142857143</v>
      </c>
      <c r="G35">
        <v>0.1</v>
      </c>
      <c r="H35">
        <v>0.14285714285714285</v>
      </c>
    </row>
    <row r="36" spans="1:8" x14ac:dyDescent="0.25">
      <c r="A36" t="s">
        <v>12</v>
      </c>
      <c r="B36">
        <v>0.37142857142857144</v>
      </c>
      <c r="C36">
        <v>0.32857142857142857</v>
      </c>
      <c r="D36">
        <v>0.37857142857142856</v>
      </c>
      <c r="E36">
        <v>0.27857142857142858</v>
      </c>
      <c r="F36">
        <v>0.3</v>
      </c>
      <c r="G36">
        <v>0.32857142857142857</v>
      </c>
      <c r="H36">
        <v>0.31428571428571428</v>
      </c>
    </row>
    <row r="37" spans="1:8" x14ac:dyDescent="0.25">
      <c r="A37" t="s">
        <v>13</v>
      </c>
      <c r="B37">
        <v>0</v>
      </c>
      <c r="C37">
        <v>0</v>
      </c>
      <c r="D37">
        <v>0</v>
      </c>
      <c r="E37">
        <v>0</v>
      </c>
      <c r="F37">
        <v>0</v>
      </c>
      <c r="G37">
        <v>0.15</v>
      </c>
      <c r="H37">
        <v>0.14285714285714285</v>
      </c>
    </row>
    <row r="38" spans="1:8" x14ac:dyDescent="0.25">
      <c r="A38" t="s">
        <v>14</v>
      </c>
      <c r="B38">
        <v>0.19285714285714287</v>
      </c>
      <c r="C38">
        <v>0.1357142857142857</v>
      </c>
      <c r="D38">
        <v>0.15</v>
      </c>
      <c r="E38">
        <v>0.14285714285714285</v>
      </c>
      <c r="F38">
        <v>0.14285714285714285</v>
      </c>
      <c r="G38">
        <v>0.11428571428571428</v>
      </c>
      <c r="H38">
        <v>0.17142857142857143</v>
      </c>
    </row>
    <row r="39" spans="1:8" x14ac:dyDescent="0.25">
      <c r="A39" t="s">
        <v>15</v>
      </c>
      <c r="B39">
        <v>0.2</v>
      </c>
      <c r="C39">
        <v>8.5714285714285715E-2</v>
      </c>
      <c r="D39">
        <v>0.1</v>
      </c>
      <c r="E39">
        <v>0.12142857142857143</v>
      </c>
      <c r="F39">
        <v>0.15714285714285714</v>
      </c>
      <c r="G39">
        <v>0.12857142857142856</v>
      </c>
      <c r="H39">
        <v>0.15</v>
      </c>
    </row>
    <row r="40" spans="1:8" x14ac:dyDescent="0.25">
      <c r="A40" t="s">
        <v>16</v>
      </c>
      <c r="B40">
        <v>0.25</v>
      </c>
      <c r="C40">
        <v>7.1428571428571425E-2</v>
      </c>
      <c r="D40">
        <v>0</v>
      </c>
      <c r="E40">
        <v>0</v>
      </c>
      <c r="F40">
        <v>0</v>
      </c>
      <c r="G40">
        <v>0</v>
      </c>
      <c r="H40">
        <v>0</v>
      </c>
    </row>
    <row r="43" spans="1:8" x14ac:dyDescent="0.25">
      <c r="A43" s="22" t="s">
        <v>58</v>
      </c>
      <c r="B43" s="22" t="s">
        <v>0</v>
      </c>
    </row>
    <row r="44" spans="1:8" x14ac:dyDescent="0.25">
      <c r="B44" t="s">
        <v>47</v>
      </c>
      <c r="C44" t="s">
        <v>49</v>
      </c>
    </row>
    <row r="45" spans="1:8" x14ac:dyDescent="0.25">
      <c r="A45" t="s">
        <v>1</v>
      </c>
      <c r="B45">
        <v>249</v>
      </c>
      <c r="C45">
        <v>254</v>
      </c>
    </row>
    <row r="46" spans="1:8" x14ac:dyDescent="0.25">
      <c r="A46" t="s">
        <v>2</v>
      </c>
      <c r="B46">
        <v>308</v>
      </c>
      <c r="C46">
        <v>309</v>
      </c>
    </row>
    <row r="47" spans="1:8" x14ac:dyDescent="0.25">
      <c r="A47" t="s">
        <v>3</v>
      </c>
      <c r="B47">
        <v>0</v>
      </c>
      <c r="C47">
        <v>0</v>
      </c>
    </row>
    <row r="48" spans="1:8" x14ac:dyDescent="0.25">
      <c r="A48" t="s">
        <v>4</v>
      </c>
      <c r="B48">
        <v>347</v>
      </c>
      <c r="C48">
        <v>349</v>
      </c>
    </row>
    <row r="49" spans="1:3" x14ac:dyDescent="0.25">
      <c r="A49" t="s">
        <v>5</v>
      </c>
      <c r="B49">
        <v>315</v>
      </c>
      <c r="C49">
        <v>315</v>
      </c>
    </row>
    <row r="50" spans="1:3" x14ac:dyDescent="0.25">
      <c r="A50" t="s">
        <v>6</v>
      </c>
      <c r="B50">
        <v>203</v>
      </c>
      <c r="C50">
        <v>210</v>
      </c>
    </row>
    <row r="51" spans="1:3" x14ac:dyDescent="0.25">
      <c r="A51" t="s">
        <v>7</v>
      </c>
      <c r="B51">
        <v>235</v>
      </c>
      <c r="C51">
        <v>219</v>
      </c>
    </row>
    <row r="52" spans="1:3" x14ac:dyDescent="0.25">
      <c r="A52" t="s">
        <v>8</v>
      </c>
      <c r="B52">
        <v>357</v>
      </c>
      <c r="C52">
        <v>366</v>
      </c>
    </row>
    <row r="53" spans="1:3" x14ac:dyDescent="0.25">
      <c r="A53" t="s">
        <v>9</v>
      </c>
      <c r="B53">
        <v>-70</v>
      </c>
      <c r="C53">
        <v>-70</v>
      </c>
    </row>
    <row r="54" spans="1:3" x14ac:dyDescent="0.25">
      <c r="A54" t="s">
        <v>10</v>
      </c>
      <c r="B54">
        <v>-10</v>
      </c>
      <c r="C54">
        <v>-10</v>
      </c>
    </row>
    <row r="55" spans="1:3" x14ac:dyDescent="0.25">
      <c r="A55" t="s">
        <v>11</v>
      </c>
      <c r="B55">
        <v>-20</v>
      </c>
      <c r="C55">
        <v>-20</v>
      </c>
    </row>
    <row r="56" spans="1:3" x14ac:dyDescent="0.25">
      <c r="A56" t="s">
        <v>12</v>
      </c>
      <c r="B56">
        <v>-50</v>
      </c>
      <c r="C56">
        <v>-51</v>
      </c>
    </row>
    <row r="57" spans="1:3" x14ac:dyDescent="0.25">
      <c r="A57" t="s">
        <v>13</v>
      </c>
      <c r="B57">
        <v>0</v>
      </c>
      <c r="C57">
        <v>0</v>
      </c>
    </row>
    <row r="58" spans="1:3" x14ac:dyDescent="0.25">
      <c r="A58" t="s">
        <v>14</v>
      </c>
      <c r="B58">
        <v>-30</v>
      </c>
      <c r="C58">
        <v>-20</v>
      </c>
    </row>
    <row r="59" spans="1:3" x14ac:dyDescent="0.25">
      <c r="A59" t="s">
        <v>15</v>
      </c>
      <c r="B59">
        <v>-20</v>
      </c>
      <c r="C59">
        <v>-10</v>
      </c>
    </row>
    <row r="60" spans="1:3" x14ac:dyDescent="0.25">
      <c r="A60" t="s">
        <v>16</v>
      </c>
      <c r="B60">
        <v>0</v>
      </c>
      <c r="C60">
        <v>0</v>
      </c>
    </row>
    <row r="62" spans="1:3" x14ac:dyDescent="0.25">
      <c r="A62" s="22" t="s">
        <v>58</v>
      </c>
      <c r="B62" s="22" t="s">
        <v>42</v>
      </c>
    </row>
    <row r="63" spans="1:3" x14ac:dyDescent="0.25">
      <c r="B63" t="s">
        <v>47</v>
      </c>
      <c r="C63" t="s">
        <v>49</v>
      </c>
    </row>
    <row r="64" spans="1:3" x14ac:dyDescent="0.25">
      <c r="A64" t="s">
        <v>1</v>
      </c>
      <c r="B64">
        <v>5.9018724816307183E-2</v>
      </c>
      <c r="C64">
        <v>6.0203839772457926E-2</v>
      </c>
    </row>
    <row r="65" spans="1:3" x14ac:dyDescent="0.25">
      <c r="A65" t="s">
        <v>2</v>
      </c>
      <c r="B65">
        <v>7.3003081298885997E-2</v>
      </c>
      <c r="C65">
        <v>7.324010429011614E-2</v>
      </c>
    </row>
    <row r="66" spans="1:3" x14ac:dyDescent="0.25">
      <c r="A66" t="s">
        <v>3</v>
      </c>
      <c r="B66">
        <v>0</v>
      </c>
      <c r="C66">
        <v>0</v>
      </c>
    </row>
    <row r="67" spans="1:3" x14ac:dyDescent="0.25">
      <c r="A67" t="s">
        <v>4</v>
      </c>
      <c r="B67">
        <v>8.2246977956861811E-2</v>
      </c>
      <c r="C67">
        <v>8.2721023939322111E-2</v>
      </c>
    </row>
    <row r="68" spans="1:3" x14ac:dyDescent="0.25">
      <c r="A68" t="s">
        <v>5</v>
      </c>
      <c r="B68">
        <v>7.466224223749704E-2</v>
      </c>
      <c r="C68">
        <v>7.466224223749704E-2</v>
      </c>
    </row>
    <row r="69" spans="1:3" x14ac:dyDescent="0.25">
      <c r="A69" t="s">
        <v>6</v>
      </c>
      <c r="B69">
        <v>4.8115667219720312E-2</v>
      </c>
      <c r="C69">
        <v>4.9774828158331355E-2</v>
      </c>
    </row>
    <row r="70" spans="1:3" x14ac:dyDescent="0.25">
      <c r="A70" t="s">
        <v>7</v>
      </c>
      <c r="B70">
        <v>5.570040293908509E-2</v>
      </c>
      <c r="C70">
        <v>5.1908035079402705E-2</v>
      </c>
    </row>
    <row r="71" spans="1:3" x14ac:dyDescent="0.25">
      <c r="A71" t="s">
        <v>8</v>
      </c>
      <c r="B71">
        <v>8.4617207869163311E-2</v>
      </c>
      <c r="C71">
        <v>8.6750414790234653E-2</v>
      </c>
    </row>
    <row r="72" spans="1:3" x14ac:dyDescent="0.25">
      <c r="A72" t="s">
        <v>9</v>
      </c>
      <c r="B72">
        <v>-1.6591609386110453E-2</v>
      </c>
      <c r="C72">
        <v>-1.6591609386110453E-2</v>
      </c>
    </row>
    <row r="73" spans="1:3" x14ac:dyDescent="0.25">
      <c r="A73" t="s">
        <v>10</v>
      </c>
      <c r="B73">
        <v>-2.3702299123014932E-3</v>
      </c>
      <c r="C73">
        <v>-2.3702299123014932E-3</v>
      </c>
    </row>
    <row r="74" spans="1:3" x14ac:dyDescent="0.25">
      <c r="A74" t="s">
        <v>11</v>
      </c>
      <c r="B74">
        <v>-4.7404598246029864E-3</v>
      </c>
      <c r="C74">
        <v>-4.7404598246029864E-3</v>
      </c>
    </row>
    <row r="75" spans="1:3" x14ac:dyDescent="0.25">
      <c r="A75" t="s">
        <v>12</v>
      </c>
      <c r="B75">
        <v>-1.1851149561507466E-2</v>
      </c>
      <c r="C75">
        <v>-1.2088172552737616E-2</v>
      </c>
    </row>
    <row r="76" spans="1:3" x14ac:dyDescent="0.25">
      <c r="A76" t="s">
        <v>13</v>
      </c>
      <c r="B76">
        <v>0</v>
      </c>
      <c r="C76">
        <v>0</v>
      </c>
    </row>
    <row r="77" spans="1:3" x14ac:dyDescent="0.25">
      <c r="A77" t="s">
        <v>14</v>
      </c>
      <c r="B77">
        <v>-7.11068973690448E-3</v>
      </c>
      <c r="C77">
        <v>-4.7404598246029864E-3</v>
      </c>
    </row>
    <row r="78" spans="1:3" x14ac:dyDescent="0.25">
      <c r="A78" t="s">
        <v>15</v>
      </c>
      <c r="B78">
        <v>-4.7404598246029864E-3</v>
      </c>
      <c r="C78">
        <v>-2.3702299123014932E-3</v>
      </c>
    </row>
    <row r="79" spans="1:3" x14ac:dyDescent="0.25">
      <c r="A79" t="s">
        <v>16</v>
      </c>
      <c r="B79">
        <v>0</v>
      </c>
      <c r="C79">
        <v>0</v>
      </c>
    </row>
    <row r="81" spans="5:5" x14ac:dyDescent="0.25">
      <c r="E81" s="22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Fast dumps</vt:lpstr>
      <vt:lpstr>Controlled ramps</vt:lpstr>
      <vt:lpstr>Fast vs Controlled Comparison</vt:lpstr>
      <vt:lpstr>Tables for Plots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2018-10-29T20:43:17Z</dcterms:modified>
</cp:coreProperties>
</file>