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8" windowWidth="11352" windowHeight="8448"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H30" i="3" l="1"/>
  <c r="J30" i="3" s="1"/>
  <c r="P30" i="3" s="1"/>
  <c r="H29" i="3"/>
  <c r="J29" i="3" s="1"/>
  <c r="P29" i="3" s="1"/>
  <c r="H28" i="3"/>
  <c r="J28" i="3" s="1"/>
  <c r="P28" i="3" s="1"/>
  <c r="H27" i="3"/>
  <c r="H26" i="3"/>
  <c r="J26" i="3" s="1"/>
  <c r="P26" i="3" s="1"/>
  <c r="H25" i="3"/>
  <c r="J25" i="3" s="1"/>
  <c r="P25" i="3" s="1"/>
  <c r="H24" i="3"/>
  <c r="J24" i="3" s="1"/>
  <c r="P24" i="3" s="1"/>
  <c r="H23" i="3"/>
  <c r="H22" i="3"/>
  <c r="J22" i="3" s="1"/>
  <c r="P22" i="3" s="1"/>
  <c r="H21" i="3"/>
  <c r="J21" i="3" s="1"/>
  <c r="P21" i="3" s="1"/>
  <c r="H20" i="3"/>
  <c r="H19" i="3"/>
  <c r="H18" i="3"/>
  <c r="H17" i="3"/>
  <c r="H16" i="3"/>
  <c r="H15" i="3"/>
  <c r="H14" i="3"/>
  <c r="H31" i="3" s="1"/>
  <c r="J31" i="3" s="1"/>
  <c r="P31" i="3" s="1"/>
  <c r="E31" i="3"/>
  <c r="J27" i="3"/>
  <c r="P27" i="3" s="1"/>
  <c r="J23" i="3"/>
  <c r="P23" i="3" s="1"/>
  <c r="J20" i="3"/>
  <c r="P20" i="3" s="1"/>
  <c r="E14" i="1" l="1"/>
  <c r="E13" i="1"/>
  <c r="E12" i="1"/>
  <c r="E11" i="1"/>
  <c r="E10" i="1"/>
  <c r="C8" i="3" l="1"/>
  <c r="C6" i="3"/>
  <c r="J19" i="3"/>
  <c r="P19" i="3" s="1"/>
  <c r="J18" i="3"/>
  <c r="P18" i="3"/>
  <c r="J17" i="3"/>
  <c r="P17" i="3" s="1"/>
  <c r="J16" i="3"/>
  <c r="P16" i="3" s="1"/>
  <c r="J15" i="3"/>
  <c r="P15" i="3"/>
  <c r="J14" i="3"/>
  <c r="P14" i="3" s="1"/>
</calcChain>
</file>

<file path=xl/sharedStrings.xml><?xml version="1.0" encoding="utf-8"?>
<sst xmlns="http://schemas.openxmlformats.org/spreadsheetml/2006/main" count="148" uniqueCount="51">
  <si>
    <t>Vendor Name</t>
  </si>
  <si>
    <t>PO Line #</t>
  </si>
  <si>
    <t>PO Number</t>
  </si>
  <si>
    <t>Date</t>
  </si>
  <si>
    <t>JSA / Jefferson Lab - DOE</t>
  </si>
  <si>
    <t>Percent Complete</t>
  </si>
  <si>
    <t>(Date)</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</si>
  <si>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</si>
  <si>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</si>
  <si>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</si>
  <si>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</si>
  <si>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</si>
  <si>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</si>
  <si>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</si>
  <si>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</si>
  <si>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</si>
  <si>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</si>
  <si>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</si>
  <si>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</si>
  <si>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</si>
  <si>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</si>
  <si>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</si>
  <si>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</si>
  <si>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</si>
  <si>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</si>
  <si>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</si>
  <si>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</si>
  <si>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</si>
  <si>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</si>
  <si>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</si>
  <si>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</si>
  <si>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</si>
  <si>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</si>
  <si>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</si>
  <si>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</si>
  <si>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</si>
  <si>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</si>
  <si>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</si>
  <si>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</si>
  <si>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</si>
  <si>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</si>
  <si>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</si>
  <si>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</si>
  <si>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</si>
  <si>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</si>
  <si>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PHPK</t>
  </si>
  <si>
    <t>JSA-16-C0083</t>
  </si>
  <si>
    <t>Torres</t>
  </si>
  <si>
    <t xml:space="preserve">Rusty Sprouse </t>
  </si>
  <si>
    <t>Mike Agosta</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</si>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</sst>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0"/>
      <name val="Arial"/>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s>
  <cellStyleXfs count="3">
    <xf numFmtId="0" fontId="0" fillId="0" borderId="0"/>
    <xf numFmtId="9" fontId="6" fillId="0" borderId="0" applyFont="0" applyFill="0" applyBorder="0" applyAlignment="0" applyProtection="0"/>
    <xf numFmtId="44" fontId="11"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44" fontId="0" fillId="0" borderId="3" xfId="2" applyFont="1" applyBorder="1"/>
    <xf numFmtId="44" fontId="0" fillId="0" borderId="4" xfId="2" applyFont="1" applyBorder="1"/>
    <xf numFmtId="44" fontId="0" fillId="0" borderId="0" xfId="0" applyNumberFormat="1"/>
    <xf numFmtId="4" fontId="0" fillId="0" borderId="0" xfId="0" applyNumberFormat="1"/>
    <xf numFmtId="4" fontId="0" fillId="0" borderId="0" xfId="0" applyNumberFormat="1" applyFill="1" applyBorder="1"/>
    <xf numFmtId="4" fontId="0" fillId="4" borderId="0" xfId="0" applyNumberFormat="1" applyFill="1" applyBorder="1"/>
    <xf numFmtId="15" fontId="0" fillId="0" borderId="1" xfId="0" applyNumberFormat="1" applyBorder="1" applyProtection="1">
      <protection locked="0"/>
    </xf>
  </cellXfs>
  <cellStyles count="3">
    <cellStyle name="Currency" xfId="2" builtinId="4"/>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6" zoomScale="98" zoomScaleNormal="98" workbookViewId="0">
      <selection activeCell="C7" sqref="C7"/>
    </sheetView>
  </sheetViews>
  <sheetFormatPr defaultColWidth="9.109375" defaultRowHeight="13.2" x14ac:dyDescent="0.25"/>
  <cols>
    <col min="1" max="1" width="8.6640625" style="27" customWidth="1"/>
    <col min="2" max="2" width="3.6640625" style="27" customWidth="1"/>
    <col min="3" max="3" width="9.88671875" style="27" customWidth="1"/>
    <col min="4" max="4" width="3.33203125" style="27" customWidth="1"/>
    <col min="5" max="5" width="7.88671875" style="32" customWidth="1"/>
    <col min="6" max="6" width="3.6640625" style="27" customWidth="1"/>
    <col min="7" max="7" width="9.109375" style="27" customWidth="1"/>
    <col min="8" max="8" width="10.44140625" style="27" customWidth="1"/>
    <col min="9" max="9" width="3.6640625" style="27" customWidth="1"/>
    <col min="10" max="10" width="28" style="27" customWidth="1"/>
    <col min="11" max="11" width="10.109375" style="27" bestFit="1" customWidth="1"/>
    <col min="12" max="16384" width="9.109375" style="27"/>
  </cols>
  <sheetData>
    <row r="1" spans="1:12" ht="15.6" x14ac:dyDescent="0.3">
      <c r="A1" s="75" t="s">
        <v>4</v>
      </c>
      <c r="B1" s="75"/>
      <c r="C1" s="75"/>
      <c r="D1" s="75"/>
      <c r="E1" s="75"/>
      <c r="F1" s="75"/>
      <c r="G1" s="75"/>
      <c r="H1" s="75"/>
      <c r="I1" s="75"/>
      <c r="J1" s="75"/>
      <c r="K1" s="75"/>
      <c r="L1" s="75"/>
    </row>
    <row r="2" spans="1:12" ht="15.6" x14ac:dyDescent="0.3">
      <c r="A2" s="75" t="s">
        <v>32</v>
      </c>
      <c r="B2" s="75"/>
      <c r="C2" s="75"/>
      <c r="D2" s="75"/>
      <c r="E2" s="75"/>
      <c r="F2" s="75"/>
      <c r="G2" s="75"/>
      <c r="H2" s="75"/>
      <c r="I2" s="75"/>
      <c r="J2" s="75"/>
      <c r="K2" s="75"/>
      <c r="L2" s="75"/>
    </row>
    <row r="3" spans="1:12" ht="15.6" x14ac:dyDescent="0.3">
      <c r="A3" s="75" t="s">
        <v>16</v>
      </c>
      <c r="B3" s="75"/>
      <c r="C3" s="75"/>
      <c r="D3" s="75"/>
      <c r="E3" s="75"/>
      <c r="F3" s="75"/>
      <c r="G3" s="75"/>
      <c r="H3" s="75"/>
      <c r="I3" s="75"/>
      <c r="J3" s="75"/>
      <c r="K3" s="75"/>
      <c r="L3" s="75"/>
    </row>
    <row r="4" spans="1:12" ht="27.75" customHeight="1" x14ac:dyDescent="0.3">
      <c r="A4" s="75"/>
      <c r="B4" s="75"/>
      <c r="C4" s="75"/>
      <c r="D4" s="75"/>
      <c r="E4" s="75"/>
      <c r="F4" s="75"/>
      <c r="G4" s="75"/>
      <c r="H4" s="75"/>
      <c r="I4" s="75"/>
      <c r="J4" s="75"/>
    </row>
    <row r="5" spans="1:12" ht="23.25" customHeight="1" x14ac:dyDescent="0.25">
      <c r="A5" s="26" t="s">
        <v>0</v>
      </c>
      <c r="B5" s="28"/>
      <c r="C5" s="40" t="s">
        <v>45</v>
      </c>
      <c r="D5" s="40"/>
      <c r="E5" s="66"/>
      <c r="F5" s="40"/>
      <c r="G5" s="40"/>
      <c r="H5" s="12"/>
      <c r="I5" s="28"/>
      <c r="J5" s="29"/>
      <c r="K5" s="30" t="s">
        <v>26</v>
      </c>
      <c r="L5" s="70" t="s">
        <v>50</v>
      </c>
    </row>
    <row r="6" spans="1:12" ht="24.75" customHeight="1" x14ac:dyDescent="0.25">
      <c r="G6" s="28"/>
      <c r="H6" s="28"/>
    </row>
    <row r="7" spans="1:12" x14ac:dyDescent="0.25">
      <c r="A7" s="27" t="s">
        <v>2</v>
      </c>
      <c r="B7" s="28"/>
      <c r="C7" s="40" t="s">
        <v>46</v>
      </c>
      <c r="D7" s="40"/>
      <c r="E7" s="66"/>
      <c r="F7" s="40"/>
      <c r="G7" s="62" t="s">
        <v>39</v>
      </c>
      <c r="H7" s="12" t="s">
        <v>47</v>
      </c>
      <c r="I7" s="63"/>
      <c r="J7" s="31" t="s">
        <v>43</v>
      </c>
      <c r="K7" s="72">
        <v>42338</v>
      </c>
      <c r="L7" s="41"/>
    </row>
    <row r="8" spans="1:12" x14ac:dyDescent="0.25">
      <c r="K8" s="32" t="s">
        <v>19</v>
      </c>
    </row>
    <row r="9" spans="1:12" s="34" customFormat="1" ht="34.5" customHeight="1" x14ac:dyDescent="0.25">
      <c r="A9" s="33" t="s">
        <v>1</v>
      </c>
      <c r="C9" s="60" t="s">
        <v>5</v>
      </c>
      <c r="D9" s="64"/>
      <c r="E9" s="65" t="s">
        <v>40</v>
      </c>
      <c r="G9" s="57" t="s">
        <v>31</v>
      </c>
      <c r="H9" s="35"/>
      <c r="I9" s="36"/>
      <c r="J9" s="36"/>
      <c r="K9" s="36"/>
      <c r="L9" s="36"/>
    </row>
    <row r="10" spans="1:12" ht="47.25" customHeight="1" x14ac:dyDescent="0.25">
      <c r="A10" s="13">
        <v>1</v>
      </c>
      <c r="C10" s="47">
        <v>1</v>
      </c>
      <c r="D10" s="73"/>
      <c r="E10" s="71" t="str">
        <f>IF($L$5="yes","X"," ")</f>
        <v>X</v>
      </c>
      <c r="G10" s="78"/>
      <c r="H10" s="78"/>
      <c r="I10" s="78"/>
      <c r="J10" s="78"/>
      <c r="K10" s="78"/>
      <c r="L10" s="78"/>
    </row>
    <row r="11" spans="1:12" ht="47.25" customHeight="1" x14ac:dyDescent="0.25">
      <c r="A11" s="13">
        <v>4</v>
      </c>
      <c r="C11" s="47">
        <v>1</v>
      </c>
      <c r="D11" s="74"/>
      <c r="E11" s="71" t="str">
        <f t="shared" ref="E11:E14" si="0">IF($L$5="yes","X"," ")</f>
        <v>X</v>
      </c>
      <c r="G11" s="78"/>
      <c r="H11" s="78"/>
      <c r="I11" s="78"/>
      <c r="J11" s="78"/>
      <c r="K11" s="78"/>
      <c r="L11" s="78"/>
    </row>
    <row r="12" spans="1:12" ht="47.25" customHeight="1" x14ac:dyDescent="0.25">
      <c r="A12" s="13">
        <v>5</v>
      </c>
      <c r="C12" s="47">
        <v>1</v>
      </c>
      <c r="D12" s="74"/>
      <c r="E12" s="71" t="str">
        <f t="shared" si="0"/>
        <v>X</v>
      </c>
      <c r="G12" s="78"/>
      <c r="H12" s="78"/>
      <c r="I12" s="78"/>
      <c r="J12" s="78"/>
      <c r="K12" s="78"/>
      <c r="L12" s="78"/>
    </row>
    <row r="13" spans="1:12" ht="47.25" customHeight="1" x14ac:dyDescent="0.25">
      <c r="A13" s="13">
        <v>6</v>
      </c>
      <c r="C13" s="47">
        <v>1</v>
      </c>
      <c r="D13" s="74"/>
      <c r="E13" s="71" t="str">
        <f t="shared" si="0"/>
        <v>X</v>
      </c>
      <c r="G13" s="78"/>
      <c r="H13" s="78"/>
      <c r="I13" s="78"/>
      <c r="J13" s="78"/>
      <c r="K13" s="78"/>
      <c r="L13" s="78"/>
    </row>
    <row r="14" spans="1:12" ht="47.25" customHeight="1" x14ac:dyDescent="0.25">
      <c r="A14" s="13"/>
      <c r="C14" s="47"/>
      <c r="D14" s="74"/>
      <c r="E14" s="71" t="str">
        <f t="shared" si="0"/>
        <v>X</v>
      </c>
      <c r="G14" s="78"/>
      <c r="H14" s="78"/>
      <c r="I14" s="78"/>
      <c r="J14" s="78"/>
      <c r="K14" s="78"/>
      <c r="L14" s="78"/>
    </row>
    <row r="15" spans="1:12" ht="25.5" customHeight="1" x14ac:dyDescent="0.25">
      <c r="G15" s="28"/>
      <c r="H15" s="28"/>
      <c r="I15" s="28"/>
    </row>
    <row r="16" spans="1:12" ht="20.25" customHeight="1" x14ac:dyDescent="0.25">
      <c r="A16" s="26" t="s">
        <v>28</v>
      </c>
      <c r="C16" s="28"/>
      <c r="D16" s="28"/>
      <c r="E16" s="67"/>
      <c r="F16" s="28"/>
      <c r="G16" s="28"/>
      <c r="H16" s="12" t="s">
        <v>49</v>
      </c>
      <c r="I16" s="12"/>
      <c r="J16" s="39"/>
      <c r="K16" s="12"/>
      <c r="L16" s="93">
        <v>42342</v>
      </c>
    </row>
    <row r="17" spans="1:12" ht="23.25" customHeight="1" x14ac:dyDescent="0.25">
      <c r="F17" s="76" t="s">
        <v>29</v>
      </c>
      <c r="G17" s="77"/>
      <c r="H17" s="77"/>
      <c r="I17" s="77"/>
      <c r="J17" s="77"/>
      <c r="K17" s="37"/>
      <c r="L17" s="37" t="s">
        <v>3</v>
      </c>
    </row>
    <row r="18" spans="1:12" x14ac:dyDescent="0.25">
      <c r="A18" s="26" t="s">
        <v>27</v>
      </c>
      <c r="F18" s="28"/>
      <c r="G18" s="28"/>
      <c r="H18" s="12" t="s">
        <v>48</v>
      </c>
      <c r="I18" s="12"/>
      <c r="J18" s="39"/>
      <c r="K18" s="12"/>
      <c r="L18" s="93">
        <v>42342</v>
      </c>
    </row>
    <row r="19" spans="1:12" ht="23.25" customHeight="1" x14ac:dyDescent="0.25">
      <c r="F19" s="28"/>
      <c r="G19" s="28"/>
      <c r="H19" s="28"/>
      <c r="I19" s="28"/>
      <c r="J19" s="38" t="s">
        <v>30</v>
      </c>
      <c r="K19" s="37"/>
      <c r="L19" s="37" t="s">
        <v>3</v>
      </c>
    </row>
    <row r="20" spans="1:12" ht="15.75" customHeight="1" x14ac:dyDescent="0.25">
      <c r="A20" s="26"/>
      <c r="F20" s="28"/>
      <c r="G20" s="28"/>
      <c r="H20" s="28"/>
      <c r="I20" s="28"/>
      <c r="J20" s="38"/>
      <c r="K20" s="37"/>
      <c r="L20" s="37"/>
    </row>
    <row r="21" spans="1:12" ht="23.25" customHeight="1" x14ac:dyDescent="0.25">
      <c r="F21" s="28"/>
      <c r="G21" s="28"/>
      <c r="H21" s="28"/>
      <c r="I21" s="28"/>
      <c r="J21" s="38"/>
      <c r="K21" s="37"/>
    </row>
    <row r="22" spans="1:12" ht="15.75" customHeight="1" x14ac:dyDescent="0.25">
      <c r="A22" s="53" t="s">
        <v>23</v>
      </c>
      <c r="B22" s="53"/>
      <c r="C22" s="53"/>
      <c r="D22" s="53"/>
      <c r="E22" s="68"/>
      <c r="F22" s="54"/>
      <c r="G22" s="54"/>
      <c r="H22" s="54"/>
      <c r="I22" s="54"/>
      <c r="J22" s="55"/>
      <c r="K22" s="56"/>
      <c r="L22" s="53"/>
    </row>
    <row r="23" spans="1:12" ht="27.75" customHeight="1" x14ac:dyDescent="0.25">
      <c r="A23" s="43"/>
      <c r="B23" s="43"/>
      <c r="C23" s="43"/>
      <c r="D23" s="43"/>
      <c r="E23" s="69"/>
      <c r="F23" s="44"/>
      <c r="G23" s="44"/>
      <c r="H23" s="44"/>
      <c r="I23" s="44"/>
      <c r="J23" s="45"/>
      <c r="K23" s="46"/>
      <c r="L23" s="43"/>
    </row>
    <row r="24" spans="1:12" x14ac:dyDescent="0.25">
      <c r="A24" s="49" t="s">
        <v>21</v>
      </c>
      <c r="B24" s="43"/>
      <c r="C24" s="43"/>
      <c r="D24" s="43"/>
      <c r="E24" s="69"/>
      <c r="F24" s="44"/>
      <c r="G24" s="44"/>
      <c r="H24" s="44"/>
      <c r="I24" s="50"/>
      <c r="J24" s="51"/>
      <c r="K24" s="50"/>
      <c r="L24" s="50"/>
    </row>
    <row r="25" spans="1:12" ht="23.25" customHeight="1" x14ac:dyDescent="0.25">
      <c r="A25" s="43"/>
      <c r="B25" s="43"/>
      <c r="C25" s="43"/>
      <c r="D25" s="43"/>
      <c r="E25" s="69"/>
      <c r="F25" s="44"/>
      <c r="G25" s="44"/>
      <c r="H25" s="44"/>
      <c r="I25" s="44"/>
      <c r="J25" s="45"/>
      <c r="K25" s="46" t="s">
        <v>3</v>
      </c>
      <c r="L25" s="43"/>
    </row>
    <row r="26" spans="1:12" x14ac:dyDescent="0.25">
      <c r="A26" s="49" t="s">
        <v>20</v>
      </c>
      <c r="B26" s="43"/>
      <c r="C26" s="43"/>
      <c r="D26" s="43"/>
      <c r="E26" s="69"/>
      <c r="F26" s="44"/>
      <c r="G26" s="52"/>
      <c r="H26" s="50"/>
      <c r="I26" s="50"/>
      <c r="J26" s="51"/>
      <c r="K26" s="50"/>
      <c r="L26" s="50"/>
    </row>
    <row r="27" spans="1:12" ht="16.5" customHeight="1" x14ac:dyDescent="0.25">
      <c r="A27" s="43"/>
      <c r="B27" s="43"/>
      <c r="C27" s="43"/>
      <c r="D27" s="43"/>
      <c r="E27" s="69"/>
      <c r="F27" s="43"/>
      <c r="G27" s="43"/>
      <c r="H27" s="43"/>
      <c r="I27" s="43"/>
      <c r="J27" s="46"/>
      <c r="K27" s="46" t="s">
        <v>3</v>
      </c>
      <c r="L27" s="43"/>
    </row>
    <row r="28" spans="1:12" x14ac:dyDescent="0.25">
      <c r="A28" s="43"/>
      <c r="B28" s="43"/>
      <c r="C28" s="43"/>
      <c r="D28" s="43"/>
      <c r="E28" s="69"/>
      <c r="F28" s="43"/>
      <c r="G28" s="43"/>
      <c r="H28" s="43"/>
      <c r="I28" s="43"/>
      <c r="J28" s="43"/>
      <c r="K28" s="43"/>
      <c r="L28" s="43"/>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3" workbookViewId="0">
      <selection activeCell="A15" sqref="A15:J15"/>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84"/>
      <c r="B1" s="84"/>
      <c r="C1" s="84"/>
      <c r="D1" s="84"/>
      <c r="E1" s="84"/>
      <c r="F1" s="84"/>
      <c r="G1" s="84"/>
      <c r="H1" s="84"/>
    </row>
    <row r="2" spans="1:11" ht="15.6" x14ac:dyDescent="0.3">
      <c r="A2" s="85" t="s">
        <v>4</v>
      </c>
      <c r="B2" s="85"/>
      <c r="C2" s="85"/>
      <c r="D2" s="85"/>
      <c r="E2" s="85"/>
      <c r="F2" s="85"/>
      <c r="G2" s="85"/>
      <c r="H2" s="85"/>
      <c r="I2" s="85"/>
      <c r="J2" s="85"/>
    </row>
    <row r="3" spans="1:11" ht="15.6" x14ac:dyDescent="0.3">
      <c r="A3" s="85" t="s">
        <v>32</v>
      </c>
      <c r="B3" s="85"/>
      <c r="C3" s="85"/>
      <c r="D3" s="85"/>
      <c r="E3" s="85"/>
      <c r="F3" s="85"/>
      <c r="G3" s="85"/>
      <c r="H3" s="85"/>
      <c r="I3" s="85"/>
      <c r="J3" s="85"/>
    </row>
    <row r="4" spans="1:11" ht="15.6" x14ac:dyDescent="0.3">
      <c r="A4" s="85" t="s">
        <v>42</v>
      </c>
      <c r="B4" s="85"/>
      <c r="C4" s="85"/>
      <c r="D4" s="85"/>
      <c r="E4" s="85"/>
      <c r="F4" s="85"/>
      <c r="G4" s="85"/>
      <c r="H4" s="85"/>
      <c r="I4" s="85"/>
      <c r="J4" s="85"/>
    </row>
    <row r="6" spans="1:11" ht="30.75" customHeight="1" x14ac:dyDescent="0.25">
      <c r="A6" s="79" t="s">
        <v>35</v>
      </c>
      <c r="B6" s="80"/>
      <c r="C6" s="80"/>
      <c r="D6" s="80"/>
      <c r="E6" s="80"/>
      <c r="F6" s="80"/>
      <c r="G6" s="80"/>
      <c r="H6" s="80"/>
      <c r="I6" s="80"/>
      <c r="J6" s="80"/>
    </row>
    <row r="7" spans="1:11" ht="19.5" customHeight="1" x14ac:dyDescent="0.25"/>
    <row r="8" spans="1:11" ht="16.5" customHeight="1" x14ac:dyDescent="0.25">
      <c r="A8" s="59" t="s">
        <v>33</v>
      </c>
      <c r="B8" s="58"/>
      <c r="C8" s="58"/>
      <c r="D8" s="58"/>
      <c r="E8" s="58"/>
      <c r="F8" s="58"/>
      <c r="G8" s="58"/>
      <c r="H8" s="58"/>
    </row>
    <row r="9" spans="1:11" ht="19.5" customHeight="1" x14ac:dyDescent="0.25"/>
    <row r="10" spans="1:11" ht="30.75" customHeight="1" x14ac:dyDescent="0.25">
      <c r="A10" s="79" t="s">
        <v>34</v>
      </c>
      <c r="B10" s="80"/>
      <c r="C10" s="80"/>
      <c r="D10" s="80"/>
      <c r="E10" s="80"/>
      <c r="F10" s="80"/>
      <c r="G10" s="80"/>
      <c r="H10" s="80"/>
      <c r="I10" s="80"/>
      <c r="J10" s="80"/>
    </row>
    <row r="11" spans="1:11" ht="65.25" customHeight="1" x14ac:dyDescent="0.25">
      <c r="B11" s="79" t="s">
        <v>44</v>
      </c>
      <c r="C11" s="80"/>
      <c r="D11" s="80"/>
      <c r="E11" s="80"/>
      <c r="F11" s="80"/>
      <c r="G11" s="80"/>
      <c r="H11" s="80"/>
      <c r="I11" s="80"/>
      <c r="J11" s="61"/>
      <c r="K11" s="61"/>
    </row>
    <row r="12" spans="1:11" ht="19.5" customHeight="1" x14ac:dyDescent="0.25">
      <c r="A12" s="25"/>
      <c r="B12" s="25"/>
      <c r="C12" s="25"/>
      <c r="D12" s="25"/>
      <c r="E12" s="25"/>
      <c r="F12" s="25"/>
      <c r="G12" s="25"/>
      <c r="H12" s="25"/>
    </row>
    <row r="13" spans="1:11" ht="43.5" customHeight="1" x14ac:dyDescent="0.25">
      <c r="A13" s="79" t="s">
        <v>41</v>
      </c>
      <c r="B13" s="79"/>
      <c r="C13" s="79"/>
      <c r="D13" s="79"/>
      <c r="E13" s="79"/>
      <c r="F13" s="79"/>
      <c r="G13" s="79"/>
      <c r="H13" s="79"/>
      <c r="I13" s="79"/>
      <c r="J13" s="79"/>
    </row>
    <row r="14" spans="1:11" ht="19.5" customHeight="1" x14ac:dyDescent="0.25">
      <c r="A14" s="25"/>
      <c r="B14" s="25"/>
      <c r="C14" s="25"/>
      <c r="D14" s="25"/>
      <c r="E14" s="25"/>
      <c r="F14" s="25"/>
      <c r="G14" s="25"/>
      <c r="H14" s="25"/>
    </row>
    <row r="15" spans="1:11" ht="54.75" customHeight="1" x14ac:dyDescent="0.25">
      <c r="A15" s="79" t="s">
        <v>36</v>
      </c>
      <c r="B15" s="82"/>
      <c r="C15" s="82"/>
      <c r="D15" s="82"/>
      <c r="E15" s="82"/>
      <c r="F15" s="82"/>
      <c r="G15" s="82"/>
      <c r="H15" s="82"/>
      <c r="I15" s="82"/>
      <c r="J15" s="82"/>
    </row>
    <row r="16" spans="1:11" ht="19.5" customHeight="1" x14ac:dyDescent="0.25"/>
    <row r="17" spans="1:10" ht="39" customHeight="1" x14ac:dyDescent="0.25">
      <c r="A17" s="81" t="s">
        <v>37</v>
      </c>
      <c r="B17" s="83"/>
      <c r="C17" s="83"/>
      <c r="D17" s="83"/>
      <c r="E17" s="83"/>
      <c r="F17" s="83"/>
      <c r="G17" s="83"/>
      <c r="H17" s="83"/>
      <c r="I17" s="83"/>
      <c r="J17" s="83"/>
    </row>
    <row r="18" spans="1:10" ht="19.5" customHeight="1" x14ac:dyDescent="0.25"/>
    <row r="19" spans="1:10" ht="56.25" customHeight="1" x14ac:dyDescent="0.25">
      <c r="A19" s="81" t="s">
        <v>38</v>
      </c>
      <c r="B19" s="83"/>
      <c r="C19" s="83"/>
      <c r="D19" s="83"/>
      <c r="E19" s="83"/>
      <c r="F19" s="83"/>
      <c r="G19" s="83"/>
      <c r="H19" s="83"/>
      <c r="I19" s="83"/>
      <c r="J19" s="83"/>
    </row>
    <row r="20" spans="1:10" ht="20.25" customHeight="1" x14ac:dyDescent="0.25"/>
    <row r="21" spans="1:10" ht="27.75" customHeight="1" x14ac:dyDescent="0.25">
      <c r="A21" s="81" t="s">
        <v>18</v>
      </c>
      <c r="B21" s="81"/>
      <c r="C21" s="81"/>
      <c r="D21" s="81"/>
      <c r="E21" s="81"/>
      <c r="F21" s="81"/>
      <c r="G21" s="81"/>
      <c r="H21" s="81"/>
      <c r="I21" s="81"/>
      <c r="J21" s="81"/>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topLeftCell="A2" workbookViewId="0">
      <selection activeCell="H31" sqref="H31"/>
    </sheetView>
  </sheetViews>
  <sheetFormatPr defaultRowHeight="13.2" x14ac:dyDescent="0.25"/>
  <cols>
    <col min="2" max="2" width="3.5546875" customWidth="1"/>
    <col min="4" max="4" width="1.88671875" customWidth="1"/>
    <col min="5" max="5" width="15.109375" customWidth="1"/>
    <col min="6" max="6" width="2.10937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6" ht="15.6" x14ac:dyDescent="0.3">
      <c r="A1" s="85" t="s">
        <v>4</v>
      </c>
      <c r="B1" s="86"/>
      <c r="C1" s="86"/>
      <c r="D1" s="86"/>
      <c r="E1" s="86"/>
      <c r="F1" s="86"/>
      <c r="G1" s="86"/>
      <c r="H1" s="86"/>
      <c r="I1" s="86"/>
      <c r="J1" s="86"/>
      <c r="K1" s="86"/>
      <c r="L1" s="86"/>
      <c r="M1" s="86"/>
      <c r="N1" s="86"/>
      <c r="O1" s="86"/>
      <c r="P1" s="86"/>
    </row>
    <row r="2" spans="1:16" ht="15.6" x14ac:dyDescent="0.3">
      <c r="A2" s="85" t="s">
        <v>7</v>
      </c>
      <c r="B2" s="86"/>
      <c r="C2" s="86"/>
      <c r="D2" s="86"/>
      <c r="E2" s="86"/>
      <c r="F2" s="86"/>
      <c r="G2" s="86"/>
      <c r="H2" s="86"/>
      <c r="I2" s="86"/>
      <c r="J2" s="86"/>
      <c r="K2" s="86"/>
      <c r="L2" s="86"/>
      <c r="M2" s="86"/>
      <c r="N2" s="86"/>
      <c r="O2" s="86"/>
      <c r="P2" s="86"/>
    </row>
    <row r="3" spans="1:16" ht="15.6" x14ac:dyDescent="0.3">
      <c r="A3" s="85" t="s">
        <v>17</v>
      </c>
      <c r="B3" s="86"/>
      <c r="C3" s="86"/>
      <c r="D3" s="86"/>
      <c r="E3" s="86"/>
      <c r="F3" s="86"/>
      <c r="G3" s="86"/>
      <c r="H3" s="86"/>
      <c r="I3" s="86"/>
      <c r="J3" s="86"/>
      <c r="K3" s="86"/>
      <c r="L3" s="86"/>
      <c r="M3" s="86"/>
      <c r="N3" s="86"/>
      <c r="O3" s="86"/>
      <c r="P3" s="86"/>
    </row>
    <row r="5" spans="1:16" ht="15.6" x14ac:dyDescent="0.3">
      <c r="A5" s="85"/>
      <c r="B5" s="85"/>
      <c r="C5" s="85"/>
      <c r="D5" s="85"/>
      <c r="E5" s="85"/>
      <c r="F5" s="85"/>
      <c r="G5" s="85"/>
      <c r="H5" s="85"/>
      <c r="I5" s="85"/>
      <c r="J5" s="85"/>
    </row>
    <row r="6" spans="1:16" x14ac:dyDescent="0.25">
      <c r="A6" t="s">
        <v>0</v>
      </c>
      <c r="B6" s="2"/>
      <c r="C6" s="12" t="str">
        <f>+Form!C5</f>
        <v>PHPK</v>
      </c>
      <c r="D6" s="12"/>
      <c r="E6" s="12"/>
      <c r="F6" s="12"/>
      <c r="G6" s="13"/>
      <c r="H6" s="12"/>
      <c r="I6" s="13"/>
      <c r="J6" s="2"/>
      <c r="K6" s="2" t="s">
        <v>24</v>
      </c>
      <c r="N6" s="93">
        <v>42338</v>
      </c>
    </row>
    <row r="7" spans="1:16" x14ac:dyDescent="0.25">
      <c r="H7" s="2"/>
      <c r="K7" s="2"/>
      <c r="N7" s="3" t="s">
        <v>6</v>
      </c>
    </row>
    <row r="8" spans="1:16" x14ac:dyDescent="0.25">
      <c r="A8" t="s">
        <v>2</v>
      </c>
      <c r="B8" s="2"/>
      <c r="C8" s="12" t="str">
        <f>+Form!C7</f>
        <v>JSA-16-C0083</v>
      </c>
      <c r="D8" s="12"/>
      <c r="E8" s="12"/>
      <c r="F8" s="12"/>
      <c r="G8" s="13"/>
      <c r="K8" s="2"/>
      <c r="L8" s="16" t="s">
        <v>14</v>
      </c>
      <c r="N8" s="2"/>
    </row>
    <row r="9" spans="1:16" x14ac:dyDescent="0.25">
      <c r="B9" s="2"/>
      <c r="C9" s="14"/>
      <c r="D9" s="14"/>
      <c r="E9" s="14"/>
      <c r="F9" s="14"/>
      <c r="G9" s="15"/>
      <c r="K9" s="2"/>
      <c r="L9" s="6"/>
      <c r="N9" s="2"/>
    </row>
    <row r="10" spans="1:16" x14ac:dyDescent="0.25">
      <c r="B10" s="2"/>
      <c r="C10" s="14"/>
      <c r="D10" s="14"/>
      <c r="E10" s="14"/>
      <c r="F10" s="14"/>
      <c r="G10" s="15"/>
      <c r="K10" s="8" t="s">
        <v>15</v>
      </c>
      <c r="L10" s="6"/>
      <c r="N10" s="12"/>
    </row>
    <row r="11" spans="1:16" x14ac:dyDescent="0.25">
      <c r="B11" s="2"/>
      <c r="C11" s="14"/>
      <c r="D11" s="14"/>
      <c r="E11" s="14"/>
      <c r="F11" s="14"/>
      <c r="G11" s="15"/>
    </row>
    <row r="12" spans="1:16" x14ac:dyDescent="0.25">
      <c r="J12" s="3"/>
    </row>
    <row r="13" spans="1:16" s="1" customFormat="1" ht="39.6" x14ac:dyDescent="0.25">
      <c r="A13" s="4" t="s">
        <v>1</v>
      </c>
      <c r="C13" s="4" t="s">
        <v>5</v>
      </c>
      <c r="D13" s="9"/>
      <c r="E13" s="42" t="s">
        <v>22</v>
      </c>
      <c r="F13" s="9"/>
      <c r="G13" s="7" t="s">
        <v>8</v>
      </c>
      <c r="H13" s="5" t="s">
        <v>9</v>
      </c>
      <c r="I13" s="11"/>
      <c r="J13" s="17" t="s">
        <v>9</v>
      </c>
      <c r="K13" s="9" t="s">
        <v>10</v>
      </c>
      <c r="L13" s="4" t="s">
        <v>13</v>
      </c>
      <c r="M13" s="10" t="s">
        <v>10</v>
      </c>
      <c r="N13" s="4" t="s">
        <v>11</v>
      </c>
      <c r="O13" s="10" t="s">
        <v>8</v>
      </c>
      <c r="P13" s="4" t="s">
        <v>12</v>
      </c>
    </row>
    <row r="14" spans="1:16" x14ac:dyDescent="0.25">
      <c r="A14" s="12">
        <v>1</v>
      </c>
      <c r="C14" s="47">
        <v>1</v>
      </c>
      <c r="D14" s="48" t="s">
        <v>25</v>
      </c>
      <c r="E14" s="87">
        <v>28123.25</v>
      </c>
      <c r="F14" s="14"/>
      <c r="G14" s="7" t="s">
        <v>8</v>
      </c>
      <c r="H14" s="19">
        <f>C14*E14</f>
        <v>28123.25</v>
      </c>
      <c r="I14" s="20"/>
      <c r="J14" s="18">
        <f t="shared" ref="J14:J19" si="0">+H14</f>
        <v>28123.25</v>
      </c>
      <c r="K14" s="21" t="s">
        <v>10</v>
      </c>
      <c r="L14" s="19"/>
      <c r="M14" s="22" t="s">
        <v>10</v>
      </c>
      <c r="N14" s="19"/>
      <c r="O14" s="22" t="s">
        <v>8</v>
      </c>
      <c r="P14" s="24">
        <f t="shared" ref="P14:P19" si="1">+J14-L14-N14</f>
        <v>28123.25</v>
      </c>
    </row>
    <row r="15" spans="1:16" x14ac:dyDescent="0.25">
      <c r="A15" s="12">
        <v>2</v>
      </c>
      <c r="C15" s="47"/>
      <c r="D15" s="48" t="s">
        <v>25</v>
      </c>
      <c r="E15" s="87">
        <v>56246.5</v>
      </c>
      <c r="F15" s="14"/>
      <c r="G15" s="7" t="s">
        <v>8</v>
      </c>
      <c r="H15" s="19">
        <f t="shared" ref="H15:H30" si="2">C15*E15</f>
        <v>0</v>
      </c>
      <c r="I15" s="23"/>
      <c r="J15" s="18">
        <f t="shared" si="0"/>
        <v>0</v>
      </c>
      <c r="K15" s="21" t="s">
        <v>10</v>
      </c>
      <c r="L15" s="19"/>
      <c r="M15" s="22" t="s">
        <v>10</v>
      </c>
      <c r="N15" s="19"/>
      <c r="O15" s="22" t="s">
        <v>8</v>
      </c>
      <c r="P15" s="24">
        <f t="shared" si="1"/>
        <v>0</v>
      </c>
    </row>
    <row r="16" spans="1:16" x14ac:dyDescent="0.25">
      <c r="A16" s="12">
        <v>3</v>
      </c>
      <c r="C16" s="47"/>
      <c r="D16" s="48" t="s">
        <v>25</v>
      </c>
      <c r="E16" s="87">
        <v>112493</v>
      </c>
      <c r="F16" s="14"/>
      <c r="G16" s="7" t="s">
        <v>8</v>
      </c>
      <c r="H16" s="19">
        <f t="shared" si="2"/>
        <v>0</v>
      </c>
      <c r="I16" s="23"/>
      <c r="J16" s="18">
        <f t="shared" si="0"/>
        <v>0</v>
      </c>
      <c r="K16" s="21" t="s">
        <v>10</v>
      </c>
      <c r="L16" s="19"/>
      <c r="M16" s="22" t="s">
        <v>10</v>
      </c>
      <c r="N16" s="19"/>
      <c r="O16" s="22" t="s">
        <v>8</v>
      </c>
      <c r="P16" s="24">
        <f t="shared" si="1"/>
        <v>0</v>
      </c>
    </row>
    <row r="17" spans="1:16" x14ac:dyDescent="0.25">
      <c r="A17" s="12">
        <v>4</v>
      </c>
      <c r="C17" s="47">
        <v>1</v>
      </c>
      <c r="D17" s="48" t="s">
        <v>25</v>
      </c>
      <c r="E17" s="87">
        <v>118117.65</v>
      </c>
      <c r="F17" s="14"/>
      <c r="G17" s="7" t="s">
        <v>8</v>
      </c>
      <c r="H17" s="19">
        <f t="shared" si="2"/>
        <v>118117.65</v>
      </c>
      <c r="I17" s="23"/>
      <c r="J17" s="18">
        <f t="shared" si="0"/>
        <v>118117.65</v>
      </c>
      <c r="K17" s="21" t="s">
        <v>10</v>
      </c>
      <c r="L17" s="19"/>
      <c r="M17" s="22" t="s">
        <v>10</v>
      </c>
      <c r="N17" s="19"/>
      <c r="O17" s="22" t="s">
        <v>8</v>
      </c>
      <c r="P17" s="24">
        <f t="shared" si="1"/>
        <v>118117.65</v>
      </c>
    </row>
    <row r="18" spans="1:16" x14ac:dyDescent="0.25">
      <c r="A18" s="12">
        <v>5</v>
      </c>
      <c r="C18" s="47">
        <v>1</v>
      </c>
      <c r="D18" s="48" t="s">
        <v>25</v>
      </c>
      <c r="E18" s="87">
        <v>89994.4</v>
      </c>
      <c r="F18" s="14"/>
      <c r="G18" s="7" t="s">
        <v>8</v>
      </c>
      <c r="H18" s="19">
        <f t="shared" si="2"/>
        <v>89994.4</v>
      </c>
      <c r="I18" s="23"/>
      <c r="J18" s="18">
        <f t="shared" si="0"/>
        <v>89994.4</v>
      </c>
      <c r="K18" s="21" t="s">
        <v>10</v>
      </c>
      <c r="L18" s="19"/>
      <c r="M18" s="22" t="s">
        <v>10</v>
      </c>
      <c r="N18" s="19"/>
      <c r="O18" s="22" t="s">
        <v>8</v>
      </c>
      <c r="P18" s="24">
        <f t="shared" si="1"/>
        <v>89994.4</v>
      </c>
    </row>
    <row r="19" spans="1:16" x14ac:dyDescent="0.25">
      <c r="A19" s="12">
        <v>6</v>
      </c>
      <c r="C19" s="47">
        <v>1</v>
      </c>
      <c r="D19" s="48" t="s">
        <v>25</v>
      </c>
      <c r="E19" s="87">
        <v>101243.7</v>
      </c>
      <c r="F19" s="14"/>
      <c r="G19" s="7" t="s">
        <v>8</v>
      </c>
      <c r="H19" s="19">
        <f t="shared" si="2"/>
        <v>101243.7</v>
      </c>
      <c r="I19" s="23"/>
      <c r="J19" s="18">
        <f t="shared" si="0"/>
        <v>101243.7</v>
      </c>
      <c r="K19" s="21" t="s">
        <v>10</v>
      </c>
      <c r="L19" s="19"/>
      <c r="M19" s="22" t="s">
        <v>10</v>
      </c>
      <c r="N19" s="19"/>
      <c r="O19" s="22" t="s">
        <v>8</v>
      </c>
      <c r="P19" s="24">
        <f t="shared" si="1"/>
        <v>101243.7</v>
      </c>
    </row>
    <row r="20" spans="1:16" x14ac:dyDescent="0.25">
      <c r="A20" s="12">
        <v>7</v>
      </c>
      <c r="C20" s="47"/>
      <c r="D20" s="48" t="s">
        <v>25</v>
      </c>
      <c r="E20" s="87">
        <v>112493</v>
      </c>
      <c r="F20" s="14"/>
      <c r="G20" s="7" t="s">
        <v>8</v>
      </c>
      <c r="H20" s="19">
        <f t="shared" si="2"/>
        <v>0</v>
      </c>
      <c r="I20" s="23"/>
      <c r="J20" s="18">
        <f t="shared" ref="J20:J31" si="3">+H20</f>
        <v>0</v>
      </c>
      <c r="K20" s="21" t="s">
        <v>10</v>
      </c>
      <c r="L20" s="19"/>
      <c r="M20" s="22" t="s">
        <v>10</v>
      </c>
      <c r="N20" s="19"/>
      <c r="O20" s="22" t="s">
        <v>8</v>
      </c>
      <c r="P20" s="24">
        <f t="shared" ref="P20:P31" si="4">+J20-L20-N20</f>
        <v>0</v>
      </c>
    </row>
    <row r="21" spans="1:16" x14ac:dyDescent="0.25">
      <c r="A21" s="12">
        <v>8</v>
      </c>
      <c r="C21" s="47"/>
      <c r="D21" s="48" t="s">
        <v>25</v>
      </c>
      <c r="E21" s="87">
        <v>78745.100000000006</v>
      </c>
      <c r="F21" s="14"/>
      <c r="G21" s="7" t="s">
        <v>8</v>
      </c>
      <c r="H21" s="19">
        <f t="shared" si="2"/>
        <v>0</v>
      </c>
      <c r="I21" s="23"/>
      <c r="J21" s="18">
        <f t="shared" si="3"/>
        <v>0</v>
      </c>
      <c r="K21" s="21" t="s">
        <v>10</v>
      </c>
      <c r="L21" s="19"/>
      <c r="M21" s="22" t="s">
        <v>10</v>
      </c>
      <c r="N21" s="19"/>
      <c r="O21" s="22" t="s">
        <v>8</v>
      </c>
      <c r="P21" s="24">
        <f t="shared" si="4"/>
        <v>0</v>
      </c>
    </row>
    <row r="22" spans="1:16" x14ac:dyDescent="0.25">
      <c r="A22" s="12">
        <v>9</v>
      </c>
      <c r="C22" s="47"/>
      <c r="D22" s="48" t="s">
        <v>25</v>
      </c>
      <c r="E22" s="87">
        <v>89994.4</v>
      </c>
      <c r="F22" s="14"/>
      <c r="G22" s="7" t="s">
        <v>8</v>
      </c>
      <c r="H22" s="19">
        <f t="shared" si="2"/>
        <v>0</v>
      </c>
      <c r="I22" s="23"/>
      <c r="J22" s="18">
        <f t="shared" si="3"/>
        <v>0</v>
      </c>
      <c r="K22" s="21" t="s">
        <v>10</v>
      </c>
      <c r="L22" s="19"/>
      <c r="M22" s="22" t="s">
        <v>10</v>
      </c>
      <c r="N22" s="19"/>
      <c r="O22" s="22" t="s">
        <v>8</v>
      </c>
      <c r="P22" s="24">
        <f t="shared" si="4"/>
        <v>0</v>
      </c>
    </row>
    <row r="23" spans="1:16" x14ac:dyDescent="0.25">
      <c r="A23" s="12">
        <v>10</v>
      </c>
      <c r="C23" s="47"/>
      <c r="D23" s="48" t="s">
        <v>25</v>
      </c>
      <c r="E23" s="87">
        <v>89994.4</v>
      </c>
      <c r="F23" s="14"/>
      <c r="G23" s="7" t="s">
        <v>8</v>
      </c>
      <c r="H23" s="19">
        <f t="shared" si="2"/>
        <v>0</v>
      </c>
      <c r="I23" s="23"/>
      <c r="J23" s="18">
        <f t="shared" si="3"/>
        <v>0</v>
      </c>
      <c r="K23" s="21" t="s">
        <v>10</v>
      </c>
      <c r="L23" s="19"/>
      <c r="M23" s="22" t="s">
        <v>10</v>
      </c>
      <c r="N23" s="19"/>
      <c r="O23" s="22" t="s">
        <v>8</v>
      </c>
      <c r="P23" s="24">
        <f t="shared" si="4"/>
        <v>0</v>
      </c>
    </row>
    <row r="24" spans="1:16" x14ac:dyDescent="0.25">
      <c r="A24" s="12">
        <v>11</v>
      </c>
      <c r="C24" s="47"/>
      <c r="D24" s="48" t="s">
        <v>25</v>
      </c>
      <c r="E24" s="87">
        <v>67495.8</v>
      </c>
      <c r="F24" s="14"/>
      <c r="G24" s="7" t="s">
        <v>8</v>
      </c>
      <c r="H24" s="19">
        <f t="shared" si="2"/>
        <v>0</v>
      </c>
      <c r="I24" s="23"/>
      <c r="J24" s="18">
        <f t="shared" si="3"/>
        <v>0</v>
      </c>
      <c r="K24" s="21" t="s">
        <v>10</v>
      </c>
      <c r="L24" s="19"/>
      <c r="M24" s="22" t="s">
        <v>10</v>
      </c>
      <c r="N24" s="19"/>
      <c r="O24" s="22" t="s">
        <v>8</v>
      </c>
      <c r="P24" s="24">
        <f t="shared" si="4"/>
        <v>0</v>
      </c>
    </row>
    <row r="25" spans="1:16" x14ac:dyDescent="0.25">
      <c r="A25" s="12">
        <v>12</v>
      </c>
      <c r="C25" s="47"/>
      <c r="D25" s="48" t="s">
        <v>25</v>
      </c>
      <c r="E25" s="87">
        <v>56246.5</v>
      </c>
      <c r="F25" s="14"/>
      <c r="G25" s="7" t="s">
        <v>8</v>
      </c>
      <c r="H25" s="19">
        <f t="shared" si="2"/>
        <v>0</v>
      </c>
      <c r="I25" s="23"/>
      <c r="J25" s="18">
        <f t="shared" si="3"/>
        <v>0</v>
      </c>
      <c r="K25" s="21" t="s">
        <v>10</v>
      </c>
      <c r="L25" s="19"/>
      <c r="M25" s="22" t="s">
        <v>10</v>
      </c>
      <c r="N25" s="19"/>
      <c r="O25" s="22" t="s">
        <v>8</v>
      </c>
      <c r="P25" s="24">
        <f t="shared" si="4"/>
        <v>0</v>
      </c>
    </row>
    <row r="26" spans="1:16" x14ac:dyDescent="0.25">
      <c r="A26" s="12">
        <v>13</v>
      </c>
      <c r="C26" s="47"/>
      <c r="D26" s="48" t="s">
        <v>25</v>
      </c>
      <c r="E26" s="87">
        <v>78745.100000000006</v>
      </c>
      <c r="F26" s="14"/>
      <c r="G26" s="7" t="s">
        <v>8</v>
      </c>
      <c r="H26" s="19">
        <f t="shared" si="2"/>
        <v>0</v>
      </c>
      <c r="I26" s="23"/>
      <c r="J26" s="18">
        <f t="shared" si="3"/>
        <v>0</v>
      </c>
      <c r="K26" s="21" t="s">
        <v>10</v>
      </c>
      <c r="L26" s="19"/>
      <c r="M26" s="22" t="s">
        <v>10</v>
      </c>
      <c r="N26" s="19"/>
      <c r="O26" s="22" t="s">
        <v>8</v>
      </c>
      <c r="P26" s="24">
        <f t="shared" si="4"/>
        <v>0</v>
      </c>
    </row>
    <row r="27" spans="1:16" x14ac:dyDescent="0.25">
      <c r="A27" s="12">
        <v>14</v>
      </c>
      <c r="C27" s="47"/>
      <c r="D27" s="48" t="s">
        <v>25</v>
      </c>
      <c r="E27" s="87">
        <v>82415</v>
      </c>
      <c r="F27" s="14"/>
      <c r="G27" s="7" t="s">
        <v>8</v>
      </c>
      <c r="H27" s="19">
        <f t="shared" si="2"/>
        <v>0</v>
      </c>
      <c r="I27" s="23"/>
      <c r="J27" s="18">
        <f t="shared" si="3"/>
        <v>0</v>
      </c>
      <c r="K27" s="21" t="s">
        <v>10</v>
      </c>
      <c r="L27" s="19"/>
      <c r="M27" s="22" t="s">
        <v>10</v>
      </c>
      <c r="N27" s="19"/>
      <c r="O27" s="22" t="s">
        <v>8</v>
      </c>
      <c r="P27" s="24">
        <f t="shared" si="4"/>
        <v>0</v>
      </c>
    </row>
    <row r="28" spans="1:16" x14ac:dyDescent="0.25">
      <c r="A28" s="12">
        <v>15</v>
      </c>
      <c r="C28" s="47"/>
      <c r="D28" s="48" t="s">
        <v>25</v>
      </c>
      <c r="E28" s="87">
        <v>16873.95</v>
      </c>
      <c r="F28" s="14"/>
      <c r="G28" s="7" t="s">
        <v>8</v>
      </c>
      <c r="H28" s="19">
        <f t="shared" si="2"/>
        <v>0</v>
      </c>
      <c r="I28" s="23"/>
      <c r="J28" s="18">
        <f t="shared" si="3"/>
        <v>0</v>
      </c>
      <c r="K28" s="21" t="s">
        <v>10</v>
      </c>
      <c r="L28" s="19"/>
      <c r="M28" s="22" t="s">
        <v>10</v>
      </c>
      <c r="N28" s="19"/>
      <c r="O28" s="22" t="s">
        <v>8</v>
      </c>
      <c r="P28" s="24">
        <f t="shared" si="4"/>
        <v>0</v>
      </c>
    </row>
    <row r="29" spans="1:16" x14ac:dyDescent="0.25">
      <c r="A29" s="12">
        <v>16</v>
      </c>
      <c r="C29" s="47"/>
      <c r="D29" s="48" t="s">
        <v>25</v>
      </c>
      <c r="E29" s="87">
        <v>16873.95</v>
      </c>
      <c r="F29" s="14"/>
      <c r="G29" s="7" t="s">
        <v>8</v>
      </c>
      <c r="H29" s="19">
        <f t="shared" si="2"/>
        <v>0</v>
      </c>
      <c r="I29" s="23"/>
      <c r="J29" s="18">
        <f t="shared" si="3"/>
        <v>0</v>
      </c>
      <c r="K29" s="21" t="s">
        <v>10</v>
      </c>
      <c r="L29" s="19"/>
      <c r="M29" s="22" t="s">
        <v>10</v>
      </c>
      <c r="N29" s="19"/>
      <c r="O29" s="22" t="s">
        <v>8</v>
      </c>
      <c r="P29" s="24">
        <f t="shared" si="4"/>
        <v>0</v>
      </c>
    </row>
    <row r="30" spans="1:16" ht="13.8" thickBot="1" x14ac:dyDescent="0.3">
      <c r="A30" s="12">
        <v>17</v>
      </c>
      <c r="C30" s="47"/>
      <c r="D30" s="48" t="s">
        <v>25</v>
      </c>
      <c r="E30" s="88">
        <v>11249.3</v>
      </c>
      <c r="F30" s="14"/>
      <c r="G30" s="7" t="s">
        <v>8</v>
      </c>
      <c r="H30" s="19">
        <f t="shared" si="2"/>
        <v>0</v>
      </c>
      <c r="I30" s="23"/>
      <c r="J30" s="18">
        <f t="shared" si="3"/>
        <v>0</v>
      </c>
      <c r="K30" s="21" t="s">
        <v>10</v>
      </c>
      <c r="L30" s="19"/>
      <c r="M30" s="22" t="s">
        <v>10</v>
      </c>
      <c r="N30" s="19"/>
      <c r="O30" s="22" t="s">
        <v>8</v>
      </c>
      <c r="P30" s="24">
        <f t="shared" si="4"/>
        <v>0</v>
      </c>
    </row>
    <row r="31" spans="1:16" x14ac:dyDescent="0.25">
      <c r="E31" s="89">
        <f>SUM(E14:E30)</f>
        <v>1207345</v>
      </c>
      <c r="H31" s="90">
        <f>SUM(H14:H30)</f>
        <v>337479</v>
      </c>
      <c r="J31" s="91">
        <f t="shared" si="3"/>
        <v>337479</v>
      </c>
      <c r="P31" s="92">
        <f t="shared" si="4"/>
        <v>337479</v>
      </c>
    </row>
  </sheetData>
  <sheetProtection selectLockedCells="1"/>
  <mergeCells count="4">
    <mergeCell ref="A5:J5"/>
    <mergeCell ref="A1:P1"/>
    <mergeCell ref="A2:P2"/>
    <mergeCell ref="A3:P3"/>
  </mergeCells>
  <phoneticPr fontId="3" type="noConversion"/>
  <pageMargins left="0.75" right="0.75" top="1" bottom="1" header="0.5" footer="0.5"/>
  <pageSetup scale="74"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2015-12-04T18:09:14Z</cp:lastPrinted>
  <dcterms:created xsi:type="dcterms:W3CDTF">2007-10-19T12:34:40Z</dcterms:created>
  <dcterms:modified xsi:type="dcterms:W3CDTF">2015-12-04T18:37:33Z</dcterms:modified>
</cp:coreProperties>
</file>