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8" windowWidth="11352" windowHeight="8448" activeTab="3"/>
  </bookViews>
  <sheets>
    <sheet name="Form" sheetId="1" r:id="rId1"/>
    <sheet name="Process" sheetId="4" r:id="rId2"/>
    <sheet name=" Accting USE Data Entry Form" sheetId="3" r:id="rId3"/>
    <sheet name="List" sheetId="5" r:id="rId4"/>
  </sheets>
  <externalReferences>
    <externalReference r:id="rId5"/>
  </externalReferences>
  <definedNames>
    <definedName name="FNALDESPH3">[1]Details!$F$6</definedName>
  </definedNames>
  <calcPr calcId="145621"/>
</workbook>
</file>

<file path=xl/calcChain.xml><?xml version="1.0" encoding="utf-8"?>
<calcChain xmlns="http://schemas.openxmlformats.org/spreadsheetml/2006/main">
  <c r="D11" i="3" l="1"/>
  <c r="D12" i="3"/>
  <c r="D13" i="3"/>
  <c r="D14" i="3"/>
  <c r="D15" i="3" l="1"/>
  <c r="O5" i="3"/>
  <c r="D7" i="3" l="1"/>
  <c r="D5" i="3"/>
  <c r="O53" i="3"/>
  <c r="O50" i="3"/>
  <c r="F50"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11"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I21" i="3" l="1"/>
  <c r="K21" i="3" s="1"/>
  <c r="M21" i="3" s="1"/>
  <c r="I22" i="3"/>
  <c r="K22" i="3" s="1"/>
  <c r="I23" i="3"/>
  <c r="K23" i="3" s="1"/>
  <c r="M23" i="3" s="1"/>
  <c r="I24" i="3"/>
  <c r="K24" i="3" s="1"/>
  <c r="M24" i="3" s="1"/>
  <c r="I25" i="3"/>
  <c r="K25" i="3" s="1"/>
  <c r="I26" i="3"/>
  <c r="K26" i="3" s="1"/>
  <c r="I27" i="3"/>
  <c r="K27" i="3" s="1"/>
  <c r="M27" i="3" s="1"/>
  <c r="I28" i="3"/>
  <c r="K28" i="3" s="1"/>
  <c r="M28" i="3" s="1"/>
  <c r="I29" i="3"/>
  <c r="K29" i="3" s="1"/>
  <c r="I30" i="3"/>
  <c r="K30" i="3" s="1"/>
  <c r="I31" i="3"/>
  <c r="K31" i="3" s="1"/>
  <c r="M31" i="3" s="1"/>
  <c r="I32" i="3"/>
  <c r="K32" i="3" s="1"/>
  <c r="M32" i="3" s="1"/>
  <c r="I33" i="3"/>
  <c r="K33" i="3" s="1"/>
  <c r="I34" i="3"/>
  <c r="K34" i="3" s="1"/>
  <c r="I35" i="3"/>
  <c r="K35" i="3" s="1"/>
  <c r="M35" i="3" s="1"/>
  <c r="I36" i="3"/>
  <c r="K36" i="3" s="1"/>
  <c r="M36" i="3" s="1"/>
  <c r="I37" i="3"/>
  <c r="K37" i="3" s="1"/>
  <c r="I38" i="3"/>
  <c r="K38" i="3" s="1"/>
  <c r="I39" i="3"/>
  <c r="K39" i="3" s="1"/>
  <c r="M39" i="3" s="1"/>
  <c r="I40" i="3"/>
  <c r="K40" i="3" s="1"/>
  <c r="M40" i="3" s="1"/>
  <c r="I41" i="3"/>
  <c r="K41" i="3" s="1"/>
  <c r="I42" i="3"/>
  <c r="K42" i="3" s="1"/>
  <c r="I43" i="3"/>
  <c r="K43" i="3" s="1"/>
  <c r="M43" i="3" s="1"/>
  <c r="I44" i="3"/>
  <c r="K44" i="3" s="1"/>
  <c r="M44" i="3" s="1"/>
  <c r="I45" i="3"/>
  <c r="K45" i="3" s="1"/>
  <c r="I46" i="3"/>
  <c r="K46" i="3" s="1"/>
  <c r="I47" i="3"/>
  <c r="K47" i="3" s="1"/>
  <c r="M47" i="3" s="1"/>
  <c r="I48" i="3"/>
  <c r="K48" i="3" s="1"/>
  <c r="M48" i="3" s="1"/>
  <c r="I49" i="3"/>
  <c r="K49" i="3" s="1"/>
  <c r="M42" i="3" l="1"/>
  <c r="Q42" i="3" s="1"/>
  <c r="M26" i="3"/>
  <c r="Q26" i="3" s="1"/>
  <c r="M46" i="3"/>
  <c r="Q46" i="3" s="1"/>
  <c r="M38" i="3"/>
  <c r="Q38" i="3" s="1"/>
  <c r="M30" i="3"/>
  <c r="Q30" i="3" s="1"/>
  <c r="M22" i="3"/>
  <c r="Q22" i="3" s="1"/>
  <c r="M34" i="3"/>
  <c r="Q34" i="3" s="1"/>
  <c r="M49" i="3"/>
  <c r="Q49" i="3" s="1"/>
  <c r="M45" i="3"/>
  <c r="Q45" i="3" s="1"/>
  <c r="M41" i="3"/>
  <c r="Q41" i="3" s="1"/>
  <c r="M37" i="3"/>
  <c r="Q37" i="3" s="1"/>
  <c r="M33" i="3"/>
  <c r="Q33" i="3" s="1"/>
  <c r="M29" i="3"/>
  <c r="Q29" i="3" s="1"/>
  <c r="M25" i="3"/>
  <c r="Q25" i="3" s="1"/>
  <c r="Q21" i="3"/>
  <c r="Q47" i="3"/>
  <c r="Q39" i="3"/>
  <c r="Q31" i="3"/>
  <c r="Q23" i="3"/>
  <c r="Q43" i="3"/>
  <c r="Q35" i="3"/>
  <c r="Q27" i="3"/>
  <c r="Q48" i="3"/>
  <c r="Q44" i="3"/>
  <c r="Q40" i="3"/>
  <c r="Q36" i="3"/>
  <c r="Q32" i="3"/>
  <c r="Q28" i="3"/>
  <c r="Q24" i="3"/>
  <c r="I19" i="3" l="1"/>
  <c r="K19" i="3" s="1"/>
  <c r="M19" i="3" l="1"/>
  <c r="Q19" i="3" s="1"/>
  <c r="I20" i="3"/>
  <c r="K20" i="3" s="1"/>
  <c r="M20" i="3" s="1"/>
  <c r="I18" i="3"/>
  <c r="K18" i="3" s="1"/>
  <c r="M18" i="3" s="1"/>
  <c r="I17" i="3"/>
  <c r="K17" i="3" s="1"/>
  <c r="I16" i="3"/>
  <c r="K16" i="3" s="1"/>
  <c r="M16" i="3" s="1"/>
  <c r="I15" i="3"/>
  <c r="K15" i="3" s="1"/>
  <c r="M15" i="3" s="1"/>
  <c r="I14" i="3"/>
  <c r="K14" i="3" s="1"/>
  <c r="M14" i="3" s="1"/>
  <c r="I13" i="3"/>
  <c r="K13" i="3" s="1"/>
  <c r="M13" i="3" s="1"/>
  <c r="I12" i="3"/>
  <c r="K12" i="3" s="1"/>
  <c r="M12" i="3" s="1"/>
  <c r="Q12" i="3" s="1"/>
  <c r="I11" i="3"/>
  <c r="E50" i="1"/>
  <c r="E39" i="1"/>
  <c r="E12" i="1"/>
  <c r="E11" i="1"/>
  <c r="E10" i="1"/>
  <c r="K11" i="3" l="1"/>
  <c r="K50" i="3" s="1"/>
  <c r="I50" i="3"/>
  <c r="D50" i="3" s="1"/>
  <c r="M17" i="3"/>
  <c r="Q17" i="3" s="1"/>
  <c r="Q14" i="3"/>
  <c r="Q13" i="3"/>
  <c r="Q15" i="3"/>
  <c r="Q20" i="3"/>
  <c r="Q18" i="3"/>
  <c r="M11" i="3" l="1"/>
  <c r="Q11" i="3" l="1"/>
  <c r="Q50" i="3" s="1"/>
  <c r="M50" i="3"/>
</calcChain>
</file>

<file path=xl/sharedStrings.xml><?xml version="1.0" encoding="utf-8"?>
<sst xmlns="http://schemas.openxmlformats.org/spreadsheetml/2006/main" count="301" uniqueCount="94">
  <si>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</si>
  <si>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</si>
  <si>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</si>
  <si>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</si>
  <si>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</si>
  <si>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</si>
  <si>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</si>
  <si>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</si>
  <si>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</si>
  <si>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</si>
  <si>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</si>
  <si>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</si>
  <si>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</si>
  <si>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</si>
  <si>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</si>
  <si>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</si>
  <si>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</si>
  <si>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</si>
  <si>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</si>
  <si>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</si>
  <si>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</si>
  <si>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</si>
  <si>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</si>
  <si>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</si>
  <si>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</si>
  <si>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</si>
  <si>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</si>
  <si>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</si>
  <si>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</si>
  <si>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</si>
  <si>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</si>
  <si>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</si>
  <si>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</si>
  <si>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</si>
  <si>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</si>
  <si>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</si>
  <si>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</si>
  <si>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</si>
  <si>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</si>
  <si>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</si>
  <si>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</si>
  <si>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</si>
  <si>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</si>
  <si>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</si>
  <si>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</si>
  <si>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</si>
  <si>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</si>
  <si>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FITZPATRICK</t>
  </si>
  <si>
    <t>NO</t>
  </si>
  <si>
    <t>Jarrod Fitzpatrick</t>
  </si>
  <si>
    <t>Proof of completed furnace uprade</t>
  </si>
  <si>
    <t>JLab Acceptance of nitrogen doping process - Cavity 1 (of 2)</t>
  </si>
  <si>
    <t>JLab Acceptance of nitrogen doping process - Cavity 2 (of 2)</t>
  </si>
  <si>
    <t>Manufacturing Drawings released and accepted by JLab</t>
  </si>
  <si>
    <t>First Article Cavities Mechanical Pre-fab</t>
  </si>
  <si>
    <t>First Articles (1-8) Delivered and Accepted by JLab</t>
  </si>
  <si>
    <t>Production Cavities (9-72) Mechanical Pre-Fabrication</t>
  </si>
  <si>
    <t>Production Cavities (73-133) Mechanical Pre-Fabrication</t>
  </si>
  <si>
    <t>Delivery &amp; Acceptance of Cavities (9-12)</t>
  </si>
  <si>
    <t>Delivery &amp; Acceptance of Cavities (13-16)</t>
  </si>
  <si>
    <t>Delivery &amp; Acceptance of Cavities (17-20)</t>
  </si>
  <si>
    <t>Delivery &amp; Acceptance of Cavities (21-24)</t>
  </si>
  <si>
    <t>Delivery &amp; Acceptance of Cavities (25-28)</t>
  </si>
  <si>
    <t>Delivery &amp; Acceptance of Cavities (29-32)</t>
  </si>
  <si>
    <t>Delivery &amp; Acceptance of Cavities (33-36)</t>
  </si>
  <si>
    <t>Delivery &amp; Acceptance of Cavities (37-40)</t>
  </si>
  <si>
    <t>Delivery &amp; Acceptance of Cavities (41-44)</t>
  </si>
  <si>
    <t>Delivery &amp; Acceptance of Cavities (45-48)</t>
  </si>
  <si>
    <t>Delivery &amp; Acceptance of Cavities (49-52)</t>
  </si>
  <si>
    <t>Delivery &amp; Acceptance of Cavities (53-56)</t>
  </si>
  <si>
    <t>Delivery &amp; Acceptance of Cavities (57-60)</t>
  </si>
  <si>
    <t>Delivery &amp; Acceptance of Cavities (61-64)</t>
  </si>
  <si>
    <t>Delivery &amp; Acceptance of Cavities (65-68)</t>
  </si>
  <si>
    <t>Delivery &amp; Acceptance of Cavities (69-72)</t>
  </si>
  <si>
    <t>Delivery &amp; Acceptance of Cavities (73-76)</t>
  </si>
  <si>
    <t>Delivery &amp; Acceptance of Cavities (77-80)</t>
  </si>
  <si>
    <t>Delivery &amp; Acceptance of Cavities (81-84)</t>
  </si>
  <si>
    <t>Delivery &amp; Acceptance of Cavities (85-88)</t>
  </si>
  <si>
    <t>Delivery &amp; Acceptance of Cavities (89-92)</t>
  </si>
  <si>
    <t>Delivery &amp; Acceptance of Cavities (93-96)</t>
  </si>
  <si>
    <t>Delivery &amp; Acceptance of Cavities (97-100)</t>
  </si>
  <si>
    <t>Delivery &amp; Acceptance of Cavities (101-104)</t>
  </si>
  <si>
    <t>Delivery &amp; Acceptance of Cavities (105-108)</t>
  </si>
  <si>
    <t>Delivery &amp; Acceptance of Cavities (109-112)</t>
  </si>
  <si>
    <t>Delivery &amp; Acceptance of Cavities (113-116)</t>
  </si>
  <si>
    <t>Delivery &amp; Acceptance of Cavities (117-120)</t>
  </si>
  <si>
    <t>Delivery &amp; Acceptance of Cavities (121-124)</t>
  </si>
  <si>
    <t>Delivery &amp; Acceptance of Cavities (125-128)</t>
  </si>
  <si>
    <t>Delivery &amp; Acceptance of Cavities (129-133)</t>
  </si>
  <si>
    <t>15-C0753</t>
  </si>
  <si>
    <t>Description</t>
  </si>
  <si>
    <t>Etorre Zanon</t>
  </si>
  <si>
    <t>Est Date</t>
  </si>
  <si>
    <t>% Complete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</si>
</sst>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m/d/yyyy;@"/>
    <numFmt numFmtId="165" formatCode="0.0%"/>
  </numFmts>
  <fonts count="1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ont>
  </fonts>
  <fills count="9">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13">
    <xf numFmtId="0" fontId="0" fillId="0" borderId="0"/>
    <xf numFmtId="9" fontId="9" fillId="0" borderId="0" applyFont="0" applyFill="0" applyBorder="0" applyAlignment="0" applyProtection="0"/>
    <xf numFmtId="0" fontId="7" fillId="0" borderId="0"/>
    <xf numFmtId="44" fontId="7"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11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8" fillId="0" borderId="0" xfId="0" applyFont="1" applyAlignment="1">
      <alignment horizontal="center"/>
    </xf>
    <xf numFmtId="0" fontId="8" fillId="0" borderId="0" xfId="0" applyFont="1" applyBorder="1"/>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8" fillId="2" borderId="0" xfId="0" applyNumberFormat="1" applyFont="1" applyFill="1" applyBorder="1" applyAlignment="1">
      <alignment horizontal="center"/>
    </xf>
    <xf numFmtId="4" fontId="8" fillId="0" borderId="0" xfId="0" applyNumberFormat="1" applyFont="1" applyBorder="1" applyAlignment="1">
      <alignment horizontal="center" wrapText="1"/>
    </xf>
    <xf numFmtId="4" fontId="8" fillId="0" borderId="0" xfId="0" applyNumberFormat="1" applyFont="1" applyAlignment="1">
      <alignment horizontal="center" wrapText="1"/>
    </xf>
    <xf numFmtId="4" fontId="0" fillId="2" borderId="0" xfId="0" applyNumberFormat="1" applyFill="1" applyBorder="1" applyAlignment="1">
      <alignment horizontal="center"/>
    </xf>
    <xf numFmtId="0" fontId="0" fillId="0" borderId="0" xfId="0" applyAlignment="1">
      <alignment wrapText="1"/>
    </xf>
    <xf numFmtId="0" fontId="7"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8" fillId="0" borderId="1" xfId="0" applyFont="1" applyBorder="1" applyAlignment="1" applyProtection="1">
      <alignment horizontal="center" wrapText="1"/>
    </xf>
    <xf numFmtId="0" fontId="0" fillId="0" borderId="0" xfId="0" applyAlignment="1" applyProtection="1">
      <alignment horizontal="center" wrapText="1"/>
    </xf>
    <xf numFmtId="0" fontId="8"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4" fillId="0" borderId="1" xfId="0" applyFont="1" applyBorder="1" applyProtection="1">
      <protection locked="0"/>
    </xf>
    <xf numFmtId="0" fontId="4" fillId="0" borderId="1" xfId="0" applyFont="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7" fillId="0" borderId="0" xfId="0" applyFont="1" applyBorder="1" applyProtection="1">
      <protection locked="0"/>
    </xf>
    <xf numFmtId="0" fontId="7"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7" fillId="0" borderId="1" xfId="0" applyFont="1" applyBorder="1" applyAlignment="1" applyProtection="1">
      <alignment horizontal="left"/>
    </xf>
    <xf numFmtId="0" fontId="10" fillId="0" borderId="0" xfId="0" applyFont="1"/>
    <xf numFmtId="0" fontId="12" fillId="0" borderId="0" xfId="0" applyFont="1"/>
    <xf numFmtId="0" fontId="7" fillId="0" borderId="1" xfId="0" applyFont="1" applyBorder="1" applyAlignment="1" applyProtection="1">
      <alignment horizontal="center" wrapText="1"/>
    </xf>
    <xf numFmtId="0" fontId="0" fillId="0" borderId="0" xfId="0" applyAlignment="1"/>
    <xf numFmtId="0" fontId="7" fillId="0" borderId="0" xfId="0" applyFont="1" applyBorder="1" applyAlignment="1" applyProtection="1">
      <alignment horizontal="right"/>
      <protection locked="0"/>
    </xf>
    <xf numFmtId="0" fontId="0" fillId="0" borderId="1" xfId="0" applyBorder="1" applyProtection="1"/>
    <xf numFmtId="0" fontId="7" fillId="0" borderId="0" xfId="0" applyFont="1" applyBorder="1" applyAlignment="1" applyProtection="1">
      <alignment horizontal="center" wrapText="1"/>
    </xf>
    <xf numFmtId="0" fontId="6" fillId="0" borderId="1" xfId="0" applyFont="1" applyBorder="1" applyAlignment="1" applyProtection="1">
      <alignment horizontal="center" wrapText="1"/>
    </xf>
    <xf numFmtId="0" fontId="4"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7" fillId="0" borderId="1" xfId="0" applyFont="1" applyFill="1" applyBorder="1" applyAlignment="1" applyProtection="1">
      <alignment horizontal="center"/>
      <protection locked="0"/>
    </xf>
    <xf numFmtId="0" fontId="7" fillId="0" borderId="2" xfId="1" applyNumberFormat="1" applyFont="1" applyBorder="1" applyAlignment="1" applyProtection="1">
      <alignment horizontal="center"/>
    </xf>
    <xf numFmtId="164" fontId="12"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0" fillId="0" borderId="0" xfId="0" applyAlignment="1">
      <alignment wrapText="1"/>
    </xf>
    <xf numFmtId="0" fontId="8" fillId="0" borderId="0" xfId="0" applyFont="1" applyAlignment="1">
      <alignment wrapText="1"/>
    </xf>
    <xf numFmtId="0" fontId="0" fillId="0" borderId="0" xfId="0" applyAlignment="1">
      <alignment horizontal="center"/>
    </xf>
    <xf numFmtId="0" fontId="4" fillId="0" borderId="0" xfId="0" applyFont="1" applyAlignment="1">
      <alignment horizontal="center"/>
    </xf>
    <xf numFmtId="0" fontId="0" fillId="0" borderId="0" xfId="0" applyAlignment="1">
      <alignment horizontal="left"/>
    </xf>
    <xf numFmtId="0" fontId="8" fillId="0" borderId="0" xfId="0" applyFont="1" applyAlignment="1">
      <alignment horizontal="left"/>
    </xf>
    <xf numFmtId="4" fontId="0" fillId="4" borderId="1" xfId="0" applyNumberFormat="1" applyFill="1" applyBorder="1" applyAlignment="1">
      <alignment wrapText="1"/>
    </xf>
    <xf numFmtId="14" fontId="7" fillId="0" borderId="1" xfId="0" applyNumberFormat="1" applyFont="1" applyBorder="1" applyAlignment="1" applyProtection="1">
      <alignment wrapText="1"/>
      <protection locked="0"/>
    </xf>
    <xf numFmtId="0" fontId="0" fillId="0" borderId="0" xfId="0" applyBorder="1" applyAlignment="1">
      <alignment wrapText="1"/>
    </xf>
    <xf numFmtId="0" fontId="0" fillId="0" borderId="1" xfId="0" applyBorder="1" applyAlignment="1" applyProtection="1">
      <alignment wrapText="1"/>
      <protection locked="0"/>
    </xf>
    <xf numFmtId="4" fontId="0" fillId="3" borderId="1" xfId="0" applyNumberFormat="1" applyFill="1"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4" fillId="0" borderId="0" xfId="0" applyFont="1" applyAlignment="1">
      <alignment wrapText="1"/>
    </xf>
    <xf numFmtId="4" fontId="0" fillId="3" borderId="2" xfId="0" applyNumberFormat="1" applyFill="1" applyBorder="1" applyAlignment="1" applyProtection="1">
      <alignment wrapText="1"/>
      <protection locked="0"/>
    </xf>
    <xf numFmtId="0" fontId="0" fillId="0" borderId="0"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1" xfId="0" applyBorder="1" applyAlignment="1" applyProtection="1">
      <alignment horizontal="left"/>
      <protection locked="0"/>
    </xf>
    <xf numFmtId="0" fontId="8" fillId="7" borderId="1" xfId="0" applyFont="1" applyFill="1" applyBorder="1" applyAlignment="1">
      <alignment horizontal="center" wrapText="1"/>
    </xf>
    <xf numFmtId="0" fontId="8" fillId="7" borderId="0" xfId="0" applyFont="1" applyFill="1" applyBorder="1" applyAlignment="1">
      <alignment horizontal="center" wrapText="1"/>
    </xf>
    <xf numFmtId="0" fontId="7" fillId="7" borderId="1" xfId="0" applyFont="1" applyFill="1" applyBorder="1" applyAlignment="1">
      <alignment horizontal="center" wrapText="1"/>
    </xf>
    <xf numFmtId="0" fontId="8" fillId="7" borderId="0" xfId="0" applyFont="1" applyFill="1" applyAlignment="1">
      <alignment horizontal="center" wrapText="1"/>
    </xf>
    <xf numFmtId="0" fontId="0" fillId="7" borderId="0" xfId="0"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0" fontId="0" fillId="0" borderId="2" xfId="0" applyBorder="1" applyAlignment="1">
      <alignment wrapText="1"/>
    </xf>
    <xf numFmtId="165" fontId="4" fillId="0" borderId="0" xfId="1" applyNumberFormat="1" applyFont="1" applyAlignment="1">
      <alignment horizontal="center"/>
    </xf>
    <xf numFmtId="0" fontId="4" fillId="0" borderId="0" xfId="0" applyFont="1"/>
    <xf numFmtId="4" fontId="4" fillId="0" borderId="0" xfId="0" applyNumberFormat="1" applyFont="1"/>
    <xf numFmtId="0" fontId="0" fillId="0" borderId="0" xfId="0" applyAlignment="1">
      <alignment wrapText="1"/>
    </xf>
    <xf numFmtId="14" fontId="0" fillId="0" borderId="1" xfId="0" applyNumberFormat="1" applyBorder="1" applyAlignment="1">
      <alignment wrapText="1"/>
    </xf>
    <xf numFmtId="0" fontId="0" fillId="0" borderId="2" xfId="0" applyBorder="1" applyAlignment="1">
      <alignment horizontal="left" wrapText="1"/>
    </xf>
    <xf numFmtId="0" fontId="5" fillId="0" borderId="0" xfId="0" applyFont="1" applyAlignment="1" applyProtection="1">
      <alignment horizontal="center"/>
    </xf>
    <xf numFmtId="0" fontId="7" fillId="0" borderId="0" xfId="0" applyFont="1" applyBorder="1" applyAlignment="1" applyProtection="1">
      <alignment horizontal="right" vertical="top"/>
    </xf>
    <xf numFmtId="0" fontId="8" fillId="0" borderId="0" xfId="0" applyFont="1" applyBorder="1" applyAlignment="1" applyProtection="1">
      <alignment horizontal="right" vertical="top"/>
    </xf>
    <xf numFmtId="0" fontId="7"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center"/>
    </xf>
    <xf numFmtId="0" fontId="5" fillId="0" borderId="0" xfId="0" applyFont="1" applyAlignment="1">
      <alignment horizontal="center"/>
    </xf>
    <xf numFmtId="0" fontId="7" fillId="0" borderId="0" xfId="0" applyFont="1" applyAlignment="1">
      <alignment wrapText="1"/>
    </xf>
    <xf numFmtId="0" fontId="0" fillId="0" borderId="0" xfId="0" applyAlignment="1">
      <alignment wrapText="1"/>
    </xf>
    <xf numFmtId="0" fontId="7" fillId="0" borderId="0" xfId="0" applyFont="1" applyFill="1" applyAlignment="1">
      <alignment wrapText="1"/>
    </xf>
    <xf numFmtId="0" fontId="8" fillId="0" borderId="0" xfId="0" applyFont="1" applyAlignment="1">
      <alignment wrapText="1"/>
    </xf>
    <xf numFmtId="0" fontId="8" fillId="0" borderId="0" xfId="0" applyFont="1" applyFill="1" applyAlignment="1">
      <alignment wrapText="1"/>
    </xf>
    <xf numFmtId="0" fontId="0" fillId="0" borderId="0" xfId="0" applyAlignment="1">
      <alignment horizontal="center"/>
    </xf>
    <xf numFmtId="0" fontId="0" fillId="0" borderId="3" xfId="0" applyBorder="1" applyAlignment="1">
      <alignment horizontal="center"/>
    </xf>
    <xf numFmtId="0" fontId="14" fillId="8" borderId="4" xfId="0" applyFont="1" applyFill="1" applyBorder="1" applyAlignment="1">
      <alignment horizontal="center"/>
    </xf>
    <xf numFmtId="9" fontId="0" fillId="0" borderId="4" xfId="1" applyFont="1" applyBorder="1" applyAlignment="1">
      <alignment horizontal="center"/>
    </xf>
  </cellXfs>
  <cellStyles count="13">
    <cellStyle name="Currency 2" xfId="3"/>
    <cellStyle name="Currency 3" xfId="5"/>
    <cellStyle name="Currency 4" xfId="8"/>
    <cellStyle name="Currency 5" xfId="11"/>
    <cellStyle name="Normal" xfId="0" builtinId="0"/>
    <cellStyle name="Normal 2" xfId="4"/>
    <cellStyle name="Normal 3" xfId="7"/>
    <cellStyle name="Normal 4" xfId="2"/>
    <cellStyle name="Normal 5" xfId="10"/>
    <cellStyle name="Percent" xfId="1" builtinId="5"/>
    <cellStyle name="Percent 2" xfId="6"/>
    <cellStyle name="Percent 3" xfId="9"/>
    <cellStyle name="Percent 4" xfId="12"/>
  </cellStyles>
  <dxfs count="3">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4"/>
  <sheetViews>
    <sheetView topLeftCell="A49" zoomScaleNormal="100" workbookViewId="0">
      <selection activeCell="K8" sqref="K8"/>
    </sheetView>
  </sheetViews>
  <sheetFormatPr defaultColWidth="9.109375" defaultRowHeight="13.2" x14ac:dyDescent="0.25"/>
  <cols>
    <col min="1" max="1" width="8.6640625" style="20" customWidth="1"/>
    <col min="2" max="2" width="3.6640625" style="20" customWidth="1"/>
    <col min="3" max="3" width="9.88671875" style="20" customWidth="1"/>
    <col min="4" max="4" width="3.33203125" style="20" customWidth="1"/>
    <col min="5" max="5" width="7.88671875" style="25" customWidth="1"/>
    <col min="6" max="6" width="3.6640625" style="20" customWidth="1"/>
    <col min="7" max="7" width="9.109375" style="20" customWidth="1"/>
    <col min="8" max="8" width="10.44140625" style="20" customWidth="1"/>
    <col min="9" max="9" width="3.6640625" style="20" customWidth="1"/>
    <col min="10" max="10" width="14.5546875" style="20" customWidth="1"/>
    <col min="11" max="11" width="10.109375" style="20" bestFit="1" customWidth="1"/>
    <col min="12" max="16384" width="9.109375" style="20"/>
  </cols>
  <sheetData>
    <row r="1" spans="1:12" ht="15.6" x14ac:dyDescent="0.3">
      <c r="A1" s="101" t="s">
        <v>4</v>
      </c>
      <c r="B1" s="101"/>
      <c r="C1" s="101"/>
      <c r="D1" s="101"/>
      <c r="E1" s="101"/>
      <c r="F1" s="101"/>
      <c r="G1" s="101"/>
      <c r="H1" s="101"/>
      <c r="I1" s="101"/>
      <c r="J1" s="101"/>
      <c r="K1" s="101"/>
      <c r="L1" s="101"/>
    </row>
    <row r="2" spans="1:12" ht="15.6" x14ac:dyDescent="0.3">
      <c r="A2" s="101" t="s">
        <v>34</v>
      </c>
      <c r="B2" s="101"/>
      <c r="C2" s="101"/>
      <c r="D2" s="101"/>
      <c r="E2" s="101"/>
      <c r="F2" s="101"/>
      <c r="G2" s="101"/>
      <c r="H2" s="101"/>
      <c r="I2" s="101"/>
      <c r="J2" s="101"/>
      <c r="K2" s="101"/>
      <c r="L2" s="101"/>
    </row>
    <row r="3" spans="1:12" ht="15.6" x14ac:dyDescent="0.3">
      <c r="A3" s="101" t="s">
        <v>18</v>
      </c>
      <c r="B3" s="101"/>
      <c r="C3" s="101"/>
      <c r="D3" s="101"/>
      <c r="E3" s="101"/>
      <c r="F3" s="101"/>
      <c r="G3" s="101"/>
      <c r="H3" s="101"/>
      <c r="I3" s="101"/>
      <c r="J3" s="101"/>
      <c r="K3" s="101"/>
      <c r="L3" s="101"/>
    </row>
    <row r="4" spans="1:12" ht="27.75" customHeight="1" x14ac:dyDescent="0.3">
      <c r="A4" s="101"/>
      <c r="B4" s="101"/>
      <c r="C4" s="101"/>
      <c r="D4" s="101"/>
      <c r="E4" s="101"/>
      <c r="F4" s="101"/>
      <c r="G4" s="101"/>
      <c r="H4" s="101"/>
      <c r="I4" s="101"/>
      <c r="J4" s="101"/>
    </row>
    <row r="5" spans="1:12" ht="23.25" customHeight="1" x14ac:dyDescent="0.25">
      <c r="A5" s="19" t="s">
        <v>0</v>
      </c>
      <c r="B5" s="21"/>
      <c r="C5" s="33" t="s">
        <v>91</v>
      </c>
      <c r="D5" s="33"/>
      <c r="E5" s="59"/>
      <c r="F5" s="33"/>
      <c r="G5" s="33"/>
      <c r="H5" s="7"/>
      <c r="I5" s="21"/>
      <c r="J5" s="22"/>
      <c r="K5" s="23" t="s">
        <v>28</v>
      </c>
      <c r="L5" s="63" t="s">
        <v>48</v>
      </c>
    </row>
    <row r="6" spans="1:12" ht="24.75" customHeight="1" x14ac:dyDescent="0.25">
      <c r="G6" s="21"/>
      <c r="H6" s="21"/>
    </row>
    <row r="7" spans="1:12" x14ac:dyDescent="0.25">
      <c r="A7" s="20" t="s">
        <v>2</v>
      </c>
      <c r="B7" s="21"/>
      <c r="C7" s="33" t="s">
        <v>89</v>
      </c>
      <c r="D7" s="33"/>
      <c r="E7" s="59"/>
      <c r="F7" s="33"/>
      <c r="G7" s="55" t="s">
        <v>41</v>
      </c>
      <c r="H7" s="7" t="s">
        <v>47</v>
      </c>
      <c r="I7" s="56"/>
      <c r="J7" s="24" t="s">
        <v>45</v>
      </c>
      <c r="K7" s="65">
        <v>42429</v>
      </c>
      <c r="L7" s="34"/>
    </row>
    <row r="8" spans="1:12" x14ac:dyDescent="0.25">
      <c r="K8" s="25" t="s">
        <v>21</v>
      </c>
    </row>
    <row r="9" spans="1:12" s="27" customFormat="1" ht="34.5" customHeight="1" x14ac:dyDescent="0.25">
      <c r="A9" s="26" t="s">
        <v>1</v>
      </c>
      <c r="C9" s="53" t="s">
        <v>5</v>
      </c>
      <c r="D9" s="57"/>
      <c r="E9" s="58" t="s">
        <v>42</v>
      </c>
      <c r="G9" s="50" t="s">
        <v>33</v>
      </c>
      <c r="H9" s="28"/>
      <c r="I9" s="29"/>
      <c r="J9" s="29"/>
      <c r="K9" s="29"/>
      <c r="L9" s="29"/>
    </row>
    <row r="10" spans="1:12" x14ac:dyDescent="0.25">
      <c r="A10" s="8">
        <v>1</v>
      </c>
      <c r="C10" s="39">
        <v>1</v>
      </c>
      <c r="D10" s="66"/>
      <c r="E10" s="64" t="str">
        <f>IF($L$5="yes","X"," ")</f>
        <v xml:space="preserve"> </v>
      </c>
      <c r="G10" s="104" t="s">
        <v>50</v>
      </c>
      <c r="H10" s="105"/>
      <c r="I10" s="105"/>
      <c r="J10" s="105"/>
      <c r="K10" s="105"/>
      <c r="L10" s="105"/>
    </row>
    <row r="11" spans="1:12" ht="13.2" customHeight="1" x14ac:dyDescent="0.25">
      <c r="A11" s="8">
        <v>2</v>
      </c>
      <c r="C11" s="39">
        <v>1</v>
      </c>
      <c r="D11" s="67"/>
      <c r="E11" s="64" t="str">
        <f t="shared" ref="E11:E50" si="0">IF($L$5="yes","X"," ")</f>
        <v xml:space="preserve"> </v>
      </c>
      <c r="G11" s="100" t="s">
        <v>51</v>
      </c>
      <c r="H11" s="100"/>
      <c r="I11" s="100"/>
      <c r="J11" s="100"/>
      <c r="K11" s="100"/>
      <c r="L11" s="100"/>
    </row>
    <row r="12" spans="1:12" ht="13.2" customHeight="1" x14ac:dyDescent="0.25">
      <c r="A12" s="8">
        <v>3</v>
      </c>
      <c r="C12" s="39">
        <v>1</v>
      </c>
      <c r="D12" s="67"/>
      <c r="E12" s="64" t="str">
        <f t="shared" si="0"/>
        <v xml:space="preserve"> </v>
      </c>
      <c r="G12" s="100" t="s">
        <v>52</v>
      </c>
      <c r="H12" s="100"/>
      <c r="I12" s="100"/>
      <c r="J12" s="100"/>
      <c r="K12" s="100"/>
      <c r="L12" s="100"/>
    </row>
    <row r="13" spans="1:12" ht="13.2" customHeight="1" x14ac:dyDescent="0.25">
      <c r="A13" s="8">
        <v>4</v>
      </c>
      <c r="C13" s="39">
        <v>0.89999999999999991</v>
      </c>
      <c r="D13" s="67"/>
      <c r="E13" s="64"/>
      <c r="G13" s="100" t="s">
        <v>53</v>
      </c>
      <c r="H13" s="100"/>
      <c r="I13" s="100"/>
      <c r="J13" s="100"/>
      <c r="K13" s="100"/>
      <c r="L13" s="100"/>
    </row>
    <row r="14" spans="1:12" ht="13.2" customHeight="1" x14ac:dyDescent="0.25">
      <c r="A14" s="8">
        <v>5</v>
      </c>
      <c r="C14" s="39">
        <v>0.1</v>
      </c>
      <c r="D14" s="67"/>
      <c r="E14" s="64"/>
      <c r="G14" s="100" t="s">
        <v>54</v>
      </c>
      <c r="H14" s="100"/>
      <c r="I14" s="100"/>
      <c r="J14" s="100"/>
      <c r="K14" s="100"/>
      <c r="L14" s="100"/>
    </row>
    <row r="15" spans="1:12" ht="13.2" customHeight="1" x14ac:dyDescent="0.25">
      <c r="A15" s="8">
        <v>6</v>
      </c>
      <c r="C15" s="39"/>
      <c r="D15" s="67"/>
      <c r="E15" s="64"/>
      <c r="G15" s="100" t="s">
        <v>55</v>
      </c>
      <c r="H15" s="100"/>
      <c r="I15" s="100"/>
      <c r="J15" s="100"/>
      <c r="K15" s="100"/>
      <c r="L15" s="100"/>
    </row>
    <row r="16" spans="1:12" ht="13.2" customHeight="1" x14ac:dyDescent="0.25">
      <c r="A16" s="8">
        <v>7</v>
      </c>
      <c r="C16" s="39"/>
      <c r="D16" s="67"/>
      <c r="E16" s="64"/>
      <c r="G16" s="100" t="s">
        <v>56</v>
      </c>
      <c r="H16" s="100"/>
      <c r="I16" s="100"/>
      <c r="J16" s="100"/>
      <c r="K16" s="100"/>
      <c r="L16" s="100"/>
    </row>
    <row r="17" spans="1:12" ht="13.2" customHeight="1" x14ac:dyDescent="0.25">
      <c r="A17" s="8">
        <v>8</v>
      </c>
      <c r="C17" s="39"/>
      <c r="D17" s="67"/>
      <c r="E17" s="64"/>
      <c r="G17" s="100" t="s">
        <v>57</v>
      </c>
      <c r="H17" s="100"/>
      <c r="I17" s="100"/>
      <c r="J17" s="100"/>
      <c r="K17" s="100"/>
      <c r="L17" s="100"/>
    </row>
    <row r="18" spans="1:12" ht="13.2" customHeight="1" x14ac:dyDescent="0.25">
      <c r="A18" s="8">
        <v>9</v>
      </c>
      <c r="C18" s="39"/>
      <c r="D18" s="67"/>
      <c r="E18" s="64"/>
      <c r="G18" s="100" t="s">
        <v>58</v>
      </c>
      <c r="H18" s="100"/>
      <c r="I18" s="100"/>
      <c r="J18" s="100"/>
      <c r="K18" s="100"/>
      <c r="L18" s="100"/>
    </row>
    <row r="19" spans="1:12" ht="13.2" customHeight="1" x14ac:dyDescent="0.25">
      <c r="A19" s="8">
        <v>10</v>
      </c>
      <c r="C19" s="39"/>
      <c r="D19" s="67"/>
      <c r="E19" s="64"/>
      <c r="G19" s="100" t="s">
        <v>59</v>
      </c>
      <c r="H19" s="100"/>
      <c r="I19" s="100"/>
      <c r="J19" s="100"/>
      <c r="K19" s="100"/>
      <c r="L19" s="100"/>
    </row>
    <row r="20" spans="1:12" ht="13.2" customHeight="1" x14ac:dyDescent="0.25">
      <c r="A20" s="8">
        <v>11</v>
      </c>
      <c r="C20" s="39"/>
      <c r="D20" s="67"/>
      <c r="E20" s="64"/>
      <c r="G20" s="100" t="s">
        <v>60</v>
      </c>
      <c r="H20" s="100"/>
      <c r="I20" s="100"/>
      <c r="J20" s="100"/>
      <c r="K20" s="100"/>
      <c r="L20" s="100"/>
    </row>
    <row r="21" spans="1:12" ht="13.2" customHeight="1" x14ac:dyDescent="0.25">
      <c r="A21" s="8">
        <v>12</v>
      </c>
      <c r="C21" s="39"/>
      <c r="D21" s="67"/>
      <c r="E21" s="64"/>
      <c r="G21" s="100" t="s">
        <v>61</v>
      </c>
      <c r="H21" s="100"/>
      <c r="I21" s="100"/>
      <c r="J21" s="100"/>
      <c r="K21" s="100"/>
      <c r="L21" s="100"/>
    </row>
    <row r="22" spans="1:12" ht="13.2" customHeight="1" x14ac:dyDescent="0.25">
      <c r="A22" s="8">
        <v>13</v>
      </c>
      <c r="C22" s="39"/>
      <c r="D22" s="67"/>
      <c r="E22" s="64"/>
      <c r="G22" s="100" t="s">
        <v>62</v>
      </c>
      <c r="H22" s="100"/>
      <c r="I22" s="100"/>
      <c r="J22" s="100"/>
      <c r="K22" s="100"/>
      <c r="L22" s="100"/>
    </row>
    <row r="23" spans="1:12" ht="13.2" customHeight="1" x14ac:dyDescent="0.25">
      <c r="A23" s="8">
        <v>14</v>
      </c>
      <c r="C23" s="39"/>
      <c r="D23" s="67"/>
      <c r="E23" s="64"/>
      <c r="G23" s="100" t="s">
        <v>63</v>
      </c>
      <c r="H23" s="100"/>
      <c r="I23" s="100"/>
      <c r="J23" s="100"/>
      <c r="K23" s="100"/>
      <c r="L23" s="100"/>
    </row>
    <row r="24" spans="1:12" ht="13.2" customHeight="1" x14ac:dyDescent="0.25">
      <c r="A24" s="8">
        <v>15</v>
      </c>
      <c r="C24" s="39"/>
      <c r="D24" s="67"/>
      <c r="E24" s="64"/>
      <c r="G24" s="100" t="s">
        <v>64</v>
      </c>
      <c r="H24" s="100"/>
      <c r="I24" s="100"/>
      <c r="J24" s="100"/>
      <c r="K24" s="100"/>
      <c r="L24" s="100"/>
    </row>
    <row r="25" spans="1:12" ht="13.2" customHeight="1" x14ac:dyDescent="0.25">
      <c r="A25" s="8">
        <v>16</v>
      </c>
      <c r="C25" s="39"/>
      <c r="D25" s="67"/>
      <c r="E25" s="64"/>
      <c r="G25" s="100" t="s">
        <v>65</v>
      </c>
      <c r="H25" s="100"/>
      <c r="I25" s="100"/>
      <c r="J25" s="100"/>
      <c r="K25" s="100"/>
      <c r="L25" s="100"/>
    </row>
    <row r="26" spans="1:12" ht="13.2" customHeight="1" x14ac:dyDescent="0.25">
      <c r="A26" s="8">
        <v>17</v>
      </c>
      <c r="C26" s="39"/>
      <c r="D26" s="67"/>
      <c r="E26" s="64"/>
      <c r="G26" s="100" t="s">
        <v>66</v>
      </c>
      <c r="H26" s="100"/>
      <c r="I26" s="100"/>
      <c r="J26" s="100"/>
      <c r="K26" s="100"/>
      <c r="L26" s="100"/>
    </row>
    <row r="27" spans="1:12" ht="13.2" customHeight="1" x14ac:dyDescent="0.25">
      <c r="A27" s="8">
        <v>18</v>
      </c>
      <c r="C27" s="39"/>
      <c r="D27" s="67"/>
      <c r="E27" s="64"/>
      <c r="G27" s="100" t="s">
        <v>67</v>
      </c>
      <c r="H27" s="100"/>
      <c r="I27" s="100"/>
      <c r="J27" s="100"/>
      <c r="K27" s="100"/>
      <c r="L27" s="100"/>
    </row>
    <row r="28" spans="1:12" ht="13.2" customHeight="1" x14ac:dyDescent="0.25">
      <c r="A28" s="8">
        <v>19</v>
      </c>
      <c r="C28" s="39"/>
      <c r="D28" s="67"/>
      <c r="E28" s="64"/>
      <c r="G28" s="100" t="s">
        <v>68</v>
      </c>
      <c r="H28" s="100"/>
      <c r="I28" s="100"/>
      <c r="J28" s="100"/>
      <c r="K28" s="100"/>
      <c r="L28" s="100"/>
    </row>
    <row r="29" spans="1:12" ht="13.2" customHeight="1" x14ac:dyDescent="0.25">
      <c r="A29" s="8">
        <v>20</v>
      </c>
      <c r="C29" s="39"/>
      <c r="D29" s="67"/>
      <c r="E29" s="64"/>
      <c r="G29" s="100" t="s">
        <v>69</v>
      </c>
      <c r="H29" s="100"/>
      <c r="I29" s="100"/>
      <c r="J29" s="100"/>
      <c r="K29" s="100"/>
      <c r="L29" s="100"/>
    </row>
    <row r="30" spans="1:12" ht="13.2" customHeight="1" x14ac:dyDescent="0.25">
      <c r="A30" s="8">
        <v>21</v>
      </c>
      <c r="C30" s="39"/>
      <c r="D30" s="67"/>
      <c r="E30" s="64"/>
      <c r="G30" s="100" t="s">
        <v>70</v>
      </c>
      <c r="H30" s="100"/>
      <c r="I30" s="100"/>
      <c r="J30" s="100"/>
      <c r="K30" s="100"/>
      <c r="L30" s="100"/>
    </row>
    <row r="31" spans="1:12" ht="13.2" customHeight="1" x14ac:dyDescent="0.25">
      <c r="A31" s="8">
        <v>22</v>
      </c>
      <c r="C31" s="39"/>
      <c r="D31" s="67"/>
      <c r="E31" s="64"/>
      <c r="G31" s="100" t="s">
        <v>71</v>
      </c>
      <c r="H31" s="100"/>
      <c r="I31" s="100"/>
      <c r="J31" s="100"/>
      <c r="K31" s="100"/>
      <c r="L31" s="100"/>
    </row>
    <row r="32" spans="1:12" ht="13.2" customHeight="1" x14ac:dyDescent="0.25">
      <c r="A32" s="8">
        <v>23</v>
      </c>
      <c r="C32" s="39"/>
      <c r="D32" s="67"/>
      <c r="E32" s="64"/>
      <c r="G32" s="100" t="s">
        <v>72</v>
      </c>
      <c r="H32" s="100"/>
      <c r="I32" s="100"/>
      <c r="J32" s="100"/>
      <c r="K32" s="100"/>
      <c r="L32" s="100"/>
    </row>
    <row r="33" spans="1:12" ht="13.2" customHeight="1" x14ac:dyDescent="0.25">
      <c r="A33" s="8">
        <v>24</v>
      </c>
      <c r="C33" s="39"/>
      <c r="D33" s="67"/>
      <c r="E33" s="64"/>
      <c r="G33" s="100" t="s">
        <v>73</v>
      </c>
      <c r="H33" s="100"/>
      <c r="I33" s="100"/>
      <c r="J33" s="100"/>
      <c r="K33" s="100"/>
      <c r="L33" s="100"/>
    </row>
    <row r="34" spans="1:12" ht="13.2" customHeight="1" x14ac:dyDescent="0.25">
      <c r="A34" s="8">
        <v>25</v>
      </c>
      <c r="C34" s="39"/>
      <c r="D34" s="67"/>
      <c r="E34" s="64"/>
      <c r="G34" s="100" t="s">
        <v>74</v>
      </c>
      <c r="H34" s="100"/>
      <c r="I34" s="100"/>
      <c r="J34" s="100"/>
      <c r="K34" s="100"/>
      <c r="L34" s="100"/>
    </row>
    <row r="35" spans="1:12" ht="13.2" customHeight="1" x14ac:dyDescent="0.25">
      <c r="A35" s="8">
        <v>26</v>
      </c>
      <c r="C35" s="39"/>
      <c r="D35" s="67"/>
      <c r="E35" s="64"/>
      <c r="G35" s="100" t="s">
        <v>75</v>
      </c>
      <c r="H35" s="100"/>
      <c r="I35" s="100"/>
      <c r="J35" s="100"/>
      <c r="K35" s="100"/>
      <c r="L35" s="100"/>
    </row>
    <row r="36" spans="1:12" ht="13.2" customHeight="1" x14ac:dyDescent="0.25">
      <c r="A36" s="8">
        <v>27</v>
      </c>
      <c r="C36" s="39"/>
      <c r="D36" s="67"/>
      <c r="E36" s="64"/>
      <c r="G36" s="100" t="s">
        <v>76</v>
      </c>
      <c r="H36" s="100"/>
      <c r="I36" s="100"/>
      <c r="J36" s="100"/>
      <c r="K36" s="100"/>
      <c r="L36" s="100"/>
    </row>
    <row r="37" spans="1:12" ht="13.2" customHeight="1" x14ac:dyDescent="0.25">
      <c r="A37" s="8">
        <v>28</v>
      </c>
      <c r="C37" s="39"/>
      <c r="D37" s="67"/>
      <c r="E37" s="64"/>
      <c r="G37" s="100" t="s">
        <v>77</v>
      </c>
      <c r="H37" s="100"/>
      <c r="I37" s="100"/>
      <c r="J37" s="100"/>
      <c r="K37" s="100"/>
      <c r="L37" s="100"/>
    </row>
    <row r="38" spans="1:12" ht="13.2" customHeight="1" x14ac:dyDescent="0.25">
      <c r="A38" s="8">
        <v>29</v>
      </c>
      <c r="C38" s="39"/>
      <c r="D38" s="67"/>
      <c r="E38" s="64"/>
      <c r="G38" s="100" t="s">
        <v>78</v>
      </c>
      <c r="H38" s="100"/>
      <c r="I38" s="100"/>
      <c r="J38" s="100"/>
      <c r="K38" s="100"/>
      <c r="L38" s="100"/>
    </row>
    <row r="39" spans="1:12" ht="13.2" customHeight="1" x14ac:dyDescent="0.25">
      <c r="A39" s="8">
        <v>30</v>
      </c>
      <c r="C39" s="39"/>
      <c r="D39" s="67"/>
      <c r="E39" s="64" t="str">
        <f t="shared" si="0"/>
        <v xml:space="preserve"> </v>
      </c>
      <c r="G39" s="100" t="s">
        <v>79</v>
      </c>
      <c r="H39" s="100"/>
      <c r="I39" s="100"/>
      <c r="J39" s="100"/>
      <c r="K39" s="100"/>
      <c r="L39" s="100"/>
    </row>
    <row r="40" spans="1:12" ht="13.2" customHeight="1" x14ac:dyDescent="0.25">
      <c r="A40" s="8">
        <v>31</v>
      </c>
      <c r="C40" s="39"/>
      <c r="D40" s="67"/>
      <c r="E40" s="64"/>
      <c r="G40" s="100" t="s">
        <v>80</v>
      </c>
      <c r="H40" s="100"/>
      <c r="I40" s="100"/>
      <c r="J40" s="100"/>
      <c r="K40" s="100"/>
      <c r="L40" s="100"/>
    </row>
    <row r="41" spans="1:12" ht="13.2" customHeight="1" x14ac:dyDescent="0.25">
      <c r="A41" s="8">
        <v>32</v>
      </c>
      <c r="C41" s="39"/>
      <c r="D41" s="67"/>
      <c r="E41" s="64"/>
      <c r="G41" s="100" t="s">
        <v>81</v>
      </c>
      <c r="H41" s="100"/>
      <c r="I41" s="100"/>
      <c r="J41" s="100"/>
      <c r="K41" s="100"/>
      <c r="L41" s="100"/>
    </row>
    <row r="42" spans="1:12" ht="13.2" customHeight="1" x14ac:dyDescent="0.25">
      <c r="A42" s="8">
        <v>33</v>
      </c>
      <c r="C42" s="39"/>
      <c r="D42" s="67"/>
      <c r="E42" s="64"/>
      <c r="G42" s="100" t="s">
        <v>82</v>
      </c>
      <c r="H42" s="100"/>
      <c r="I42" s="100"/>
      <c r="J42" s="100"/>
      <c r="K42" s="100"/>
      <c r="L42" s="100"/>
    </row>
    <row r="43" spans="1:12" ht="13.2" customHeight="1" x14ac:dyDescent="0.25">
      <c r="A43" s="8">
        <v>34</v>
      </c>
      <c r="C43" s="39"/>
      <c r="D43" s="67"/>
      <c r="E43" s="64"/>
      <c r="G43" s="100" t="s">
        <v>83</v>
      </c>
      <c r="H43" s="100"/>
      <c r="I43" s="100"/>
      <c r="J43" s="100"/>
      <c r="K43" s="100"/>
      <c r="L43" s="100"/>
    </row>
    <row r="44" spans="1:12" ht="13.2" customHeight="1" x14ac:dyDescent="0.25">
      <c r="A44" s="8">
        <v>35</v>
      </c>
      <c r="C44" s="39"/>
      <c r="D44" s="67"/>
      <c r="E44" s="64"/>
      <c r="G44" s="100" t="s">
        <v>84</v>
      </c>
      <c r="H44" s="100"/>
      <c r="I44" s="100"/>
      <c r="J44" s="100"/>
      <c r="K44" s="100"/>
      <c r="L44" s="100"/>
    </row>
    <row r="45" spans="1:12" ht="13.2" customHeight="1" x14ac:dyDescent="0.25">
      <c r="A45" s="8">
        <v>36</v>
      </c>
      <c r="C45" s="39"/>
      <c r="D45" s="67"/>
      <c r="E45" s="64"/>
      <c r="G45" s="100" t="s">
        <v>85</v>
      </c>
      <c r="H45" s="100"/>
      <c r="I45" s="100"/>
      <c r="J45" s="100"/>
      <c r="K45" s="100"/>
      <c r="L45" s="100"/>
    </row>
    <row r="46" spans="1:12" ht="13.2" customHeight="1" x14ac:dyDescent="0.25">
      <c r="A46" s="8">
        <v>37</v>
      </c>
      <c r="C46" s="39"/>
      <c r="D46" s="67"/>
      <c r="E46" s="64"/>
      <c r="G46" s="100" t="s">
        <v>86</v>
      </c>
      <c r="H46" s="100"/>
      <c r="I46" s="100"/>
      <c r="J46" s="100"/>
      <c r="K46" s="100"/>
      <c r="L46" s="100"/>
    </row>
    <row r="47" spans="1:12" ht="13.2" customHeight="1" x14ac:dyDescent="0.25">
      <c r="A47" s="8">
        <v>38</v>
      </c>
      <c r="C47" s="39"/>
      <c r="D47" s="67"/>
      <c r="E47" s="64"/>
      <c r="G47" s="100" t="s">
        <v>87</v>
      </c>
      <c r="H47" s="100"/>
      <c r="I47" s="100"/>
      <c r="J47" s="100"/>
      <c r="K47" s="100"/>
      <c r="L47" s="100"/>
    </row>
    <row r="48" spans="1:12" ht="13.2" customHeight="1" x14ac:dyDescent="0.25">
      <c r="A48" s="8">
        <v>39</v>
      </c>
      <c r="C48" s="39"/>
      <c r="D48" s="67"/>
      <c r="E48" s="64"/>
      <c r="G48" s="100" t="s">
        <v>88</v>
      </c>
      <c r="H48" s="100"/>
      <c r="I48" s="100"/>
      <c r="J48" s="100"/>
      <c r="K48" s="100"/>
      <c r="L48" s="100"/>
    </row>
    <row r="49" spans="1:12" x14ac:dyDescent="0.25">
      <c r="A49" s="8">
        <v>40</v>
      </c>
      <c r="C49" s="39"/>
      <c r="D49" s="67"/>
      <c r="E49" s="64"/>
      <c r="G49" s="100"/>
      <c r="H49" s="100"/>
      <c r="I49" s="100"/>
      <c r="J49" s="100"/>
      <c r="K49" s="100"/>
      <c r="L49" s="100"/>
    </row>
    <row r="50" spans="1:12" x14ac:dyDescent="0.25">
      <c r="A50" s="8"/>
      <c r="C50" s="39"/>
      <c r="D50" s="67"/>
      <c r="E50" s="64" t="str">
        <f t="shared" si="0"/>
        <v xml:space="preserve"> </v>
      </c>
      <c r="G50" s="100"/>
      <c r="H50" s="100"/>
      <c r="I50" s="100"/>
      <c r="J50" s="100"/>
      <c r="K50" s="100"/>
      <c r="L50" s="100"/>
    </row>
    <row r="51" spans="1:12" ht="25.5" customHeight="1" x14ac:dyDescent="0.25">
      <c r="G51" s="21"/>
      <c r="H51" s="21"/>
      <c r="I51" s="21"/>
    </row>
    <row r="52" spans="1:12" ht="20.25" customHeight="1" x14ac:dyDescent="0.25">
      <c r="A52" s="19" t="s">
        <v>30</v>
      </c>
      <c r="C52" s="21"/>
      <c r="D52" s="21"/>
      <c r="E52" s="60"/>
      <c r="F52" s="21"/>
      <c r="G52" s="21"/>
      <c r="H52" s="7"/>
      <c r="I52" s="7"/>
      <c r="J52" s="32"/>
      <c r="K52" s="7"/>
      <c r="L52" s="7"/>
    </row>
    <row r="53" spans="1:12" ht="23.25" customHeight="1" x14ac:dyDescent="0.25">
      <c r="F53" s="102" t="s">
        <v>31</v>
      </c>
      <c r="G53" s="103"/>
      <c r="H53" s="103"/>
      <c r="I53" s="103"/>
      <c r="J53" s="103"/>
      <c r="K53" s="30"/>
      <c r="L53" s="30" t="s">
        <v>3</v>
      </c>
    </row>
    <row r="54" spans="1:12" x14ac:dyDescent="0.25">
      <c r="A54" s="19" t="s">
        <v>29</v>
      </c>
      <c r="F54" s="21"/>
      <c r="G54" s="21"/>
      <c r="H54" s="7"/>
      <c r="I54" s="7"/>
      <c r="J54" s="32"/>
      <c r="K54" s="7"/>
      <c r="L54" s="7"/>
    </row>
    <row r="55" spans="1:12" ht="23.25" customHeight="1" x14ac:dyDescent="0.25">
      <c r="F55" s="21"/>
      <c r="G55" s="21"/>
      <c r="H55" s="21"/>
      <c r="I55" s="21"/>
      <c r="J55" s="31" t="s">
        <v>32</v>
      </c>
      <c r="K55" s="30"/>
      <c r="L55" s="30" t="s">
        <v>3</v>
      </c>
    </row>
    <row r="56" spans="1:12" ht="15.75" customHeight="1" x14ac:dyDescent="0.25">
      <c r="A56" s="19"/>
      <c r="F56" s="21"/>
      <c r="G56" s="21"/>
      <c r="H56" s="21"/>
      <c r="I56" s="21"/>
      <c r="J56" s="31"/>
      <c r="K56" s="30"/>
      <c r="L56" s="30"/>
    </row>
    <row r="57" spans="1:12" ht="23.25" customHeight="1" x14ac:dyDescent="0.25">
      <c r="F57" s="21"/>
      <c r="G57" s="21"/>
      <c r="H57" s="21"/>
      <c r="I57" s="21"/>
      <c r="J57" s="31"/>
      <c r="K57" s="30"/>
    </row>
    <row r="58" spans="1:12" ht="15.75" customHeight="1" x14ac:dyDescent="0.25">
      <c r="A58" s="46" t="s">
        <v>25</v>
      </c>
      <c r="B58" s="46"/>
      <c r="C58" s="46"/>
      <c r="D58" s="46"/>
      <c r="E58" s="61"/>
      <c r="F58" s="47"/>
      <c r="G58" s="47"/>
      <c r="H58" s="47"/>
      <c r="I58" s="47"/>
      <c r="J58" s="48"/>
      <c r="K58" s="49"/>
      <c r="L58" s="46"/>
    </row>
    <row r="59" spans="1:12" ht="27.75" customHeight="1" x14ac:dyDescent="0.25">
      <c r="A59" s="35"/>
      <c r="B59" s="35"/>
      <c r="C59" s="35"/>
      <c r="D59" s="35"/>
      <c r="E59" s="62"/>
      <c r="F59" s="36"/>
      <c r="G59" s="36"/>
      <c r="H59" s="36"/>
      <c r="I59" s="36"/>
      <c r="J59" s="37"/>
      <c r="K59" s="38"/>
      <c r="L59" s="35"/>
    </row>
    <row r="60" spans="1:12" x14ac:dyDescent="0.25">
      <c r="A60" s="42" t="s">
        <v>23</v>
      </c>
      <c r="B60" s="35"/>
      <c r="C60" s="35"/>
      <c r="D60" s="35"/>
      <c r="E60" s="62"/>
      <c r="F60" s="36"/>
      <c r="G60" s="36"/>
      <c r="H60" s="36"/>
      <c r="I60" s="43"/>
      <c r="J60" s="44"/>
      <c r="K60" s="43"/>
      <c r="L60" s="43"/>
    </row>
    <row r="61" spans="1:12" ht="23.25" customHeight="1" x14ac:dyDescent="0.25">
      <c r="A61" s="35"/>
      <c r="B61" s="35"/>
      <c r="C61" s="35"/>
      <c r="D61" s="35"/>
      <c r="E61" s="62"/>
      <c r="F61" s="36"/>
      <c r="G61" s="36"/>
      <c r="H61" s="36"/>
      <c r="I61" s="36"/>
      <c r="J61" s="37"/>
      <c r="K61" s="38" t="s">
        <v>3</v>
      </c>
      <c r="L61" s="35"/>
    </row>
    <row r="62" spans="1:12" x14ac:dyDescent="0.25">
      <c r="A62" s="42" t="s">
        <v>22</v>
      </c>
      <c r="B62" s="35"/>
      <c r="C62" s="35"/>
      <c r="D62" s="35"/>
      <c r="E62" s="62"/>
      <c r="F62" s="36"/>
      <c r="G62" s="45"/>
      <c r="H62" s="43"/>
      <c r="I62" s="43"/>
      <c r="J62" s="44"/>
      <c r="K62" s="43"/>
      <c r="L62" s="43"/>
    </row>
    <row r="63" spans="1:12" ht="16.5" customHeight="1" x14ac:dyDescent="0.25">
      <c r="A63" s="35"/>
      <c r="B63" s="35"/>
      <c r="C63" s="35"/>
      <c r="D63" s="35"/>
      <c r="E63" s="62"/>
      <c r="F63" s="35"/>
      <c r="G63" s="35"/>
      <c r="H63" s="35"/>
      <c r="I63" s="35"/>
      <c r="J63" s="38"/>
      <c r="K63" s="38" t="s">
        <v>3</v>
      </c>
      <c r="L63" s="35"/>
    </row>
    <row r="64" spans="1:12" x14ac:dyDescent="0.25">
      <c r="A64" s="35"/>
      <c r="B64" s="35"/>
      <c r="C64" s="35"/>
      <c r="D64" s="35"/>
      <c r="E64" s="62"/>
      <c r="F64" s="35"/>
      <c r="G64" s="35"/>
      <c r="H64" s="35"/>
      <c r="I64" s="35"/>
      <c r="J64" s="35"/>
      <c r="K64" s="35"/>
      <c r="L64" s="35"/>
    </row>
  </sheetData>
  <sheetProtection selectLockedCells="1"/>
  <mergeCells count="46">
    <mergeCell ref="A4:J4"/>
    <mergeCell ref="A1:L1"/>
    <mergeCell ref="A2:L2"/>
    <mergeCell ref="A3:L3"/>
    <mergeCell ref="F53:J53"/>
    <mergeCell ref="G10:L10"/>
    <mergeCell ref="G11:L11"/>
    <mergeCell ref="G12:L12"/>
    <mergeCell ref="G39:L39"/>
    <mergeCell ref="G50:L50"/>
    <mergeCell ref="G13:L13"/>
    <mergeCell ref="G14:L14"/>
    <mergeCell ref="G15:L15"/>
    <mergeCell ref="G16:L16"/>
    <mergeCell ref="G17:L17"/>
    <mergeCell ref="G18:L18"/>
    <mergeCell ref="G19:L19"/>
    <mergeCell ref="G20:L20"/>
    <mergeCell ref="G21:L21"/>
    <mergeCell ref="G22:L22"/>
    <mergeCell ref="G23:L23"/>
    <mergeCell ref="G24:L24"/>
    <mergeCell ref="G25:L25"/>
    <mergeCell ref="G26:L26"/>
    <mergeCell ref="G27:L27"/>
    <mergeCell ref="G28:L28"/>
    <mergeCell ref="G29:L29"/>
    <mergeCell ref="G30:L30"/>
    <mergeCell ref="G31:L31"/>
    <mergeCell ref="G32:L32"/>
    <mergeCell ref="G33:L33"/>
    <mergeCell ref="G40:L40"/>
    <mergeCell ref="G41:L41"/>
    <mergeCell ref="G42:L42"/>
    <mergeCell ref="G43:L43"/>
    <mergeCell ref="G34:L34"/>
    <mergeCell ref="G35:L35"/>
    <mergeCell ref="G36:L36"/>
    <mergeCell ref="G37:L37"/>
    <mergeCell ref="G38:L38"/>
    <mergeCell ref="G49:L49"/>
    <mergeCell ref="G44:L44"/>
    <mergeCell ref="G45:L45"/>
    <mergeCell ref="G46:L46"/>
    <mergeCell ref="G47:L47"/>
    <mergeCell ref="G48:L48"/>
  </mergeCells>
  <phoneticPr fontId="6" type="noConversion"/>
  <conditionalFormatting sqref="C11:C50">
    <cfRule type="expression" dxfId="2" priority="4">
      <formula>$L$5="yes"</formula>
    </cfRule>
  </conditionalFormatting>
  <conditionalFormatting sqref="E10:E50">
    <cfRule type="expression" dxfId="1" priority="3">
      <formula>$L$5="no"</formula>
    </cfRule>
  </conditionalFormatting>
  <conditionalFormatting sqref="C10">
    <cfRule type="expression" dxfId="0" priority="1">
      <formula>$L$5="yes"</formula>
    </cfRule>
  </conditionalFormatting>
  <printOptions horizontalCentered="1"/>
  <pageMargins left="0.5" right="0.5" top="0.5" bottom="0.5" header="0.5" footer="0.5"/>
  <pageSetup scale="91" orientation="portrait" r:id="rId1"/>
  <headerFooter alignWithMargins="0">
    <oddFooter>&amp;L&amp;8&amp;Z&amp;F</oddFooter>
  </headerFooter>
  <extLst>
    <ext xmlns:x14="http://schemas.microsoft.com/office/spreadsheetml/2009/9/main" uri="{CCE6A557-97BC-4b89-ADB6-D9C93CAAB3DF}">
      <x14:dataValidations xmlns:xm="http://schemas.microsoft.com/office/excel/2006/main" count="1">
        <x14:dataValidation type="list" allowBlank="1">
          <x14:formula1>
            <xm:f>List!$B$4:$B$24</xm:f>
          </x14:formula1>
          <xm:sqref>C10:C50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06"/>
      <c r="B1" s="106"/>
      <c r="C1" s="106"/>
      <c r="D1" s="106"/>
      <c r="E1" s="106"/>
      <c r="F1" s="106"/>
      <c r="G1" s="106"/>
      <c r="H1" s="106"/>
    </row>
    <row r="2" spans="1:11" ht="15.6" x14ac:dyDescent="0.3">
      <c r="A2" s="107" t="s">
        <v>4</v>
      </c>
      <c r="B2" s="107"/>
      <c r="C2" s="107"/>
      <c r="D2" s="107"/>
      <c r="E2" s="107"/>
      <c r="F2" s="107"/>
      <c r="G2" s="107"/>
      <c r="H2" s="107"/>
      <c r="I2" s="107"/>
      <c r="J2" s="107"/>
    </row>
    <row r="3" spans="1:11" ht="15.6" x14ac:dyDescent="0.3">
      <c r="A3" s="107" t="s">
        <v>34</v>
      </c>
      <c r="B3" s="107"/>
      <c r="C3" s="107"/>
      <c r="D3" s="107"/>
      <c r="E3" s="107"/>
      <c r="F3" s="107"/>
      <c r="G3" s="107"/>
      <c r="H3" s="107"/>
      <c r="I3" s="107"/>
      <c r="J3" s="107"/>
    </row>
    <row r="4" spans="1:11" ht="15.6" x14ac:dyDescent="0.3">
      <c r="A4" s="107" t="s">
        <v>44</v>
      </c>
      <c r="B4" s="107"/>
      <c r="C4" s="107"/>
      <c r="D4" s="107"/>
      <c r="E4" s="107"/>
      <c r="F4" s="107"/>
      <c r="G4" s="107"/>
      <c r="H4" s="107"/>
      <c r="I4" s="107"/>
      <c r="J4" s="107"/>
    </row>
    <row r="6" spans="1:11" ht="30.75" customHeight="1" x14ac:dyDescent="0.25">
      <c r="A6" s="108" t="s">
        <v>37</v>
      </c>
      <c r="B6" s="109"/>
      <c r="C6" s="109"/>
      <c r="D6" s="109"/>
      <c r="E6" s="109"/>
      <c r="F6" s="109"/>
      <c r="G6" s="109"/>
      <c r="H6" s="109"/>
      <c r="I6" s="109"/>
      <c r="J6" s="109"/>
    </row>
    <row r="7" spans="1:11" ht="19.5" customHeight="1" x14ac:dyDescent="0.25"/>
    <row r="8" spans="1:11" ht="16.5" customHeight="1" x14ac:dyDescent="0.25">
      <c r="A8" s="52" t="s">
        <v>35</v>
      </c>
      <c r="B8" s="51"/>
      <c r="C8" s="51"/>
      <c r="D8" s="51"/>
      <c r="E8" s="51"/>
      <c r="F8" s="51"/>
      <c r="G8" s="51"/>
      <c r="H8" s="51"/>
    </row>
    <row r="9" spans="1:11" ht="19.5" customHeight="1" x14ac:dyDescent="0.25"/>
    <row r="10" spans="1:11" ht="30.75" customHeight="1" x14ac:dyDescent="0.25">
      <c r="A10" s="108" t="s">
        <v>36</v>
      </c>
      <c r="B10" s="109"/>
      <c r="C10" s="109"/>
      <c r="D10" s="109"/>
      <c r="E10" s="109"/>
      <c r="F10" s="109"/>
      <c r="G10" s="109"/>
      <c r="H10" s="109"/>
      <c r="I10" s="109"/>
      <c r="J10" s="109"/>
    </row>
    <row r="11" spans="1:11" ht="65.25" customHeight="1" x14ac:dyDescent="0.25">
      <c r="B11" s="108" t="s">
        <v>46</v>
      </c>
      <c r="C11" s="109"/>
      <c r="D11" s="109"/>
      <c r="E11" s="109"/>
      <c r="F11" s="109"/>
      <c r="G11" s="109"/>
      <c r="H11" s="109"/>
      <c r="I11" s="109"/>
      <c r="J11" s="54"/>
      <c r="K11" s="54"/>
    </row>
    <row r="12" spans="1:11" ht="19.5" customHeight="1" x14ac:dyDescent="0.25">
      <c r="A12" s="18"/>
      <c r="B12" s="18"/>
      <c r="C12" s="18"/>
      <c r="D12" s="18"/>
      <c r="E12" s="18"/>
      <c r="F12" s="18"/>
      <c r="G12" s="18"/>
      <c r="H12" s="18"/>
    </row>
    <row r="13" spans="1:11" ht="43.5" customHeight="1" x14ac:dyDescent="0.25">
      <c r="A13" s="108" t="s">
        <v>43</v>
      </c>
      <c r="B13" s="108"/>
      <c r="C13" s="108"/>
      <c r="D13" s="108"/>
      <c r="E13" s="108"/>
      <c r="F13" s="108"/>
      <c r="G13" s="108"/>
      <c r="H13" s="108"/>
      <c r="I13" s="108"/>
      <c r="J13" s="108"/>
    </row>
    <row r="14" spans="1:11" ht="19.5" customHeight="1" x14ac:dyDescent="0.25">
      <c r="A14" s="18"/>
      <c r="B14" s="18"/>
      <c r="C14" s="18"/>
      <c r="D14" s="18"/>
      <c r="E14" s="18"/>
      <c r="F14" s="18"/>
      <c r="G14" s="18"/>
      <c r="H14" s="18"/>
    </row>
    <row r="15" spans="1:11" ht="54.75" customHeight="1" x14ac:dyDescent="0.25">
      <c r="A15" s="108" t="s">
        <v>38</v>
      </c>
      <c r="B15" s="111"/>
      <c r="C15" s="111"/>
      <c r="D15" s="111"/>
      <c r="E15" s="111"/>
      <c r="F15" s="111"/>
      <c r="G15" s="111"/>
      <c r="H15" s="111"/>
      <c r="I15" s="111"/>
      <c r="J15" s="111"/>
    </row>
    <row r="16" spans="1:11" ht="19.5" customHeight="1" x14ac:dyDescent="0.25"/>
    <row r="17" spans="1:10" ht="39" customHeight="1" x14ac:dyDescent="0.25">
      <c r="A17" s="110" t="s">
        <v>39</v>
      </c>
      <c r="B17" s="112"/>
      <c r="C17" s="112"/>
      <c r="D17" s="112"/>
      <c r="E17" s="112"/>
      <c r="F17" s="112"/>
      <c r="G17" s="112"/>
      <c r="H17" s="112"/>
      <c r="I17" s="112"/>
      <c r="J17" s="112"/>
    </row>
    <row r="18" spans="1:10" ht="19.5" customHeight="1" x14ac:dyDescent="0.25"/>
    <row r="19" spans="1:10" ht="56.25" customHeight="1" x14ac:dyDescent="0.25">
      <c r="A19" s="110" t="s">
        <v>40</v>
      </c>
      <c r="B19" s="112"/>
      <c r="C19" s="112"/>
      <c r="D19" s="112"/>
      <c r="E19" s="112"/>
      <c r="F19" s="112"/>
      <c r="G19" s="112"/>
      <c r="H19" s="112"/>
      <c r="I19" s="112"/>
      <c r="J19" s="112"/>
    </row>
    <row r="20" spans="1:10" ht="20.25" customHeight="1" x14ac:dyDescent="0.25"/>
    <row r="21" spans="1:10" ht="27.75" customHeight="1" x14ac:dyDescent="0.25">
      <c r="A21" s="110" t="s">
        <v>20</v>
      </c>
      <c r="B21" s="110"/>
      <c r="C21" s="110"/>
      <c r="D21" s="110"/>
      <c r="E21" s="110"/>
      <c r="F21" s="110"/>
      <c r="G21" s="110"/>
      <c r="H21" s="110"/>
      <c r="I21" s="110"/>
      <c r="J21" s="110"/>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topLeftCell="A43" zoomScale="85" zoomScaleNormal="85" workbookViewId="0">
      <selection activeCell="O15" sqref="O15"/>
    </sheetView>
  </sheetViews>
  <sheetFormatPr defaultColWidth="29.5546875" defaultRowHeight="13.2" x14ac:dyDescent="0.25"/>
  <cols>
    <col min="1" max="1" width="9" style="72" customWidth="1"/>
    <col min="2" max="2" width="52.109375" customWidth="1"/>
    <col min="3" max="3" width="10.33203125" bestFit="1" customWidth="1"/>
    <col min="4" max="4" width="12.6640625" style="70" customWidth="1"/>
    <col min="5" max="5" width="2.21875" bestFit="1" customWidth="1"/>
    <col min="6" max="6" width="12.21875" bestFit="1" customWidth="1"/>
    <col min="7" max="7" width="3.44140625" customWidth="1"/>
    <col min="8" max="8" width="2.109375" style="3" bestFit="1" customWidth="1"/>
    <col min="9" max="9" width="12.109375" style="68" customWidth="1"/>
    <col min="10" max="10" width="3.6640625" style="3" customWidth="1"/>
    <col min="11" max="11" width="13.5546875" customWidth="1"/>
    <col min="12" max="12" width="7" customWidth="1"/>
    <col min="13" max="13" width="12.109375" style="68" customWidth="1"/>
    <col min="14" max="14" width="1.6640625" bestFit="1" customWidth="1"/>
    <col min="15" max="15" width="12.109375" style="68" customWidth="1"/>
    <col min="16" max="16" width="2.109375" bestFit="1" customWidth="1"/>
    <col min="17" max="17" width="12.109375" style="68" customWidth="1"/>
  </cols>
  <sheetData>
    <row r="1" spans="1:17" ht="15.6" x14ac:dyDescent="0.3">
      <c r="A1" s="107" t="s">
        <v>4</v>
      </c>
      <c r="B1" s="113"/>
      <c r="C1" s="113"/>
      <c r="D1" s="113"/>
      <c r="E1" s="113"/>
      <c r="F1" s="113"/>
      <c r="G1" s="113"/>
      <c r="H1" s="113"/>
      <c r="I1" s="113"/>
      <c r="J1" s="113"/>
      <c r="K1" s="113"/>
      <c r="L1" s="113"/>
      <c r="M1" s="113"/>
      <c r="N1" s="113"/>
      <c r="O1" s="113"/>
      <c r="P1" s="113"/>
      <c r="Q1" s="113"/>
    </row>
    <row r="2" spans="1:17" ht="15.6" x14ac:dyDescent="0.3">
      <c r="A2" s="107" t="s">
        <v>9</v>
      </c>
      <c r="B2" s="113"/>
      <c r="C2" s="113"/>
      <c r="D2" s="113"/>
      <c r="E2" s="113"/>
      <c r="F2" s="113"/>
      <c r="G2" s="113"/>
      <c r="H2" s="113"/>
      <c r="I2" s="113"/>
      <c r="J2" s="113"/>
      <c r="K2" s="113"/>
      <c r="L2" s="113"/>
      <c r="M2" s="113"/>
      <c r="N2" s="113"/>
      <c r="O2" s="113"/>
      <c r="P2" s="113"/>
      <c r="Q2" s="113"/>
    </row>
    <row r="3" spans="1:17" ht="15.6" x14ac:dyDescent="0.3">
      <c r="A3" s="107" t="s">
        <v>19</v>
      </c>
      <c r="B3" s="113"/>
      <c r="C3" s="113"/>
      <c r="D3" s="113"/>
      <c r="E3" s="113"/>
      <c r="F3" s="113"/>
      <c r="G3" s="113"/>
      <c r="H3" s="113"/>
      <c r="I3" s="113"/>
      <c r="J3" s="113"/>
      <c r="K3" s="113"/>
      <c r="L3" s="113"/>
      <c r="M3" s="113"/>
      <c r="N3" s="113"/>
      <c r="O3" s="113"/>
      <c r="P3" s="113"/>
      <c r="Q3" s="113"/>
    </row>
    <row r="5" spans="1:17" ht="13.2" customHeight="1" x14ac:dyDescent="0.25">
      <c r="A5" s="68" t="s">
        <v>0</v>
      </c>
      <c r="B5" s="68"/>
      <c r="C5" s="98"/>
      <c r="D5" s="85" t="str">
        <f>Form!C5</f>
        <v>Etorre Zanon</v>
      </c>
      <c r="E5" s="7"/>
      <c r="F5" s="7"/>
      <c r="G5" s="7"/>
      <c r="H5" s="8"/>
      <c r="I5" s="77"/>
      <c r="J5" s="8"/>
      <c r="K5" s="2"/>
      <c r="L5" s="2" t="s">
        <v>26</v>
      </c>
      <c r="O5" s="75">
        <f>Form!K7</f>
        <v>42429</v>
      </c>
    </row>
    <row r="6" spans="1:17" x14ac:dyDescent="0.25">
      <c r="A6" s="91"/>
      <c r="B6" s="68"/>
      <c r="C6" s="98"/>
      <c r="I6" s="76"/>
      <c r="L6" s="2"/>
      <c r="O6" s="1" t="s">
        <v>6</v>
      </c>
    </row>
    <row r="7" spans="1:17" ht="13.2" customHeight="1" x14ac:dyDescent="0.25">
      <c r="A7" s="68" t="s">
        <v>2</v>
      </c>
      <c r="B7" s="68"/>
      <c r="C7" s="98"/>
      <c r="D7" s="8" t="str">
        <f>Form!C7</f>
        <v>15-C0753</v>
      </c>
      <c r="E7" s="7"/>
      <c r="F7" s="7"/>
      <c r="G7" s="7"/>
      <c r="H7" s="8"/>
      <c r="L7" s="2"/>
      <c r="M7" s="81" t="s">
        <v>16</v>
      </c>
      <c r="O7" s="76"/>
    </row>
    <row r="8" spans="1:17" x14ac:dyDescent="0.25">
      <c r="B8" s="2"/>
      <c r="C8" s="2"/>
      <c r="D8" s="10"/>
      <c r="E8" s="9"/>
      <c r="F8" s="9"/>
      <c r="G8" s="9"/>
      <c r="H8" s="10"/>
      <c r="L8" s="2"/>
      <c r="M8" s="69"/>
      <c r="O8" s="76"/>
    </row>
    <row r="9" spans="1:17" x14ac:dyDescent="0.25">
      <c r="B9" s="2"/>
      <c r="C9" s="2"/>
      <c r="D9" s="10"/>
      <c r="E9" s="9"/>
      <c r="F9" s="9"/>
      <c r="G9" s="9"/>
      <c r="H9" s="10"/>
      <c r="L9" s="6" t="s">
        <v>17</v>
      </c>
      <c r="M9" s="69"/>
      <c r="O9" s="77"/>
    </row>
    <row r="10" spans="1:17" s="1" customFormat="1" ht="52.8" x14ac:dyDescent="0.25">
      <c r="A10" s="86" t="s">
        <v>1</v>
      </c>
      <c r="B10" s="92" t="s">
        <v>90</v>
      </c>
      <c r="C10" s="92" t="s">
        <v>92</v>
      </c>
      <c r="D10" s="86" t="s">
        <v>5</v>
      </c>
      <c r="E10" s="87"/>
      <c r="F10" s="88" t="s">
        <v>24</v>
      </c>
      <c r="G10" s="87"/>
      <c r="H10" s="89" t="s">
        <v>10</v>
      </c>
      <c r="I10" s="86" t="s">
        <v>11</v>
      </c>
      <c r="J10" s="90"/>
      <c r="K10" s="86" t="s">
        <v>11</v>
      </c>
      <c r="L10" s="87" t="s">
        <v>12</v>
      </c>
      <c r="M10" s="86" t="s">
        <v>15</v>
      </c>
      <c r="N10" s="89" t="s">
        <v>12</v>
      </c>
      <c r="O10" s="86" t="s">
        <v>13</v>
      </c>
      <c r="P10" s="89" t="s">
        <v>10</v>
      </c>
      <c r="Q10" s="86" t="s">
        <v>14</v>
      </c>
    </row>
    <row r="11" spans="1:17" ht="14.4" customHeight="1" x14ac:dyDescent="0.25">
      <c r="A11" s="93">
        <v>1</v>
      </c>
      <c r="B11" s="94" t="str">
        <f>Form!G10</f>
        <v>Proof of completed furnace uprade</v>
      </c>
      <c r="C11" s="99">
        <v>42186</v>
      </c>
      <c r="D11" s="84">
        <f>Form!C10</f>
        <v>1</v>
      </c>
      <c r="E11" s="41" t="s">
        <v>27</v>
      </c>
      <c r="F11" s="40">
        <v>27286.996000000003</v>
      </c>
      <c r="G11" s="9"/>
      <c r="H11" s="5" t="s">
        <v>10</v>
      </c>
      <c r="I11" s="78">
        <f t="shared" ref="I11:I17" si="0">D11*F11</f>
        <v>27286.996000000003</v>
      </c>
      <c r="J11" s="14"/>
      <c r="K11" s="13">
        <f t="shared" ref="K11:K16" si="1">+I11</f>
        <v>27286.996000000003</v>
      </c>
      <c r="L11" s="15" t="s">
        <v>12</v>
      </c>
      <c r="M11" s="78">
        <f>K11-O11</f>
        <v>-3.9999999971769284E-3</v>
      </c>
      <c r="N11" s="16" t="s">
        <v>12</v>
      </c>
      <c r="O11" s="78">
        <v>27287</v>
      </c>
      <c r="P11" s="16" t="s">
        <v>10</v>
      </c>
      <c r="Q11" s="74">
        <f t="shared" ref="Q11:Q15" si="2">+K11-M11-O11</f>
        <v>0</v>
      </c>
    </row>
    <row r="12" spans="1:17" ht="14.4" customHeight="1" x14ac:dyDescent="0.25">
      <c r="A12" s="93">
        <v>2</v>
      </c>
      <c r="B12" s="94" t="str">
        <f>Form!G11</f>
        <v>JLab Acceptance of nitrogen doping process - Cavity 1 (of 2)</v>
      </c>
      <c r="C12" s="99">
        <v>42302</v>
      </c>
      <c r="D12" s="84">
        <f>Form!C11</f>
        <v>1</v>
      </c>
      <c r="E12" s="41" t="s">
        <v>27</v>
      </c>
      <c r="F12" s="40">
        <v>54573.992000000006</v>
      </c>
      <c r="G12" s="9"/>
      <c r="H12" s="5" t="s">
        <v>10</v>
      </c>
      <c r="I12" s="78">
        <f t="shared" si="0"/>
        <v>54573.992000000006</v>
      </c>
      <c r="J12" s="17"/>
      <c r="K12" s="13">
        <f t="shared" si="1"/>
        <v>54573.992000000006</v>
      </c>
      <c r="L12" s="15" t="s">
        <v>12</v>
      </c>
      <c r="M12" s="78">
        <f>K12-O12</f>
        <v>2.0000000076834112E-3</v>
      </c>
      <c r="N12" s="16" t="s">
        <v>12</v>
      </c>
      <c r="O12" s="78">
        <v>54573.99</v>
      </c>
      <c r="P12" s="16" t="s">
        <v>10</v>
      </c>
      <c r="Q12" s="74">
        <f t="shared" si="2"/>
        <v>0</v>
      </c>
    </row>
    <row r="13" spans="1:17" ht="14.4" customHeight="1" x14ac:dyDescent="0.25">
      <c r="A13" s="93">
        <v>3</v>
      </c>
      <c r="B13" s="94" t="str">
        <f>Form!G12</f>
        <v>JLab Acceptance of nitrogen doping process - Cavity 2 (of 2)</v>
      </c>
      <c r="C13" s="99">
        <v>42333</v>
      </c>
      <c r="D13" s="84">
        <f>Form!C12</f>
        <v>1</v>
      </c>
      <c r="E13" s="41" t="s">
        <v>27</v>
      </c>
      <c r="F13" s="40">
        <v>54573.992000000006</v>
      </c>
      <c r="G13" s="9"/>
      <c r="H13" s="5" t="s">
        <v>10</v>
      </c>
      <c r="I13" s="78">
        <f t="shared" si="0"/>
        <v>54573.992000000006</v>
      </c>
      <c r="J13" s="17"/>
      <c r="K13" s="13">
        <f t="shared" si="1"/>
        <v>54573.992000000006</v>
      </c>
      <c r="L13" s="15" t="s">
        <v>12</v>
      </c>
      <c r="M13" s="78">
        <f>K13-O13</f>
        <v>2.0000000076834112E-3</v>
      </c>
      <c r="N13" s="16" t="s">
        <v>12</v>
      </c>
      <c r="O13" s="78">
        <v>54573.99</v>
      </c>
      <c r="P13" s="16" t="s">
        <v>10</v>
      </c>
      <c r="Q13" s="74">
        <f t="shared" si="2"/>
        <v>0</v>
      </c>
    </row>
    <row r="14" spans="1:17" ht="14.4" customHeight="1" x14ac:dyDescent="0.25">
      <c r="A14" s="93">
        <v>4</v>
      </c>
      <c r="B14" s="94" t="str">
        <f>Form!G13</f>
        <v>Manufacturing Drawings released and accepted by JLab</v>
      </c>
      <c r="C14" s="99">
        <v>42391</v>
      </c>
      <c r="D14" s="84">
        <f>Form!C13</f>
        <v>0.89999999999999991</v>
      </c>
      <c r="E14" s="41" t="s">
        <v>27</v>
      </c>
      <c r="F14" s="40">
        <v>114938.04</v>
      </c>
      <c r="G14" s="9"/>
      <c r="H14" s="5" t="s">
        <v>10</v>
      </c>
      <c r="I14" s="78">
        <f t="shared" si="0"/>
        <v>103444.23599999999</v>
      </c>
      <c r="J14" s="17"/>
      <c r="K14" s="13">
        <f t="shared" si="1"/>
        <v>103444.23599999999</v>
      </c>
      <c r="L14" s="15" t="s">
        <v>12</v>
      </c>
      <c r="M14" s="78">
        <f>K14-O14</f>
        <v>103444.23599999999</v>
      </c>
      <c r="N14" s="16" t="s">
        <v>12</v>
      </c>
      <c r="O14" s="78">
        <v>0</v>
      </c>
      <c r="P14" s="16" t="s">
        <v>10</v>
      </c>
      <c r="Q14" s="74">
        <f t="shared" si="2"/>
        <v>0</v>
      </c>
    </row>
    <row r="15" spans="1:17" ht="14.4" customHeight="1" x14ac:dyDescent="0.25">
      <c r="A15" s="93">
        <v>5</v>
      </c>
      <c r="B15" s="94" t="str">
        <f>Form!G14</f>
        <v>First Article Cavities Mechanical Pre-fab</v>
      </c>
      <c r="C15" s="99">
        <v>42433</v>
      </c>
      <c r="D15" s="84">
        <f>Form!C14</f>
        <v>0.1</v>
      </c>
      <c r="E15" s="41" t="s">
        <v>27</v>
      </c>
      <c r="F15" s="40">
        <v>229876.08</v>
      </c>
      <c r="G15" s="9"/>
      <c r="H15" s="5" t="s">
        <v>10</v>
      </c>
      <c r="I15" s="82">
        <f t="shared" si="0"/>
        <v>22987.608</v>
      </c>
      <c r="J15" s="17"/>
      <c r="K15" s="13">
        <f t="shared" si="1"/>
        <v>22987.608</v>
      </c>
      <c r="L15" s="15" t="s">
        <v>12</v>
      </c>
      <c r="M15" s="78">
        <f>K15-O15</f>
        <v>22987.608</v>
      </c>
      <c r="N15" s="16" t="s">
        <v>12</v>
      </c>
      <c r="O15" s="78"/>
      <c r="P15" s="16" t="s">
        <v>10</v>
      </c>
      <c r="Q15" s="74">
        <f t="shared" si="2"/>
        <v>0</v>
      </c>
    </row>
    <row r="16" spans="1:17" ht="14.4" customHeight="1" x14ac:dyDescent="0.25">
      <c r="A16" s="93">
        <v>6</v>
      </c>
      <c r="B16" s="94" t="str">
        <f>Form!G15</f>
        <v>First Articles (1-8) Delivered and Accepted by JLab</v>
      </c>
      <c r="C16" s="99">
        <v>42562</v>
      </c>
      <c r="D16" s="84">
        <f>Form!C15</f>
        <v>0</v>
      </c>
      <c r="E16" s="41" t="s">
        <v>27</v>
      </c>
      <c r="F16" s="40">
        <v>229876.08</v>
      </c>
      <c r="G16" s="9"/>
      <c r="H16" s="5" t="s">
        <v>10</v>
      </c>
      <c r="I16" s="82">
        <f t="shared" si="0"/>
        <v>0</v>
      </c>
      <c r="J16" s="17"/>
      <c r="K16" s="13">
        <f t="shared" si="1"/>
        <v>0</v>
      </c>
      <c r="L16" s="15" t="s">
        <v>12</v>
      </c>
      <c r="M16" s="78">
        <f t="shared" ref="M16:M17" si="3">K16-O16</f>
        <v>0</v>
      </c>
      <c r="N16" s="16" t="s">
        <v>12</v>
      </c>
      <c r="O16" s="78"/>
      <c r="P16" s="16" t="s">
        <v>10</v>
      </c>
      <c r="Q16" s="74">
        <v>0</v>
      </c>
    </row>
    <row r="17" spans="1:17" ht="14.4" customHeight="1" x14ac:dyDescent="0.25">
      <c r="A17" s="93">
        <v>7</v>
      </c>
      <c r="B17" s="94" t="str">
        <f>Form!G16</f>
        <v>Production Cavities (9-72) Mechanical Pre-Fabrication</v>
      </c>
      <c r="C17" s="99">
        <v>42391</v>
      </c>
      <c r="D17" s="84">
        <f>Form!C16</f>
        <v>0</v>
      </c>
      <c r="E17" s="41" t="s">
        <v>27</v>
      </c>
      <c r="F17" s="40">
        <v>777203.75</v>
      </c>
      <c r="G17" s="9"/>
      <c r="H17" s="5" t="s">
        <v>10</v>
      </c>
      <c r="I17" s="82">
        <f t="shared" si="0"/>
        <v>0</v>
      </c>
      <c r="J17" s="17"/>
      <c r="K17" s="13">
        <f t="shared" ref="K17" si="4">+I17</f>
        <v>0</v>
      </c>
      <c r="L17" s="15" t="s">
        <v>12</v>
      </c>
      <c r="M17" s="78">
        <f t="shared" si="3"/>
        <v>0</v>
      </c>
      <c r="N17" s="16" t="s">
        <v>12</v>
      </c>
      <c r="O17" s="78"/>
      <c r="P17" s="16" t="s">
        <v>10</v>
      </c>
      <c r="Q17" s="74">
        <f t="shared" ref="Q17" si="5">+K17-M17-O17</f>
        <v>0</v>
      </c>
    </row>
    <row r="18" spans="1:17" ht="14.4" customHeight="1" x14ac:dyDescent="0.25">
      <c r="A18" s="93">
        <v>8</v>
      </c>
      <c r="B18" s="94" t="str">
        <f>Form!G17</f>
        <v>Production Cavities (73-133) Mechanical Pre-Fabrication</v>
      </c>
      <c r="C18" s="99">
        <v>42433</v>
      </c>
      <c r="D18" s="84">
        <f>Form!C17</f>
        <v>0</v>
      </c>
      <c r="E18" s="41" t="s">
        <v>27</v>
      </c>
      <c r="F18" s="40">
        <v>777203.75</v>
      </c>
      <c r="G18" s="9"/>
      <c r="H18" s="5" t="s">
        <v>10</v>
      </c>
      <c r="I18" s="82">
        <f t="shared" ref="I18:I49" si="6">D18*F18</f>
        <v>0</v>
      </c>
      <c r="J18" s="17"/>
      <c r="K18" s="13">
        <f t="shared" ref="K18:K20" si="7">+I18</f>
        <v>0</v>
      </c>
      <c r="L18" s="15" t="s">
        <v>12</v>
      </c>
      <c r="M18" s="78">
        <f t="shared" ref="M18:M20" si="8">K18-O18</f>
        <v>0</v>
      </c>
      <c r="N18" s="16" t="s">
        <v>12</v>
      </c>
      <c r="O18" s="78"/>
      <c r="P18" s="16" t="s">
        <v>10</v>
      </c>
      <c r="Q18" s="74">
        <f t="shared" ref="Q18:Q20" si="9">+K18-M18-O18</f>
        <v>0</v>
      </c>
    </row>
    <row r="19" spans="1:17" ht="14.4" customHeight="1" x14ac:dyDescent="0.25">
      <c r="A19" s="93">
        <v>9</v>
      </c>
      <c r="B19" s="94" t="str">
        <f>Form!G18</f>
        <v>Delivery &amp; Acceptance of Cavities (9-12)</v>
      </c>
      <c r="C19" s="99">
        <v>42562</v>
      </c>
      <c r="D19" s="84">
        <f>Form!C18</f>
        <v>0</v>
      </c>
      <c r="E19" s="41" t="s">
        <v>27</v>
      </c>
      <c r="F19" s="40">
        <v>200568.70967741936</v>
      </c>
      <c r="G19" s="9"/>
      <c r="H19" s="5" t="s">
        <v>10</v>
      </c>
      <c r="I19" s="82">
        <f t="shared" si="6"/>
        <v>0</v>
      </c>
      <c r="J19" s="17"/>
      <c r="K19" s="13">
        <f t="shared" si="7"/>
        <v>0</v>
      </c>
      <c r="L19" s="15"/>
      <c r="M19" s="78">
        <f t="shared" si="8"/>
        <v>0</v>
      </c>
      <c r="N19" s="16"/>
      <c r="O19" s="78"/>
      <c r="P19" s="16" t="s">
        <v>10</v>
      </c>
      <c r="Q19" s="74">
        <f t="shared" si="9"/>
        <v>0</v>
      </c>
    </row>
    <row r="20" spans="1:17" ht="14.4" customHeight="1" x14ac:dyDescent="0.25">
      <c r="A20" s="93">
        <v>10</v>
      </c>
      <c r="B20" s="94" t="str">
        <f>Form!G19</f>
        <v>Delivery &amp; Acceptance of Cavities (13-16)</v>
      </c>
      <c r="C20" s="99">
        <v>42391</v>
      </c>
      <c r="D20" s="84">
        <f>Form!C19</f>
        <v>0</v>
      </c>
      <c r="E20" s="41" t="s">
        <v>27</v>
      </c>
      <c r="F20" s="40">
        <v>200568.70967741936</v>
      </c>
      <c r="G20" s="9"/>
      <c r="H20" s="5" t="s">
        <v>10</v>
      </c>
      <c r="I20" s="82">
        <f t="shared" si="6"/>
        <v>0</v>
      </c>
      <c r="J20" s="17"/>
      <c r="K20" s="13">
        <f t="shared" si="7"/>
        <v>0</v>
      </c>
      <c r="L20" s="15" t="s">
        <v>12</v>
      </c>
      <c r="M20" s="78">
        <f t="shared" si="8"/>
        <v>0</v>
      </c>
      <c r="N20" s="16" t="s">
        <v>12</v>
      </c>
      <c r="O20" s="78"/>
      <c r="P20" s="16" t="s">
        <v>10</v>
      </c>
      <c r="Q20" s="74">
        <f t="shared" si="9"/>
        <v>0</v>
      </c>
    </row>
    <row r="21" spans="1:17" ht="14.4" customHeight="1" x14ac:dyDescent="0.25">
      <c r="A21" s="93">
        <v>11</v>
      </c>
      <c r="B21" s="94" t="str">
        <f>Form!G20</f>
        <v>Delivery &amp; Acceptance of Cavities (17-20)</v>
      </c>
      <c r="C21" s="99">
        <v>42433</v>
      </c>
      <c r="D21" s="84">
        <f>Form!C20</f>
        <v>0</v>
      </c>
      <c r="E21" s="41" t="s">
        <v>27</v>
      </c>
      <c r="F21" s="40">
        <v>200568.70967741936</v>
      </c>
      <c r="G21" s="9"/>
      <c r="H21" s="5" t="s">
        <v>10</v>
      </c>
      <c r="I21" s="82">
        <f t="shared" si="6"/>
        <v>0</v>
      </c>
      <c r="J21" s="17"/>
      <c r="K21" s="13">
        <f t="shared" ref="K21:K49" si="10">+I21</f>
        <v>0</v>
      </c>
      <c r="L21" s="15" t="s">
        <v>12</v>
      </c>
      <c r="M21" s="78">
        <f t="shared" ref="M21:M49" si="11">K21-O21</f>
        <v>0</v>
      </c>
      <c r="N21" s="16" t="s">
        <v>12</v>
      </c>
      <c r="O21" s="78"/>
      <c r="P21" s="16" t="s">
        <v>10</v>
      </c>
      <c r="Q21" s="74">
        <f t="shared" ref="Q21:Q49" si="12">+K21-M21-O21</f>
        <v>0</v>
      </c>
    </row>
    <row r="22" spans="1:17" ht="14.4" customHeight="1" x14ac:dyDescent="0.25">
      <c r="A22" s="93">
        <v>12</v>
      </c>
      <c r="B22" s="94" t="str">
        <f>Form!G21</f>
        <v>Delivery &amp; Acceptance of Cavities (21-24)</v>
      </c>
      <c r="C22" s="99">
        <v>42562</v>
      </c>
      <c r="D22" s="84">
        <f>Form!C21</f>
        <v>0</v>
      </c>
      <c r="E22" s="41" t="s">
        <v>27</v>
      </c>
      <c r="F22" s="40">
        <v>200568.70967741936</v>
      </c>
      <c r="G22" s="9"/>
      <c r="H22" s="5" t="s">
        <v>10</v>
      </c>
      <c r="I22" s="82">
        <f t="shared" si="6"/>
        <v>0</v>
      </c>
      <c r="J22" s="17"/>
      <c r="K22" s="13">
        <f t="shared" si="10"/>
        <v>0</v>
      </c>
      <c r="L22" s="15" t="s">
        <v>12</v>
      </c>
      <c r="M22" s="78">
        <f t="shared" si="11"/>
        <v>0</v>
      </c>
      <c r="N22" s="16" t="s">
        <v>12</v>
      </c>
      <c r="O22" s="78"/>
      <c r="P22" s="16" t="s">
        <v>10</v>
      </c>
      <c r="Q22" s="74">
        <f t="shared" si="12"/>
        <v>0</v>
      </c>
    </row>
    <row r="23" spans="1:17" ht="14.4" customHeight="1" x14ac:dyDescent="0.25">
      <c r="A23" s="93">
        <v>13</v>
      </c>
      <c r="B23" s="94" t="str">
        <f>Form!G22</f>
        <v>Delivery &amp; Acceptance of Cavities (25-28)</v>
      </c>
      <c r="C23" s="99">
        <v>42391</v>
      </c>
      <c r="D23" s="84">
        <f>Form!C22</f>
        <v>0</v>
      </c>
      <c r="E23" s="41" t="s">
        <v>27</v>
      </c>
      <c r="F23" s="40">
        <v>200568.70967741936</v>
      </c>
      <c r="G23" s="9"/>
      <c r="H23" s="5" t="s">
        <v>10</v>
      </c>
      <c r="I23" s="82">
        <f t="shared" si="6"/>
        <v>0</v>
      </c>
      <c r="J23" s="17"/>
      <c r="K23" s="13">
        <f t="shared" si="10"/>
        <v>0</v>
      </c>
      <c r="L23" s="15" t="s">
        <v>12</v>
      </c>
      <c r="M23" s="78">
        <f t="shared" si="11"/>
        <v>0</v>
      </c>
      <c r="N23" s="16" t="s">
        <v>12</v>
      </c>
      <c r="O23" s="78"/>
      <c r="P23" s="16" t="s">
        <v>10</v>
      </c>
      <c r="Q23" s="74">
        <f t="shared" si="12"/>
        <v>0</v>
      </c>
    </row>
    <row r="24" spans="1:17" ht="14.4" customHeight="1" x14ac:dyDescent="0.25">
      <c r="A24" s="93">
        <v>14</v>
      </c>
      <c r="B24" s="94" t="str">
        <f>Form!G23</f>
        <v>Delivery &amp; Acceptance of Cavities (29-32)</v>
      </c>
      <c r="C24" s="99">
        <v>42433</v>
      </c>
      <c r="D24" s="84">
        <f>Form!C23</f>
        <v>0</v>
      </c>
      <c r="E24" s="41" t="s">
        <v>27</v>
      </c>
      <c r="F24" s="40">
        <v>200568.70967741936</v>
      </c>
      <c r="G24" s="9"/>
      <c r="H24" s="5" t="s">
        <v>10</v>
      </c>
      <c r="I24" s="82">
        <f t="shared" si="6"/>
        <v>0</v>
      </c>
      <c r="J24" s="17"/>
      <c r="K24" s="13">
        <f t="shared" si="10"/>
        <v>0</v>
      </c>
      <c r="L24" s="15" t="s">
        <v>12</v>
      </c>
      <c r="M24" s="78">
        <f t="shared" si="11"/>
        <v>0</v>
      </c>
      <c r="N24" s="16" t="s">
        <v>12</v>
      </c>
      <c r="O24" s="78"/>
      <c r="P24" s="16" t="s">
        <v>10</v>
      </c>
      <c r="Q24" s="74">
        <f t="shared" si="12"/>
        <v>0</v>
      </c>
    </row>
    <row r="25" spans="1:17" ht="14.4" customHeight="1" x14ac:dyDescent="0.25">
      <c r="A25" s="93">
        <v>15</v>
      </c>
      <c r="B25" s="94" t="str">
        <f>Form!G24</f>
        <v>Delivery &amp; Acceptance of Cavities (33-36)</v>
      </c>
      <c r="C25" s="99">
        <v>42562</v>
      </c>
      <c r="D25" s="84">
        <f>Form!C24</f>
        <v>0</v>
      </c>
      <c r="E25" s="41" t="s">
        <v>27</v>
      </c>
      <c r="F25" s="40">
        <v>200568.70967741936</v>
      </c>
      <c r="G25" s="9"/>
      <c r="H25" s="5" t="s">
        <v>10</v>
      </c>
      <c r="I25" s="82">
        <f t="shared" si="6"/>
        <v>0</v>
      </c>
      <c r="J25" s="17"/>
      <c r="K25" s="13">
        <f t="shared" si="10"/>
        <v>0</v>
      </c>
      <c r="L25" s="15" t="s">
        <v>12</v>
      </c>
      <c r="M25" s="78">
        <f t="shared" si="11"/>
        <v>0</v>
      </c>
      <c r="N25" s="16" t="s">
        <v>12</v>
      </c>
      <c r="O25" s="78"/>
      <c r="P25" s="16" t="s">
        <v>10</v>
      </c>
      <c r="Q25" s="74">
        <f t="shared" si="12"/>
        <v>0</v>
      </c>
    </row>
    <row r="26" spans="1:17" ht="14.4" customHeight="1" x14ac:dyDescent="0.25">
      <c r="A26" s="93">
        <v>16</v>
      </c>
      <c r="B26" s="94" t="str">
        <f>Form!G25</f>
        <v>Delivery &amp; Acceptance of Cavities (37-40)</v>
      </c>
      <c r="C26" s="99">
        <v>42391</v>
      </c>
      <c r="D26" s="84">
        <f>Form!C25</f>
        <v>0</v>
      </c>
      <c r="E26" s="41" t="s">
        <v>27</v>
      </c>
      <c r="F26" s="40">
        <v>200568.70967741936</v>
      </c>
      <c r="G26" s="9"/>
      <c r="H26" s="5" t="s">
        <v>10</v>
      </c>
      <c r="I26" s="82">
        <f t="shared" si="6"/>
        <v>0</v>
      </c>
      <c r="J26" s="17"/>
      <c r="K26" s="13">
        <f t="shared" si="10"/>
        <v>0</v>
      </c>
      <c r="L26" s="15" t="s">
        <v>12</v>
      </c>
      <c r="M26" s="78">
        <f t="shared" si="11"/>
        <v>0</v>
      </c>
      <c r="N26" s="16" t="s">
        <v>12</v>
      </c>
      <c r="O26" s="78"/>
      <c r="P26" s="16" t="s">
        <v>10</v>
      </c>
      <c r="Q26" s="74">
        <f t="shared" si="12"/>
        <v>0</v>
      </c>
    </row>
    <row r="27" spans="1:17" ht="14.4" customHeight="1" x14ac:dyDescent="0.25">
      <c r="A27" s="93">
        <v>17</v>
      </c>
      <c r="B27" s="94" t="str">
        <f>Form!G26</f>
        <v>Delivery &amp; Acceptance of Cavities (41-44)</v>
      </c>
      <c r="C27" s="99">
        <v>42433</v>
      </c>
      <c r="D27" s="84">
        <f>Form!C26</f>
        <v>0</v>
      </c>
      <c r="E27" s="41" t="s">
        <v>27</v>
      </c>
      <c r="F27" s="40">
        <v>200568.70967741936</v>
      </c>
      <c r="G27" s="9"/>
      <c r="H27" s="5" t="s">
        <v>10</v>
      </c>
      <c r="I27" s="82">
        <f t="shared" si="6"/>
        <v>0</v>
      </c>
      <c r="J27" s="17"/>
      <c r="K27" s="13">
        <f t="shared" si="10"/>
        <v>0</v>
      </c>
      <c r="L27" s="15" t="s">
        <v>12</v>
      </c>
      <c r="M27" s="78">
        <f t="shared" si="11"/>
        <v>0</v>
      </c>
      <c r="N27" s="16" t="s">
        <v>12</v>
      </c>
      <c r="O27" s="78"/>
      <c r="P27" s="16" t="s">
        <v>10</v>
      </c>
      <c r="Q27" s="74">
        <f t="shared" si="12"/>
        <v>0</v>
      </c>
    </row>
    <row r="28" spans="1:17" ht="14.4" customHeight="1" x14ac:dyDescent="0.25">
      <c r="A28" s="93">
        <v>18</v>
      </c>
      <c r="B28" s="94" t="str">
        <f>Form!G27</f>
        <v>Delivery &amp; Acceptance of Cavities (45-48)</v>
      </c>
      <c r="C28" s="99">
        <v>42562</v>
      </c>
      <c r="D28" s="84">
        <f>Form!C27</f>
        <v>0</v>
      </c>
      <c r="E28" s="41" t="s">
        <v>27</v>
      </c>
      <c r="F28" s="40">
        <v>200568.70967741936</v>
      </c>
      <c r="G28" s="9"/>
      <c r="H28" s="5" t="s">
        <v>10</v>
      </c>
      <c r="I28" s="82">
        <f t="shared" si="6"/>
        <v>0</v>
      </c>
      <c r="J28" s="17"/>
      <c r="K28" s="13">
        <f t="shared" si="10"/>
        <v>0</v>
      </c>
      <c r="L28" s="15" t="s">
        <v>12</v>
      </c>
      <c r="M28" s="78">
        <f t="shared" si="11"/>
        <v>0</v>
      </c>
      <c r="N28" s="16" t="s">
        <v>12</v>
      </c>
      <c r="O28" s="78"/>
      <c r="P28" s="16" t="s">
        <v>10</v>
      </c>
      <c r="Q28" s="74">
        <f t="shared" si="12"/>
        <v>0</v>
      </c>
    </row>
    <row r="29" spans="1:17" ht="14.4" customHeight="1" x14ac:dyDescent="0.25">
      <c r="A29" s="93">
        <v>19</v>
      </c>
      <c r="B29" s="94" t="str">
        <f>Form!G28</f>
        <v>Delivery &amp; Acceptance of Cavities (49-52)</v>
      </c>
      <c r="C29" s="99">
        <v>42391</v>
      </c>
      <c r="D29" s="84">
        <f>Form!C28</f>
        <v>0</v>
      </c>
      <c r="E29" s="41" t="s">
        <v>27</v>
      </c>
      <c r="F29" s="40">
        <v>200568.70967741936</v>
      </c>
      <c r="G29" s="9"/>
      <c r="H29" s="5" t="s">
        <v>10</v>
      </c>
      <c r="I29" s="82">
        <f t="shared" si="6"/>
        <v>0</v>
      </c>
      <c r="J29" s="17"/>
      <c r="K29" s="13">
        <f t="shared" si="10"/>
        <v>0</v>
      </c>
      <c r="L29" s="15" t="s">
        <v>12</v>
      </c>
      <c r="M29" s="78">
        <f t="shared" si="11"/>
        <v>0</v>
      </c>
      <c r="N29" s="16" t="s">
        <v>12</v>
      </c>
      <c r="O29" s="78"/>
      <c r="P29" s="16" t="s">
        <v>10</v>
      </c>
      <c r="Q29" s="74">
        <f t="shared" si="12"/>
        <v>0</v>
      </c>
    </row>
    <row r="30" spans="1:17" ht="14.4" customHeight="1" x14ac:dyDescent="0.25">
      <c r="A30" s="93">
        <v>20</v>
      </c>
      <c r="B30" s="94" t="str">
        <f>Form!G29</f>
        <v>Delivery &amp; Acceptance of Cavities (53-56)</v>
      </c>
      <c r="C30" s="99">
        <v>42433</v>
      </c>
      <c r="D30" s="84">
        <f>Form!C29</f>
        <v>0</v>
      </c>
      <c r="E30" s="41" t="s">
        <v>27</v>
      </c>
      <c r="F30" s="40">
        <v>200568.70967741936</v>
      </c>
      <c r="G30" s="9"/>
      <c r="H30" s="5" t="s">
        <v>10</v>
      </c>
      <c r="I30" s="82">
        <f t="shared" si="6"/>
        <v>0</v>
      </c>
      <c r="J30" s="17"/>
      <c r="K30" s="13">
        <f t="shared" si="10"/>
        <v>0</v>
      </c>
      <c r="L30" s="15" t="s">
        <v>12</v>
      </c>
      <c r="M30" s="78">
        <f t="shared" si="11"/>
        <v>0</v>
      </c>
      <c r="N30" s="16" t="s">
        <v>12</v>
      </c>
      <c r="O30" s="78"/>
      <c r="P30" s="16" t="s">
        <v>10</v>
      </c>
      <c r="Q30" s="74">
        <f t="shared" si="12"/>
        <v>0</v>
      </c>
    </row>
    <row r="31" spans="1:17" ht="14.4" customHeight="1" x14ac:dyDescent="0.25">
      <c r="A31" s="93">
        <v>21</v>
      </c>
      <c r="B31" s="94" t="str">
        <f>Form!G30</f>
        <v>Delivery &amp; Acceptance of Cavities (57-60)</v>
      </c>
      <c r="C31" s="99">
        <v>42562</v>
      </c>
      <c r="D31" s="84">
        <f>Form!C30</f>
        <v>0</v>
      </c>
      <c r="E31" s="41" t="s">
        <v>27</v>
      </c>
      <c r="F31" s="40">
        <v>200568.70967741936</v>
      </c>
      <c r="G31" s="9"/>
      <c r="H31" s="5" t="s">
        <v>10</v>
      </c>
      <c r="I31" s="82">
        <f t="shared" si="6"/>
        <v>0</v>
      </c>
      <c r="J31" s="17"/>
      <c r="K31" s="13">
        <f t="shared" si="10"/>
        <v>0</v>
      </c>
      <c r="L31" s="15" t="s">
        <v>12</v>
      </c>
      <c r="M31" s="78">
        <f t="shared" si="11"/>
        <v>0</v>
      </c>
      <c r="N31" s="16" t="s">
        <v>12</v>
      </c>
      <c r="O31" s="78"/>
      <c r="P31" s="16" t="s">
        <v>10</v>
      </c>
      <c r="Q31" s="74">
        <f t="shared" si="12"/>
        <v>0</v>
      </c>
    </row>
    <row r="32" spans="1:17" ht="14.4" customHeight="1" x14ac:dyDescent="0.25">
      <c r="A32" s="93">
        <v>22</v>
      </c>
      <c r="B32" s="94" t="str">
        <f>Form!G31</f>
        <v>Delivery &amp; Acceptance of Cavities (61-64)</v>
      </c>
      <c r="C32" s="99">
        <v>42391</v>
      </c>
      <c r="D32" s="84">
        <f>Form!C31</f>
        <v>0</v>
      </c>
      <c r="E32" s="41" t="s">
        <v>27</v>
      </c>
      <c r="F32" s="40">
        <v>200568.70967741936</v>
      </c>
      <c r="G32" s="9"/>
      <c r="H32" s="5" t="s">
        <v>10</v>
      </c>
      <c r="I32" s="82">
        <f t="shared" si="6"/>
        <v>0</v>
      </c>
      <c r="J32" s="17"/>
      <c r="K32" s="13">
        <f t="shared" si="10"/>
        <v>0</v>
      </c>
      <c r="L32" s="15" t="s">
        <v>12</v>
      </c>
      <c r="M32" s="78">
        <f t="shared" si="11"/>
        <v>0</v>
      </c>
      <c r="N32" s="16" t="s">
        <v>12</v>
      </c>
      <c r="O32" s="78"/>
      <c r="P32" s="16" t="s">
        <v>10</v>
      </c>
      <c r="Q32" s="74">
        <f t="shared" si="12"/>
        <v>0</v>
      </c>
    </row>
    <row r="33" spans="1:17" ht="14.4" customHeight="1" x14ac:dyDescent="0.25">
      <c r="A33" s="93">
        <v>23</v>
      </c>
      <c r="B33" s="94" t="str">
        <f>Form!G32</f>
        <v>Delivery &amp; Acceptance of Cavities (65-68)</v>
      </c>
      <c r="C33" s="99">
        <v>42433</v>
      </c>
      <c r="D33" s="84">
        <f>Form!C32</f>
        <v>0</v>
      </c>
      <c r="E33" s="41" t="s">
        <v>27</v>
      </c>
      <c r="F33" s="40">
        <v>200568.70967741936</v>
      </c>
      <c r="G33" s="9"/>
      <c r="H33" s="5" t="s">
        <v>10</v>
      </c>
      <c r="I33" s="82">
        <f t="shared" si="6"/>
        <v>0</v>
      </c>
      <c r="J33" s="17"/>
      <c r="K33" s="13">
        <f t="shared" si="10"/>
        <v>0</v>
      </c>
      <c r="L33" s="15" t="s">
        <v>12</v>
      </c>
      <c r="M33" s="78">
        <f t="shared" si="11"/>
        <v>0</v>
      </c>
      <c r="N33" s="16" t="s">
        <v>12</v>
      </c>
      <c r="O33" s="78"/>
      <c r="P33" s="16" t="s">
        <v>10</v>
      </c>
      <c r="Q33" s="74">
        <f t="shared" si="12"/>
        <v>0</v>
      </c>
    </row>
    <row r="34" spans="1:17" ht="14.4" customHeight="1" x14ac:dyDescent="0.25">
      <c r="A34" s="93">
        <v>24</v>
      </c>
      <c r="B34" s="94" t="str">
        <f>Form!G33</f>
        <v>Delivery &amp; Acceptance of Cavities (69-72)</v>
      </c>
      <c r="C34" s="99">
        <v>42562</v>
      </c>
      <c r="D34" s="84">
        <f>Form!C33</f>
        <v>0</v>
      </c>
      <c r="E34" s="41" t="s">
        <v>27</v>
      </c>
      <c r="F34" s="40">
        <v>200568.70967741936</v>
      </c>
      <c r="G34" s="9"/>
      <c r="H34" s="5" t="s">
        <v>10</v>
      </c>
      <c r="I34" s="82">
        <f t="shared" si="6"/>
        <v>0</v>
      </c>
      <c r="J34" s="17"/>
      <c r="K34" s="13">
        <f t="shared" si="10"/>
        <v>0</v>
      </c>
      <c r="L34" s="15" t="s">
        <v>12</v>
      </c>
      <c r="M34" s="78">
        <f t="shared" si="11"/>
        <v>0</v>
      </c>
      <c r="N34" s="16" t="s">
        <v>12</v>
      </c>
      <c r="O34" s="78"/>
      <c r="P34" s="16" t="s">
        <v>10</v>
      </c>
      <c r="Q34" s="74">
        <f t="shared" si="12"/>
        <v>0</v>
      </c>
    </row>
    <row r="35" spans="1:17" ht="14.4" customHeight="1" x14ac:dyDescent="0.25">
      <c r="A35" s="93">
        <v>25</v>
      </c>
      <c r="B35" s="94" t="str">
        <f>Form!G34</f>
        <v>Delivery &amp; Acceptance of Cavities (73-76)</v>
      </c>
      <c r="C35" s="99">
        <v>42391</v>
      </c>
      <c r="D35" s="84">
        <f>Form!C34</f>
        <v>0</v>
      </c>
      <c r="E35" s="41" t="s">
        <v>27</v>
      </c>
      <c r="F35" s="40">
        <v>200568.70967741936</v>
      </c>
      <c r="G35" s="9"/>
      <c r="H35" s="5" t="s">
        <v>10</v>
      </c>
      <c r="I35" s="82">
        <f t="shared" si="6"/>
        <v>0</v>
      </c>
      <c r="J35" s="17"/>
      <c r="K35" s="13">
        <f t="shared" si="10"/>
        <v>0</v>
      </c>
      <c r="L35" s="15" t="s">
        <v>12</v>
      </c>
      <c r="M35" s="78">
        <f t="shared" si="11"/>
        <v>0</v>
      </c>
      <c r="N35" s="16" t="s">
        <v>12</v>
      </c>
      <c r="O35" s="78"/>
      <c r="P35" s="16" t="s">
        <v>10</v>
      </c>
      <c r="Q35" s="74">
        <f t="shared" si="12"/>
        <v>0</v>
      </c>
    </row>
    <row r="36" spans="1:17" ht="14.4" customHeight="1" x14ac:dyDescent="0.25">
      <c r="A36" s="93">
        <v>26</v>
      </c>
      <c r="B36" s="94" t="str">
        <f>Form!G35</f>
        <v>Delivery &amp; Acceptance of Cavities (77-80)</v>
      </c>
      <c r="C36" s="99">
        <v>42433</v>
      </c>
      <c r="D36" s="84">
        <f>Form!C35</f>
        <v>0</v>
      </c>
      <c r="E36" s="41" t="s">
        <v>27</v>
      </c>
      <c r="F36" s="40">
        <v>200568.70967741936</v>
      </c>
      <c r="G36" s="9"/>
      <c r="H36" s="5" t="s">
        <v>10</v>
      </c>
      <c r="I36" s="82">
        <f t="shared" si="6"/>
        <v>0</v>
      </c>
      <c r="J36" s="17"/>
      <c r="K36" s="13">
        <f t="shared" si="10"/>
        <v>0</v>
      </c>
      <c r="L36" s="15" t="s">
        <v>12</v>
      </c>
      <c r="M36" s="78">
        <f t="shared" si="11"/>
        <v>0</v>
      </c>
      <c r="N36" s="16" t="s">
        <v>12</v>
      </c>
      <c r="O36" s="78"/>
      <c r="P36" s="16" t="s">
        <v>10</v>
      </c>
      <c r="Q36" s="74">
        <f t="shared" si="12"/>
        <v>0</v>
      </c>
    </row>
    <row r="37" spans="1:17" ht="14.4" customHeight="1" x14ac:dyDescent="0.25">
      <c r="A37" s="93">
        <v>27</v>
      </c>
      <c r="B37" s="94" t="str">
        <f>Form!G36</f>
        <v>Delivery &amp; Acceptance of Cavities (81-84)</v>
      </c>
      <c r="C37" s="99">
        <v>42562</v>
      </c>
      <c r="D37" s="84">
        <f>Form!C36</f>
        <v>0</v>
      </c>
      <c r="E37" s="41" t="s">
        <v>27</v>
      </c>
      <c r="F37" s="40">
        <v>200568.70967741936</v>
      </c>
      <c r="G37" s="9"/>
      <c r="H37" s="5" t="s">
        <v>10</v>
      </c>
      <c r="I37" s="82">
        <f t="shared" si="6"/>
        <v>0</v>
      </c>
      <c r="J37" s="17"/>
      <c r="K37" s="13">
        <f t="shared" si="10"/>
        <v>0</v>
      </c>
      <c r="L37" s="15" t="s">
        <v>12</v>
      </c>
      <c r="M37" s="78">
        <f t="shared" si="11"/>
        <v>0</v>
      </c>
      <c r="N37" s="16" t="s">
        <v>12</v>
      </c>
      <c r="O37" s="78"/>
      <c r="P37" s="16" t="s">
        <v>10</v>
      </c>
      <c r="Q37" s="74">
        <f t="shared" si="12"/>
        <v>0</v>
      </c>
    </row>
    <row r="38" spans="1:17" ht="14.4" customHeight="1" x14ac:dyDescent="0.25">
      <c r="A38" s="93">
        <v>28</v>
      </c>
      <c r="B38" s="94" t="str">
        <f>Form!G37</f>
        <v>Delivery &amp; Acceptance of Cavities (85-88)</v>
      </c>
      <c r="C38" s="99">
        <v>42391</v>
      </c>
      <c r="D38" s="84">
        <f>Form!C37</f>
        <v>0</v>
      </c>
      <c r="E38" s="41" t="s">
        <v>27</v>
      </c>
      <c r="F38" s="40">
        <v>200568.70967741936</v>
      </c>
      <c r="G38" s="9"/>
      <c r="H38" s="5" t="s">
        <v>10</v>
      </c>
      <c r="I38" s="82">
        <f t="shared" si="6"/>
        <v>0</v>
      </c>
      <c r="J38" s="17"/>
      <c r="K38" s="13">
        <f t="shared" si="10"/>
        <v>0</v>
      </c>
      <c r="L38" s="15" t="s">
        <v>12</v>
      </c>
      <c r="M38" s="78">
        <f t="shared" si="11"/>
        <v>0</v>
      </c>
      <c r="N38" s="16" t="s">
        <v>12</v>
      </c>
      <c r="O38" s="78"/>
      <c r="P38" s="16" t="s">
        <v>10</v>
      </c>
      <c r="Q38" s="74">
        <f t="shared" si="12"/>
        <v>0</v>
      </c>
    </row>
    <row r="39" spans="1:17" ht="14.4" customHeight="1" x14ac:dyDescent="0.25">
      <c r="A39" s="93">
        <v>29</v>
      </c>
      <c r="B39" s="94" t="str">
        <f>Form!G38</f>
        <v>Delivery &amp; Acceptance of Cavities (89-92)</v>
      </c>
      <c r="C39" s="99">
        <v>42433</v>
      </c>
      <c r="D39" s="84">
        <f>Form!C38</f>
        <v>0</v>
      </c>
      <c r="E39" s="41" t="s">
        <v>27</v>
      </c>
      <c r="F39" s="40">
        <v>200568.70967741936</v>
      </c>
      <c r="G39" s="9"/>
      <c r="H39" s="5" t="s">
        <v>10</v>
      </c>
      <c r="I39" s="82">
        <f t="shared" si="6"/>
        <v>0</v>
      </c>
      <c r="J39" s="17"/>
      <c r="K39" s="13">
        <f t="shared" si="10"/>
        <v>0</v>
      </c>
      <c r="L39" s="15" t="s">
        <v>12</v>
      </c>
      <c r="M39" s="78">
        <f t="shared" si="11"/>
        <v>0</v>
      </c>
      <c r="N39" s="16" t="s">
        <v>12</v>
      </c>
      <c r="O39" s="78"/>
      <c r="P39" s="16" t="s">
        <v>10</v>
      </c>
      <c r="Q39" s="74">
        <f t="shared" si="12"/>
        <v>0</v>
      </c>
    </row>
    <row r="40" spans="1:17" ht="14.4" customHeight="1" x14ac:dyDescent="0.25">
      <c r="A40" s="93">
        <v>30</v>
      </c>
      <c r="B40" s="94" t="str">
        <f>Form!G39</f>
        <v>Delivery &amp; Acceptance of Cavities (93-96)</v>
      </c>
      <c r="C40" s="99">
        <v>42562</v>
      </c>
      <c r="D40" s="84">
        <f>Form!C39</f>
        <v>0</v>
      </c>
      <c r="E40" s="41" t="s">
        <v>27</v>
      </c>
      <c r="F40" s="40">
        <v>200568.70967741936</v>
      </c>
      <c r="G40" s="9"/>
      <c r="H40" s="5" t="s">
        <v>10</v>
      </c>
      <c r="I40" s="82">
        <f t="shared" si="6"/>
        <v>0</v>
      </c>
      <c r="J40" s="17"/>
      <c r="K40" s="13">
        <f t="shared" si="10"/>
        <v>0</v>
      </c>
      <c r="L40" s="15" t="s">
        <v>12</v>
      </c>
      <c r="M40" s="78">
        <f t="shared" si="11"/>
        <v>0</v>
      </c>
      <c r="N40" s="16" t="s">
        <v>12</v>
      </c>
      <c r="O40" s="78"/>
      <c r="P40" s="16" t="s">
        <v>10</v>
      </c>
      <c r="Q40" s="74">
        <f t="shared" si="12"/>
        <v>0</v>
      </c>
    </row>
    <row r="41" spans="1:17" ht="14.4" customHeight="1" x14ac:dyDescent="0.25">
      <c r="A41" s="93">
        <v>31</v>
      </c>
      <c r="B41" s="94" t="str">
        <f>Form!G40</f>
        <v>Delivery &amp; Acceptance of Cavities (97-100)</v>
      </c>
      <c r="C41" s="99">
        <v>42391</v>
      </c>
      <c r="D41" s="84">
        <f>Form!C40</f>
        <v>0</v>
      </c>
      <c r="E41" s="41" t="s">
        <v>27</v>
      </c>
      <c r="F41" s="40">
        <v>200568.70967741936</v>
      </c>
      <c r="G41" s="9"/>
      <c r="H41" s="5" t="s">
        <v>10</v>
      </c>
      <c r="I41" s="82">
        <f t="shared" si="6"/>
        <v>0</v>
      </c>
      <c r="J41" s="17"/>
      <c r="K41" s="13">
        <f t="shared" si="10"/>
        <v>0</v>
      </c>
      <c r="L41" s="15" t="s">
        <v>12</v>
      </c>
      <c r="M41" s="78">
        <f t="shared" si="11"/>
        <v>0</v>
      </c>
      <c r="N41" s="16" t="s">
        <v>12</v>
      </c>
      <c r="O41" s="78"/>
      <c r="P41" s="16" t="s">
        <v>10</v>
      </c>
      <c r="Q41" s="74">
        <f t="shared" si="12"/>
        <v>0</v>
      </c>
    </row>
    <row r="42" spans="1:17" ht="14.4" customHeight="1" x14ac:dyDescent="0.25">
      <c r="A42" s="93">
        <v>32</v>
      </c>
      <c r="B42" s="94" t="str">
        <f>Form!G41</f>
        <v>Delivery &amp; Acceptance of Cavities (101-104)</v>
      </c>
      <c r="C42" s="99">
        <v>42433</v>
      </c>
      <c r="D42" s="84">
        <f>Form!C41</f>
        <v>0</v>
      </c>
      <c r="E42" s="41" t="s">
        <v>27</v>
      </c>
      <c r="F42" s="40">
        <v>200568.70967741936</v>
      </c>
      <c r="G42" s="9"/>
      <c r="H42" s="5" t="s">
        <v>10</v>
      </c>
      <c r="I42" s="82">
        <f t="shared" si="6"/>
        <v>0</v>
      </c>
      <c r="J42" s="17"/>
      <c r="K42" s="13">
        <f t="shared" si="10"/>
        <v>0</v>
      </c>
      <c r="L42" s="15" t="s">
        <v>12</v>
      </c>
      <c r="M42" s="78">
        <f t="shared" si="11"/>
        <v>0</v>
      </c>
      <c r="N42" s="16" t="s">
        <v>12</v>
      </c>
      <c r="O42" s="78"/>
      <c r="P42" s="16" t="s">
        <v>10</v>
      </c>
      <c r="Q42" s="74">
        <f t="shared" si="12"/>
        <v>0</v>
      </c>
    </row>
    <row r="43" spans="1:17" ht="14.4" customHeight="1" x14ac:dyDescent="0.25">
      <c r="A43" s="93">
        <v>33</v>
      </c>
      <c r="B43" s="94" t="str">
        <f>Form!G42</f>
        <v>Delivery &amp; Acceptance of Cavities (105-108)</v>
      </c>
      <c r="C43" s="99">
        <v>42562</v>
      </c>
      <c r="D43" s="84">
        <f>Form!C42</f>
        <v>0</v>
      </c>
      <c r="E43" s="41" t="s">
        <v>27</v>
      </c>
      <c r="F43" s="40">
        <v>200568.70967741936</v>
      </c>
      <c r="G43" s="9"/>
      <c r="H43" s="5" t="s">
        <v>10</v>
      </c>
      <c r="I43" s="82">
        <f t="shared" si="6"/>
        <v>0</v>
      </c>
      <c r="J43" s="17"/>
      <c r="K43" s="13">
        <f t="shared" si="10"/>
        <v>0</v>
      </c>
      <c r="L43" s="15" t="s">
        <v>12</v>
      </c>
      <c r="M43" s="78">
        <f t="shared" si="11"/>
        <v>0</v>
      </c>
      <c r="N43" s="16" t="s">
        <v>12</v>
      </c>
      <c r="O43" s="78"/>
      <c r="P43" s="16" t="s">
        <v>10</v>
      </c>
      <c r="Q43" s="74">
        <f t="shared" si="12"/>
        <v>0</v>
      </c>
    </row>
    <row r="44" spans="1:17" ht="14.4" customHeight="1" x14ac:dyDescent="0.25">
      <c r="A44" s="93">
        <v>34</v>
      </c>
      <c r="B44" s="94" t="str">
        <f>Form!G43</f>
        <v>Delivery &amp; Acceptance of Cavities (109-112)</v>
      </c>
      <c r="C44" s="99">
        <v>42391</v>
      </c>
      <c r="D44" s="84">
        <f>Form!C43</f>
        <v>0</v>
      </c>
      <c r="E44" s="41" t="s">
        <v>27</v>
      </c>
      <c r="F44" s="40">
        <v>200568.70967741936</v>
      </c>
      <c r="G44" s="9"/>
      <c r="H44" s="5" t="s">
        <v>10</v>
      </c>
      <c r="I44" s="82">
        <f t="shared" si="6"/>
        <v>0</v>
      </c>
      <c r="J44" s="17"/>
      <c r="K44" s="13">
        <f t="shared" si="10"/>
        <v>0</v>
      </c>
      <c r="L44" s="15" t="s">
        <v>12</v>
      </c>
      <c r="M44" s="78">
        <f t="shared" si="11"/>
        <v>0</v>
      </c>
      <c r="N44" s="16" t="s">
        <v>12</v>
      </c>
      <c r="O44" s="78"/>
      <c r="P44" s="16" t="s">
        <v>10</v>
      </c>
      <c r="Q44" s="74">
        <f t="shared" si="12"/>
        <v>0</v>
      </c>
    </row>
    <row r="45" spans="1:17" ht="14.4" customHeight="1" x14ac:dyDescent="0.25">
      <c r="A45" s="93">
        <v>35</v>
      </c>
      <c r="B45" s="94" t="str">
        <f>Form!G44</f>
        <v>Delivery &amp; Acceptance of Cavities (113-116)</v>
      </c>
      <c r="C45" s="99">
        <v>42433</v>
      </c>
      <c r="D45" s="84">
        <f>Form!C44</f>
        <v>0</v>
      </c>
      <c r="E45" s="41" t="s">
        <v>27</v>
      </c>
      <c r="F45" s="40">
        <v>200568.70967741936</v>
      </c>
      <c r="G45" s="9"/>
      <c r="H45" s="5" t="s">
        <v>10</v>
      </c>
      <c r="I45" s="82">
        <f t="shared" si="6"/>
        <v>0</v>
      </c>
      <c r="J45" s="17"/>
      <c r="K45" s="13">
        <f t="shared" si="10"/>
        <v>0</v>
      </c>
      <c r="L45" s="15" t="s">
        <v>12</v>
      </c>
      <c r="M45" s="78">
        <f t="shared" si="11"/>
        <v>0</v>
      </c>
      <c r="N45" s="16" t="s">
        <v>12</v>
      </c>
      <c r="O45" s="78"/>
      <c r="P45" s="16" t="s">
        <v>10</v>
      </c>
      <c r="Q45" s="74">
        <f t="shared" si="12"/>
        <v>0</v>
      </c>
    </row>
    <row r="46" spans="1:17" ht="14.4" customHeight="1" x14ac:dyDescent="0.25">
      <c r="A46" s="93">
        <v>36</v>
      </c>
      <c r="B46" s="94" t="str">
        <f>Form!G45</f>
        <v>Delivery &amp; Acceptance of Cavities (117-120)</v>
      </c>
      <c r="C46" s="99">
        <v>42562</v>
      </c>
      <c r="D46" s="84">
        <f>Form!C45</f>
        <v>0</v>
      </c>
      <c r="E46" s="41" t="s">
        <v>27</v>
      </c>
      <c r="F46" s="40">
        <v>200568.70967741936</v>
      </c>
      <c r="G46" s="9"/>
      <c r="H46" s="5" t="s">
        <v>10</v>
      </c>
      <c r="I46" s="82">
        <f t="shared" si="6"/>
        <v>0</v>
      </c>
      <c r="J46" s="17"/>
      <c r="K46" s="13">
        <f t="shared" si="10"/>
        <v>0</v>
      </c>
      <c r="L46" s="15" t="s">
        <v>12</v>
      </c>
      <c r="M46" s="78">
        <f t="shared" si="11"/>
        <v>0</v>
      </c>
      <c r="N46" s="16" t="s">
        <v>12</v>
      </c>
      <c r="O46" s="78"/>
      <c r="P46" s="16" t="s">
        <v>10</v>
      </c>
      <c r="Q46" s="74">
        <f t="shared" si="12"/>
        <v>0</v>
      </c>
    </row>
    <row r="47" spans="1:17" ht="14.4" customHeight="1" x14ac:dyDescent="0.25">
      <c r="A47" s="93">
        <v>37</v>
      </c>
      <c r="B47" s="94" t="str">
        <f>Form!G46</f>
        <v>Delivery &amp; Acceptance of Cavities (121-124)</v>
      </c>
      <c r="C47" s="99">
        <v>42391</v>
      </c>
      <c r="D47" s="84">
        <f>Form!C46</f>
        <v>0</v>
      </c>
      <c r="E47" s="41" t="s">
        <v>27</v>
      </c>
      <c r="F47" s="40">
        <v>200568.70967741936</v>
      </c>
      <c r="G47" s="9"/>
      <c r="H47" s="5" t="s">
        <v>10</v>
      </c>
      <c r="I47" s="82">
        <f t="shared" si="6"/>
        <v>0</v>
      </c>
      <c r="J47" s="17"/>
      <c r="K47" s="13">
        <f t="shared" si="10"/>
        <v>0</v>
      </c>
      <c r="L47" s="15" t="s">
        <v>12</v>
      </c>
      <c r="M47" s="78">
        <f t="shared" si="11"/>
        <v>0</v>
      </c>
      <c r="N47" s="16" t="s">
        <v>12</v>
      </c>
      <c r="O47" s="78"/>
      <c r="P47" s="16" t="s">
        <v>10</v>
      </c>
      <c r="Q47" s="74">
        <f t="shared" si="12"/>
        <v>0</v>
      </c>
    </row>
    <row r="48" spans="1:17" ht="14.4" customHeight="1" x14ac:dyDescent="0.25">
      <c r="A48" s="93">
        <v>38</v>
      </c>
      <c r="B48" s="94" t="str">
        <f>Form!G47</f>
        <v>Delivery &amp; Acceptance of Cavities (125-128)</v>
      </c>
      <c r="C48" s="99">
        <v>42433</v>
      </c>
      <c r="D48" s="84">
        <f>Form!C47</f>
        <v>0</v>
      </c>
      <c r="E48" s="41" t="s">
        <v>27</v>
      </c>
      <c r="F48" s="40">
        <v>200568.70967741936</v>
      </c>
      <c r="G48" s="9"/>
      <c r="H48" s="5" t="s">
        <v>10</v>
      </c>
      <c r="I48" s="82">
        <f t="shared" si="6"/>
        <v>0</v>
      </c>
      <c r="J48" s="17"/>
      <c r="K48" s="13">
        <f t="shared" si="10"/>
        <v>0</v>
      </c>
      <c r="L48" s="15" t="s">
        <v>12</v>
      </c>
      <c r="M48" s="78">
        <f t="shared" si="11"/>
        <v>0</v>
      </c>
      <c r="N48" s="16" t="s">
        <v>12</v>
      </c>
      <c r="O48" s="78"/>
      <c r="P48" s="16" t="s">
        <v>10</v>
      </c>
      <c r="Q48" s="74">
        <f t="shared" si="12"/>
        <v>0</v>
      </c>
    </row>
    <row r="49" spans="1:17" ht="14.4" customHeight="1" x14ac:dyDescent="0.25">
      <c r="A49" s="93">
        <v>39</v>
      </c>
      <c r="B49" s="94" t="str">
        <f>Form!G48</f>
        <v>Delivery &amp; Acceptance of Cavities (129-133)</v>
      </c>
      <c r="C49" s="99">
        <v>42562</v>
      </c>
      <c r="D49" s="84">
        <f>Form!C48</f>
        <v>0</v>
      </c>
      <c r="E49" s="41" t="s">
        <v>27</v>
      </c>
      <c r="F49" s="40">
        <v>200568.70967741936</v>
      </c>
      <c r="G49" s="9"/>
      <c r="H49" s="5" t="s">
        <v>10</v>
      </c>
      <c r="I49" s="82">
        <f t="shared" si="6"/>
        <v>0</v>
      </c>
      <c r="J49" s="17"/>
      <c r="K49" s="13">
        <f t="shared" si="10"/>
        <v>0</v>
      </c>
      <c r="L49" s="15" t="s">
        <v>12</v>
      </c>
      <c r="M49" s="78">
        <f t="shared" si="11"/>
        <v>0</v>
      </c>
      <c r="N49" s="16" t="s">
        <v>12</v>
      </c>
      <c r="O49" s="78"/>
      <c r="P49" s="16" t="s">
        <v>10</v>
      </c>
      <c r="Q49" s="74">
        <f t="shared" si="12"/>
        <v>0</v>
      </c>
    </row>
    <row r="50" spans="1:17" ht="14.4" customHeight="1" x14ac:dyDescent="0.25">
      <c r="D50" s="95">
        <f>I50/F50</f>
        <v>3.0986889432138051E-2</v>
      </c>
      <c r="E50" s="96"/>
      <c r="F50" s="97">
        <f>SUM(F11:F49)</f>
        <v>8483162.6800000034</v>
      </c>
      <c r="G50" s="96"/>
      <c r="H50" s="71"/>
      <c r="I50" s="97">
        <f>SUM(I11:I49)</f>
        <v>262866.82400000002</v>
      </c>
      <c r="J50" s="71"/>
      <c r="K50" s="97">
        <f>SUM(K11:K49)</f>
        <v>262866.82400000002</v>
      </c>
      <c r="L50" s="96"/>
      <c r="M50" s="97">
        <f>SUM(M11:M49)</f>
        <v>126431.84400000001</v>
      </c>
      <c r="N50" s="96"/>
      <c r="O50" s="97">
        <f>SUM(O11:O49)</f>
        <v>136434.97999999998</v>
      </c>
      <c r="P50" s="96"/>
      <c r="Q50" s="97">
        <f>SUM(Q11:Q49)</f>
        <v>0</v>
      </c>
    </row>
    <row r="51" spans="1:17" ht="14.4" customHeight="1" x14ac:dyDescent="0.25">
      <c r="H51" s="70"/>
      <c r="J51" s="70"/>
    </row>
    <row r="52" spans="1:17" ht="14.4" customHeight="1" x14ac:dyDescent="0.25">
      <c r="H52" s="70"/>
      <c r="J52" s="70"/>
    </row>
    <row r="53" spans="1:17" ht="14.4" customHeight="1" thickBot="1" x14ac:dyDescent="0.3">
      <c r="A53" s="73" t="s">
        <v>7</v>
      </c>
      <c r="F53" s="114" t="s">
        <v>49</v>
      </c>
      <c r="G53" s="114"/>
      <c r="H53" s="114"/>
      <c r="I53" s="114"/>
      <c r="J53" s="114"/>
      <c r="K53" s="114"/>
      <c r="L53" s="114"/>
      <c r="M53" s="114"/>
      <c r="N53" s="12"/>
      <c r="O53" s="75">
        <f>Form!K7</f>
        <v>42429</v>
      </c>
    </row>
    <row r="54" spans="1:17" ht="14.4" customHeight="1" x14ac:dyDescent="0.25">
      <c r="H54" s="2"/>
      <c r="I54" s="76"/>
      <c r="J54" s="2"/>
      <c r="K54" s="4"/>
      <c r="O54" s="79" t="s">
        <v>3</v>
      </c>
    </row>
    <row r="55" spans="1:17" ht="14.4" customHeight="1" x14ac:dyDescent="0.25">
      <c r="H55" s="2"/>
      <c r="I55" s="76"/>
      <c r="J55" s="2"/>
      <c r="K55" s="4"/>
      <c r="O55" s="79"/>
    </row>
    <row r="56" spans="1:17" ht="14.4" customHeight="1" x14ac:dyDescent="0.25">
      <c r="A56" s="73" t="s">
        <v>8</v>
      </c>
      <c r="H56" s="2"/>
      <c r="I56" s="83"/>
      <c r="J56" s="9"/>
      <c r="K56" s="11"/>
      <c r="L56" s="12"/>
      <c r="M56" s="80"/>
      <c r="N56" s="12"/>
      <c r="O56" s="80"/>
    </row>
    <row r="57" spans="1:17" x14ac:dyDescent="0.25">
      <c r="O57" s="79" t="s">
        <v>3</v>
      </c>
    </row>
  </sheetData>
  <sheetProtection selectLockedCells="1"/>
  <mergeCells count="4">
    <mergeCell ref="A1:Q1"/>
    <mergeCell ref="A2:Q2"/>
    <mergeCell ref="A3:Q3"/>
    <mergeCell ref="F53:M53"/>
  </mergeCells>
  <phoneticPr fontId="6" type="noConversion"/>
  <pageMargins left="0.75" right="0.75" top="1" bottom="1" header="0.5" footer="0.5"/>
  <pageSetup scale="58" orientation="landscape" horizontalDpi="200" verticalDpi="200" r:id="rId1"/>
  <headerFooter alignWithMargins="0">
    <oddFooter>&amp;L&amp;Z&amp;F &amp;A</oddFooter>
  </headerFooter>
  <ignoredErrors>
    <ignoredError sqref="D15 D16:D49 D5 D7 O5 O53 D11:D14"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24"/>
  <sheetViews>
    <sheetView tabSelected="1" workbookViewId="0">
      <selection activeCell="B3" sqref="B3:B24"/>
    </sheetView>
  </sheetViews>
  <sheetFormatPr defaultRowHeight="13.2" x14ac:dyDescent="0.25"/>
  <cols>
    <col min="2" max="2" width="12.6640625" customWidth="1"/>
  </cols>
  <sheetData>
    <row r="3" spans="2:2" x14ac:dyDescent="0.25">
      <c r="B3" s="115" t="s">
        <v>93</v>
      </c>
    </row>
    <row r="4" spans="2:2" x14ac:dyDescent="0.25">
      <c r="B4" s="116">
        <v>1</v>
      </c>
    </row>
    <row r="5" spans="2:2" x14ac:dyDescent="0.25">
      <c r="B5" s="116">
        <v>0.95</v>
      </c>
    </row>
    <row r="6" spans="2:2" x14ac:dyDescent="0.25">
      <c r="B6" s="116">
        <v>0.89999999999999991</v>
      </c>
    </row>
    <row r="7" spans="2:2" x14ac:dyDescent="0.25">
      <c r="B7" s="116">
        <v>0.84999999999999987</v>
      </c>
    </row>
    <row r="8" spans="2:2" x14ac:dyDescent="0.25">
      <c r="B8" s="116">
        <v>0.79999999999999982</v>
      </c>
    </row>
    <row r="9" spans="2:2" x14ac:dyDescent="0.25">
      <c r="B9" s="116">
        <v>0.74999999999999978</v>
      </c>
    </row>
    <row r="10" spans="2:2" x14ac:dyDescent="0.25">
      <c r="B10" s="116">
        <v>0.69999999999999973</v>
      </c>
    </row>
    <row r="11" spans="2:2" x14ac:dyDescent="0.25">
      <c r="B11" s="116">
        <v>0.64999999999999969</v>
      </c>
    </row>
    <row r="12" spans="2:2" x14ac:dyDescent="0.25">
      <c r="B12" s="116">
        <v>0.59999999999999964</v>
      </c>
    </row>
    <row r="13" spans="2:2" x14ac:dyDescent="0.25">
      <c r="B13" s="116">
        <v>0.5499999999999996</v>
      </c>
    </row>
    <row r="14" spans="2:2" x14ac:dyDescent="0.25">
      <c r="B14" s="116">
        <v>0.49999999999999961</v>
      </c>
    </row>
    <row r="15" spans="2:2" x14ac:dyDescent="0.25">
      <c r="B15" s="116">
        <v>0.44999999999999962</v>
      </c>
    </row>
    <row r="16" spans="2:2" x14ac:dyDescent="0.25">
      <c r="B16" s="116">
        <v>0.39999999999999963</v>
      </c>
    </row>
    <row r="17" spans="2:2" x14ac:dyDescent="0.25">
      <c r="B17" s="116">
        <v>0.34999999999999964</v>
      </c>
    </row>
    <row r="18" spans="2:2" x14ac:dyDescent="0.25">
      <c r="B18" s="116">
        <v>0.29999999999999966</v>
      </c>
    </row>
    <row r="19" spans="2:2" x14ac:dyDescent="0.25">
      <c r="B19" s="116">
        <v>0.24999999999999967</v>
      </c>
    </row>
    <row r="20" spans="2:2" x14ac:dyDescent="0.25">
      <c r="B20" s="116">
        <v>0.19999999999999968</v>
      </c>
    </row>
    <row r="21" spans="2:2" x14ac:dyDescent="0.25">
      <c r="B21" s="116">
        <v>0.14999999999999969</v>
      </c>
    </row>
    <row r="22" spans="2:2" x14ac:dyDescent="0.25">
      <c r="B22" s="116">
        <v>9.9999999999999686E-2</v>
      </c>
    </row>
    <row r="23" spans="2:2" x14ac:dyDescent="0.25">
      <c r="B23" s="116">
        <v>4.9999999999999684E-2</v>
      </c>
    </row>
    <row r="24" spans="2:2" x14ac:dyDescent="0.25">
      <c r="B24" s="116">
        <v>-3.1918911957973251E-16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Process</vt:lpstr>
      <vt:lpstr> Accting USE Data Entry Form</vt:lpstr>
      <vt:lpstr>List</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Jarrod Fitzpatrick</cp:lastModifiedBy>
  <cp:lastPrinted>2016-02-03T19:41:17Z</cp:lastPrinted>
  <dcterms:created xsi:type="dcterms:W3CDTF">2007-10-19T12:34:40Z</dcterms:created>
  <dcterms:modified xsi:type="dcterms:W3CDTF">2016-03-03T18:57:51Z</dcterms:modified>
</cp:coreProperties>
</file>