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547 Maddox LERF Cryo Can Assembly\H. PERFORMANCE &amp; PAYMENTS\H.2 Invoices, Payment Vouchers\"/>
    </mc:Choice>
  </mc:AlternateContent>
  <bookViews>
    <workbookView xWindow="480" yWindow="165" windowWidth="11355" windowHeight="8325"/>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1" i="1" l="1"/>
  <c r="C5" i="1" l="1"/>
  <c r="A10" i="1" l="1"/>
  <c r="G10" i="1" l="1"/>
  <c r="G12" i="1" l="1"/>
  <c r="O12" i="3"/>
  <c r="I12" i="3"/>
  <c r="K12" i="3" s="1"/>
  <c r="H7" i="1"/>
  <c r="C7" i="1"/>
  <c r="K7" i="1"/>
  <c r="O17" i="3"/>
  <c r="O13" i="3"/>
  <c r="O11" i="3"/>
  <c r="C10" i="1"/>
  <c r="I13" i="3"/>
  <c r="K13" i="3" s="1"/>
  <c r="F14" i="3"/>
  <c r="I11" i="3"/>
  <c r="K11" i="3" s="1"/>
  <c r="E10" i="1"/>
  <c r="M12" i="3" l="1"/>
  <c r="Q12" i="3" s="1"/>
  <c r="M13" i="3"/>
  <c r="Q13" i="3" s="1"/>
  <c r="M11" i="3"/>
  <c r="Q11" i="3" s="1"/>
  <c r="K14" i="3"/>
  <c r="I14" i="3"/>
  <c r="D14" i="3" s="1"/>
  <c r="O14" i="3"/>
  <c r="Q14" i="3" l="1"/>
  <c r="M14" i="3"/>
</calcChain>
</file>

<file path=xl/sharedStrings.xml><?xml version="1.0" encoding="utf-8"?>
<sst xmlns="http://schemas.openxmlformats.org/spreadsheetml/2006/main" count="94" uniqueCount="61">
  <si>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</si>
  <si>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</si>
  <si>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</si>
  <si>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</si>
  <si>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</si>
  <si>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</si>
  <si>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</si>
  <si>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</si>
  <si>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</si>
  <si>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</si>
  <si>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</si>
  <si>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</si>
  <si>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</si>
  <si>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</si>
  <si>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</si>
  <si>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</si>
  <si>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</si>
  <si>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</si>
  <si>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</si>
  <si>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</si>
  <si>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</si>
  <si>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</si>
  <si>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</si>
  <si>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</si>
  <si>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</si>
  <si>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</si>
  <si>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</si>
  <si>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</si>
  <si>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</si>
  <si>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</si>
  <si>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</si>
  <si>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</si>
  <si>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</si>
  <si>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</si>
  <si>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</si>
  <si>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</si>
  <si>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</si>
  <si>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</si>
  <si>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</si>
  <si>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</si>
  <si>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</si>
  <si>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</si>
  <si>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</si>
  <si>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</si>
  <si>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</si>
  <si>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</si>
  <si>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</si>
  <si>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</si>
  <si>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</si>
  <si>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</si>
  <si>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</si>
  <si>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</si>
  <si>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</si>
  <si>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</si>
  <si>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</si>
  <si>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 xml:space="preserve">Fabrication of Cryo can </t>
  </si>
  <si>
    <t xml:space="preserve">DeAnn Maddox </t>
  </si>
  <si>
    <t>JSA-18-C0547</t>
  </si>
  <si>
    <t>Eden Cryogenics</t>
  </si>
  <si>
    <t xml:space="preserve">Steve Hensley </t>
  </si>
  <si>
    <t>Kurt Macha (SOTR)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</si>
</sst>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4" fontId="0" fillId="0" borderId="0" xfId="0" applyNumberFormat="1" applyBorder="1"/>
    <xf numFmtId="10" fontId="12" fillId="0" borderId="1" xfId="1" applyNumberFormat="1" applyFont="1" applyBorder="1" applyAlignment="1" applyProtection="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xf numFmtId="0" fontId="19" fillId="9" borderId="1" xfId="0" applyFont="1" applyFill="1" applyBorder="1" applyAlignment="1" applyProtection="1">
      <protection locked="0"/>
    </xf>
    <xf numFmtId="0" fontId="12" fillId="0" borderId="1" xfId="0" applyFont="1" applyBorder="1" applyAlignment="1" applyProtection="1">
      <alignment horizontal="center"/>
    </xf>
    <xf numFmtId="0" fontId="12" fillId="0" borderId="0" xfId="0" applyFont="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9" fillId="0" borderId="4" xfId="0" applyFont="1" applyFill="1" applyBorder="1" applyAlignment="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12" fillId="0" borderId="2" xfId="0" applyFont="1" applyBorder="1" applyAlignment="1" applyProtection="1">
      <alignment wrapText="1"/>
    </xf>
    <xf numFmtId="0" fontId="9"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filterColumn colId="0">
      <filters>
        <dateGroupItem year="2020" dateTimeGrouping="year"/>
      </filters>
    </filterColumn>
  </autoFilter>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tabSelected="1" zoomScaleNormal="100" workbookViewId="0">
      <selection activeCell="A11" sqref="A11"/>
    </sheetView>
  </sheetViews>
  <sheetFormatPr defaultColWidth="9.140625" defaultRowHeight="12.75" x14ac:dyDescent="0.2"/>
  <cols>
    <col min="1" max="1" width="8.7109375" style="13" customWidth="1"/>
    <col min="2" max="2" width="3.7109375" style="13" customWidth="1"/>
    <col min="3" max="3" width="9.85546875" style="13" customWidth="1"/>
    <col min="4" max="4" width="3.28515625" style="13" customWidth="1"/>
    <col min="5" max="5" width="7.85546875" style="18" customWidth="1"/>
    <col min="6" max="6" width="3.7109375" style="13" customWidth="1"/>
    <col min="7" max="7" width="9.140625" style="13" customWidth="1"/>
    <col min="8" max="8" width="11.5703125" style="13" customWidth="1"/>
    <col min="9" max="9" width="4.7109375" style="13" customWidth="1"/>
    <col min="10" max="10" width="14.5703125" style="13" customWidth="1"/>
    <col min="11" max="11" width="10.140625" style="13" bestFit="1" customWidth="1"/>
    <col min="12" max="12" width="42.42578125" style="13" customWidth="1"/>
    <col min="13" max="16384" width="9.140625" style="13"/>
  </cols>
  <sheetData>
    <row r="1" spans="1:12" ht="15.75" x14ac:dyDescent="0.25">
      <c r="A1" s="127" t="s">
        <v>4</v>
      </c>
      <c r="B1" s="127"/>
      <c r="C1" s="127"/>
      <c r="D1" s="127"/>
      <c r="E1" s="127"/>
      <c r="F1" s="127"/>
      <c r="G1" s="127"/>
      <c r="H1" s="127"/>
      <c r="I1" s="127"/>
      <c r="J1" s="127"/>
      <c r="K1" s="127"/>
      <c r="L1" s="127"/>
    </row>
    <row r="2" spans="1:12" ht="15.75" x14ac:dyDescent="0.25">
      <c r="A2" s="127" t="s">
        <v>34</v>
      </c>
      <c r="B2" s="127"/>
      <c r="C2" s="127"/>
      <c r="D2" s="127"/>
      <c r="E2" s="127"/>
      <c r="F2" s="127"/>
      <c r="G2" s="127"/>
      <c r="H2" s="127"/>
      <c r="I2" s="127"/>
      <c r="J2" s="127"/>
      <c r="K2" s="127"/>
      <c r="L2" s="127"/>
    </row>
    <row r="3" spans="1:12" ht="15.75" x14ac:dyDescent="0.25">
      <c r="A3" s="127" t="s">
        <v>18</v>
      </c>
      <c r="B3" s="127"/>
      <c r="C3" s="127"/>
      <c r="D3" s="127"/>
      <c r="E3" s="127"/>
      <c r="F3" s="127"/>
      <c r="G3" s="127"/>
      <c r="H3" s="127"/>
      <c r="I3" s="127"/>
      <c r="J3" s="127"/>
      <c r="K3" s="127"/>
      <c r="L3" s="127"/>
    </row>
    <row r="4" spans="1:12" ht="27.75" customHeight="1" x14ac:dyDescent="0.25">
      <c r="A4" s="127"/>
      <c r="B4" s="127"/>
      <c r="C4" s="127"/>
      <c r="D4" s="127"/>
      <c r="E4" s="127"/>
      <c r="F4" s="127"/>
      <c r="G4" s="127"/>
      <c r="H4" s="127"/>
      <c r="I4" s="127"/>
      <c r="J4" s="127"/>
    </row>
    <row r="5" spans="1:12" ht="23.25" customHeight="1" x14ac:dyDescent="0.25">
      <c r="A5" s="12" t="s">
        <v>0</v>
      </c>
      <c r="B5" s="14"/>
      <c r="C5" s="121" t="str">
        <f>' Accting USE Data Entry Form'!D5</f>
        <v>Eden Cryogenics</v>
      </c>
      <c r="D5" s="121"/>
      <c r="E5" s="121"/>
      <c r="F5" s="121"/>
      <c r="G5" s="121"/>
      <c r="H5" s="33"/>
      <c r="I5" s="14"/>
      <c r="J5" s="15"/>
      <c r="K5" s="16" t="s">
        <v>28</v>
      </c>
      <c r="L5" s="89" t="s">
        <v>47</v>
      </c>
    </row>
    <row r="6" spans="1:12" ht="24.75" customHeight="1" x14ac:dyDescent="0.2">
      <c r="G6" s="14"/>
      <c r="H6" s="14"/>
    </row>
    <row r="7" spans="1:12" x14ac:dyDescent="0.2">
      <c r="A7" s="13" t="s">
        <v>2</v>
      </c>
      <c r="B7" s="14"/>
      <c r="C7" s="24" t="str">
        <f>' Accting USE Data Entry Form'!$D$7</f>
        <v>JSA-18-C0547</v>
      </c>
      <c r="D7" s="24"/>
      <c r="E7" s="88"/>
      <c r="F7" s="24"/>
      <c r="G7" s="90" t="s">
        <v>41</v>
      </c>
      <c r="H7" s="33" t="str">
        <f>' Accting USE Data Entry Form'!$D$9</f>
        <v xml:space="preserve">DeAnn Maddox </v>
      </c>
      <c r="I7" s="33"/>
      <c r="J7" s="17" t="s">
        <v>45</v>
      </c>
      <c r="K7" s="73">
        <f>' Accting USE Data Entry Form'!O5</f>
        <v>43373</v>
      </c>
      <c r="L7" s="24"/>
    </row>
    <row r="8" spans="1:12" x14ac:dyDescent="0.2">
      <c r="K8" s="18" t="s">
        <v>21</v>
      </c>
    </row>
    <row r="9" spans="1:12" s="20" customFormat="1" ht="34.5" customHeight="1" x14ac:dyDescent="0.2">
      <c r="A9" s="19" t="s">
        <v>1</v>
      </c>
      <c r="C9" s="31" t="s">
        <v>5</v>
      </c>
      <c r="D9" s="34"/>
      <c r="E9" s="35" t="s">
        <v>42</v>
      </c>
      <c r="G9" s="28" t="s">
        <v>33</v>
      </c>
      <c r="H9" s="21"/>
      <c r="I9" s="22"/>
      <c r="J9" s="22"/>
      <c r="K9" s="22"/>
      <c r="L9" s="22"/>
    </row>
    <row r="10" spans="1:12" x14ac:dyDescent="0.2">
      <c r="A10" s="122">
        <f>' Accting USE Data Entry Form'!A11</f>
        <v>5</v>
      </c>
      <c r="B10" s="123"/>
      <c r="C10" s="118">
        <f>IF(' Accting USE Data Entry Form'!D11&gt;0,' Accting USE Data Entry Form'!D11,0)</f>
        <v>0</v>
      </c>
      <c r="D10" s="124"/>
      <c r="E10" s="125" t="str">
        <f>IF($L$5="yes","X"," ")</f>
        <v xml:space="preserve"> </v>
      </c>
      <c r="F10" s="123"/>
      <c r="G10" s="130" t="str">
        <f>IF(' Accting USE Data Entry Form'!B11&gt;0,' Accting USE Data Entry Form'!B11,"")</f>
        <v xml:space="preserve">Fabrication of Cryo can </v>
      </c>
      <c r="H10" s="130"/>
      <c r="I10" s="130"/>
      <c r="J10" s="130"/>
      <c r="K10" s="130"/>
      <c r="L10" s="130"/>
    </row>
    <row r="11" spans="1:12" ht="13.15" customHeight="1" x14ac:dyDescent="0.2">
      <c r="A11" s="122"/>
      <c r="C11" s="118"/>
      <c r="D11" s="37"/>
      <c r="E11" s="36"/>
      <c r="G11" s="130" t="str">
        <f>IF(' Accting USE Data Entry Form'!B12&gt;0,' Accting USE Data Entry Form'!B12,"")</f>
        <v/>
      </c>
      <c r="H11" s="130"/>
      <c r="I11" s="130"/>
      <c r="J11" s="130"/>
      <c r="K11" s="130"/>
      <c r="L11" s="130"/>
    </row>
    <row r="12" spans="1:12" ht="13.15" customHeight="1" x14ac:dyDescent="0.2">
      <c r="A12" s="91"/>
      <c r="C12" s="68"/>
      <c r="D12" s="37"/>
      <c r="E12" s="36"/>
      <c r="G12" s="131" t="str">
        <f>IF(' Accting USE Data Entry Form'!B13&gt;0,' Accting USE Data Entry Form'!B13,"")</f>
        <v/>
      </c>
      <c r="H12" s="132"/>
      <c r="I12" s="132"/>
      <c r="J12" s="132"/>
      <c r="K12" s="132"/>
      <c r="L12" s="132"/>
    </row>
    <row r="13" spans="1:12" ht="20.25" customHeight="1" x14ac:dyDescent="0.2">
      <c r="A13" s="92" t="s">
        <v>30</v>
      </c>
      <c r="B13" s="10"/>
      <c r="C13" s="7"/>
      <c r="D13" s="7"/>
      <c r="E13" s="8"/>
      <c r="F13" s="7"/>
      <c r="G13" s="7"/>
      <c r="H13" s="109" t="s">
        <v>59</v>
      </c>
      <c r="I13" s="6"/>
      <c r="J13" s="23"/>
      <c r="K13" s="6"/>
      <c r="L13" s="110">
        <v>43367</v>
      </c>
    </row>
    <row r="14" spans="1:12" ht="23.25" customHeight="1" x14ac:dyDescent="0.2">
      <c r="A14" s="10"/>
      <c r="B14" s="10"/>
      <c r="C14" s="10"/>
      <c r="D14" s="10"/>
      <c r="E14" s="93"/>
      <c r="F14" s="128" t="s">
        <v>31</v>
      </c>
      <c r="G14" s="129"/>
      <c r="H14" s="129"/>
      <c r="I14" s="129"/>
      <c r="J14" s="129"/>
      <c r="K14" s="94"/>
      <c r="L14" s="94" t="s">
        <v>3</v>
      </c>
    </row>
    <row r="15" spans="1:12" x14ac:dyDescent="0.2">
      <c r="A15" s="92" t="s">
        <v>29</v>
      </c>
      <c r="B15" s="10"/>
      <c r="C15" s="10"/>
      <c r="D15" s="10"/>
      <c r="E15" s="93"/>
      <c r="F15" s="7"/>
      <c r="G15" s="7"/>
      <c r="H15" s="109" t="s">
        <v>60</v>
      </c>
      <c r="I15" s="6"/>
      <c r="J15" s="23"/>
      <c r="K15" s="6"/>
      <c r="L15" s="110">
        <v>43367</v>
      </c>
    </row>
    <row r="16" spans="1:12" ht="23.25" customHeight="1" x14ac:dyDescent="0.2">
      <c r="A16" s="10"/>
      <c r="B16" s="10"/>
      <c r="C16" s="10"/>
      <c r="D16" s="10"/>
      <c r="E16" s="93"/>
      <c r="F16" s="7"/>
      <c r="G16" s="7"/>
      <c r="H16" s="7"/>
      <c r="I16" s="7"/>
      <c r="J16" s="9" t="s">
        <v>32</v>
      </c>
      <c r="K16" s="94"/>
      <c r="L16" s="94" t="s">
        <v>3</v>
      </c>
    </row>
    <row r="17" spans="1:12" ht="15.75" customHeight="1" x14ac:dyDescent="0.2">
      <c r="A17" s="92"/>
      <c r="B17" s="10"/>
      <c r="C17" s="10"/>
      <c r="D17" s="10"/>
      <c r="E17" s="93"/>
      <c r="F17" s="7"/>
      <c r="G17" s="7"/>
      <c r="H17" s="7"/>
      <c r="I17" s="7"/>
      <c r="J17" s="9"/>
      <c r="K17" s="94"/>
      <c r="L17" s="94"/>
    </row>
    <row r="18" spans="1:12" ht="23.25" customHeight="1" x14ac:dyDescent="0.2">
      <c r="A18" s="10"/>
      <c r="B18" s="10"/>
      <c r="C18" s="10"/>
      <c r="D18" s="10"/>
      <c r="E18" s="93"/>
      <c r="F18" s="7"/>
      <c r="G18" s="7"/>
      <c r="H18" s="7"/>
      <c r="I18" s="7"/>
      <c r="J18" s="9"/>
      <c r="K18" s="94"/>
      <c r="L18" s="10"/>
    </row>
    <row r="19" spans="1:12" ht="15.75" customHeight="1" x14ac:dyDescent="0.2">
      <c r="A19" s="95" t="s">
        <v>25</v>
      </c>
      <c r="B19" s="95"/>
      <c r="C19" s="95"/>
      <c r="D19" s="95"/>
      <c r="E19" s="96"/>
      <c r="F19" s="97"/>
      <c r="G19" s="97"/>
      <c r="H19" s="97"/>
      <c r="I19" s="97"/>
      <c r="J19" s="98"/>
      <c r="K19" s="99"/>
      <c r="L19" s="95"/>
    </row>
    <row r="20" spans="1:12" ht="27.75" customHeight="1" x14ac:dyDescent="0.2">
      <c r="A20" s="100"/>
      <c r="B20" s="100"/>
      <c r="C20" s="100"/>
      <c r="D20" s="100"/>
      <c r="E20" s="101"/>
      <c r="F20" s="102"/>
      <c r="G20" s="102"/>
      <c r="H20" s="102"/>
      <c r="I20" s="102"/>
      <c r="J20" s="103"/>
      <c r="K20" s="104"/>
      <c r="L20" s="100"/>
    </row>
    <row r="21" spans="1:12" x14ac:dyDescent="0.2">
      <c r="A21" s="105" t="s">
        <v>23</v>
      </c>
      <c r="B21" s="100"/>
      <c r="C21" s="100"/>
      <c r="D21" s="100"/>
      <c r="E21" s="101"/>
      <c r="F21" s="102"/>
      <c r="G21" s="102"/>
      <c r="H21" s="102"/>
      <c r="I21" s="26"/>
      <c r="J21" s="27"/>
      <c r="K21" s="26"/>
      <c r="L21" s="26"/>
    </row>
    <row r="22" spans="1:12" ht="23.25" customHeight="1" x14ac:dyDescent="0.2">
      <c r="A22" s="100"/>
      <c r="B22" s="100"/>
      <c r="C22" s="100"/>
      <c r="D22" s="100"/>
      <c r="E22" s="101"/>
      <c r="F22" s="102"/>
      <c r="G22" s="102"/>
      <c r="H22" s="102"/>
      <c r="I22" s="102"/>
      <c r="J22" s="103"/>
      <c r="K22" s="104" t="s">
        <v>3</v>
      </c>
      <c r="L22" s="100"/>
    </row>
    <row r="23" spans="1:12" x14ac:dyDescent="0.2">
      <c r="A23" s="105" t="s">
        <v>22</v>
      </c>
      <c r="B23" s="100"/>
      <c r="C23" s="100"/>
      <c r="D23" s="100"/>
      <c r="E23" s="101"/>
      <c r="F23" s="102"/>
      <c r="G23" s="26"/>
      <c r="H23" s="26"/>
      <c r="I23" s="26"/>
      <c r="J23" s="27"/>
      <c r="K23" s="26"/>
      <c r="L23" s="26"/>
    </row>
    <row r="24" spans="1:12" ht="16.5" customHeight="1" x14ac:dyDescent="0.2">
      <c r="A24" s="100"/>
      <c r="B24" s="100"/>
      <c r="C24" s="100"/>
      <c r="D24" s="100"/>
      <c r="E24" s="101"/>
      <c r="F24" s="100"/>
      <c r="G24" s="100"/>
      <c r="H24" s="100"/>
      <c r="I24" s="100"/>
      <c r="J24" s="104"/>
      <c r="K24" s="104" t="s">
        <v>3</v>
      </c>
      <c r="L24" s="100"/>
    </row>
    <row r="25" spans="1:12" x14ac:dyDescent="0.2">
      <c r="A25" s="100"/>
      <c r="B25" s="100"/>
      <c r="C25" s="100"/>
      <c r="D25" s="100"/>
      <c r="E25" s="101"/>
      <c r="F25" s="100"/>
      <c r="G25" s="100"/>
      <c r="H25" s="100"/>
      <c r="I25" s="100"/>
      <c r="J25" s="100"/>
      <c r="K25" s="100"/>
      <c r="L25" s="100"/>
    </row>
  </sheetData>
  <sheetProtection selectLockedCells="1"/>
  <mergeCells count="8">
    <mergeCell ref="A4:J4"/>
    <mergeCell ref="A1:L1"/>
    <mergeCell ref="A2:L2"/>
    <mergeCell ref="A3:L3"/>
    <mergeCell ref="F14:J14"/>
    <mergeCell ref="G10:L10"/>
    <mergeCell ref="G11:L11"/>
    <mergeCell ref="G12:L12"/>
  </mergeCells>
  <phoneticPr fontId="8" type="noConversion"/>
  <conditionalFormatting sqref="E10:E12">
    <cfRule type="expression" dxfId="6" priority="8">
      <formula>$L$5="no"</formula>
    </cfRule>
  </conditionalFormatting>
  <conditionalFormatting sqref="C10:C12">
    <cfRule type="expression" dxfId="5" priority="6">
      <formula>$L$5="yes"</formula>
    </cfRule>
  </conditionalFormatting>
  <dataValidations count="1">
    <dataValidation allowBlank="1" sqref="K7 C10:C12"/>
  </dataValidations>
  <printOptions horizontalCentered="1"/>
  <pageMargins left="0.5" right="0.5" top="0.5" bottom="0.5" header="0.5" footer="0.5"/>
  <pageSetup scale="62" orientation="portrait" r:id="rId1"/>
  <headerFooter alignWithMargins="0">
    <oddFooter>&amp;L&amp;8&amp;Z&amp;F</oddFooter>
  </headerFooter>
  <ignoredErrors>
    <ignoredError sqref="C9 H7 C7 C10 G10:L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38"/>
      <c r="B1" s="138"/>
      <c r="C1" s="138"/>
      <c r="D1" s="138"/>
      <c r="E1" s="138"/>
      <c r="F1" s="138"/>
      <c r="G1" s="138"/>
      <c r="H1" s="138"/>
    </row>
    <row r="2" spans="1:11" ht="15.75" x14ac:dyDescent="0.25">
      <c r="A2" s="139" t="s">
        <v>4</v>
      </c>
      <c r="B2" s="139"/>
      <c r="C2" s="139"/>
      <c r="D2" s="139"/>
      <c r="E2" s="139"/>
      <c r="F2" s="139"/>
      <c r="G2" s="139"/>
      <c r="H2" s="139"/>
      <c r="I2" s="139"/>
      <c r="J2" s="139"/>
    </row>
    <row r="3" spans="1:11" ht="15.75" x14ac:dyDescent="0.25">
      <c r="A3" s="139" t="s">
        <v>34</v>
      </c>
      <c r="B3" s="139"/>
      <c r="C3" s="139"/>
      <c r="D3" s="139"/>
      <c r="E3" s="139"/>
      <c r="F3" s="139"/>
      <c r="G3" s="139"/>
      <c r="H3" s="139"/>
      <c r="I3" s="139"/>
      <c r="J3" s="139"/>
    </row>
    <row r="4" spans="1:11" ht="15.75" x14ac:dyDescent="0.25">
      <c r="A4" s="139" t="s">
        <v>44</v>
      </c>
      <c r="B4" s="139"/>
      <c r="C4" s="139"/>
      <c r="D4" s="139"/>
      <c r="E4" s="139"/>
      <c r="F4" s="139"/>
      <c r="G4" s="139"/>
      <c r="H4" s="139"/>
      <c r="I4" s="139"/>
      <c r="J4" s="139"/>
    </row>
    <row r="6" spans="1:11" ht="30.75" customHeight="1" x14ac:dyDescent="0.2">
      <c r="A6" s="133" t="s">
        <v>37</v>
      </c>
      <c r="B6" s="134"/>
      <c r="C6" s="134"/>
      <c r="D6" s="134"/>
      <c r="E6" s="134"/>
      <c r="F6" s="134"/>
      <c r="G6" s="134"/>
      <c r="H6" s="134"/>
      <c r="I6" s="134"/>
      <c r="J6" s="134"/>
    </row>
    <row r="7" spans="1:11" ht="19.5" customHeight="1" x14ac:dyDescent="0.2"/>
    <row r="8" spans="1:11" ht="16.5" customHeight="1" x14ac:dyDescent="0.2">
      <c r="A8" s="30" t="s">
        <v>35</v>
      </c>
      <c r="B8" s="29"/>
      <c r="C8" s="29"/>
      <c r="D8" s="29"/>
      <c r="E8" s="29"/>
      <c r="F8" s="29"/>
      <c r="G8" s="29"/>
      <c r="H8" s="29"/>
    </row>
    <row r="9" spans="1:11" ht="19.5" customHeight="1" x14ac:dyDescent="0.2"/>
    <row r="10" spans="1:11" ht="30.75" customHeight="1" x14ac:dyDescent="0.2">
      <c r="A10" s="133" t="s">
        <v>36</v>
      </c>
      <c r="B10" s="134"/>
      <c r="C10" s="134"/>
      <c r="D10" s="134"/>
      <c r="E10" s="134"/>
      <c r="F10" s="134"/>
      <c r="G10" s="134"/>
      <c r="H10" s="134"/>
      <c r="I10" s="134"/>
      <c r="J10" s="134"/>
    </row>
    <row r="11" spans="1:11" ht="65.25" customHeight="1" x14ac:dyDescent="0.2">
      <c r="B11" s="133" t="s">
        <v>46</v>
      </c>
      <c r="C11" s="134"/>
      <c r="D11" s="134"/>
      <c r="E11" s="134"/>
      <c r="F11" s="134"/>
      <c r="G11" s="134"/>
      <c r="H11" s="134"/>
      <c r="I11" s="134"/>
      <c r="J11" s="32"/>
      <c r="K11" s="32"/>
    </row>
    <row r="12" spans="1:11" ht="19.5" customHeight="1" x14ac:dyDescent="0.2">
      <c r="A12" s="11"/>
      <c r="B12" s="11"/>
      <c r="C12" s="11"/>
      <c r="D12" s="11"/>
      <c r="E12" s="11"/>
      <c r="F12" s="11"/>
      <c r="G12" s="11"/>
      <c r="H12" s="11"/>
    </row>
    <row r="13" spans="1:11" ht="43.5" customHeight="1" x14ac:dyDescent="0.2">
      <c r="A13" s="133" t="s">
        <v>43</v>
      </c>
      <c r="B13" s="133"/>
      <c r="C13" s="133"/>
      <c r="D13" s="133"/>
      <c r="E13" s="133"/>
      <c r="F13" s="133"/>
      <c r="G13" s="133"/>
      <c r="H13" s="133"/>
      <c r="I13" s="133"/>
      <c r="J13" s="133"/>
    </row>
    <row r="14" spans="1:11" ht="19.5" customHeight="1" x14ac:dyDescent="0.2">
      <c r="A14" s="11"/>
      <c r="B14" s="11"/>
      <c r="C14" s="11"/>
      <c r="D14" s="11"/>
      <c r="E14" s="11"/>
      <c r="F14" s="11"/>
      <c r="G14" s="11"/>
      <c r="H14" s="11"/>
    </row>
    <row r="15" spans="1:11" ht="54.75" customHeight="1" x14ac:dyDescent="0.2">
      <c r="A15" s="133" t="s">
        <v>38</v>
      </c>
      <c r="B15" s="136"/>
      <c r="C15" s="136"/>
      <c r="D15" s="136"/>
      <c r="E15" s="136"/>
      <c r="F15" s="136"/>
      <c r="G15" s="136"/>
      <c r="H15" s="136"/>
      <c r="I15" s="136"/>
      <c r="J15" s="136"/>
    </row>
    <row r="16" spans="1:11" ht="19.5" customHeight="1" x14ac:dyDescent="0.2"/>
    <row r="17" spans="1:10" ht="39" customHeight="1" x14ac:dyDescent="0.2">
      <c r="A17" s="135" t="s">
        <v>39</v>
      </c>
      <c r="B17" s="137"/>
      <c r="C17" s="137"/>
      <c r="D17" s="137"/>
      <c r="E17" s="137"/>
      <c r="F17" s="137"/>
      <c r="G17" s="137"/>
      <c r="H17" s="137"/>
      <c r="I17" s="137"/>
      <c r="J17" s="137"/>
    </row>
    <row r="18" spans="1:10" ht="19.5" customHeight="1" x14ac:dyDescent="0.2"/>
    <row r="19" spans="1:10" ht="56.25" customHeight="1" x14ac:dyDescent="0.2">
      <c r="A19" s="135" t="s">
        <v>40</v>
      </c>
      <c r="B19" s="137"/>
      <c r="C19" s="137"/>
      <c r="D19" s="137"/>
      <c r="E19" s="137"/>
      <c r="F19" s="137"/>
      <c r="G19" s="137"/>
      <c r="H19" s="137"/>
      <c r="I19" s="137"/>
      <c r="J19" s="137"/>
    </row>
    <row r="20" spans="1:10" ht="20.25" customHeight="1" x14ac:dyDescent="0.2"/>
    <row r="21" spans="1:10" ht="27.75" customHeight="1" x14ac:dyDescent="0.2">
      <c r="A21" s="135" t="s">
        <v>20</v>
      </c>
      <c r="B21" s="135"/>
      <c r="C21" s="135"/>
      <c r="D21" s="135"/>
      <c r="E21" s="135"/>
      <c r="F21" s="135"/>
      <c r="G21" s="135"/>
      <c r="H21" s="135"/>
      <c r="I21" s="135"/>
      <c r="J21" s="135"/>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F12" sqref="F12"/>
    </sheetView>
  </sheetViews>
  <sheetFormatPr defaultColWidth="29.5703125" defaultRowHeight="12.75" x14ac:dyDescent="0.2"/>
  <cols>
    <col min="1" max="1" width="9" style="42" customWidth="1"/>
    <col min="2" max="2" width="65.140625" style="111" customWidth="1"/>
    <col min="3" max="3" width="12.28515625" style="71" customWidth="1"/>
    <col min="4" max="4" width="12.7109375" style="40" customWidth="1"/>
    <col min="5" max="5" width="2.28515625" bestFit="1" customWidth="1"/>
    <col min="6" max="6" width="16.7109375" bestFit="1" customWidth="1"/>
    <col min="7" max="7" width="3.42578125" customWidth="1"/>
    <col min="8" max="8" width="2.140625" style="3" bestFit="1" customWidth="1"/>
    <col min="9" max="9" width="12.140625" style="38" customWidth="1"/>
    <col min="10" max="10" width="3.7109375" style="3" customWidth="1"/>
    <col min="11" max="11" width="13.5703125" customWidth="1"/>
    <col min="12" max="12" width="3.140625" customWidth="1"/>
    <col min="13" max="13" width="12.140625" style="38" customWidth="1"/>
    <col min="14" max="14" width="1.7109375" bestFit="1" customWidth="1"/>
    <col min="15" max="15" width="12.140625" style="38" customWidth="1"/>
    <col min="16" max="16" width="2.140625" bestFit="1" customWidth="1"/>
    <col min="17" max="17" width="12.140625" style="38" customWidth="1"/>
    <col min="18" max="18" width="21.42578125" customWidth="1"/>
    <col min="19" max="19" width="11.7109375" customWidth="1"/>
    <col min="20" max="20" width="12.28515625" customWidth="1"/>
  </cols>
  <sheetData>
    <row r="1" spans="1:19" ht="15.75" x14ac:dyDescent="0.25">
      <c r="A1" s="139" t="s">
        <v>4</v>
      </c>
      <c r="B1" s="140"/>
      <c r="C1" s="140"/>
      <c r="D1" s="140"/>
      <c r="E1" s="140"/>
      <c r="F1" s="140"/>
      <c r="G1" s="140"/>
      <c r="H1" s="140"/>
      <c r="I1" s="140"/>
      <c r="J1" s="140"/>
      <c r="K1" s="140"/>
      <c r="L1" s="140"/>
      <c r="M1" s="140"/>
      <c r="N1" s="140"/>
      <c r="O1" s="140"/>
      <c r="P1" s="140"/>
      <c r="Q1" s="140"/>
    </row>
    <row r="2" spans="1:19" ht="15.75" x14ac:dyDescent="0.25">
      <c r="A2" s="139" t="s">
        <v>9</v>
      </c>
      <c r="B2" s="140"/>
      <c r="C2" s="140"/>
      <c r="D2" s="140"/>
      <c r="E2" s="140"/>
      <c r="F2" s="140"/>
      <c r="G2" s="140"/>
      <c r="H2" s="140"/>
      <c r="I2" s="140"/>
      <c r="J2" s="140"/>
      <c r="K2" s="140"/>
      <c r="L2" s="140"/>
      <c r="M2" s="140"/>
      <c r="N2" s="140"/>
      <c r="O2" s="140"/>
      <c r="P2" s="140"/>
      <c r="Q2" s="140"/>
    </row>
    <row r="3" spans="1:19" ht="15.75" x14ac:dyDescent="0.25">
      <c r="A3" s="139" t="s">
        <v>19</v>
      </c>
      <c r="B3" s="140"/>
      <c r="C3" s="140"/>
      <c r="D3" s="140"/>
      <c r="E3" s="140"/>
      <c r="F3" s="140"/>
      <c r="G3" s="140"/>
      <c r="H3" s="140"/>
      <c r="I3" s="140"/>
      <c r="J3" s="140"/>
      <c r="K3" s="140"/>
      <c r="L3" s="140"/>
      <c r="M3" s="140"/>
      <c r="N3" s="140"/>
      <c r="O3" s="140"/>
      <c r="P3" s="140"/>
      <c r="Q3" s="140"/>
    </row>
    <row r="4" spans="1:19" ht="14.25" x14ac:dyDescent="0.2">
      <c r="D4" s="86"/>
    </row>
    <row r="5" spans="1:19" ht="26.25" x14ac:dyDescent="0.25">
      <c r="A5" s="38" t="s">
        <v>0</v>
      </c>
      <c r="C5" s="1"/>
      <c r="D5" s="121" t="s">
        <v>58</v>
      </c>
      <c r="E5" s="121"/>
      <c r="F5" s="121"/>
      <c r="G5" s="121"/>
      <c r="H5" s="121"/>
      <c r="I5" s="49"/>
      <c r="J5" s="8"/>
      <c r="K5" s="117"/>
      <c r="L5" s="2" t="s">
        <v>26</v>
      </c>
      <c r="O5" s="106">
        <v>43373</v>
      </c>
    </row>
    <row r="6" spans="1:19" ht="14.25" x14ac:dyDescent="0.2">
      <c r="A6" s="52"/>
      <c r="C6" s="1"/>
      <c r="D6" s="86"/>
      <c r="I6" s="44"/>
      <c r="L6" s="2"/>
      <c r="O6" s="143" t="s">
        <v>6</v>
      </c>
    </row>
    <row r="7" spans="1:19" ht="26.25" x14ac:dyDescent="0.25">
      <c r="A7" s="38" t="s">
        <v>2</v>
      </c>
      <c r="C7" s="1"/>
      <c r="D7" s="145" t="s">
        <v>57</v>
      </c>
      <c r="E7" s="145"/>
      <c r="F7" s="145"/>
      <c r="G7" s="145"/>
      <c r="H7" s="145"/>
      <c r="L7" s="2"/>
      <c r="M7" s="48" t="s">
        <v>16</v>
      </c>
      <c r="O7" s="144"/>
    </row>
    <row r="8" spans="1:19" x14ac:dyDescent="0.2">
      <c r="B8" s="44"/>
      <c r="C8" s="74"/>
      <c r="D8" s="8"/>
      <c r="E8" s="7"/>
      <c r="F8" s="7"/>
      <c r="G8" s="7"/>
      <c r="H8" s="8"/>
      <c r="L8" s="2"/>
      <c r="M8" s="39"/>
      <c r="O8" s="44"/>
    </row>
    <row r="9" spans="1:19" ht="15" x14ac:dyDescent="0.25">
      <c r="A9" s="76" t="s">
        <v>41</v>
      </c>
      <c r="B9" s="44"/>
      <c r="C9" s="74"/>
      <c r="D9" s="145" t="s">
        <v>56</v>
      </c>
      <c r="E9" s="145"/>
      <c r="F9" s="145"/>
      <c r="G9" s="145"/>
      <c r="H9" s="145"/>
      <c r="L9" s="5" t="s">
        <v>17</v>
      </c>
      <c r="M9" s="39"/>
      <c r="O9" s="45"/>
    </row>
    <row r="10" spans="1:19" s="1" customFormat="1" ht="51" x14ac:dyDescent="0.2">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9" ht="15" x14ac:dyDescent="0.2">
      <c r="A11" s="108">
        <v>5</v>
      </c>
      <c r="B11" s="126" t="s">
        <v>55</v>
      </c>
      <c r="C11" s="119">
        <v>43370</v>
      </c>
      <c r="D11" s="114">
        <v>0</v>
      </c>
      <c r="E11" s="62" t="s">
        <v>27</v>
      </c>
      <c r="F11" s="120">
        <v>37272</v>
      </c>
      <c r="G11" s="85"/>
      <c r="H11" s="79" t="s">
        <v>10</v>
      </c>
      <c r="I11" s="80">
        <f>D11*F11</f>
        <v>0</v>
      </c>
      <c r="J11" s="81"/>
      <c r="K11" s="82">
        <f>+I11</f>
        <v>0</v>
      </c>
      <c r="L11" s="83" t="s">
        <v>12</v>
      </c>
      <c r="M11" s="80">
        <f>K11-O11</f>
        <v>0</v>
      </c>
      <c r="N11" s="65" t="s">
        <v>12</v>
      </c>
      <c r="O11" s="64">
        <f>SUMIF(Table3[Description],' Accting USE Data Entry Form'!$B11,Table3[Invoice Amount])</f>
        <v>0</v>
      </c>
      <c r="P11" s="65" t="s">
        <v>10</v>
      </c>
      <c r="Q11" s="66">
        <f>+K11-M11-O11</f>
        <v>0</v>
      </c>
    </row>
    <row r="12" spans="1:19" ht="15" x14ac:dyDescent="0.2">
      <c r="A12" s="108"/>
      <c r="B12" s="115"/>
      <c r="C12" s="113"/>
      <c r="D12" s="114"/>
      <c r="E12" s="62" t="s">
        <v>27</v>
      </c>
      <c r="F12" s="112"/>
      <c r="G12" s="85"/>
      <c r="H12" s="79" t="s">
        <v>10</v>
      </c>
      <c r="I12" s="84">
        <f>D12*F12</f>
        <v>0</v>
      </c>
      <c r="J12" s="81"/>
      <c r="K12" s="82">
        <f>+I12</f>
        <v>0</v>
      </c>
      <c r="L12" s="83" t="s">
        <v>12</v>
      </c>
      <c r="M12" s="80">
        <f>K12-O12</f>
        <v>0</v>
      </c>
      <c r="N12" s="65" t="s">
        <v>12</v>
      </c>
      <c r="O12" s="64">
        <f>SUMIF(Table3[Description],' Accting USE Data Entry Form'!$B12,Table3[Invoice Amount])</f>
        <v>0</v>
      </c>
      <c r="P12" s="65" t="s">
        <v>10</v>
      </c>
      <c r="Q12" s="66">
        <f>+K12-M12-O12</f>
        <v>0</v>
      </c>
      <c r="S12" s="116"/>
    </row>
    <row r="13" spans="1:19" x14ac:dyDescent="0.2">
      <c r="A13" s="108"/>
      <c r="B13" s="87" t="s">
        <v>54</v>
      </c>
      <c r="C13" s="75"/>
      <c r="D13" s="67"/>
      <c r="E13" s="25" t="s">
        <v>27</v>
      </c>
      <c r="F13" s="61"/>
      <c r="G13" s="85"/>
      <c r="H13" s="79" t="s">
        <v>10</v>
      </c>
      <c r="I13" s="84">
        <f>D13*F13</f>
        <v>0</v>
      </c>
      <c r="J13" s="81"/>
      <c r="K13" s="82">
        <f>+I13</f>
        <v>0</v>
      </c>
      <c r="L13" s="83" t="s">
        <v>12</v>
      </c>
      <c r="M13" s="80">
        <f>K13-O13</f>
        <v>0</v>
      </c>
      <c r="N13" s="65" t="s">
        <v>12</v>
      </c>
      <c r="O13" s="64">
        <f>SUMIF(Table3[Description],' Accting USE Data Entry Form'!$B13,Table3[Invoice Amount])</f>
        <v>0</v>
      </c>
      <c r="P13" s="65" t="s">
        <v>10</v>
      </c>
      <c r="Q13" s="66">
        <f>+K13-M13-O13</f>
        <v>0</v>
      </c>
      <c r="S13" s="116"/>
    </row>
    <row r="14" spans="1:19" x14ac:dyDescent="0.2">
      <c r="A14" s="54"/>
      <c r="D14" s="55">
        <f>I14/F14</f>
        <v>0</v>
      </c>
      <c r="E14" s="56"/>
      <c r="F14" s="57">
        <f>SUM(F11:F13)</f>
        <v>37272</v>
      </c>
      <c r="G14" s="56"/>
      <c r="H14" s="41"/>
      <c r="I14" s="57">
        <f>SUM(I11:I13)</f>
        <v>0</v>
      </c>
      <c r="J14" s="41"/>
      <c r="K14" s="57">
        <f>SUM(K11:K13)</f>
        <v>0</v>
      </c>
      <c r="L14" s="56"/>
      <c r="M14" s="57">
        <f>SUM(M11:M13)</f>
        <v>0</v>
      </c>
      <c r="N14" s="56"/>
      <c r="O14" s="57">
        <f>SUM(O11:O13)</f>
        <v>0</v>
      </c>
      <c r="P14" s="56"/>
      <c r="Q14" s="57">
        <f>SUM(Q11:Q13)</f>
        <v>0</v>
      </c>
    </row>
    <row r="15" spans="1:19" x14ac:dyDescent="0.2">
      <c r="H15" s="40"/>
      <c r="J15" s="40"/>
    </row>
    <row r="16" spans="1:19" x14ac:dyDescent="0.2">
      <c r="F16" s="116"/>
      <c r="H16" s="40"/>
      <c r="J16" s="40"/>
    </row>
    <row r="17" spans="1:15" ht="13.5" thickBot="1" x14ac:dyDescent="0.25">
      <c r="A17" s="43" t="s">
        <v>7</v>
      </c>
      <c r="F17" s="141" t="s">
        <v>56</v>
      </c>
      <c r="G17" s="142"/>
      <c r="H17" s="142"/>
      <c r="I17" s="142"/>
      <c r="J17" s="142"/>
      <c r="K17" s="142"/>
      <c r="L17" s="142"/>
      <c r="M17" s="142"/>
      <c r="N17" s="10"/>
      <c r="O17" s="78">
        <f>O5</f>
        <v>43373</v>
      </c>
    </row>
    <row r="18" spans="1:15" x14ac:dyDescent="0.2">
      <c r="H18" s="2"/>
      <c r="I18" s="44"/>
      <c r="J18" s="2"/>
      <c r="K18" s="4"/>
      <c r="O18" s="46" t="s">
        <v>3</v>
      </c>
    </row>
    <row r="19" spans="1:15" x14ac:dyDescent="0.2">
      <c r="H19" s="2"/>
      <c r="I19" s="44"/>
      <c r="J19" s="2"/>
      <c r="K19" s="4"/>
      <c r="O19" s="46"/>
    </row>
    <row r="20" spans="1:15" x14ac:dyDescent="0.2">
      <c r="A20" s="43" t="s">
        <v>8</v>
      </c>
      <c r="H20" s="2"/>
      <c r="I20" s="49"/>
      <c r="J20" s="7"/>
      <c r="K20" s="9"/>
      <c r="L20" s="10"/>
      <c r="M20" s="47"/>
      <c r="N20" s="10"/>
      <c r="O20" s="47"/>
    </row>
    <row r="21" spans="1:15" x14ac:dyDescent="0.2">
      <c r="O21" s="46" t="s">
        <v>3</v>
      </c>
    </row>
  </sheetData>
  <sheetProtection selectLockedCells="1"/>
  <mergeCells count="7">
    <mergeCell ref="A1:Q1"/>
    <mergeCell ref="A2:Q2"/>
    <mergeCell ref="A3:Q3"/>
    <mergeCell ref="F17:M17"/>
    <mergeCell ref="O6:O7"/>
    <mergeCell ref="D7:H7"/>
    <mergeCell ref="D9:H9"/>
  </mergeCells>
  <phoneticPr fontId="8" type="noConversion"/>
  <dataValidations count="1">
    <dataValidation type="list" allowBlank="1" showInputMessage="1" showErrorMessage="1" error="Must choose from Drop Down Menu" sqref="B11:B12">
      <formula1>$B$11:$B$13</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3 M13:M14 I13:I14 I11 M11 O1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2.75" x14ac:dyDescent="0.2"/>
  <cols>
    <col min="1" max="1" width="10.28515625" style="71" customWidth="1"/>
    <col min="2" max="2" width="13" style="71" customWidth="1"/>
    <col min="3" max="3" width="64.28515625" customWidth="1"/>
    <col min="4" max="4" width="16.7109375" bestFit="1" customWidth="1"/>
  </cols>
  <sheetData>
    <row r="1" spans="1:4" x14ac:dyDescent="0.2">
      <c r="A1" s="63" t="s">
        <v>51</v>
      </c>
      <c r="B1" s="63" t="s">
        <v>52</v>
      </c>
      <c r="C1" s="69" t="s">
        <v>48</v>
      </c>
      <c r="D1" s="69" t="s">
        <v>53</v>
      </c>
    </row>
    <row r="2" spans="1:4" x14ac:dyDescent="0.2">
      <c r="B2" s="77"/>
      <c r="D2" s="70"/>
    </row>
    <row r="3" spans="1:4" x14ac:dyDescent="0.2">
      <c r="B3" s="77"/>
      <c r="D3" s="70"/>
    </row>
    <row r="4" spans="1:4" x14ac:dyDescent="0.2">
      <c r="B4" s="77"/>
      <c r="D4" s="70"/>
    </row>
    <row r="5" spans="1:4" x14ac:dyDescent="0.2">
      <c r="B5" s="77"/>
      <c r="D5" s="70"/>
    </row>
    <row r="6" spans="1:4" x14ac:dyDescent="0.2">
      <c r="B6" s="77"/>
      <c r="D6" s="70"/>
    </row>
    <row r="7" spans="1:4" x14ac:dyDescent="0.2">
      <c r="B7" s="77"/>
      <c r="D7" s="70"/>
    </row>
    <row r="8" spans="1:4" x14ac:dyDescent="0.2">
      <c r="B8" s="77"/>
      <c r="D8" s="70"/>
    </row>
    <row r="9" spans="1:4" x14ac:dyDescent="0.2">
      <c r="D9" s="70"/>
    </row>
    <row r="10" spans="1:4" x14ac:dyDescent="0.2">
      <c r="D10" s="70"/>
    </row>
    <row r="11" spans="1:4" x14ac:dyDescent="0.2">
      <c r="D11" s="70"/>
    </row>
    <row r="12" spans="1:4" x14ac:dyDescent="0.2">
      <c r="D12" s="70"/>
    </row>
    <row r="13" spans="1:4" x14ac:dyDescent="0.2">
      <c r="D13" s="70"/>
    </row>
    <row r="14" spans="1:4" x14ac:dyDescent="0.2">
      <c r="A14" s="72"/>
      <c r="B14" s="72"/>
      <c r="D14" s="70"/>
    </row>
    <row r="15" spans="1:4" x14ac:dyDescent="0.2">
      <c r="A15" s="72"/>
      <c r="B15" s="72"/>
      <c r="D15" s="70"/>
    </row>
    <row r="16" spans="1:4" x14ac:dyDescent="0.2">
      <c r="A16" s="72"/>
      <c r="B16" s="72"/>
      <c r="D16" s="70"/>
    </row>
    <row r="17" spans="1:4" x14ac:dyDescent="0.2">
      <c r="A17" s="72"/>
      <c r="B17" s="72"/>
      <c r="D17" s="70"/>
    </row>
    <row r="18" spans="1:4" x14ac:dyDescent="0.2">
      <c r="A18" s="72"/>
      <c r="B18" s="72"/>
      <c r="D18" s="70"/>
    </row>
    <row r="19" spans="1:4" x14ac:dyDescent="0.2">
      <c r="A19" s="72"/>
      <c r="B19" s="72"/>
      <c r="D19" s="70"/>
    </row>
    <row r="20" spans="1:4" x14ac:dyDescent="0.2">
      <c r="A20" s="72"/>
      <c r="B20" s="72"/>
      <c r="D20" s="70"/>
    </row>
    <row r="21" spans="1:4" x14ac:dyDescent="0.2">
      <c r="A21" s="72"/>
      <c r="B21" s="72"/>
      <c r="D21" s="70"/>
    </row>
    <row r="22" spans="1:4" x14ac:dyDescent="0.2">
      <c r="A22" s="72"/>
      <c r="B22" s="72"/>
      <c r="D22" s="70"/>
    </row>
    <row r="23" spans="1:4" x14ac:dyDescent="0.2">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Form'!$B$11:$B$13</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2.75" x14ac:dyDescent="0.2"/>
  <cols>
    <col min="2" max="2" width="12.7109375" customWidth="1"/>
    <col min="4" max="4" width="10.140625" bestFit="1" customWidth="1"/>
  </cols>
  <sheetData>
    <row r="3" spans="2:4" x14ac:dyDescent="0.2">
      <c r="B3" s="58" t="s">
        <v>50</v>
      </c>
      <c r="D3" t="s">
        <v>3</v>
      </c>
    </row>
    <row r="4" spans="2:4" hidden="1" x14ac:dyDescent="0.2">
      <c r="B4" s="59">
        <v>1</v>
      </c>
      <c r="D4" s="60">
        <v>42400</v>
      </c>
    </row>
    <row r="5" spans="2:4" hidden="1" x14ac:dyDescent="0.2">
      <c r="B5" s="59">
        <v>0.95</v>
      </c>
      <c r="D5" s="60">
        <v>42429</v>
      </c>
    </row>
    <row r="6" spans="2:4" hidden="1" x14ac:dyDescent="0.2">
      <c r="B6" s="59">
        <v>0.89999999999999991</v>
      </c>
      <c r="D6" s="60">
        <v>42460</v>
      </c>
    </row>
    <row r="7" spans="2:4" hidden="1" x14ac:dyDescent="0.2">
      <c r="B7" s="59">
        <v>0.84999999999999987</v>
      </c>
      <c r="D7" s="60">
        <v>42490</v>
      </c>
    </row>
    <row r="8" spans="2:4" hidden="1" x14ac:dyDescent="0.2">
      <c r="B8" s="59">
        <v>0.79999999999999982</v>
      </c>
      <c r="D8" s="60">
        <v>42521</v>
      </c>
    </row>
    <row r="9" spans="2:4" hidden="1" x14ac:dyDescent="0.2">
      <c r="B9" s="59">
        <v>0.74999999999999978</v>
      </c>
      <c r="D9" s="60">
        <v>42551</v>
      </c>
    </row>
    <row r="10" spans="2:4" hidden="1" x14ac:dyDescent="0.2">
      <c r="B10" s="59">
        <v>0.69999999999999973</v>
      </c>
      <c r="D10" s="60">
        <v>42582</v>
      </c>
    </row>
    <row r="11" spans="2:4" hidden="1" x14ac:dyDescent="0.2">
      <c r="B11" s="59">
        <v>0.64999999999999969</v>
      </c>
      <c r="D11" s="60">
        <v>42613</v>
      </c>
    </row>
    <row r="12" spans="2:4" hidden="1" x14ac:dyDescent="0.2">
      <c r="B12" s="59">
        <v>0.59999999999999964</v>
      </c>
      <c r="D12" s="60">
        <v>42643</v>
      </c>
    </row>
    <row r="13" spans="2:4" hidden="1" x14ac:dyDescent="0.2">
      <c r="B13" s="59">
        <v>0.5499999999999996</v>
      </c>
      <c r="D13" s="60">
        <v>42674</v>
      </c>
    </row>
    <row r="14" spans="2:4" hidden="1" x14ac:dyDescent="0.2">
      <c r="B14" s="59">
        <v>0.49999999999999961</v>
      </c>
      <c r="D14" s="60">
        <v>42704</v>
      </c>
    </row>
    <row r="15" spans="2:4" hidden="1" x14ac:dyDescent="0.2">
      <c r="B15" s="59">
        <v>0.44999999999999962</v>
      </c>
      <c r="D15" s="60">
        <v>42735</v>
      </c>
    </row>
    <row r="16" spans="2:4" hidden="1" x14ac:dyDescent="0.2">
      <c r="B16" s="59">
        <v>0.39999999999999963</v>
      </c>
      <c r="D16" s="60">
        <v>42766</v>
      </c>
    </row>
    <row r="17" spans="2:4" hidden="1" x14ac:dyDescent="0.2">
      <c r="B17" s="59">
        <v>0.34999999999999964</v>
      </c>
      <c r="D17" s="60">
        <v>42794</v>
      </c>
    </row>
    <row r="18" spans="2:4" hidden="1" x14ac:dyDescent="0.2">
      <c r="B18" s="59">
        <v>0.29999999999999966</v>
      </c>
      <c r="D18" s="60">
        <v>42825</v>
      </c>
    </row>
    <row r="19" spans="2:4" hidden="1" x14ac:dyDescent="0.2">
      <c r="B19" s="59">
        <v>0.24999999999999967</v>
      </c>
      <c r="D19" s="60">
        <v>42855</v>
      </c>
    </row>
    <row r="20" spans="2:4" hidden="1" x14ac:dyDescent="0.2">
      <c r="B20" s="59">
        <v>0.19999999999999968</v>
      </c>
      <c r="D20" s="60">
        <v>42886</v>
      </c>
    </row>
    <row r="21" spans="2:4" hidden="1" x14ac:dyDescent="0.2">
      <c r="B21" s="59">
        <v>0.14999999999999969</v>
      </c>
      <c r="D21" s="60">
        <v>42916</v>
      </c>
    </row>
    <row r="22" spans="2:4" hidden="1" x14ac:dyDescent="0.2">
      <c r="B22" s="59">
        <v>9.9999999999999686E-2</v>
      </c>
      <c r="D22" s="60">
        <v>42947</v>
      </c>
    </row>
    <row r="23" spans="2:4" hidden="1" x14ac:dyDescent="0.2">
      <c r="B23" s="59">
        <v>4.9999999999999684E-2</v>
      </c>
      <c r="D23" s="60">
        <v>42978</v>
      </c>
    </row>
    <row r="24" spans="2:4" hidden="1" x14ac:dyDescent="0.2">
      <c r="B24" s="59">
        <v>-3.1918911957973251E-16</v>
      </c>
      <c r="D24" s="60">
        <v>43008</v>
      </c>
    </row>
    <row r="25" spans="2:4" hidden="1" x14ac:dyDescent="0.2">
      <c r="D25" s="60">
        <v>43039</v>
      </c>
    </row>
    <row r="26" spans="2:4" hidden="1" x14ac:dyDescent="0.2">
      <c r="D26" s="60">
        <v>43069</v>
      </c>
    </row>
    <row r="27" spans="2:4" hidden="1" x14ac:dyDescent="0.2">
      <c r="D27" s="60">
        <v>43100</v>
      </c>
    </row>
    <row r="28" spans="2:4" hidden="1" x14ac:dyDescent="0.2">
      <c r="D28" s="60">
        <v>43131</v>
      </c>
    </row>
    <row r="29" spans="2:4" hidden="1" x14ac:dyDescent="0.2">
      <c r="D29" s="60">
        <v>43159</v>
      </c>
    </row>
    <row r="30" spans="2:4" hidden="1" x14ac:dyDescent="0.2">
      <c r="D30" s="60">
        <v>43190</v>
      </c>
    </row>
    <row r="31" spans="2:4" hidden="1" x14ac:dyDescent="0.2">
      <c r="D31" s="60">
        <v>43220</v>
      </c>
    </row>
    <row r="32" spans="2:4" hidden="1" x14ac:dyDescent="0.2">
      <c r="D32" s="60">
        <v>43251</v>
      </c>
    </row>
    <row r="33" spans="4:4" hidden="1" x14ac:dyDescent="0.2">
      <c r="D33" s="60">
        <v>43281</v>
      </c>
    </row>
    <row r="34" spans="4:4" hidden="1" x14ac:dyDescent="0.2">
      <c r="D34" s="60">
        <v>43312</v>
      </c>
    </row>
    <row r="35" spans="4:4" hidden="1" x14ac:dyDescent="0.2">
      <c r="D35" s="60">
        <v>43343</v>
      </c>
    </row>
    <row r="36" spans="4:4" hidden="1" x14ac:dyDescent="0.2">
      <c r="D36" s="60">
        <v>43373</v>
      </c>
    </row>
    <row r="37" spans="4:4" hidden="1" x14ac:dyDescent="0.2">
      <c r="D37" s="60">
        <v>43404</v>
      </c>
    </row>
    <row r="38" spans="4:4" hidden="1" x14ac:dyDescent="0.2">
      <c r="D38" s="60">
        <v>43434</v>
      </c>
    </row>
    <row r="39" spans="4:4" hidden="1" x14ac:dyDescent="0.2">
      <c r="D39" s="60">
        <v>43465</v>
      </c>
    </row>
    <row r="40" spans="4:4" hidden="1" x14ac:dyDescent="0.2">
      <c r="D40" s="60">
        <v>43496</v>
      </c>
    </row>
    <row r="41" spans="4:4" hidden="1" x14ac:dyDescent="0.2">
      <c r="D41" s="60">
        <v>43524</v>
      </c>
    </row>
    <row r="42" spans="4:4" hidden="1" x14ac:dyDescent="0.2">
      <c r="D42" s="60">
        <v>43555</v>
      </c>
    </row>
    <row r="43" spans="4:4" hidden="1" x14ac:dyDescent="0.2">
      <c r="D43" s="60">
        <v>43585</v>
      </c>
    </row>
    <row r="44" spans="4:4" hidden="1" x14ac:dyDescent="0.2">
      <c r="D44" s="60">
        <v>43616</v>
      </c>
    </row>
    <row r="45" spans="4:4" hidden="1" x14ac:dyDescent="0.2">
      <c r="D45" s="60">
        <v>43646</v>
      </c>
    </row>
    <row r="46" spans="4:4" hidden="1" x14ac:dyDescent="0.2">
      <c r="D46" s="60">
        <v>43677</v>
      </c>
    </row>
    <row r="47" spans="4:4" hidden="1" x14ac:dyDescent="0.2">
      <c r="D47" s="60">
        <v>43708</v>
      </c>
    </row>
    <row r="48" spans="4:4" hidden="1" x14ac:dyDescent="0.2">
      <c r="D48" s="60">
        <v>43738</v>
      </c>
    </row>
    <row r="49" spans="4:4" hidden="1" x14ac:dyDescent="0.2">
      <c r="D49" s="60">
        <v>43769</v>
      </c>
    </row>
    <row r="50" spans="4:4" hidden="1" x14ac:dyDescent="0.2">
      <c r="D50" s="60">
        <v>43799</v>
      </c>
    </row>
    <row r="51" spans="4:4" hidden="1" x14ac:dyDescent="0.2">
      <c r="D51" s="60">
        <v>43830</v>
      </c>
    </row>
    <row r="52" spans="4:4" x14ac:dyDescent="0.2">
      <c r="D52" s="60">
        <v>43861</v>
      </c>
    </row>
    <row r="53" spans="4:4" x14ac:dyDescent="0.2">
      <c r="D53" s="60">
        <v>43890</v>
      </c>
    </row>
    <row r="54" spans="4:4" x14ac:dyDescent="0.2">
      <c r="D54" s="60">
        <v>43921</v>
      </c>
    </row>
    <row r="55" spans="4:4" x14ac:dyDescent="0.2">
      <c r="D55" s="60">
        <v>43951</v>
      </c>
    </row>
    <row r="56" spans="4:4" x14ac:dyDescent="0.2">
      <c r="D56" s="60">
        <v>43982</v>
      </c>
    </row>
    <row r="57" spans="4:4" x14ac:dyDescent="0.2">
      <c r="D57" s="60">
        <v>44012</v>
      </c>
    </row>
    <row r="58" spans="4:4" x14ac:dyDescent="0.2">
      <c r="D58" s="60">
        <v>44043</v>
      </c>
    </row>
    <row r="59" spans="4:4" x14ac:dyDescent="0.2">
      <c r="D59" s="60">
        <v>44074</v>
      </c>
    </row>
    <row r="60" spans="4:4" x14ac:dyDescent="0.2">
      <c r="D60" s="60">
        <v>44104</v>
      </c>
    </row>
    <row r="61" spans="4:4" x14ac:dyDescent="0.2">
      <c r="D61" s="60">
        <v>44135</v>
      </c>
    </row>
    <row r="62" spans="4:4" x14ac:dyDescent="0.2">
      <c r="D62" s="60">
        <v>44165</v>
      </c>
    </row>
    <row r="63" spans="4:4" x14ac:dyDescent="0.2">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DeAnn Maddox</cp:lastModifiedBy>
  <cp:lastPrinted>2017-05-22T18:25:01Z</cp:lastPrinted>
  <dcterms:created xsi:type="dcterms:W3CDTF">2007-10-19T12:34:40Z</dcterms:created>
  <dcterms:modified xsi:type="dcterms:W3CDTF">2018-09-28T20:40:14Z</dcterms:modified>
</cp:coreProperties>
</file>