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4. Jan-19\"/>
    </mc:Choice>
  </mc:AlternateContent>
  <bookViews>
    <workbookView xWindow="0" yWindow="0" windowWidth="28800" windowHeight="1206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N6" i="3" l="1"/>
  <c r="C18" i="1" l="1"/>
  <c r="H22" i="3"/>
  <c r="J22" i="3" s="1"/>
  <c r="H21" i="3"/>
  <c r="J21" i="3"/>
  <c r="L21" i="3" s="1"/>
  <c r="H20" i="3"/>
  <c r="C20" i="3" s="1"/>
  <c r="C16" i="1" s="1"/>
  <c r="C22" i="3"/>
  <c r="C21" i="3"/>
  <c r="C17" i="1" s="1"/>
  <c r="J20" i="3" l="1"/>
  <c r="L22" i="3"/>
  <c r="P22" i="3" s="1"/>
  <c r="P21" i="3"/>
  <c r="H19" i="3"/>
  <c r="C19" i="3" s="1"/>
  <c r="C15" i="1" s="1"/>
  <c r="H18" i="3"/>
  <c r="C18" i="3" s="1"/>
  <c r="C14" i="1" s="1"/>
  <c r="H17" i="3"/>
  <c r="C17" i="3" s="1"/>
  <c r="C13" i="1" s="1"/>
  <c r="H16" i="3"/>
  <c r="C16" i="3" s="1"/>
  <c r="C12" i="1" s="1"/>
  <c r="N26" i="1"/>
  <c r="L20" i="3" l="1"/>
  <c r="P20" i="3"/>
  <c r="G15" i="1"/>
  <c r="G14" i="1"/>
  <c r="G17" i="1"/>
  <c r="G16" i="1"/>
  <c r="G13" i="1"/>
  <c r="G12" i="1" l="1"/>
  <c r="G18" i="1"/>
  <c r="G19" i="1"/>
  <c r="G20" i="1"/>
  <c r="G22" i="1"/>
  <c r="C6" i="3"/>
  <c r="C8" i="3"/>
  <c r="J16" i="3"/>
  <c r="J17" i="3"/>
  <c r="J18" i="3"/>
  <c r="J19" i="3"/>
  <c r="L16" i="3" l="1"/>
  <c r="P16" i="3" s="1"/>
  <c r="L19" i="3"/>
  <c r="P19" i="3" s="1"/>
  <c r="L18" i="3"/>
  <c r="P18" i="3" s="1"/>
  <c r="L17" i="3"/>
  <c r="P17" i="3" s="1"/>
</calcChain>
</file>

<file path=xl/sharedStrings.xml><?xml version="1.0" encoding="utf-8"?>
<sst xmlns="http://schemas.openxmlformats.org/spreadsheetml/2006/main" count="99" uniqueCount="57">
  <si>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</si>
  <si>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</si>
  <si>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</si>
  <si>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</si>
  <si>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</si>
  <si>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</si>
  <si>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</si>
  <si>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</si>
  <si>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</si>
  <si>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</si>
  <si>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</si>
  <si>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</si>
  <si>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</si>
  <si>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</si>
  <si>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</si>
  <si>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</si>
  <si>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</si>
  <si>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</si>
  <si>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</si>
  <si>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</si>
  <si>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</si>
  <si>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</si>
  <si>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</si>
  <si>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</si>
  <si>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</si>
  <si>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</si>
  <si>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</si>
  <si>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</si>
  <si>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</si>
  <si>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</si>
  <si>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</si>
  <si>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</si>
  <si>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</si>
  <si>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</si>
  <si>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</si>
  <si>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</si>
  <si>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</si>
  <si>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</si>
  <si>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</si>
  <si>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</si>
  <si>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</si>
  <si>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</si>
  <si>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</si>
  <si>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</si>
  <si>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</si>
  <si>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</si>
  <si>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</si>
  <si>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</si>
  <si>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</si>
  <si>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</si>
  <si>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RI Research Instruments</t>
  </si>
  <si>
    <t>Laney</t>
  </si>
  <si>
    <t>Eden Evans for Ed Daly</t>
  </si>
  <si>
    <t>Current Month Accrual</t>
  </si>
  <si>
    <t>18-C0419</t>
  </si>
  <si>
    <t>DELIVERY OF 4 RETREATED CAVITIES</t>
  </si>
  <si>
    <t>DELIVERY OF 3 RETREATED CAVITIES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</si>
</sst>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2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13" fillId="0" borderId="1" xfId="0" applyFont="1" applyBorder="1" applyAlignment="1">
      <alignment horizontal="center" wrapText="1"/>
    </xf>
    <xf numFmtId="0" fontId="4" fillId="6" borderId="2" xfId="1" applyNumberFormat="1" applyFont="1" applyFill="1" applyBorder="1" applyAlignment="1" applyProtection="1">
      <alignment horizontal="center"/>
    </xf>
    <xf numFmtId="165" fontId="0" fillId="6" borderId="1" xfId="1" applyNumberFormat="1" applyFont="1" applyFill="1" applyBorder="1" applyProtection="1">
      <protection locked="0"/>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6" borderId="1" xfId="1" applyNumberFormat="1" applyFont="1" applyFill="1" applyBorder="1" applyProtection="1">
      <protection locked="0"/>
    </xf>
    <xf numFmtId="10" fontId="4" fillId="0" borderId="0" xfId="0" applyNumberFormat="1" applyFont="1" applyBorder="1" applyProtection="1"/>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6" borderId="1" xfId="1" applyNumberFormat="1" applyFont="1" applyFill="1" applyBorder="1" applyProtection="1">
      <protection locked="0"/>
    </xf>
    <xf numFmtId="0" fontId="12" fillId="6" borderId="2" xfId="1" applyNumberFormat="1" applyFont="1" applyFill="1" applyBorder="1" applyAlignment="1" applyProtection="1">
      <alignment horizontal="center"/>
    </xf>
    <xf numFmtId="10" fontId="12" fillId="0" borderId="0" xfId="0" applyNumberFormat="1" applyFont="1" applyBorder="1" applyProtection="1"/>
    <xf numFmtId="10" fontId="4" fillId="0" borderId="0" xfId="1" applyNumberFormat="1" applyFont="1" applyBorder="1" applyProtection="1"/>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5" fillId="0" borderId="1" xfId="0" applyFont="1" applyBorder="1" applyAlignment="1" applyProtection="1">
      <alignment horizontal="left"/>
      <protection locked="0"/>
    </xf>
    <xf numFmtId="164" fontId="16" fillId="0" borderId="1" xfId="0" applyNumberFormat="1" applyFont="1" applyBorder="1" applyAlignment="1" applyProtection="1">
      <alignment horizontal="center"/>
      <protection locked="0"/>
    </xf>
    <xf numFmtId="0" fontId="12"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zoomScale="98" zoomScaleNormal="98" workbookViewId="0">
      <selection activeCell="Q12" sqref="Q12"/>
    </sheetView>
  </sheetViews>
  <sheetFormatPr defaultColWidth="8.85546875" defaultRowHeight="12.75" x14ac:dyDescent="0.2"/>
  <cols>
    <col min="1" max="1" width="8.7109375" style="31" customWidth="1"/>
    <col min="2" max="2" width="4.28515625" style="31" customWidth="1"/>
    <col min="3" max="3" width="9.85546875" style="31" customWidth="1"/>
    <col min="4" max="4" width="4.42578125" style="31" customWidth="1"/>
    <col min="5" max="5" width="10.42578125" style="31" customWidth="1"/>
    <col min="6" max="6" width="3.42578125" style="31" customWidth="1"/>
    <col min="7" max="7" width="8.42578125" style="36" customWidth="1"/>
    <col min="8" max="8" width="3.7109375" style="31" customWidth="1"/>
    <col min="9" max="9" width="9.140625" style="31" customWidth="1"/>
    <col min="10" max="10" width="10.42578125" style="31" customWidth="1"/>
    <col min="11" max="11" width="3.7109375" style="31" customWidth="1"/>
    <col min="12" max="12" width="28" style="31" customWidth="1"/>
    <col min="13" max="13" width="9.28515625" style="31" bestFit="1" customWidth="1"/>
    <col min="14" max="14" width="10.28515625" style="31" bestFit="1" customWidth="1"/>
    <col min="15" max="16384" width="8.85546875" style="31"/>
  </cols>
  <sheetData>
    <row r="1" spans="1:14" ht="15.75" x14ac:dyDescent="0.25">
      <c r="A1" s="105" t="s">
        <v>9</v>
      </c>
      <c r="B1" s="105"/>
      <c r="C1" s="105"/>
      <c r="D1" s="105"/>
      <c r="E1" s="105"/>
      <c r="F1" s="105"/>
      <c r="G1" s="105"/>
      <c r="H1" s="105"/>
      <c r="I1" s="105"/>
      <c r="J1" s="105"/>
      <c r="K1" s="105"/>
      <c r="L1" s="105"/>
      <c r="M1" s="105"/>
      <c r="N1" s="105"/>
    </row>
    <row r="2" spans="1:14" ht="15.75" x14ac:dyDescent="0.25">
      <c r="A2" s="105" t="s">
        <v>41</v>
      </c>
      <c r="B2" s="105"/>
      <c r="C2" s="105"/>
      <c r="D2" s="105"/>
      <c r="E2" s="105"/>
      <c r="F2" s="105"/>
      <c r="G2" s="105"/>
      <c r="H2" s="105"/>
      <c r="I2" s="105"/>
      <c r="J2" s="105"/>
      <c r="K2" s="105"/>
      <c r="L2" s="105"/>
      <c r="M2" s="105"/>
      <c r="N2" s="105"/>
    </row>
    <row r="3" spans="1:14" ht="15.75" x14ac:dyDescent="0.25">
      <c r="A3" s="105" t="s">
        <v>23</v>
      </c>
      <c r="B3" s="105"/>
      <c r="C3" s="105"/>
      <c r="D3" s="105"/>
      <c r="E3" s="105"/>
      <c r="F3" s="105"/>
      <c r="G3" s="105"/>
      <c r="H3" s="105"/>
      <c r="I3" s="105"/>
      <c r="J3" s="105"/>
      <c r="K3" s="105"/>
      <c r="L3" s="105"/>
      <c r="M3" s="105"/>
      <c r="N3" s="105"/>
    </row>
    <row r="4" spans="1:14" ht="27.75" customHeight="1" x14ac:dyDescent="0.25">
      <c r="A4" s="105"/>
      <c r="B4" s="105"/>
      <c r="C4" s="105"/>
      <c r="D4" s="105"/>
      <c r="E4" s="105"/>
      <c r="F4" s="105"/>
      <c r="G4" s="105"/>
      <c r="H4" s="105"/>
      <c r="I4" s="105"/>
      <c r="J4" s="105"/>
      <c r="K4" s="105"/>
      <c r="L4" s="105"/>
    </row>
    <row r="5" spans="1:14" ht="23.25" customHeight="1" x14ac:dyDescent="0.25">
      <c r="A5" s="30" t="s">
        <v>5</v>
      </c>
      <c r="B5" s="32"/>
      <c r="C5" s="106" t="s">
        <v>50</v>
      </c>
      <c r="D5" s="106"/>
      <c r="E5" s="106"/>
      <c r="F5" s="106"/>
      <c r="G5" s="106"/>
      <c r="H5" s="106"/>
      <c r="I5" s="44"/>
      <c r="J5" s="14"/>
      <c r="K5" s="32"/>
      <c r="L5" s="33"/>
      <c r="M5" s="34" t="s">
        <v>33</v>
      </c>
      <c r="N5" s="73"/>
    </row>
    <row r="6" spans="1:14" ht="24.75" customHeight="1" x14ac:dyDescent="0.2">
      <c r="I6" s="32"/>
      <c r="J6" s="32"/>
    </row>
    <row r="7" spans="1:14" x14ac:dyDescent="0.2">
      <c r="A7" s="31" t="s">
        <v>7</v>
      </c>
      <c r="B7" s="32"/>
      <c r="C7" s="44" t="s">
        <v>54</v>
      </c>
      <c r="D7" s="44"/>
      <c r="E7" s="44"/>
      <c r="F7" s="44"/>
      <c r="G7" s="67"/>
      <c r="H7" s="44"/>
      <c r="I7" s="64" t="s">
        <v>1</v>
      </c>
      <c r="J7" s="14" t="s">
        <v>51</v>
      </c>
      <c r="K7" s="65"/>
      <c r="L7" s="35" t="s">
        <v>4</v>
      </c>
      <c r="M7" s="107">
        <v>43496</v>
      </c>
      <c r="N7" s="107"/>
    </row>
    <row r="8" spans="1:14" x14ac:dyDescent="0.2">
      <c r="B8" s="32"/>
      <c r="C8" s="76"/>
      <c r="D8" s="76"/>
      <c r="E8" s="76"/>
      <c r="F8" s="76"/>
      <c r="G8" s="77"/>
      <c r="H8" s="76"/>
      <c r="I8" s="64"/>
      <c r="J8" s="52"/>
      <c r="K8" s="32"/>
      <c r="L8" s="35"/>
      <c r="M8" s="78"/>
      <c r="N8" s="79"/>
    </row>
    <row r="9" spans="1:14" x14ac:dyDescent="0.2">
      <c r="B9" s="32"/>
      <c r="C9" s="76"/>
      <c r="D9" s="76"/>
      <c r="E9" s="76"/>
      <c r="F9" s="76"/>
      <c r="G9" s="77"/>
      <c r="H9" s="76"/>
      <c r="I9" s="64"/>
      <c r="J9" s="52"/>
      <c r="K9" s="32"/>
      <c r="L9" s="35"/>
      <c r="M9" s="78"/>
      <c r="N9" s="79"/>
    </row>
    <row r="10" spans="1:14" ht="13.5" thickBot="1" x14ac:dyDescent="0.25">
      <c r="C10" s="103" t="s">
        <v>40</v>
      </c>
      <c r="D10" s="104"/>
      <c r="E10" s="104"/>
      <c r="F10" s="104"/>
      <c r="G10" s="104"/>
      <c r="M10" s="36" t="s">
        <v>26</v>
      </c>
    </row>
    <row r="11" spans="1:14" s="38" customFormat="1" ht="34.5" customHeight="1" x14ac:dyDescent="0.2">
      <c r="A11" s="37" t="s">
        <v>6</v>
      </c>
      <c r="C11" s="62" t="s">
        <v>10</v>
      </c>
      <c r="D11" s="74" t="s">
        <v>21</v>
      </c>
      <c r="E11" s="75" t="s">
        <v>39</v>
      </c>
      <c r="F11" s="74" t="s">
        <v>21</v>
      </c>
      <c r="G11" s="66" t="s">
        <v>2</v>
      </c>
      <c r="I11" s="61" t="s">
        <v>38</v>
      </c>
      <c r="J11" s="39"/>
      <c r="K11" s="40"/>
      <c r="L11" s="40"/>
      <c r="M11" s="40"/>
      <c r="N11" s="40"/>
    </row>
    <row r="12" spans="1:14" s="30" customFormat="1" ht="47.25" customHeight="1" x14ac:dyDescent="0.2">
      <c r="A12" s="85">
        <v>1</v>
      </c>
      <c r="C12" s="86">
        <f>' Accting USE Data Entry Form'!C16</f>
        <v>1</v>
      </c>
      <c r="D12" s="87"/>
      <c r="E12" s="88"/>
      <c r="F12" s="96"/>
      <c r="G12" s="83" t="str">
        <f t="shared" ref="G12:G22" si="0">IF($N$5="yes","X"," ")</f>
        <v xml:space="preserve"> </v>
      </c>
      <c r="I12" s="101" t="s">
        <v>55</v>
      </c>
      <c r="J12" s="101"/>
      <c r="K12" s="101"/>
      <c r="L12" s="101"/>
      <c r="M12" s="101"/>
      <c r="N12" s="101"/>
    </row>
    <row r="13" spans="1:14" s="30" customFormat="1" ht="47.25" customHeight="1" x14ac:dyDescent="0.2">
      <c r="A13" s="85">
        <v>2</v>
      </c>
      <c r="C13" s="86">
        <f>' Accting USE Data Entry Form'!C17</f>
        <v>1</v>
      </c>
      <c r="D13" s="87"/>
      <c r="E13" s="88"/>
      <c r="F13" s="89"/>
      <c r="G13" s="83" t="str">
        <f t="shared" si="0"/>
        <v xml:space="preserve"> </v>
      </c>
      <c r="I13" s="101" t="s">
        <v>55</v>
      </c>
      <c r="J13" s="101"/>
      <c r="K13" s="101"/>
      <c r="L13" s="101"/>
      <c r="M13" s="101"/>
      <c r="N13" s="101"/>
    </row>
    <row r="14" spans="1:14" s="30" customFormat="1" ht="47.25" customHeight="1" x14ac:dyDescent="0.2">
      <c r="A14" s="85">
        <v>3</v>
      </c>
      <c r="C14" s="86">
        <f>' Accting USE Data Entry Form'!C18</f>
        <v>1</v>
      </c>
      <c r="D14" s="87"/>
      <c r="E14" s="88"/>
      <c r="F14" s="89"/>
      <c r="G14" s="83" t="str">
        <f t="shared" si="0"/>
        <v xml:space="preserve"> </v>
      </c>
      <c r="I14" s="101" t="s">
        <v>55</v>
      </c>
      <c r="J14" s="101"/>
      <c r="K14" s="101"/>
      <c r="L14" s="101"/>
      <c r="M14" s="101"/>
      <c r="N14" s="101"/>
    </row>
    <row r="15" spans="1:14" s="30" customFormat="1" ht="47.25" customHeight="1" x14ac:dyDescent="0.2">
      <c r="A15" s="85">
        <v>4</v>
      </c>
      <c r="C15" s="86">
        <f>' Accting USE Data Entry Form'!C19</f>
        <v>1</v>
      </c>
      <c r="D15" s="87"/>
      <c r="E15" s="88"/>
      <c r="F15" s="89"/>
      <c r="G15" s="83" t="str">
        <f t="shared" si="0"/>
        <v xml:space="preserve"> </v>
      </c>
      <c r="I15" s="101" t="s">
        <v>55</v>
      </c>
      <c r="J15" s="101"/>
      <c r="K15" s="101"/>
      <c r="L15" s="101"/>
      <c r="M15" s="101"/>
      <c r="N15" s="101"/>
    </row>
    <row r="16" spans="1:14" s="91" customFormat="1" ht="47.25" customHeight="1" x14ac:dyDescent="0.2">
      <c r="A16" s="90">
        <v>5</v>
      </c>
      <c r="C16" s="92">
        <f>' Accting USE Data Entry Form'!C20</f>
        <v>0.25</v>
      </c>
      <c r="D16" s="74"/>
      <c r="E16" s="93"/>
      <c r="F16" s="95"/>
      <c r="G16" s="94" t="str">
        <f t="shared" si="0"/>
        <v xml:space="preserve"> </v>
      </c>
      <c r="I16" s="108" t="s">
        <v>55</v>
      </c>
      <c r="J16" s="108"/>
      <c r="K16" s="108"/>
      <c r="L16" s="108"/>
      <c r="M16" s="108"/>
      <c r="N16" s="108"/>
    </row>
    <row r="17" spans="1:14" s="30" customFormat="1" ht="47.25" customHeight="1" x14ac:dyDescent="0.2">
      <c r="A17" s="85">
        <v>6</v>
      </c>
      <c r="C17" s="86">
        <f>' Accting USE Data Entry Form'!C21</f>
        <v>0</v>
      </c>
      <c r="D17" s="87"/>
      <c r="E17" s="88"/>
      <c r="F17" s="89"/>
      <c r="G17" s="83" t="str">
        <f t="shared" si="0"/>
        <v xml:space="preserve"> </v>
      </c>
      <c r="I17" s="101" t="s">
        <v>55</v>
      </c>
      <c r="J17" s="101"/>
      <c r="K17" s="101"/>
      <c r="L17" s="101"/>
      <c r="M17" s="101"/>
      <c r="N17" s="101"/>
    </row>
    <row r="18" spans="1:14" s="30" customFormat="1" ht="47.25" customHeight="1" x14ac:dyDescent="0.2">
      <c r="A18" s="85">
        <v>7</v>
      </c>
      <c r="C18" s="86">
        <f>' Accting USE Data Entry Form'!C22</f>
        <v>0</v>
      </c>
      <c r="D18" s="87"/>
      <c r="E18" s="88"/>
      <c r="F18" s="89"/>
      <c r="G18" s="83" t="str">
        <f t="shared" si="0"/>
        <v xml:space="preserve"> </v>
      </c>
      <c r="I18" s="101" t="s">
        <v>56</v>
      </c>
      <c r="J18" s="101"/>
      <c r="K18" s="101"/>
      <c r="L18" s="101"/>
      <c r="M18" s="101"/>
      <c r="N18" s="101"/>
    </row>
    <row r="19" spans="1:14" s="30" customFormat="1" ht="47.25" customHeight="1" x14ac:dyDescent="0.2">
      <c r="A19" s="85"/>
      <c r="C19" s="86"/>
      <c r="D19" s="87"/>
      <c r="E19" s="88"/>
      <c r="F19" s="89"/>
      <c r="G19" s="83" t="str">
        <f t="shared" si="0"/>
        <v xml:space="preserve"> </v>
      </c>
      <c r="I19" s="101"/>
      <c r="J19" s="101"/>
      <c r="K19" s="101"/>
      <c r="L19" s="101"/>
      <c r="M19" s="101"/>
      <c r="N19" s="101"/>
    </row>
    <row r="20" spans="1:14" ht="47.25" customHeight="1" x14ac:dyDescent="0.2">
      <c r="A20" s="85"/>
      <c r="C20" s="86"/>
      <c r="D20" s="74"/>
      <c r="E20" s="84"/>
      <c r="F20" s="71"/>
      <c r="G20" s="83" t="str">
        <f t="shared" si="0"/>
        <v xml:space="preserve"> </v>
      </c>
      <c r="I20" s="101"/>
      <c r="J20" s="102"/>
      <c r="K20" s="102"/>
      <c r="L20" s="102"/>
      <c r="M20" s="102"/>
      <c r="N20" s="102"/>
    </row>
    <row r="21" spans="1:14" ht="47.25" customHeight="1" x14ac:dyDescent="0.2">
      <c r="A21" s="85"/>
      <c r="C21" s="86"/>
      <c r="D21" s="74"/>
      <c r="E21" s="84"/>
      <c r="F21" s="71"/>
      <c r="G21" s="83"/>
      <c r="I21" s="101"/>
      <c r="J21" s="102"/>
      <c r="K21" s="102"/>
      <c r="L21" s="102"/>
      <c r="M21" s="102"/>
      <c r="N21" s="102"/>
    </row>
    <row r="22" spans="1:14" ht="47.25" customHeight="1" x14ac:dyDescent="0.2">
      <c r="A22" s="85"/>
      <c r="C22" s="86"/>
      <c r="D22" s="74"/>
      <c r="E22" s="84"/>
      <c r="F22" s="71"/>
      <c r="G22" s="83" t="str">
        <f t="shared" si="0"/>
        <v xml:space="preserve"> </v>
      </c>
      <c r="I22" s="101"/>
      <c r="J22" s="102"/>
      <c r="K22" s="102"/>
      <c r="L22" s="102"/>
      <c r="M22" s="102"/>
      <c r="N22" s="102"/>
    </row>
    <row r="23" spans="1:14" ht="25.5" customHeight="1" x14ac:dyDescent="0.2">
      <c r="I23" s="32"/>
      <c r="J23" s="32"/>
      <c r="K23" s="32"/>
    </row>
    <row r="24" spans="1:14" ht="20.25" customHeight="1" x14ac:dyDescent="0.2">
      <c r="A24" s="30" t="s">
        <v>35</v>
      </c>
      <c r="C24" s="32"/>
      <c r="D24" s="32"/>
      <c r="E24" s="32"/>
      <c r="F24" s="32"/>
      <c r="G24" s="68"/>
      <c r="H24" s="32"/>
      <c r="I24" s="32"/>
      <c r="J24" s="14"/>
      <c r="K24" s="14"/>
      <c r="L24" s="43"/>
      <c r="M24" s="14"/>
      <c r="N24" s="72"/>
    </row>
    <row r="25" spans="1:14" ht="23.25" customHeight="1" x14ac:dyDescent="0.2">
      <c r="H25" s="99" t="s">
        <v>36</v>
      </c>
      <c r="I25" s="100"/>
      <c r="J25" s="100"/>
      <c r="K25" s="100"/>
      <c r="L25" s="100"/>
      <c r="M25" s="41"/>
      <c r="N25" s="41" t="s">
        <v>8</v>
      </c>
    </row>
    <row r="26" spans="1:14" x14ac:dyDescent="0.2">
      <c r="A26" s="30" t="s">
        <v>34</v>
      </c>
      <c r="H26" s="32"/>
      <c r="I26" s="32"/>
      <c r="J26" s="97" t="s">
        <v>52</v>
      </c>
      <c r="K26" s="98"/>
      <c r="L26" s="98"/>
      <c r="M26" s="14"/>
      <c r="N26" s="72">
        <f>M7</f>
        <v>43496</v>
      </c>
    </row>
    <row r="27" spans="1:14" ht="23.25" customHeight="1" x14ac:dyDescent="0.2">
      <c r="H27" s="32"/>
      <c r="I27" s="32"/>
      <c r="J27" s="32"/>
      <c r="K27" s="32"/>
      <c r="L27" s="42" t="s">
        <v>37</v>
      </c>
      <c r="M27" s="41"/>
      <c r="N27" s="41" t="s">
        <v>8</v>
      </c>
    </row>
    <row r="28" spans="1:14" ht="23.25" customHeight="1" x14ac:dyDescent="0.2">
      <c r="H28" s="32"/>
      <c r="I28" s="32"/>
      <c r="J28" s="32"/>
      <c r="K28" s="32"/>
      <c r="L28" s="42"/>
      <c r="M28" s="41"/>
    </row>
    <row r="29" spans="1:14" ht="15.75" customHeight="1" x14ac:dyDescent="0.2">
      <c r="A29" s="57" t="s">
        <v>30</v>
      </c>
      <c r="B29" s="57"/>
      <c r="C29" s="57"/>
      <c r="D29" s="57"/>
      <c r="E29" s="57"/>
      <c r="F29" s="57"/>
      <c r="G29" s="69"/>
      <c r="H29" s="58"/>
      <c r="I29" s="58"/>
      <c r="J29" s="58"/>
      <c r="K29" s="58"/>
      <c r="L29" s="59"/>
      <c r="M29" s="60"/>
      <c r="N29" s="57"/>
    </row>
    <row r="30" spans="1:14" ht="27.75" customHeight="1" x14ac:dyDescent="0.2">
      <c r="A30" s="46"/>
      <c r="B30" s="46"/>
      <c r="C30" s="46"/>
      <c r="D30" s="46"/>
      <c r="E30" s="46"/>
      <c r="F30" s="46"/>
      <c r="G30" s="70"/>
      <c r="H30" s="47"/>
      <c r="I30" s="47"/>
      <c r="J30" s="47"/>
      <c r="K30" s="47"/>
      <c r="L30" s="48"/>
      <c r="M30" s="49"/>
      <c r="N30" s="46"/>
    </row>
    <row r="31" spans="1:14" x14ac:dyDescent="0.2">
      <c r="A31" s="53" t="s">
        <v>28</v>
      </c>
      <c r="B31" s="46"/>
      <c r="C31" s="46"/>
      <c r="D31" s="46"/>
      <c r="E31" s="46"/>
      <c r="F31" s="46"/>
      <c r="G31" s="70"/>
      <c r="H31" s="47"/>
      <c r="I31" s="47"/>
      <c r="J31" s="47"/>
      <c r="K31" s="54"/>
      <c r="L31" s="55"/>
      <c r="M31" s="54"/>
      <c r="N31" s="54"/>
    </row>
    <row r="32" spans="1:14" ht="23.25" customHeight="1" x14ac:dyDescent="0.2">
      <c r="A32" s="46"/>
      <c r="B32" s="46"/>
      <c r="C32" s="46"/>
      <c r="D32" s="46"/>
      <c r="E32" s="46"/>
      <c r="F32" s="46"/>
      <c r="G32" s="70"/>
      <c r="H32" s="47"/>
      <c r="I32" s="47"/>
      <c r="J32" s="47"/>
      <c r="K32" s="47"/>
      <c r="L32" s="48"/>
      <c r="M32" s="49" t="s">
        <v>8</v>
      </c>
      <c r="N32" s="46"/>
    </row>
    <row r="33" spans="1:14" x14ac:dyDescent="0.2">
      <c r="A33" s="53" t="s">
        <v>27</v>
      </c>
      <c r="B33" s="46"/>
      <c r="C33" s="46"/>
      <c r="D33" s="46"/>
      <c r="E33" s="46"/>
      <c r="F33" s="46"/>
      <c r="G33" s="70"/>
      <c r="H33" s="47"/>
      <c r="I33" s="56"/>
      <c r="J33" s="54"/>
      <c r="K33" s="54"/>
      <c r="L33" s="55"/>
      <c r="M33" s="54"/>
      <c r="N33" s="54"/>
    </row>
    <row r="34" spans="1:14" ht="16.5" customHeight="1" x14ac:dyDescent="0.2">
      <c r="A34" s="46"/>
      <c r="B34" s="46"/>
      <c r="C34" s="46"/>
      <c r="D34" s="46"/>
      <c r="E34" s="46"/>
      <c r="F34" s="46"/>
      <c r="G34" s="70"/>
      <c r="H34" s="46"/>
      <c r="I34" s="46"/>
      <c r="J34" s="46"/>
      <c r="K34" s="46"/>
      <c r="L34" s="49"/>
      <c r="M34" s="49" t="s">
        <v>8</v>
      </c>
      <c r="N34" s="46"/>
    </row>
    <row r="35" spans="1:14" x14ac:dyDescent="0.2">
      <c r="A35" s="46"/>
      <c r="B35" s="46"/>
      <c r="C35" s="46"/>
      <c r="D35" s="46"/>
      <c r="E35" s="46"/>
      <c r="F35" s="46"/>
      <c r="G35" s="70"/>
      <c r="H35" s="46"/>
      <c r="I35" s="46"/>
      <c r="J35" s="46"/>
      <c r="K35" s="46"/>
      <c r="L35" s="46"/>
      <c r="M35" s="46"/>
      <c r="N35" s="46"/>
    </row>
  </sheetData>
  <mergeCells count="20">
    <mergeCell ref="M7:N7"/>
    <mergeCell ref="I12:N12"/>
    <mergeCell ref="I18:N18"/>
    <mergeCell ref="I19:N19"/>
    <mergeCell ref="I20:N20"/>
    <mergeCell ref="I13:N13"/>
    <mergeCell ref="I16:N16"/>
    <mergeCell ref="I17:N17"/>
    <mergeCell ref="I14:N14"/>
    <mergeCell ref="I15:N15"/>
    <mergeCell ref="A4:L4"/>
    <mergeCell ref="A1:N1"/>
    <mergeCell ref="A2:N2"/>
    <mergeCell ref="A3:N3"/>
    <mergeCell ref="C5:H5"/>
    <mergeCell ref="J26:L26"/>
    <mergeCell ref="H25:L25"/>
    <mergeCell ref="I22:N22"/>
    <mergeCell ref="C10:G10"/>
    <mergeCell ref="I21:N21"/>
  </mergeCells>
  <phoneticPr fontId="3" type="noConversion"/>
  <conditionalFormatting sqref="C12:C14 C16:C22">
    <cfRule type="expression" dxfId="13" priority="15" stopIfTrue="1">
      <formula>$N$5="yes"</formula>
    </cfRule>
  </conditionalFormatting>
  <conditionalFormatting sqref="G12">
    <cfRule type="expression" dxfId="12" priority="17" stopIfTrue="1">
      <formula>$N$5="no"</formula>
    </cfRule>
  </conditionalFormatting>
  <conditionalFormatting sqref="G18:G20 G22">
    <cfRule type="expression" dxfId="11" priority="18" stopIfTrue="1">
      <formula>$N$5="no"</formula>
    </cfRule>
  </conditionalFormatting>
  <conditionalFormatting sqref="E12">
    <cfRule type="expression" dxfId="10" priority="14" stopIfTrue="1">
      <formula>$N$5="yes"</formula>
    </cfRule>
  </conditionalFormatting>
  <conditionalFormatting sqref="E18:E20 E22">
    <cfRule type="expression" dxfId="9" priority="13" stopIfTrue="1">
      <formula>$N$5="yes"</formula>
    </cfRule>
  </conditionalFormatting>
  <conditionalFormatting sqref="G13 G16:G17">
    <cfRule type="expression" dxfId="8" priority="12" stopIfTrue="1">
      <formula>$N$5="no"</formula>
    </cfRule>
  </conditionalFormatting>
  <conditionalFormatting sqref="E13 E16:E17">
    <cfRule type="expression" dxfId="7" priority="10" stopIfTrue="1">
      <formula>$N$5="yes"</formula>
    </cfRule>
  </conditionalFormatting>
  <conditionalFormatting sqref="G14">
    <cfRule type="expression" dxfId="6" priority="9" stopIfTrue="1">
      <formula>$N$5="no"</formula>
    </cfRule>
  </conditionalFormatting>
  <conditionalFormatting sqref="E14">
    <cfRule type="expression" dxfId="5" priority="7" stopIfTrue="1">
      <formula>$N$5="yes"</formula>
    </cfRule>
  </conditionalFormatting>
  <conditionalFormatting sqref="G21">
    <cfRule type="expression" dxfId="4" priority="6" stopIfTrue="1">
      <formula>$N$5="no"</formula>
    </cfRule>
  </conditionalFormatting>
  <conditionalFormatting sqref="E21">
    <cfRule type="expression" dxfId="3" priority="4" stopIfTrue="1">
      <formula>$N$5="yes"</formula>
    </cfRule>
  </conditionalFormatting>
  <conditionalFormatting sqref="C15">
    <cfRule type="expression" dxfId="2" priority="3" stopIfTrue="1">
      <formula>$N$5="yes"</formula>
    </cfRule>
  </conditionalFormatting>
  <conditionalFormatting sqref="G15">
    <cfRule type="expression" dxfId="1" priority="2" stopIfTrue="1">
      <formula>$N$5="no"</formula>
    </cfRule>
  </conditionalFormatting>
  <conditionalFormatting sqref="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7" t="s">
        <v>9</v>
      </c>
      <c r="B1" s="117"/>
      <c r="C1" s="117"/>
      <c r="D1" s="117"/>
      <c r="E1" s="117"/>
      <c r="F1" s="117"/>
      <c r="G1" s="117"/>
      <c r="H1" s="117"/>
      <c r="I1" s="117"/>
      <c r="J1" s="117"/>
    </row>
    <row r="2" spans="1:11" ht="15.75" x14ac:dyDescent="0.25">
      <c r="A2" s="117" t="s">
        <v>41</v>
      </c>
      <c r="B2" s="117"/>
      <c r="C2" s="117"/>
      <c r="D2" s="117"/>
      <c r="E2" s="117"/>
      <c r="F2" s="117"/>
      <c r="G2" s="117"/>
      <c r="H2" s="117"/>
      <c r="I2" s="117"/>
      <c r="J2" s="117"/>
    </row>
    <row r="3" spans="1:11" ht="15.75" x14ac:dyDescent="0.25">
      <c r="A3" s="117" t="s">
        <v>3</v>
      </c>
      <c r="B3" s="117"/>
      <c r="C3" s="117"/>
      <c r="D3" s="117"/>
      <c r="E3" s="117"/>
      <c r="F3" s="117"/>
      <c r="G3" s="117"/>
      <c r="H3" s="117"/>
      <c r="I3" s="117"/>
      <c r="J3" s="117"/>
    </row>
    <row r="5" spans="1:11" ht="42.75" customHeight="1" x14ac:dyDescent="0.2">
      <c r="A5" s="114" t="s">
        <v>43</v>
      </c>
      <c r="B5" s="116"/>
      <c r="C5" s="116"/>
      <c r="D5" s="116"/>
      <c r="E5" s="116"/>
      <c r="F5" s="116"/>
      <c r="G5" s="116"/>
      <c r="H5" s="116"/>
      <c r="I5" s="116"/>
      <c r="J5" s="116"/>
    </row>
    <row r="6" spans="1:11" ht="19.5" customHeight="1" x14ac:dyDescent="0.2"/>
    <row r="7" spans="1:11" ht="40.5" customHeight="1" x14ac:dyDescent="0.2">
      <c r="A7" s="118" t="s">
        <v>45</v>
      </c>
      <c r="B7" s="119"/>
      <c r="C7" s="119"/>
      <c r="D7" s="119"/>
      <c r="E7" s="119"/>
      <c r="F7" s="119"/>
      <c r="G7" s="119"/>
      <c r="H7" s="119"/>
      <c r="I7" s="119"/>
      <c r="J7" s="119"/>
    </row>
    <row r="8" spans="1:11" ht="19.5" customHeight="1" x14ac:dyDescent="0.2"/>
    <row r="9" spans="1:11" ht="30.75" customHeight="1" x14ac:dyDescent="0.2">
      <c r="A9" s="116" t="s">
        <v>42</v>
      </c>
      <c r="B9" s="116"/>
      <c r="C9" s="116"/>
      <c r="D9" s="116"/>
      <c r="E9" s="116"/>
      <c r="F9" s="116"/>
      <c r="G9" s="116"/>
      <c r="H9" s="116"/>
      <c r="I9" s="116"/>
      <c r="J9" s="116"/>
    </row>
    <row r="10" spans="1:11" ht="22.5" customHeight="1" x14ac:dyDescent="0.3">
      <c r="A10" s="81" t="s">
        <v>21</v>
      </c>
      <c r="B10" s="80"/>
      <c r="C10" s="80"/>
      <c r="D10" s="80"/>
      <c r="E10" s="80"/>
      <c r="F10" s="80"/>
      <c r="G10" s="80"/>
      <c r="H10" s="80"/>
      <c r="K10" s="63"/>
    </row>
    <row r="11" spans="1:11" ht="30.75" customHeight="1" x14ac:dyDescent="0.2">
      <c r="A11" s="110" t="s">
        <v>44</v>
      </c>
      <c r="B11" s="119"/>
      <c r="C11" s="119"/>
      <c r="D11" s="119"/>
      <c r="E11" s="119"/>
      <c r="F11" s="119"/>
      <c r="G11" s="119"/>
      <c r="H11" s="119"/>
      <c r="I11" s="119"/>
      <c r="J11" s="119"/>
    </row>
    <row r="12" spans="1:11" ht="69.75" customHeight="1" x14ac:dyDescent="0.2">
      <c r="B12" s="110" t="s">
        <v>46</v>
      </c>
      <c r="C12" s="116"/>
      <c r="D12" s="116"/>
      <c r="E12" s="116"/>
      <c r="F12" s="116"/>
      <c r="G12" s="116"/>
      <c r="H12" s="116"/>
      <c r="I12" s="116"/>
      <c r="J12" s="63"/>
    </row>
    <row r="13" spans="1:11" ht="30" customHeight="1" x14ac:dyDescent="0.2">
      <c r="A13" s="29"/>
      <c r="B13" s="29"/>
      <c r="C13" s="29"/>
      <c r="D13" s="29"/>
      <c r="E13" s="29"/>
      <c r="F13" s="29"/>
      <c r="G13" s="29"/>
      <c r="H13" s="29"/>
    </row>
    <row r="14" spans="1:11" ht="45" customHeight="1" x14ac:dyDescent="0.2">
      <c r="A14" s="114" t="s">
        <v>47</v>
      </c>
      <c r="B14" s="115"/>
      <c r="C14" s="115"/>
      <c r="D14" s="115"/>
      <c r="E14" s="115"/>
      <c r="F14" s="115"/>
      <c r="G14" s="115"/>
      <c r="H14" s="115"/>
      <c r="I14" s="115"/>
      <c r="J14" s="115"/>
    </row>
    <row r="15" spans="1:11" ht="19.5" customHeight="1" x14ac:dyDescent="0.2">
      <c r="A15" s="29"/>
      <c r="B15" s="29"/>
      <c r="C15" s="29"/>
      <c r="D15" s="29"/>
      <c r="E15" s="29"/>
      <c r="F15" s="29"/>
      <c r="G15" s="29"/>
      <c r="H15" s="29"/>
    </row>
    <row r="16" spans="1:11" ht="72" customHeight="1" x14ac:dyDescent="0.2">
      <c r="A16" s="110" t="s">
        <v>48</v>
      </c>
      <c r="B16" s="111"/>
      <c r="C16" s="111"/>
      <c r="D16" s="111"/>
      <c r="E16" s="111"/>
      <c r="F16" s="111"/>
      <c r="G16" s="111"/>
      <c r="H16" s="111"/>
      <c r="I16" s="111"/>
      <c r="J16" s="111"/>
    </row>
    <row r="17" spans="1:10" ht="19.5" customHeight="1" x14ac:dyDescent="0.2"/>
    <row r="18" spans="1:10" ht="56.25" customHeight="1" x14ac:dyDescent="0.2">
      <c r="A18" s="109" t="s">
        <v>0</v>
      </c>
      <c r="B18" s="112"/>
      <c r="C18" s="112"/>
      <c r="D18" s="112"/>
      <c r="E18" s="112"/>
      <c r="F18" s="112"/>
      <c r="G18" s="112"/>
      <c r="H18" s="112"/>
      <c r="I18" s="112"/>
      <c r="J18" s="112"/>
    </row>
    <row r="19" spans="1:10" ht="20.25" customHeight="1" x14ac:dyDescent="0.2"/>
    <row r="20" spans="1:10" ht="57.75" customHeight="1" x14ac:dyDescent="0.2">
      <c r="A20" s="113" t="s">
        <v>49</v>
      </c>
      <c r="B20" s="112"/>
      <c r="C20" s="112"/>
      <c r="D20" s="112"/>
      <c r="E20" s="112"/>
      <c r="F20" s="112"/>
      <c r="G20" s="112"/>
      <c r="H20" s="112"/>
      <c r="I20" s="112"/>
      <c r="J20" s="112"/>
    </row>
    <row r="21" spans="1:10" ht="19.5" customHeight="1" x14ac:dyDescent="0.2"/>
    <row r="22" spans="1:10" ht="31.5" customHeight="1" x14ac:dyDescent="0.2">
      <c r="A22" s="109" t="s">
        <v>25</v>
      </c>
      <c r="B22" s="109"/>
      <c r="C22" s="109"/>
      <c r="D22" s="109"/>
      <c r="E22" s="109"/>
      <c r="F22" s="109"/>
      <c r="G22" s="109"/>
      <c r="H22" s="109"/>
      <c r="I22" s="109"/>
      <c r="J22" s="109"/>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workbookViewId="0">
      <pane ySplit="15" topLeftCell="A19" activePane="bottomLeft" state="frozen"/>
      <selection pane="bottomLeft" activeCell="R20" sqref="R20"/>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 min="18" max="18" width="12.5703125" customWidth="1"/>
  </cols>
  <sheetData>
    <row r="1" spans="1:18" ht="15.75" x14ac:dyDescent="0.25">
      <c r="A1" s="117" t="s">
        <v>9</v>
      </c>
      <c r="B1" s="120"/>
      <c r="C1" s="120"/>
      <c r="D1" s="120"/>
      <c r="E1" s="120"/>
      <c r="F1" s="120"/>
      <c r="G1" s="120"/>
      <c r="H1" s="120"/>
      <c r="I1" s="120"/>
      <c r="J1" s="120"/>
      <c r="K1" s="120"/>
      <c r="L1" s="120"/>
      <c r="M1" s="120"/>
      <c r="N1" s="120"/>
      <c r="O1" s="120"/>
      <c r="P1" s="120"/>
    </row>
    <row r="2" spans="1:18" ht="15.75" x14ac:dyDescent="0.25">
      <c r="A2" s="117" t="s">
        <v>14</v>
      </c>
      <c r="B2" s="120"/>
      <c r="C2" s="120"/>
      <c r="D2" s="120"/>
      <c r="E2" s="120"/>
      <c r="F2" s="120"/>
      <c r="G2" s="120"/>
      <c r="H2" s="120"/>
      <c r="I2" s="120"/>
      <c r="J2" s="120"/>
      <c r="K2" s="120"/>
      <c r="L2" s="120"/>
      <c r="M2" s="120"/>
      <c r="N2" s="120"/>
      <c r="O2" s="120"/>
      <c r="P2" s="120"/>
    </row>
    <row r="3" spans="1:18" ht="15.75" x14ac:dyDescent="0.25">
      <c r="A3" s="117" t="s">
        <v>24</v>
      </c>
      <c r="B3" s="120"/>
      <c r="C3" s="120"/>
      <c r="D3" s="120"/>
      <c r="E3" s="120"/>
      <c r="F3" s="120"/>
      <c r="G3" s="120"/>
      <c r="H3" s="120"/>
      <c r="I3" s="120"/>
      <c r="J3" s="120"/>
      <c r="K3" s="120"/>
      <c r="L3" s="120"/>
      <c r="M3" s="120"/>
      <c r="N3" s="120"/>
      <c r="O3" s="120"/>
      <c r="P3" s="120"/>
    </row>
    <row r="5" spans="1:18" ht="24.75" customHeight="1" x14ac:dyDescent="0.25">
      <c r="A5" s="117"/>
      <c r="B5" s="117"/>
      <c r="C5" s="117"/>
      <c r="D5" s="117"/>
      <c r="E5" s="117"/>
      <c r="F5" s="117"/>
      <c r="G5" s="117"/>
      <c r="H5" s="117"/>
      <c r="I5" s="117"/>
      <c r="J5" s="117"/>
    </row>
    <row r="6" spans="1:18" ht="21" customHeight="1" x14ac:dyDescent="0.2">
      <c r="A6" t="s">
        <v>5</v>
      </c>
      <c r="B6" s="2"/>
      <c r="C6" s="14" t="str">
        <f>+Form!C5</f>
        <v>RI Research Instruments</v>
      </c>
      <c r="D6" s="14"/>
      <c r="E6" s="14"/>
      <c r="F6" s="14"/>
      <c r="G6" s="15"/>
      <c r="H6" s="14"/>
      <c r="I6" s="15"/>
      <c r="J6" s="2"/>
      <c r="K6" s="2" t="s">
        <v>31</v>
      </c>
      <c r="N6" s="107">
        <f>Form!M7</f>
        <v>43496</v>
      </c>
      <c r="O6" s="107"/>
    </row>
    <row r="7" spans="1:18" ht="24.75" customHeight="1" x14ac:dyDescent="0.2">
      <c r="H7" s="2"/>
      <c r="K7" s="2"/>
      <c r="N7" s="4" t="s">
        <v>11</v>
      </c>
    </row>
    <row r="8" spans="1:18" x14ac:dyDescent="0.2">
      <c r="A8" t="s">
        <v>7</v>
      </c>
      <c r="B8" s="2"/>
      <c r="C8" s="14" t="str">
        <f>+Form!C7</f>
        <v>18-C0419</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5" t="s">
        <v>29</v>
      </c>
      <c r="F15" s="11"/>
      <c r="G15" s="9" t="s">
        <v>15</v>
      </c>
      <c r="H15" s="6" t="s">
        <v>16</v>
      </c>
      <c r="I15" s="13"/>
      <c r="J15" s="19" t="s">
        <v>16</v>
      </c>
      <c r="K15" s="11" t="s">
        <v>17</v>
      </c>
      <c r="L15" s="5" t="s">
        <v>20</v>
      </c>
      <c r="M15" s="12" t="s">
        <v>17</v>
      </c>
      <c r="N15" s="5" t="s">
        <v>18</v>
      </c>
      <c r="O15" s="12" t="s">
        <v>15</v>
      </c>
      <c r="P15" s="5" t="s">
        <v>19</v>
      </c>
      <c r="R15" s="82" t="s">
        <v>53</v>
      </c>
    </row>
    <row r="16" spans="1:18" ht="47.25" customHeight="1" x14ac:dyDescent="0.2">
      <c r="A16" s="15">
        <v>1</v>
      </c>
      <c r="C16" s="50">
        <f>H16/E16</f>
        <v>1</v>
      </c>
      <c r="D16" s="52" t="s">
        <v>32</v>
      </c>
      <c r="E16" s="51">
        <v>148888.88</v>
      </c>
      <c r="F16" s="16"/>
      <c r="G16" s="9" t="s">
        <v>15</v>
      </c>
      <c r="H16" s="23">
        <f>N16+R16</f>
        <v>148888.88</v>
      </c>
      <c r="I16" s="24"/>
      <c r="J16" s="22">
        <f t="shared" ref="J16:J22" si="0">+H16</f>
        <v>148888.88</v>
      </c>
      <c r="K16" s="25" t="s">
        <v>17</v>
      </c>
      <c r="L16" s="23">
        <f>E16-J16</f>
        <v>0</v>
      </c>
      <c r="M16" s="26" t="s">
        <v>17</v>
      </c>
      <c r="N16" s="23">
        <v>148888.88</v>
      </c>
      <c r="O16" s="26" t="s">
        <v>15</v>
      </c>
      <c r="P16" s="28">
        <f t="shared" ref="P16:P22" si="1">+J16-L16-N16</f>
        <v>0</v>
      </c>
      <c r="R16" s="23"/>
    </row>
    <row r="17" spans="1:18" ht="47.25" customHeight="1" x14ac:dyDescent="0.2">
      <c r="A17" s="15">
        <v>2</v>
      </c>
      <c r="C17" s="50">
        <f t="shared" ref="C17:C22" si="2">H17/E17</f>
        <v>1</v>
      </c>
      <c r="D17" s="52" t="s">
        <v>32</v>
      </c>
      <c r="E17" s="51">
        <v>148888.88</v>
      </c>
      <c r="F17" s="16"/>
      <c r="G17" s="9" t="s">
        <v>15</v>
      </c>
      <c r="H17" s="23">
        <f t="shared" ref="H17:H22" si="3">N17+R17</f>
        <v>148888.88</v>
      </c>
      <c r="I17" s="27"/>
      <c r="J17" s="22">
        <f t="shared" si="0"/>
        <v>148888.88</v>
      </c>
      <c r="K17" s="25" t="s">
        <v>17</v>
      </c>
      <c r="L17" s="23">
        <f t="shared" ref="L17:L22" si="4">E17-J17</f>
        <v>0</v>
      </c>
      <c r="M17" s="26" t="s">
        <v>17</v>
      </c>
      <c r="N17" s="23">
        <v>148888.88</v>
      </c>
      <c r="O17" s="26" t="s">
        <v>15</v>
      </c>
      <c r="P17" s="28">
        <f t="shared" si="1"/>
        <v>0</v>
      </c>
      <c r="R17" s="23"/>
    </row>
    <row r="18" spans="1:18" ht="47.25" customHeight="1" x14ac:dyDescent="0.2">
      <c r="A18" s="15">
        <v>3</v>
      </c>
      <c r="C18" s="50">
        <f t="shared" si="2"/>
        <v>1</v>
      </c>
      <c r="D18" s="52" t="s">
        <v>32</v>
      </c>
      <c r="E18" s="51">
        <v>148888.88</v>
      </c>
      <c r="F18" s="16"/>
      <c r="G18" s="9" t="s">
        <v>15</v>
      </c>
      <c r="H18" s="23">
        <f t="shared" si="3"/>
        <v>148888.88</v>
      </c>
      <c r="I18" s="27"/>
      <c r="J18" s="22">
        <f t="shared" si="0"/>
        <v>148888.88</v>
      </c>
      <c r="K18" s="25" t="s">
        <v>17</v>
      </c>
      <c r="L18" s="23">
        <f t="shared" si="4"/>
        <v>0</v>
      </c>
      <c r="M18" s="26" t="s">
        <v>17</v>
      </c>
      <c r="N18" s="23">
        <v>148888.88</v>
      </c>
      <c r="O18" s="26" t="s">
        <v>15</v>
      </c>
      <c r="P18" s="28">
        <f t="shared" si="1"/>
        <v>0</v>
      </c>
      <c r="R18" s="23"/>
    </row>
    <row r="19" spans="1:18" ht="47.25" customHeight="1" x14ac:dyDescent="0.2">
      <c r="A19" s="15">
        <v>4</v>
      </c>
      <c r="C19" s="50">
        <f t="shared" si="2"/>
        <v>1</v>
      </c>
      <c r="D19" s="52" t="s">
        <v>32</v>
      </c>
      <c r="E19" s="51">
        <v>148888.88</v>
      </c>
      <c r="F19" s="16"/>
      <c r="G19" s="9" t="s">
        <v>15</v>
      </c>
      <c r="H19" s="23">
        <f t="shared" si="3"/>
        <v>148888.88</v>
      </c>
      <c r="I19" s="27"/>
      <c r="J19" s="22">
        <f t="shared" si="0"/>
        <v>148888.88</v>
      </c>
      <c r="K19" s="25" t="s">
        <v>17</v>
      </c>
      <c r="L19" s="23">
        <f t="shared" si="4"/>
        <v>0</v>
      </c>
      <c r="M19" s="26" t="s">
        <v>17</v>
      </c>
      <c r="N19" s="23">
        <v>148888.88</v>
      </c>
      <c r="O19" s="26" t="s">
        <v>15</v>
      </c>
      <c r="P19" s="28">
        <f t="shared" si="1"/>
        <v>0</v>
      </c>
      <c r="R19" s="23"/>
    </row>
    <row r="20" spans="1:18" ht="47.25" customHeight="1" x14ac:dyDescent="0.2">
      <c r="A20" s="15">
        <v>5</v>
      </c>
      <c r="C20" s="50">
        <f t="shared" si="2"/>
        <v>0.25</v>
      </c>
      <c r="D20" s="52"/>
      <c r="E20" s="51">
        <v>148888.88</v>
      </c>
      <c r="F20" s="16"/>
      <c r="G20" s="9"/>
      <c r="H20" s="23">
        <f t="shared" si="3"/>
        <v>37222.22</v>
      </c>
      <c r="I20" s="27"/>
      <c r="J20" s="22">
        <f t="shared" si="0"/>
        <v>37222.22</v>
      </c>
      <c r="K20" s="25"/>
      <c r="L20" s="23">
        <f t="shared" si="4"/>
        <v>111666.66</v>
      </c>
      <c r="M20" s="26"/>
      <c r="N20" s="23">
        <v>0</v>
      </c>
      <c r="O20" s="26"/>
      <c r="P20" s="28">
        <f t="shared" si="1"/>
        <v>-74444.44</v>
      </c>
      <c r="R20" s="23">
        <v>37222.22</v>
      </c>
    </row>
    <row r="21" spans="1:18" ht="47.25" customHeight="1" x14ac:dyDescent="0.2">
      <c r="A21" s="15">
        <v>6</v>
      </c>
      <c r="C21" s="50">
        <f t="shared" si="2"/>
        <v>0</v>
      </c>
      <c r="D21" s="52"/>
      <c r="E21" s="51">
        <v>148888.88</v>
      </c>
      <c r="F21" s="16"/>
      <c r="G21" s="9"/>
      <c r="H21" s="23">
        <f t="shared" si="3"/>
        <v>0</v>
      </c>
      <c r="I21" s="27"/>
      <c r="J21" s="22">
        <f t="shared" si="0"/>
        <v>0</v>
      </c>
      <c r="K21" s="25"/>
      <c r="L21" s="23">
        <f t="shared" si="4"/>
        <v>148888.88</v>
      </c>
      <c r="M21" s="26"/>
      <c r="N21" s="23">
        <v>0</v>
      </c>
      <c r="O21" s="26"/>
      <c r="P21" s="28">
        <f t="shared" si="1"/>
        <v>-148888.88</v>
      </c>
      <c r="R21" s="23"/>
    </row>
    <row r="22" spans="1:18" ht="47.25" customHeight="1" x14ac:dyDescent="0.2">
      <c r="A22" s="15">
        <v>7</v>
      </c>
      <c r="C22" s="50">
        <f t="shared" si="2"/>
        <v>0</v>
      </c>
      <c r="D22" s="52"/>
      <c r="E22" s="51">
        <v>111666.66</v>
      </c>
      <c r="F22" s="16"/>
      <c r="G22" s="9"/>
      <c r="H22" s="23">
        <f t="shared" si="3"/>
        <v>0</v>
      </c>
      <c r="I22" s="27"/>
      <c r="J22" s="22">
        <f t="shared" si="0"/>
        <v>0</v>
      </c>
      <c r="K22" s="25"/>
      <c r="L22" s="23">
        <f t="shared" si="4"/>
        <v>111666.66</v>
      </c>
      <c r="M22" s="26"/>
      <c r="N22" s="23">
        <v>0</v>
      </c>
      <c r="O22" s="26"/>
      <c r="P22" s="28">
        <f t="shared" si="1"/>
        <v>-111666.66</v>
      </c>
      <c r="R22" s="23"/>
    </row>
    <row r="23" spans="1:18" ht="47.25" customHeight="1" x14ac:dyDescent="0.2">
      <c r="A23" s="15"/>
      <c r="C23" s="50"/>
      <c r="D23" s="52"/>
      <c r="E23" s="51"/>
      <c r="F23" s="16"/>
      <c r="G23" s="9"/>
      <c r="H23" s="23"/>
      <c r="I23" s="27"/>
      <c r="J23" s="22"/>
      <c r="K23" s="25"/>
      <c r="L23" s="23"/>
      <c r="M23" s="26"/>
      <c r="N23" s="23"/>
      <c r="O23" s="26"/>
      <c r="P23" s="28"/>
      <c r="R23" s="23"/>
    </row>
    <row r="24" spans="1:18" ht="47.25" customHeight="1" x14ac:dyDescent="0.2">
      <c r="A24" s="15"/>
      <c r="C24" s="50"/>
      <c r="D24" s="52"/>
      <c r="E24" s="51"/>
      <c r="F24" s="16"/>
      <c r="G24" s="9"/>
      <c r="H24" s="23"/>
      <c r="I24" s="27"/>
      <c r="J24" s="22"/>
      <c r="K24" s="25"/>
      <c r="L24" s="23"/>
      <c r="M24" s="26"/>
      <c r="N24" s="23"/>
      <c r="O24" s="26"/>
      <c r="P24" s="28"/>
      <c r="R24" s="23"/>
    </row>
    <row r="25" spans="1:18" ht="47.25" customHeight="1" x14ac:dyDescent="0.2">
      <c r="A25" s="15"/>
      <c r="C25" s="50"/>
      <c r="D25" s="52"/>
      <c r="E25" s="51"/>
      <c r="F25" s="16"/>
      <c r="G25" s="9"/>
      <c r="H25" s="23"/>
      <c r="I25" s="27"/>
      <c r="J25" s="22"/>
      <c r="K25" s="25"/>
      <c r="L25" s="23"/>
      <c r="M25" s="26"/>
      <c r="N25" s="23"/>
      <c r="O25" s="26"/>
      <c r="P25" s="28"/>
      <c r="R25" s="23"/>
    </row>
    <row r="26" spans="1:18" ht="47.25" hidden="1" customHeight="1" x14ac:dyDescent="0.2">
      <c r="A26" s="15"/>
      <c r="C26" s="50"/>
      <c r="D26" s="52"/>
      <c r="E26" s="51"/>
      <c r="F26" s="16"/>
      <c r="G26" s="9"/>
      <c r="H26" s="23"/>
      <c r="I26" s="27"/>
      <c r="J26" s="22"/>
      <c r="K26" s="25"/>
      <c r="L26" s="23"/>
      <c r="M26" s="26"/>
      <c r="N26" s="23"/>
      <c r="O26" s="26"/>
      <c r="P26" s="28"/>
      <c r="R26" s="23"/>
    </row>
    <row r="27" spans="1:18" ht="47.25" hidden="1" customHeight="1" x14ac:dyDescent="0.2">
      <c r="A27" s="15"/>
      <c r="C27" s="50"/>
      <c r="D27" s="52"/>
      <c r="E27" s="51"/>
      <c r="F27" s="16"/>
      <c r="G27" s="9"/>
      <c r="H27" s="23"/>
      <c r="I27" s="27"/>
      <c r="J27" s="22"/>
      <c r="K27" s="25"/>
      <c r="L27" s="23"/>
      <c r="M27" s="26"/>
      <c r="N27" s="23"/>
      <c r="O27" s="26"/>
      <c r="P27" s="28"/>
      <c r="R27" s="23"/>
    </row>
    <row r="28" spans="1:18" ht="47.25" hidden="1" customHeight="1" x14ac:dyDescent="0.2">
      <c r="A28" s="15"/>
      <c r="C28" s="50"/>
      <c r="D28" s="52"/>
      <c r="E28" s="51"/>
      <c r="F28" s="16"/>
      <c r="G28" s="9"/>
      <c r="H28" s="23"/>
      <c r="I28" s="27"/>
      <c r="J28" s="22"/>
      <c r="K28" s="25"/>
      <c r="L28" s="23"/>
      <c r="M28" s="26"/>
      <c r="N28" s="23"/>
      <c r="O28" s="26"/>
      <c r="P28" s="28"/>
      <c r="R28" s="23"/>
    </row>
    <row r="29" spans="1:18" ht="47.25" hidden="1" customHeight="1" x14ac:dyDescent="0.2">
      <c r="A29" s="15"/>
      <c r="C29" s="50"/>
      <c r="D29" s="52"/>
      <c r="E29" s="51"/>
      <c r="F29" s="16"/>
      <c r="G29" s="9"/>
      <c r="H29" s="23"/>
      <c r="I29" s="27"/>
      <c r="J29" s="22"/>
      <c r="K29" s="25"/>
      <c r="L29" s="23"/>
      <c r="M29" s="26"/>
      <c r="N29" s="23"/>
      <c r="O29" s="26"/>
      <c r="P29" s="28"/>
      <c r="R29" s="23"/>
    </row>
    <row r="33" spans="1:14" x14ac:dyDescent="0.2">
      <c r="A33" s="7" t="s">
        <v>12</v>
      </c>
      <c r="G33" s="16"/>
      <c r="H33" s="16"/>
      <c r="I33" s="16"/>
      <c r="J33" s="20"/>
      <c r="K33" s="21"/>
      <c r="L33" s="21"/>
      <c r="M33" s="21"/>
      <c r="N33" s="21"/>
    </row>
    <row r="34" spans="1:14" ht="23.25" customHeight="1" x14ac:dyDescent="0.2">
      <c r="G34" s="2"/>
      <c r="H34" s="2"/>
      <c r="I34" s="2"/>
      <c r="J34" s="8"/>
      <c r="N34" s="3" t="s">
        <v>8</v>
      </c>
    </row>
    <row r="35" spans="1:14" ht="23.25" customHeight="1" x14ac:dyDescent="0.2">
      <c r="G35" s="2"/>
      <c r="H35" s="2"/>
      <c r="I35" s="2"/>
      <c r="J35" s="8"/>
      <c r="N35" s="3"/>
    </row>
    <row r="36" spans="1:14" x14ac:dyDescent="0.2">
      <c r="A36" s="7" t="s">
        <v>13</v>
      </c>
      <c r="G36" s="2"/>
      <c r="H36" s="16"/>
      <c r="I36" s="16"/>
      <c r="J36" s="20"/>
      <c r="K36" s="21"/>
      <c r="L36" s="21"/>
      <c r="M36" s="21"/>
      <c r="N36" s="21"/>
    </row>
    <row r="37" spans="1:14" x14ac:dyDescent="0.2">
      <c r="N37"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2019-02-05T16:39:07Z</dcterms:modified>
</cp:coreProperties>
</file>