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LCLS-II\PMO\Accruals\06. Mar-19\"/>
    </mc:Choice>
  </mc:AlternateContent>
  <bookViews>
    <workbookView xWindow="0" yWindow="0" windowWidth="28800" windowHeight="12060"/>
  </bookViews>
  <sheets>
    <sheet name="Form" sheetId="6" r:id="rId1"/>
    <sheet name="Process" sheetId="4" r:id="rId2"/>
    <sheet name=" Accting USE Data Entry Form" sheetId="3" r:id="rId3"/>
  </sheets>
  <externalReferences>
    <externalReference r:id="rId4"/>
    <externalReference r:id="rId5"/>
  </externalReferences>
  <definedNames>
    <definedName name="_xlnm._FilterDatabase" localSheetId="0" hidden="1">Form!$A$7:$L$97</definedName>
    <definedName name="FNALDESPH3">[1]Details!$F$6</definedName>
    <definedName name="RICavMilestoneVal">[2]List!$Y$3</definedName>
  </definedNames>
  <calcPr calcId="162913"/>
</workbook>
</file>

<file path=xl/calcChain.xml><?xml version="1.0" encoding="utf-8"?>
<calcChain xmlns="http://schemas.openxmlformats.org/spreadsheetml/2006/main">
  <c r="N6" i="3" l="1"/>
  <c r="A81" i="6" l="1"/>
  <c r="H89" i="3"/>
  <c r="J89" i="3" s="1"/>
  <c r="L89" i="3" l="1"/>
  <c r="P89" i="3" s="1"/>
  <c r="C89" i="3"/>
  <c r="C81" i="6" s="1"/>
  <c r="A80" i="6"/>
  <c r="H88" i="3"/>
  <c r="J88" i="3" s="1"/>
  <c r="C88" i="3" l="1"/>
  <c r="C80" i="6" s="1"/>
  <c r="L88" i="3"/>
  <c r="P88" i="3" s="1"/>
  <c r="C77" i="6"/>
  <c r="C79" i="6"/>
  <c r="A76" i="6"/>
  <c r="A77" i="6"/>
  <c r="A78" i="6"/>
  <c r="A79" i="6"/>
  <c r="H87" i="3"/>
  <c r="J87" i="3" s="1"/>
  <c r="C87" i="3"/>
  <c r="H86" i="3"/>
  <c r="J86" i="3" s="1"/>
  <c r="J85" i="3"/>
  <c r="L85" i="3" s="1"/>
  <c r="H85" i="3"/>
  <c r="C85" i="3" s="1"/>
  <c r="H84" i="3"/>
  <c r="J84" i="3" s="1"/>
  <c r="C86" i="3" l="1"/>
  <c r="C78" i="6" s="1"/>
  <c r="L87" i="3"/>
  <c r="P87" i="3"/>
  <c r="L86" i="3"/>
  <c r="P86" i="3" s="1"/>
  <c r="P85" i="3"/>
  <c r="L84" i="3"/>
  <c r="P84" i="3" s="1"/>
  <c r="C84" i="3"/>
  <c r="C76" i="6" s="1"/>
  <c r="A75" i="6" l="1"/>
  <c r="H83" i="3"/>
  <c r="C83" i="3" s="1"/>
  <c r="C75" i="6" s="1"/>
  <c r="J83" i="3" l="1"/>
  <c r="H45" i="3"/>
  <c r="J45" i="3" l="1"/>
  <c r="C45" i="3"/>
  <c r="L45" i="3"/>
  <c r="P45" i="3" s="1"/>
  <c r="L83" i="3"/>
  <c r="P83" i="3"/>
  <c r="H16" i="3"/>
  <c r="J16" i="3" s="1"/>
  <c r="L16" i="3" s="1"/>
  <c r="H23" i="3"/>
  <c r="C23" i="3" s="1"/>
  <c r="H17" i="3"/>
  <c r="C17" i="3" s="1"/>
  <c r="H18" i="3"/>
  <c r="C18" i="3" s="1"/>
  <c r="H19" i="3"/>
  <c r="C19" i="3" s="1"/>
  <c r="H20" i="3"/>
  <c r="C20" i="3" s="1"/>
  <c r="H21" i="3"/>
  <c r="C21" i="3" s="1"/>
  <c r="H22" i="3"/>
  <c r="C22" i="3" s="1"/>
  <c r="H24" i="3"/>
  <c r="C24" i="3" s="1"/>
  <c r="H25" i="3"/>
  <c r="C25" i="3" s="1"/>
  <c r="H26" i="3"/>
  <c r="C26" i="3" s="1"/>
  <c r="H27" i="3"/>
  <c r="C27" i="3" s="1"/>
  <c r="H28" i="3"/>
  <c r="C28" i="3" s="1"/>
  <c r="H29" i="3"/>
  <c r="C29" i="3" s="1"/>
  <c r="H30" i="3"/>
  <c r="C30" i="3" s="1"/>
  <c r="H31" i="3"/>
  <c r="C31" i="3" s="1"/>
  <c r="H32" i="3"/>
  <c r="C32" i="3" s="1"/>
  <c r="H33" i="3"/>
  <c r="C33" i="3" s="1"/>
  <c r="H34" i="3"/>
  <c r="C34" i="3" s="1"/>
  <c r="H35" i="3"/>
  <c r="C35" i="3" s="1"/>
  <c r="H36" i="3"/>
  <c r="C36" i="3" s="1"/>
  <c r="H37" i="3"/>
  <c r="C37" i="3" s="1"/>
  <c r="H38" i="3"/>
  <c r="C38" i="3" s="1"/>
  <c r="H39" i="3"/>
  <c r="C39" i="3" s="1"/>
  <c r="H40" i="3"/>
  <c r="C40" i="3" s="1"/>
  <c r="H41" i="3"/>
  <c r="C41" i="3" s="1"/>
  <c r="H42" i="3"/>
  <c r="H43" i="3"/>
  <c r="C43" i="3" s="1"/>
  <c r="H44" i="3"/>
  <c r="C44" i="3" s="1"/>
  <c r="H46" i="3"/>
  <c r="C46" i="3" s="1"/>
  <c r="H47" i="3"/>
  <c r="C47" i="3" s="1"/>
  <c r="H48" i="3"/>
  <c r="C48" i="3" s="1"/>
  <c r="H49" i="3"/>
  <c r="C49" i="3" s="1"/>
  <c r="H50" i="3"/>
  <c r="C50" i="3" s="1"/>
  <c r="H51" i="3"/>
  <c r="C51" i="3" s="1"/>
  <c r="H52" i="3"/>
  <c r="C52" i="3" s="1"/>
  <c r="H53" i="3"/>
  <c r="C53" i="3" s="1"/>
  <c r="H54" i="3"/>
  <c r="C54" i="3" s="1"/>
  <c r="H55" i="3"/>
  <c r="C55" i="3" s="1"/>
  <c r="H56" i="3"/>
  <c r="C56" i="3" s="1"/>
  <c r="H57" i="3"/>
  <c r="C57" i="3" s="1"/>
  <c r="H58" i="3"/>
  <c r="C58" i="3" s="1"/>
  <c r="H59" i="3"/>
  <c r="C59" i="3" s="1"/>
  <c r="H60" i="3"/>
  <c r="C60" i="3" s="1"/>
  <c r="H61" i="3"/>
  <c r="C61" i="3" s="1"/>
  <c r="H62" i="3"/>
  <c r="C62" i="3" s="1"/>
  <c r="H63" i="3"/>
  <c r="C63" i="3" s="1"/>
  <c r="H64" i="3"/>
  <c r="C64" i="3" s="1"/>
  <c r="H65" i="3"/>
  <c r="C65" i="3" s="1"/>
  <c r="H66" i="3"/>
  <c r="C66" i="3" s="1"/>
  <c r="H67" i="3"/>
  <c r="C67" i="3" s="1"/>
  <c r="H68" i="3"/>
  <c r="C68" i="3" s="1"/>
  <c r="H69" i="3"/>
  <c r="C69" i="3" s="1"/>
  <c r="H70" i="3"/>
  <c r="C70" i="3" s="1"/>
  <c r="H71" i="3"/>
  <c r="C71" i="3" s="1"/>
  <c r="H72" i="3"/>
  <c r="C72" i="3" s="1"/>
  <c r="H73" i="3"/>
  <c r="C73" i="3" s="1"/>
  <c r="H74" i="3"/>
  <c r="C74" i="3" s="1"/>
  <c r="H75" i="3"/>
  <c r="C75" i="3" s="1"/>
  <c r="H76" i="3"/>
  <c r="C76" i="3" s="1"/>
  <c r="H77" i="3"/>
  <c r="C77" i="3" s="1"/>
  <c r="H78" i="3"/>
  <c r="C78" i="3" s="1"/>
  <c r="H79" i="3"/>
  <c r="C79" i="3" s="1"/>
  <c r="H80" i="3"/>
  <c r="C80" i="3" s="1"/>
  <c r="H81" i="3"/>
  <c r="C81" i="3" s="1"/>
  <c r="H82" i="3"/>
  <c r="C82" i="3" s="1"/>
  <c r="C42" i="3"/>
  <c r="P16" i="3" l="1"/>
  <c r="J17" i="3"/>
  <c r="L17" i="3" s="1"/>
  <c r="A9" i="6"/>
  <c r="C9" i="6"/>
  <c r="A10" i="6"/>
  <c r="C10" i="6"/>
  <c r="A11" i="6"/>
  <c r="C11" i="6"/>
  <c r="A12" i="6"/>
  <c r="C12" i="6"/>
  <c r="A13" i="6"/>
  <c r="C13" i="6"/>
  <c r="A14" i="6"/>
  <c r="C14" i="6"/>
  <c r="A15" i="6"/>
  <c r="C15" i="6"/>
  <c r="A16" i="6"/>
  <c r="C16" i="6"/>
  <c r="A17" i="6"/>
  <c r="C17" i="6"/>
  <c r="A18" i="6"/>
  <c r="C18" i="6"/>
  <c r="A19" i="6"/>
  <c r="C19" i="6"/>
  <c r="A20" i="6"/>
  <c r="C20" i="6"/>
  <c r="A21" i="6"/>
  <c r="C21" i="6"/>
  <c r="A22" i="6"/>
  <c r="C22" i="6"/>
  <c r="A23" i="6"/>
  <c r="C23" i="6"/>
  <c r="A24" i="6"/>
  <c r="C24" i="6"/>
  <c r="A25" i="6"/>
  <c r="C25" i="6"/>
  <c r="A26" i="6"/>
  <c r="C26" i="6"/>
  <c r="A27" i="6"/>
  <c r="C27" i="6"/>
  <c r="A28" i="6"/>
  <c r="C28" i="6"/>
  <c r="A29" i="6"/>
  <c r="C29" i="6"/>
  <c r="A30" i="6"/>
  <c r="C30" i="6"/>
  <c r="A31" i="6"/>
  <c r="C31" i="6"/>
  <c r="A32" i="6"/>
  <c r="C32" i="6"/>
  <c r="A33" i="6"/>
  <c r="C33" i="6"/>
  <c r="A34" i="6"/>
  <c r="C34" i="6"/>
  <c r="A35" i="6"/>
  <c r="C35" i="6"/>
  <c r="A36" i="6"/>
  <c r="C36" i="6"/>
  <c r="A37" i="6"/>
  <c r="C37" i="6"/>
  <c r="A38" i="6"/>
  <c r="C38" i="6"/>
  <c r="A39" i="6"/>
  <c r="C39" i="6"/>
  <c r="A40" i="6"/>
  <c r="C40" i="6"/>
  <c r="A41" i="6"/>
  <c r="C41" i="6"/>
  <c r="A42" i="6"/>
  <c r="C42" i="6"/>
  <c r="A43" i="6"/>
  <c r="C43" i="6"/>
  <c r="A44" i="6"/>
  <c r="C44" i="6"/>
  <c r="A45" i="6"/>
  <c r="C45" i="6"/>
  <c r="A46" i="6"/>
  <c r="C46" i="6"/>
  <c r="A47" i="6"/>
  <c r="C47" i="6"/>
  <c r="A48" i="6"/>
  <c r="C48" i="6"/>
  <c r="A49" i="6"/>
  <c r="C49" i="6"/>
  <c r="A50" i="6"/>
  <c r="C50" i="6"/>
  <c r="A51" i="6"/>
  <c r="C51" i="6"/>
  <c r="A52" i="6"/>
  <c r="C52" i="6"/>
  <c r="A53" i="6"/>
  <c r="C53" i="6"/>
  <c r="A54" i="6"/>
  <c r="C54" i="6"/>
  <c r="A55" i="6"/>
  <c r="C55" i="6"/>
  <c r="A56" i="6"/>
  <c r="C56" i="6"/>
  <c r="A57" i="6"/>
  <c r="C57" i="6"/>
  <c r="A58" i="6"/>
  <c r="C58" i="6"/>
  <c r="A59" i="6"/>
  <c r="C59" i="6"/>
  <c r="A60" i="6"/>
  <c r="C60" i="6"/>
  <c r="A61" i="6"/>
  <c r="C61" i="6"/>
  <c r="A62" i="6"/>
  <c r="C62" i="6"/>
  <c r="A63" i="6"/>
  <c r="C63" i="6"/>
  <c r="A64" i="6"/>
  <c r="C64" i="6"/>
  <c r="A65" i="6"/>
  <c r="C65" i="6"/>
  <c r="A66" i="6"/>
  <c r="C66" i="6"/>
  <c r="A67" i="6"/>
  <c r="C67" i="6"/>
  <c r="A68" i="6"/>
  <c r="C68" i="6"/>
  <c r="A69" i="6"/>
  <c r="C69" i="6"/>
  <c r="A70" i="6"/>
  <c r="C70" i="6"/>
  <c r="A71" i="6"/>
  <c r="C71" i="6"/>
  <c r="A72" i="6"/>
  <c r="C72" i="6"/>
  <c r="A73" i="6"/>
  <c r="C73" i="6"/>
  <c r="A74" i="6"/>
  <c r="C74" i="6"/>
  <c r="A8" i="6"/>
  <c r="C8" i="3"/>
  <c r="C6" i="3"/>
  <c r="J82" i="3" l="1"/>
  <c r="J81" i="3"/>
  <c r="J80" i="3"/>
  <c r="J79" i="3"/>
  <c r="J78" i="3"/>
  <c r="J77" i="3"/>
  <c r="J76" i="3"/>
  <c r="J75" i="3"/>
  <c r="J74" i="3"/>
  <c r="J73" i="3"/>
  <c r="J72" i="3"/>
  <c r="L72" i="3" s="1"/>
  <c r="P72" i="3" s="1"/>
  <c r="J71" i="3"/>
  <c r="J70" i="3"/>
  <c r="J69" i="3"/>
  <c r="J68" i="3"/>
  <c r="J67" i="3"/>
  <c r="J66" i="3"/>
  <c r="J65" i="3"/>
  <c r="J64" i="3"/>
  <c r="J63" i="3"/>
  <c r="J62" i="3"/>
  <c r="J61" i="3"/>
  <c r="J60" i="3"/>
  <c r="J59" i="3"/>
  <c r="J58" i="3"/>
  <c r="J57" i="3"/>
  <c r="J56" i="3"/>
  <c r="J55" i="3"/>
  <c r="J54" i="3"/>
  <c r="J53" i="3"/>
  <c r="J52" i="3"/>
  <c r="J51" i="3"/>
  <c r="J50" i="3"/>
  <c r="J49" i="3"/>
  <c r="J48" i="3"/>
  <c r="J47" i="3"/>
  <c r="J46" i="3"/>
  <c r="J44" i="3"/>
  <c r="J43" i="3"/>
  <c r="J42" i="3"/>
  <c r="J41" i="3"/>
  <c r="J40" i="3"/>
  <c r="J39" i="3"/>
  <c r="J38" i="3"/>
  <c r="J37" i="3"/>
  <c r="J36" i="3"/>
  <c r="J35" i="3"/>
  <c r="J34" i="3"/>
  <c r="J33" i="3"/>
  <c r="J32" i="3"/>
  <c r="J31" i="3"/>
  <c r="J30" i="3"/>
  <c r="J29" i="3"/>
  <c r="J28" i="3"/>
  <c r="J27" i="3"/>
  <c r="J26" i="3"/>
  <c r="J25" i="3"/>
  <c r="J24" i="3"/>
  <c r="J23" i="3"/>
  <c r="J22" i="3"/>
  <c r="J21" i="3"/>
  <c r="J20" i="3"/>
  <c r="J19" i="3"/>
  <c r="J18" i="3"/>
  <c r="P17" i="3"/>
  <c r="E8" i="6"/>
  <c r="E9" i="6"/>
  <c r="E10" i="6"/>
  <c r="E37" i="6"/>
  <c r="E51" i="6"/>
  <c r="E52" i="6"/>
  <c r="E53" i="6"/>
  <c r="E54" i="6"/>
  <c r="E55" i="6"/>
  <c r="E56" i="6"/>
  <c r="E57" i="6"/>
  <c r="E58" i="6"/>
  <c r="E59" i="6"/>
  <c r="E60" i="6"/>
  <c r="E61" i="6"/>
  <c r="E62" i="6"/>
  <c r="E63" i="6"/>
  <c r="E64" i="6"/>
  <c r="E65" i="6"/>
  <c r="E66" i="6"/>
  <c r="E67" i="6"/>
  <c r="E68" i="6"/>
  <c r="E69" i="6"/>
  <c r="E70" i="6"/>
  <c r="E71" i="6"/>
  <c r="E72" i="6"/>
  <c r="E73" i="6"/>
  <c r="E74" i="6"/>
  <c r="L101" i="6"/>
  <c r="L18" i="3" l="1"/>
  <c r="P18" i="3" s="1"/>
  <c r="L26" i="3"/>
  <c r="P26" i="3" s="1"/>
  <c r="L42" i="3"/>
  <c r="P42" i="3" s="1"/>
  <c r="L50" i="3"/>
  <c r="P50" i="3" s="1"/>
  <c r="L74" i="3"/>
  <c r="P74" i="3" s="1"/>
  <c r="L19" i="3"/>
  <c r="P19" i="3" s="1"/>
  <c r="L27" i="3"/>
  <c r="P27" i="3" s="1"/>
  <c r="L35" i="3"/>
  <c r="P35" i="3" s="1"/>
  <c r="L43" i="3"/>
  <c r="P43" i="3" s="1"/>
  <c r="L51" i="3"/>
  <c r="P51" i="3" s="1"/>
  <c r="L67" i="3"/>
  <c r="P67" i="3" s="1"/>
  <c r="L75" i="3"/>
  <c r="P75" i="3" s="1"/>
  <c r="L20" i="3"/>
  <c r="P20" i="3" s="1"/>
  <c r="L28" i="3"/>
  <c r="P28" i="3" s="1"/>
  <c r="L36" i="3"/>
  <c r="P36" i="3" s="1"/>
  <c r="L44" i="3"/>
  <c r="P44" i="3" s="1"/>
  <c r="L52" i="3"/>
  <c r="P52" i="3" s="1"/>
  <c r="L76" i="3"/>
  <c r="P76" i="3" s="1"/>
  <c r="L21" i="3"/>
  <c r="P21" i="3" s="1"/>
  <c r="L29" i="3"/>
  <c r="P29" i="3" s="1"/>
  <c r="L53" i="3"/>
  <c r="P53" i="3" s="1"/>
  <c r="L61" i="3"/>
  <c r="P61" i="3" s="1"/>
  <c r="L77" i="3"/>
  <c r="P77" i="3" s="1"/>
  <c r="L34" i="3"/>
  <c r="P34" i="3" s="1"/>
  <c r="L22" i="3"/>
  <c r="P22" i="3" s="1"/>
  <c r="L30" i="3"/>
  <c r="P30" i="3" s="1"/>
  <c r="L38" i="3"/>
  <c r="P38" i="3" s="1"/>
  <c r="L46" i="3"/>
  <c r="P46" i="3" s="1"/>
  <c r="L54" i="3"/>
  <c r="P54" i="3" s="1"/>
  <c r="L62" i="3"/>
  <c r="P62" i="3" s="1"/>
  <c r="L78" i="3"/>
  <c r="P78" i="3" s="1"/>
  <c r="L23" i="3"/>
  <c r="P23" i="3" s="1"/>
  <c r="L31" i="3"/>
  <c r="P31" i="3" s="1"/>
  <c r="L47" i="3"/>
  <c r="P47" i="3" s="1"/>
  <c r="L79" i="3"/>
  <c r="P79" i="3" s="1"/>
  <c r="L24" i="3"/>
  <c r="P24" i="3" s="1"/>
  <c r="L32" i="3"/>
  <c r="P32" i="3" s="1"/>
  <c r="L48" i="3"/>
  <c r="P48" i="3" s="1"/>
  <c r="L80" i="3"/>
  <c r="P80" i="3" s="1"/>
  <c r="L25" i="3"/>
  <c r="P25" i="3" s="1"/>
  <c r="L33" i="3"/>
  <c r="P33" i="3" s="1"/>
  <c r="L41" i="3"/>
  <c r="P41" i="3" s="1"/>
  <c r="L49" i="3"/>
  <c r="P49" i="3" s="1"/>
  <c r="L65" i="3"/>
  <c r="P65" i="3" s="1"/>
  <c r="L73" i="3"/>
  <c r="P73" i="3" s="1"/>
  <c r="L81" i="3"/>
  <c r="P81" i="3" s="1"/>
  <c r="L82" i="3"/>
  <c r="P82" i="3" s="1"/>
  <c r="L71" i="3"/>
  <c r="P71" i="3" s="1"/>
  <c r="L70" i="3"/>
  <c r="P70" i="3" s="1"/>
  <c r="L69" i="3"/>
  <c r="P69" i="3" s="1"/>
  <c r="L68" i="3"/>
  <c r="P68" i="3" s="1"/>
  <c r="L66" i="3"/>
  <c r="P66" i="3" s="1"/>
  <c r="L64" i="3"/>
  <c r="P64" i="3" s="1"/>
  <c r="L63" i="3"/>
  <c r="P63" i="3" s="1"/>
  <c r="L60" i="3"/>
  <c r="P60" i="3" s="1"/>
  <c r="L59" i="3"/>
  <c r="P59" i="3" s="1"/>
  <c r="L58" i="3"/>
  <c r="P58" i="3" s="1"/>
  <c r="L57" i="3"/>
  <c r="P57" i="3" s="1"/>
  <c r="L56" i="3"/>
  <c r="P56" i="3" s="1"/>
  <c r="L55" i="3"/>
  <c r="P55" i="3" s="1"/>
  <c r="L40" i="3"/>
  <c r="P40" i="3" s="1"/>
  <c r="L39" i="3"/>
  <c r="P39" i="3" s="1"/>
  <c r="L37" i="3"/>
  <c r="P37" i="3" s="1"/>
  <c r="C16" i="3" l="1"/>
  <c r="C8" i="6" s="1"/>
</calcChain>
</file>

<file path=xl/sharedStrings.xml><?xml version="1.0" encoding="utf-8"?>
<sst xmlns="http://schemas.openxmlformats.org/spreadsheetml/2006/main" count="477" uniqueCount="127">
  <si>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</si>
  <si>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</si>
  <si>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</si>
  <si>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</si>
  <si>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</si>
  <si>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</si>
  <si>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</si>
  <si>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</si>
  <si>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</si>
  <si>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</si>
  <si>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</si>
  <si>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</si>
  <si>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</si>
  <si>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</si>
  <si>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</si>
  <si>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</si>
  <si>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</si>
  <si>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</si>
  <si>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</si>
  <si>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</si>
  <si>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</si>
  <si>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</si>
  <si>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</si>
  <si>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</si>
  <si>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</si>
  <si>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</si>
  <si>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</si>
  <si>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</si>
  <si>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</si>
  <si>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</si>
  <si>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</si>
  <si>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</si>
  <si>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</si>
  <si>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</si>
  <si>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</si>
  <si>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</si>
  <si>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</si>
  <si>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</si>
  <si>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</si>
  <si>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</si>
  <si>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</si>
  <si>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</si>
  <si>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</si>
  <si>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Complete this form by the 2nd work day after month end if an invoice has been not been approved by the SOTR or CAM for work completed through the end of the month.  NOTE:  This form can still be completed by the 2nd work day of the month to ensure the accrual is processed.</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</si>
  <si>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</si>
  <si>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</si>
  <si>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</si>
  <si>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</si>
  <si>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Eden Evans for Ed Daly</t>
  </si>
  <si>
    <t>Laney</t>
  </si>
  <si>
    <t>PO Percent Complete Form</t>
  </si>
  <si>
    <t>Current Month Accrual</t>
  </si>
  <si>
    <t>Etorre Zanon</t>
  </si>
  <si>
    <t>15-C0753</t>
  </si>
  <si>
    <t xml:space="preserve">Proof of Complete Furnace Upgrade </t>
  </si>
  <si>
    <t>JLab Acceptance of nitrogen doping process - Cavity 1 (of 2)</t>
  </si>
  <si>
    <t>JLab Acceptance of nitrogen doping process - Cavity 2 (of 2)</t>
  </si>
  <si>
    <t>Manufacturing Drawings released and accepted by JLab</t>
  </si>
  <si>
    <t>First Article Cavities Mechanical Pre-fab</t>
  </si>
  <si>
    <t>First Articles (1-8) Delivered and Accepted by JLab</t>
  </si>
  <si>
    <t>Production Cavities (9-72) Mechanical Pre-Fabrication</t>
  </si>
  <si>
    <t>Production Cavities (73-133) Mechanical Pre-Fabrication</t>
  </si>
  <si>
    <t>Delivery &amp; Acceptance of Cavities (9-12)</t>
  </si>
  <si>
    <t>Delivery &amp; Acceptance of Cavities (13-16)</t>
  </si>
  <si>
    <t>Delivery &amp; Acceptance of Cavities (17-20)</t>
  </si>
  <si>
    <t>Delivery &amp; Acceptance of Cavities (21-24)</t>
  </si>
  <si>
    <t>Delivery &amp; Acceptance of Cavities (25-28)</t>
  </si>
  <si>
    <t>Delivery &amp; Acceptance of Cavities (29-32)</t>
  </si>
  <si>
    <t>Delivery &amp; Acceptance of Cavities (33-36)</t>
  </si>
  <si>
    <t>Delivery &amp; Acceptance of Cavities (37-40)</t>
  </si>
  <si>
    <t>Delivery &amp; Acceptance of Cavities (41-44)</t>
  </si>
  <si>
    <t>Delivery &amp; Acceptance of Cavities (45-48)</t>
  </si>
  <si>
    <t>Delivery &amp; Acceptance of Cavities (49-52)</t>
  </si>
  <si>
    <t>Delivery &amp; Acceptance of Cavities (53-56)</t>
  </si>
  <si>
    <t>Delivery &amp; Acceptance of Cavities (57-60)</t>
  </si>
  <si>
    <t>Delivery &amp; Acceptance of Cavities (61-64)</t>
  </si>
  <si>
    <t>MOD 004: Right Angle Valves</t>
  </si>
  <si>
    <t>MOD 005: CTM Spare Parts</t>
  </si>
  <si>
    <t>Delivery &amp; Acceptance of Cavities (65-68)</t>
  </si>
  <si>
    <t>Delivery &amp; Acceptance of Cavities (69-72)</t>
  </si>
  <si>
    <t>MOD 006: Recipe Modification (Cavities 9-16)</t>
  </si>
  <si>
    <t>MOD 007: Recipe Mod (Cavs 17-133) $3547.1/ea</t>
  </si>
  <si>
    <t>MOD 008: Right Angle Valves</t>
  </si>
  <si>
    <t>MOD 009 Shipping and Customs</t>
  </si>
  <si>
    <t>MOD 011 BCP Rework</t>
  </si>
  <si>
    <t>Delivery &amp; Acceptance of Cavities (73-76)</t>
  </si>
  <si>
    <t>Delivery &amp; Acceptance of Cavities (77-80)</t>
  </si>
  <si>
    <t>Delivery &amp; Acceptance of Cavities (81-84)</t>
  </si>
  <si>
    <t>Delivery &amp; Acceptance of Cavities (85-88)</t>
  </si>
  <si>
    <t>Delivery &amp; Acceptance of Cavities (89-92)</t>
  </si>
  <si>
    <t>Delivery &amp; Acceptance of Cavities (93-96)</t>
  </si>
  <si>
    <t>Delivery &amp; Acceptance of Cavities (97-100)</t>
  </si>
  <si>
    <t>Delivery &amp; Acceptance of Cavities (101-104)</t>
  </si>
  <si>
    <t>Delivery &amp; Acceptance of Cavities (105-108)</t>
  </si>
  <si>
    <t>Delivery &amp; Acceptance of Cavities (109-112)</t>
  </si>
  <si>
    <t>Delivery &amp; Acceptance of Cavities (113-116)</t>
  </si>
  <si>
    <t>Delivery &amp; Acceptance of Cavities (117-120)</t>
  </si>
  <si>
    <t>Delivery &amp; Acceptance of Cavities (121-124)</t>
  </si>
  <si>
    <t>Delivery &amp; Acceptance of Cavities (125-128)</t>
  </si>
  <si>
    <t>Delivery &amp; Acceptance of Cavities (129-133)</t>
  </si>
  <si>
    <t>Performance Incentives</t>
  </si>
  <si>
    <t>MOD 015: Misc Changes and Lease Funding - Mfg Changes</t>
  </si>
  <si>
    <t>MOD 015: Misc Changes and Lease Funding - DESY Lease</t>
  </si>
  <si>
    <t>MOD 015: Misc Changes and Lease Funding - CRN-EZ-001</t>
  </si>
  <si>
    <t>MOD 015: Misc Changes and Lease Funding - CRN-EZ-011</t>
  </si>
  <si>
    <t>MOD 015: Misc Changes and Lease Funding - CRN-EZ-015</t>
  </si>
  <si>
    <t>MOD 015: Misc Changes and Lease Funding - CRN-EZ-014</t>
  </si>
  <si>
    <t>MOD 016: 4 Cavities - Delivery and Acceptance of 134 - 137</t>
  </si>
  <si>
    <t>MOD 016: 4 Cavities - Delivery and Acceptance of 138 - 141</t>
  </si>
  <si>
    <t>MOD 016: 4 Cavities - Delivery and Acceptance of 142 - 145</t>
  </si>
  <si>
    <t>MOD 016: 4 Cavities - Delivery and Acceptance of 146 - 149</t>
  </si>
  <si>
    <t>MOD 016: 4 Cavities - Delivery and Acceptance of 150 - 153</t>
  </si>
  <si>
    <t>MOD 016: 4 Cavities - Delivery and Acceptance of 154 - 157</t>
  </si>
  <si>
    <t>MOD 016: 4 Cavities - Delivery and Acceptance of 158 - 161</t>
  </si>
  <si>
    <t>MOD 016: 4 Cavities - Delivery and Acceptance of 162 - 165</t>
  </si>
  <si>
    <t>MOD 016: Tooling and Hardware Set-Up for Single Cell Processing</t>
  </si>
  <si>
    <t>MOD 016: Single Cell Manufacture and Processing (7 each)</t>
  </si>
  <si>
    <t>MOD 016: Delivery of Single Cell Cavities (7 each)</t>
  </si>
  <si>
    <t>MOD 017: Realign Line Items In The Award</t>
  </si>
  <si>
    <t>MOD 018: Cavity 249</t>
  </si>
  <si>
    <t>MOD 018: Cavity 229</t>
  </si>
  <si>
    <t>MOD 018: Cavity 244</t>
  </si>
  <si>
    <t>MOD 018: Cavity 238</t>
  </si>
  <si>
    <t>MOD 019: Radial Tuning Cavity 226</t>
  </si>
  <si>
    <t>MOD 020: Exchange Rate Adjustments</t>
  </si>
  <si>
    <t>MOD 002: Support of DESY EQUIPMENT ($7,621/mo)</t>
  </si>
  <si>
    <t>MOD 003: Approval and funding for Incentive Payments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</si>
</sst>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7"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sz val="10"/>
      <color rgb="FFFF0000"/>
      <name val="Arial"/>
      <family val="2"/>
    </font>
    <font>
      <b/>
      <sz val="11"/>
      <name val="Arial"/>
      <family val="2"/>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34998626667073579"/>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3">
    <xf numFmtId="0" fontId="0" fillId="0" borderId="0"/>
    <xf numFmtId="9" fontId="6" fillId="0" borderId="0" applyFont="0" applyFill="0" applyBorder="0" applyAlignment="0" applyProtection="0"/>
    <xf numFmtId="9" fontId="13" fillId="0" borderId="0" applyFont="0" applyFill="0" applyBorder="0" applyAlignment="0" applyProtection="0"/>
  </cellStyleXfs>
  <cellXfs count="114">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4" borderId="1" xfId="0" applyNumberFormat="1" applyFill="1" applyBorder="1"/>
    <xf numFmtId="0" fontId="0" fillId="0" borderId="0" xfId="0" applyAlignment="1">
      <alignment wrapText="1"/>
    </xf>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0" fillId="0" borderId="0" xfId="0" applyAlignment="1" applyProtection="1">
      <alignment horizontal="center"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4" fillId="0" borderId="1" xfId="0" applyFont="1" applyBorder="1" applyAlignment="1">
      <alignment horizontal="center" wrapText="1"/>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0" fillId="0" borderId="0" xfId="0" applyAlignment="1"/>
    <xf numFmtId="0" fontId="0" fillId="0" borderId="1" xfId="0" applyBorder="1" applyProtection="1"/>
    <xf numFmtId="0" fontId="3" fillId="0" borderId="1" xfId="0" applyFont="1" applyBorder="1" applyAlignment="1" applyProtection="1">
      <alignment horizontal="center" wrapText="1"/>
    </xf>
    <xf numFmtId="0" fontId="0" fillId="0" borderId="0" xfId="0" applyBorder="1" applyAlignment="1" applyProtection="1">
      <alignment horizontal="center"/>
    </xf>
    <xf numFmtId="10" fontId="0" fillId="0" borderId="0" xfId="0" applyNumberFormat="1" applyBorder="1" applyProtection="1"/>
    <xf numFmtId="0" fontId="13" fillId="0" borderId="0" xfId="0" applyFont="1" applyBorder="1" applyAlignment="1" applyProtection="1">
      <alignment horizontal="center" wrapText="1"/>
    </xf>
    <xf numFmtId="0" fontId="0" fillId="0" borderId="0" xfId="0" applyAlignment="1">
      <alignment wrapText="1"/>
    </xf>
    <xf numFmtId="0" fontId="14" fillId="0" borderId="0" xfId="0" applyFont="1" applyAlignment="1">
      <alignment wrapText="1"/>
    </xf>
    <xf numFmtId="0" fontId="0" fillId="5" borderId="0" xfId="0" applyFill="1" applyProtection="1"/>
    <xf numFmtId="0" fontId="0" fillId="5" borderId="0" xfId="0" applyFill="1" applyAlignment="1" applyProtection="1">
      <alignment horizontal="center"/>
    </xf>
    <xf numFmtId="0" fontId="0" fillId="5" borderId="0" xfId="0" applyFill="1" applyAlignment="1" applyProtection="1">
      <alignment horizontal="center" vertical="top"/>
    </xf>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5" borderId="0" xfId="0" applyFill="1" applyBorder="1" applyProtection="1"/>
    <xf numFmtId="0" fontId="13" fillId="5" borderId="0" xfId="0" applyFont="1" applyFill="1" applyProtection="1"/>
    <xf numFmtId="0" fontId="0" fillId="5" borderId="0" xfId="0" applyFill="1" applyBorder="1" applyAlignment="1" applyProtection="1">
      <alignment horizontal="center" vertical="top"/>
    </xf>
    <xf numFmtId="0" fontId="0" fillId="6" borderId="0" xfId="0" applyFill="1" applyProtection="1"/>
    <xf numFmtId="0" fontId="0" fillId="6" borderId="0" xfId="0" applyFill="1" applyAlignment="1" applyProtection="1">
      <alignment horizontal="center" vertical="top"/>
    </xf>
    <xf numFmtId="0" fontId="0" fillId="6" borderId="0" xfId="0" applyFill="1" applyBorder="1" applyAlignment="1" applyProtection="1">
      <alignment horizontal="center" vertical="top"/>
    </xf>
    <xf numFmtId="0" fontId="0" fillId="6" borderId="0" xfId="0" applyFill="1" applyBorder="1" applyProtection="1"/>
    <xf numFmtId="0" fontId="0" fillId="6" borderId="0" xfId="0" applyFill="1" applyAlignment="1" applyProtection="1">
      <alignment horizontal="center"/>
    </xf>
    <xf numFmtId="0" fontId="13" fillId="0" borderId="0" xfId="0" applyFont="1" applyProtection="1"/>
    <xf numFmtId="164" fontId="0" fillId="0" borderId="1" xfId="0" applyNumberFormat="1" applyBorder="1" applyProtection="1">
      <protection locked="0"/>
    </xf>
    <xf numFmtId="0" fontId="13" fillId="7" borderId="2" xfId="2" applyNumberFormat="1" applyFont="1" applyFill="1" applyBorder="1" applyAlignment="1" applyProtection="1">
      <alignment horizontal="center"/>
    </xf>
    <xf numFmtId="10" fontId="0" fillId="0" borderId="1" xfId="2" applyNumberFormat="1" applyFont="1" applyBorder="1" applyAlignment="1" applyProtection="1">
      <alignment horizontal="center"/>
    </xf>
    <xf numFmtId="0" fontId="0" fillId="0" borderId="1" xfId="0" applyBorder="1" applyAlignment="1" applyProtection="1">
      <alignment horizontal="center"/>
    </xf>
    <xf numFmtId="10" fontId="13" fillId="0" borderId="0" xfId="0" applyNumberFormat="1" applyFont="1" applyBorder="1" applyProtection="1"/>
    <xf numFmtId="0" fontId="12" fillId="0" borderId="0" xfId="0" applyFont="1" applyProtection="1"/>
    <xf numFmtId="0" fontId="12" fillId="7" borderId="2" xfId="2" applyNumberFormat="1" applyFont="1" applyFill="1" applyBorder="1" applyAlignment="1" applyProtection="1">
      <alignment horizontal="center"/>
    </xf>
    <xf numFmtId="10" fontId="12" fillId="0" borderId="0" xfId="0" applyNumberFormat="1" applyFont="1" applyBorder="1" applyProtection="1"/>
    <xf numFmtId="10" fontId="12" fillId="0" borderId="1" xfId="2" applyNumberFormat="1" applyFont="1" applyBorder="1" applyAlignment="1" applyProtection="1">
      <alignment horizontal="center"/>
    </xf>
    <xf numFmtId="0" fontId="12" fillId="0" borderId="1" xfId="0" applyFont="1" applyBorder="1" applyAlignment="1" applyProtection="1">
      <alignment horizontal="center"/>
    </xf>
    <xf numFmtId="10" fontId="0" fillId="0" borderId="0" xfId="2" applyNumberFormat="1" applyFont="1" applyBorder="1" applyProtection="1"/>
    <xf numFmtId="0" fontId="13" fillId="0" borderId="1" xfId="0" applyFont="1" applyBorder="1" applyAlignment="1" applyProtection="1">
      <alignment horizontal="left" wrapText="1"/>
    </xf>
    <xf numFmtId="0" fontId="13" fillId="0" borderId="1" xfId="0" applyFont="1" applyBorder="1" applyAlignment="1" applyProtection="1">
      <alignment horizontal="left"/>
    </xf>
    <xf numFmtId="0" fontId="13" fillId="0" borderId="1" xfId="0" applyFont="1" applyBorder="1" applyAlignment="1" applyProtection="1">
      <alignment horizontal="center" wrapText="1"/>
    </xf>
    <xf numFmtId="0" fontId="13" fillId="0" borderId="0" xfId="0" applyFont="1" applyBorder="1" applyAlignment="1" applyProtection="1">
      <alignment horizontal="right"/>
      <protection locked="0"/>
    </xf>
    <xf numFmtId="0" fontId="13" fillId="0" borderId="1" xfId="0" applyFont="1" applyFill="1" applyBorder="1" applyAlignment="1" applyProtection="1">
      <alignment horizontal="center"/>
      <protection locked="0"/>
    </xf>
    <xf numFmtId="4" fontId="0" fillId="0" borderId="0" xfId="0" applyNumberFormat="1"/>
    <xf numFmtId="0" fontId="4" fillId="0" borderId="1" xfId="0" applyFont="1" applyBorder="1" applyAlignment="1" applyProtection="1">
      <alignment horizontal="center"/>
    </xf>
    <xf numFmtId="0" fontId="4" fillId="0" borderId="0" xfId="0" applyFont="1" applyProtection="1"/>
    <xf numFmtId="10" fontId="4" fillId="0" borderId="1" xfId="2" applyNumberFormat="1" applyFont="1" applyBorder="1" applyAlignment="1" applyProtection="1">
      <alignment horizontal="center"/>
    </xf>
    <xf numFmtId="10" fontId="4" fillId="0" borderId="0" xfId="0" applyNumberFormat="1" applyFont="1" applyBorder="1" applyProtection="1"/>
    <xf numFmtId="0" fontId="4" fillId="7" borderId="2" xfId="2" applyNumberFormat="1" applyFont="1" applyFill="1" applyBorder="1" applyAlignment="1" applyProtection="1">
      <alignment horizontal="center"/>
    </xf>
    <xf numFmtId="4" fontId="4" fillId="0" borderId="2" xfId="0" applyNumberFormat="1" applyFont="1" applyFill="1" applyBorder="1" applyProtection="1">
      <protection locked="0"/>
    </xf>
    <xf numFmtId="0" fontId="4" fillId="0" borderId="2" xfId="0" applyFont="1" applyFill="1" applyBorder="1" applyAlignment="1">
      <alignment horizontal="left" wrapText="1"/>
    </xf>
    <xf numFmtId="0" fontId="13" fillId="0" borderId="1" xfId="0" applyFont="1" applyBorder="1" applyAlignment="1" applyProtection="1">
      <alignment horizontal="left"/>
      <protection locked="0"/>
    </xf>
    <xf numFmtId="0" fontId="0" fillId="0" borderId="1" xfId="0" applyBorder="1" applyAlignment="1" applyProtection="1">
      <alignment horizontal="left"/>
      <protection locked="0"/>
    </xf>
    <xf numFmtId="0" fontId="13" fillId="0" borderId="2" xfId="0" applyFont="1" applyBorder="1" applyAlignment="1" applyProtection="1">
      <alignment horizontal="left" wrapText="1"/>
    </xf>
    <xf numFmtId="0" fontId="13" fillId="0" borderId="0" xfId="0" applyFont="1" applyBorder="1" applyAlignment="1" applyProtection="1">
      <alignment horizontal="right" vertical="top"/>
    </xf>
    <xf numFmtId="0" fontId="12" fillId="0" borderId="2" xfId="0" applyFont="1" applyFill="1" applyBorder="1" applyAlignment="1">
      <alignment horizontal="left" wrapText="1"/>
    </xf>
    <xf numFmtId="0" fontId="2" fillId="0" borderId="0" xfId="0" applyFont="1" applyAlignment="1" applyProtection="1">
      <alignment horizontal="center"/>
    </xf>
    <xf numFmtId="0" fontId="13" fillId="0" borderId="0" xfId="0" applyFont="1" applyAlignment="1" applyProtection="1">
      <alignment horizontal="left"/>
    </xf>
    <xf numFmtId="0" fontId="16" fillId="0" borderId="1" xfId="0" applyFont="1" applyBorder="1" applyAlignment="1" applyProtection="1">
      <alignment horizontal="left"/>
      <protection locked="0"/>
    </xf>
    <xf numFmtId="0" fontId="1" fillId="0" borderId="2" xfId="0" applyFont="1" applyBorder="1" applyAlignment="1" applyProtection="1">
      <alignment horizontal="left"/>
      <protection locked="0"/>
    </xf>
    <xf numFmtId="164" fontId="15" fillId="0" borderId="1" xfId="0" applyNumberFormat="1" applyFont="1" applyBorder="1" applyAlignment="1" applyProtection="1">
      <alignment horizontal="center"/>
      <protection locked="0"/>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xf numFmtId="0" fontId="0" fillId="0" borderId="0" xfId="0" applyAlignment="1">
      <alignment horizontal="center"/>
    </xf>
  </cellXfs>
  <cellStyles count="3">
    <cellStyle name="Normal" xfId="0" builtinId="0"/>
    <cellStyle name="Percent" xfId="1" builtinId="5"/>
    <cellStyle name="Percent 2" xfId="2"/>
  </cellStyles>
  <dxfs count="40">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ont>
        <color theme="0" tint="-0.24994659260841701"/>
      </font>
      <fill>
        <patternFill>
          <bgColor theme="1" tint="0.34998626667073579"/>
        </patternFill>
      </fill>
    </dxf>
    <dxf>
      <font>
        <color theme="1"/>
      </font>
      <fill>
        <patternFill>
          <bgColor theme="0" tint="-0.34998626667073579"/>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CUREMENT%20ELECTRONIC%20FILES\SUBCONTRACTS\0%20FY%2015%20open%20subcontracts\15-C0753%20-%20Fitzpatrick%20-%20Cavities%202%20-%20Zanon\D.%20SUBCONTRACT\D.12%20Subcontract%20Modifications,%20Supporting%20Docs,%20C.O\Mod%20001\M1-Schedul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LCLS-II/PMO/Accruals/05.%20Feb-18/Accrual%20_RI%20PO%2015-C0587_LCLS-II%20Cavities%20-%20Feb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etails"/>
      <sheetName val="Sheet3"/>
    </sheetNames>
    <sheetDataSet>
      <sheetData sheetId="0"/>
      <sheetData sheetId="1">
        <row r="6">
          <cell r="F6">
            <v>7772037.5</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rocess"/>
      <sheetName val=" Accting USE Data Entry Form"/>
      <sheetName val="Invoices"/>
      <sheetName val="Sheet1"/>
      <sheetName val="Cavity Status"/>
      <sheetName val="Accept"/>
      <sheetName val="Incentivized Schedule"/>
      <sheetName val="List"/>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ow r="3">
          <cell r="Y3">
            <v>40187.5</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11"/>
  <sheetViews>
    <sheetView showGridLines="0" tabSelected="1" zoomScaleNormal="100" workbookViewId="0">
      <pane xSplit="2" ySplit="7" topLeftCell="C8" activePane="bottomRight" state="frozen"/>
      <selection pane="topRight" activeCell="C1" sqref="C1"/>
      <selection pane="bottomLeft" activeCell="A8" sqref="A8"/>
      <selection pane="bottomRight" activeCell="R14" sqref="R14"/>
    </sheetView>
  </sheetViews>
  <sheetFormatPr defaultColWidth="9.140625" defaultRowHeight="12.75" x14ac:dyDescent="0.2"/>
  <cols>
    <col min="1" max="1" width="8.7109375" style="29" customWidth="1"/>
    <col min="2" max="2" width="3.7109375" style="29" customWidth="1"/>
    <col min="3" max="3" width="9.85546875" style="34" customWidth="1"/>
    <col min="4" max="4" width="3.28515625" style="29" customWidth="1"/>
    <col min="5" max="5" width="7.85546875" style="34" customWidth="1"/>
    <col min="6" max="6" width="3.7109375" style="29" customWidth="1"/>
    <col min="7" max="7" width="9.140625" style="29" customWidth="1"/>
    <col min="8" max="8" width="10.42578125" style="29" customWidth="1"/>
    <col min="9" max="9" width="3.7109375" style="29" customWidth="1"/>
    <col min="10" max="10" width="14.5703125" style="29" customWidth="1"/>
    <col min="11" max="11" width="10.140625" style="29" bestFit="1" customWidth="1"/>
    <col min="12" max="12" width="13" style="29" customWidth="1"/>
    <col min="13" max="15" width="9.140625" style="29"/>
    <col min="16" max="16" width="11" style="29" bestFit="1" customWidth="1"/>
    <col min="17" max="16384" width="9.140625" style="29"/>
  </cols>
  <sheetData>
    <row r="1" spans="1:12" ht="15.75" x14ac:dyDescent="0.25">
      <c r="A1" s="97" t="s">
        <v>9</v>
      </c>
      <c r="B1" s="97"/>
      <c r="C1" s="97"/>
      <c r="D1" s="97"/>
      <c r="E1" s="97"/>
      <c r="F1" s="97"/>
      <c r="G1" s="97"/>
      <c r="H1" s="97"/>
      <c r="I1" s="97"/>
      <c r="J1" s="97"/>
      <c r="K1" s="97"/>
      <c r="L1" s="97"/>
    </row>
    <row r="2" spans="1:12" ht="15.75" x14ac:dyDescent="0.25">
      <c r="A2" s="97" t="s">
        <v>50</v>
      </c>
      <c r="B2" s="97"/>
      <c r="C2" s="97"/>
      <c r="D2" s="97"/>
      <c r="E2" s="97"/>
      <c r="F2" s="97"/>
      <c r="G2" s="97"/>
      <c r="H2" s="97"/>
      <c r="I2" s="97"/>
      <c r="J2" s="97"/>
      <c r="K2" s="97"/>
      <c r="L2" s="97"/>
    </row>
    <row r="3" spans="1:12" ht="15.75" x14ac:dyDescent="0.25">
      <c r="A3" s="97" t="s">
        <v>23</v>
      </c>
      <c r="B3" s="97"/>
      <c r="C3" s="97"/>
      <c r="D3" s="97"/>
      <c r="E3" s="97"/>
      <c r="F3" s="97"/>
      <c r="G3" s="97"/>
      <c r="H3" s="97"/>
      <c r="I3" s="97"/>
      <c r="J3" s="97"/>
      <c r="K3" s="97"/>
      <c r="L3" s="97"/>
    </row>
    <row r="4" spans="1:12" ht="23.25" customHeight="1" x14ac:dyDescent="0.25">
      <c r="A4" s="98" t="s">
        <v>5</v>
      </c>
      <c r="B4" s="98"/>
      <c r="C4" s="99" t="s">
        <v>52</v>
      </c>
      <c r="D4" s="99"/>
      <c r="E4" s="99"/>
      <c r="F4" s="99"/>
      <c r="G4" s="99"/>
      <c r="H4" s="99"/>
      <c r="I4" s="30"/>
      <c r="J4" s="31"/>
      <c r="K4" s="32" t="s">
        <v>33</v>
      </c>
      <c r="L4" s="83"/>
    </row>
    <row r="5" spans="1:12" ht="20.45" customHeight="1" x14ac:dyDescent="0.2">
      <c r="A5" s="29" t="s">
        <v>7</v>
      </c>
      <c r="B5" s="30"/>
      <c r="C5" s="100" t="s">
        <v>53</v>
      </c>
      <c r="D5" s="100"/>
      <c r="E5" s="100"/>
      <c r="F5" s="40"/>
      <c r="G5" s="82" t="s">
        <v>1</v>
      </c>
      <c r="H5" s="14" t="s">
        <v>49</v>
      </c>
      <c r="I5" s="46"/>
      <c r="J5" s="33" t="s">
        <v>4</v>
      </c>
      <c r="K5" s="101">
        <v>43555</v>
      </c>
      <c r="L5" s="101"/>
    </row>
    <row r="6" spans="1:12" x14ac:dyDescent="0.2">
      <c r="K6" s="34" t="s">
        <v>26</v>
      </c>
    </row>
    <row r="7" spans="1:12" s="35" customFormat="1" ht="34.5" customHeight="1" x14ac:dyDescent="0.2">
      <c r="A7" s="81" t="s">
        <v>6</v>
      </c>
      <c r="C7" s="81" t="s">
        <v>10</v>
      </c>
      <c r="D7" s="50"/>
      <c r="E7" s="47" t="s">
        <v>2</v>
      </c>
      <c r="G7" s="80" t="s">
        <v>38</v>
      </c>
      <c r="H7" s="79"/>
      <c r="I7" s="36"/>
      <c r="J7" s="36"/>
      <c r="K7" s="36"/>
      <c r="L7" s="36"/>
    </row>
    <row r="8" spans="1:12" ht="13.15" customHeight="1" x14ac:dyDescent="0.2">
      <c r="A8" s="71">
        <f>' Accting USE Data Entry Form'!A16</f>
        <v>1</v>
      </c>
      <c r="C8" s="70">
        <f>' Accting USE Data Entry Form'!C16</f>
        <v>1.0000001465899726</v>
      </c>
      <c r="D8" s="78"/>
      <c r="E8" s="69" t="str">
        <f>IF($L$4="yes","X"," ")</f>
        <v xml:space="preserve"> </v>
      </c>
      <c r="G8" s="91" t="s">
        <v>54</v>
      </c>
      <c r="H8" s="91"/>
      <c r="I8" s="91"/>
      <c r="J8" s="91"/>
      <c r="K8" s="91"/>
      <c r="L8" s="91"/>
    </row>
    <row r="9" spans="1:12" s="86" customFormat="1" ht="13.15" customHeight="1" x14ac:dyDescent="0.2">
      <c r="A9" s="85">
        <f>' Accting USE Data Entry Form'!A17</f>
        <v>2</v>
      </c>
      <c r="C9" s="87">
        <f>' Accting USE Data Entry Form'!C17</f>
        <v>1</v>
      </c>
      <c r="D9" s="88"/>
      <c r="E9" s="89" t="str">
        <f>IF($L$4="yes","X"," ")</f>
        <v xml:space="preserve"> </v>
      </c>
      <c r="G9" s="91" t="s">
        <v>55</v>
      </c>
      <c r="H9" s="91"/>
      <c r="I9" s="91"/>
      <c r="J9" s="91"/>
      <c r="K9" s="91"/>
      <c r="L9" s="91"/>
    </row>
    <row r="10" spans="1:12" s="86" customFormat="1" ht="13.15" customHeight="1" x14ac:dyDescent="0.2">
      <c r="A10" s="85">
        <f>' Accting USE Data Entry Form'!A18</f>
        <v>3</v>
      </c>
      <c r="C10" s="87">
        <f>' Accting USE Data Entry Form'!C18</f>
        <v>1</v>
      </c>
      <c r="D10" s="88"/>
      <c r="E10" s="89" t="str">
        <f>IF($L$4="yes","X"," ")</f>
        <v xml:space="preserve"> </v>
      </c>
      <c r="G10" s="91" t="s">
        <v>56</v>
      </c>
      <c r="H10" s="91"/>
      <c r="I10" s="91"/>
      <c r="J10" s="91"/>
      <c r="K10" s="91"/>
      <c r="L10" s="91"/>
    </row>
    <row r="11" spans="1:12" s="86" customFormat="1" ht="13.15" customHeight="1" x14ac:dyDescent="0.2">
      <c r="A11" s="85">
        <f>' Accting USE Data Entry Form'!A19</f>
        <v>4</v>
      </c>
      <c r="C11" s="87">
        <f>' Accting USE Data Entry Form'!C19</f>
        <v>1</v>
      </c>
      <c r="D11" s="88"/>
      <c r="E11" s="89"/>
      <c r="G11" s="91" t="s">
        <v>57</v>
      </c>
      <c r="H11" s="91"/>
      <c r="I11" s="91"/>
      <c r="J11" s="91"/>
      <c r="K11" s="91"/>
      <c r="L11" s="91"/>
    </row>
    <row r="12" spans="1:12" s="86" customFormat="1" ht="13.15" customHeight="1" x14ac:dyDescent="0.2">
      <c r="A12" s="85">
        <f>' Accting USE Data Entry Form'!A20</f>
        <v>5</v>
      </c>
      <c r="C12" s="87">
        <f>' Accting USE Data Entry Form'!C20</f>
        <v>1</v>
      </c>
      <c r="D12" s="88"/>
      <c r="E12" s="89"/>
      <c r="G12" s="91" t="s">
        <v>58</v>
      </c>
      <c r="H12" s="91"/>
      <c r="I12" s="91"/>
      <c r="J12" s="91"/>
      <c r="K12" s="91"/>
      <c r="L12" s="91"/>
    </row>
    <row r="13" spans="1:12" s="86" customFormat="1" ht="13.15" customHeight="1" x14ac:dyDescent="0.2">
      <c r="A13" s="85">
        <f>' Accting USE Data Entry Form'!A21</f>
        <v>6</v>
      </c>
      <c r="C13" s="87">
        <f>' Accting USE Data Entry Form'!C21</f>
        <v>1</v>
      </c>
      <c r="D13" s="88"/>
      <c r="E13" s="89"/>
      <c r="G13" s="91" t="s">
        <v>59</v>
      </c>
      <c r="H13" s="91"/>
      <c r="I13" s="91"/>
      <c r="J13" s="91"/>
      <c r="K13" s="91"/>
      <c r="L13" s="91"/>
    </row>
    <row r="14" spans="1:12" s="86" customFormat="1" ht="13.15" customHeight="1" x14ac:dyDescent="0.2">
      <c r="A14" s="85">
        <f>' Accting USE Data Entry Form'!A22</f>
        <v>7</v>
      </c>
      <c r="C14" s="87">
        <f>' Accting USE Data Entry Form'!C22</f>
        <v>1</v>
      </c>
      <c r="D14" s="88"/>
      <c r="E14" s="89"/>
      <c r="G14" s="91" t="s">
        <v>60</v>
      </c>
      <c r="H14" s="91"/>
      <c r="I14" s="91"/>
      <c r="J14" s="91"/>
      <c r="K14" s="91"/>
      <c r="L14" s="91"/>
    </row>
    <row r="15" spans="1:12" s="86" customFormat="1" ht="13.15" customHeight="1" x14ac:dyDescent="0.2">
      <c r="A15" s="85">
        <f>' Accting USE Data Entry Form'!A23</f>
        <v>8</v>
      </c>
      <c r="C15" s="87">
        <f>' Accting USE Data Entry Form'!C23</f>
        <v>1</v>
      </c>
      <c r="D15" s="88"/>
      <c r="E15" s="89"/>
      <c r="G15" s="91" t="s">
        <v>61</v>
      </c>
      <c r="H15" s="91"/>
      <c r="I15" s="91"/>
      <c r="J15" s="91"/>
      <c r="K15" s="91"/>
      <c r="L15" s="91"/>
    </row>
    <row r="16" spans="1:12" s="86" customFormat="1" ht="13.15" customHeight="1" x14ac:dyDescent="0.2">
      <c r="A16" s="85">
        <f>' Accting USE Data Entry Form'!A24</f>
        <v>9</v>
      </c>
      <c r="C16" s="87">
        <f>' Accting USE Data Entry Form'!C24</f>
        <v>1</v>
      </c>
      <c r="D16" s="88"/>
      <c r="E16" s="89"/>
      <c r="G16" s="91" t="s">
        <v>62</v>
      </c>
      <c r="H16" s="91"/>
      <c r="I16" s="91"/>
      <c r="J16" s="91"/>
      <c r="K16" s="91"/>
      <c r="L16" s="91"/>
    </row>
    <row r="17" spans="1:12" s="86" customFormat="1" ht="13.15" customHeight="1" x14ac:dyDescent="0.2">
      <c r="A17" s="85">
        <f>' Accting USE Data Entry Form'!A25</f>
        <v>10</v>
      </c>
      <c r="C17" s="87">
        <f>' Accting USE Data Entry Form'!C25</f>
        <v>1</v>
      </c>
      <c r="D17" s="88"/>
      <c r="E17" s="89"/>
      <c r="G17" s="91" t="s">
        <v>63</v>
      </c>
      <c r="H17" s="91"/>
      <c r="I17" s="91"/>
      <c r="J17" s="91"/>
      <c r="K17" s="91"/>
      <c r="L17" s="91"/>
    </row>
    <row r="18" spans="1:12" s="86" customFormat="1" ht="13.15" customHeight="1" x14ac:dyDescent="0.2">
      <c r="A18" s="85">
        <f>' Accting USE Data Entry Form'!A26</f>
        <v>11</v>
      </c>
      <c r="C18" s="87">
        <f>' Accting USE Data Entry Form'!C26</f>
        <v>1</v>
      </c>
      <c r="D18" s="88"/>
      <c r="E18" s="89"/>
      <c r="G18" s="91" t="s">
        <v>64</v>
      </c>
      <c r="H18" s="91"/>
      <c r="I18" s="91"/>
      <c r="J18" s="91"/>
      <c r="K18" s="91"/>
      <c r="L18" s="91"/>
    </row>
    <row r="19" spans="1:12" s="86" customFormat="1" ht="13.15" customHeight="1" x14ac:dyDescent="0.2">
      <c r="A19" s="85">
        <f>' Accting USE Data Entry Form'!A27</f>
        <v>12</v>
      </c>
      <c r="C19" s="87">
        <f>' Accting USE Data Entry Form'!C27</f>
        <v>1</v>
      </c>
      <c r="D19" s="88"/>
      <c r="E19" s="89"/>
      <c r="G19" s="91" t="s">
        <v>65</v>
      </c>
      <c r="H19" s="91"/>
      <c r="I19" s="91"/>
      <c r="J19" s="91"/>
      <c r="K19" s="91"/>
      <c r="L19" s="91"/>
    </row>
    <row r="20" spans="1:12" s="86" customFormat="1" ht="13.15" customHeight="1" x14ac:dyDescent="0.2">
      <c r="A20" s="85">
        <f>' Accting USE Data Entry Form'!A28</f>
        <v>13</v>
      </c>
      <c r="C20" s="87">
        <f>' Accting USE Data Entry Form'!C28</f>
        <v>1</v>
      </c>
      <c r="D20" s="88"/>
      <c r="E20" s="89"/>
      <c r="G20" s="91" t="s">
        <v>66</v>
      </c>
      <c r="H20" s="91"/>
      <c r="I20" s="91"/>
      <c r="J20" s="91"/>
      <c r="K20" s="91"/>
      <c r="L20" s="91"/>
    </row>
    <row r="21" spans="1:12" s="86" customFormat="1" ht="13.15" customHeight="1" x14ac:dyDescent="0.2">
      <c r="A21" s="85">
        <f>' Accting USE Data Entry Form'!A29</f>
        <v>14</v>
      </c>
      <c r="C21" s="87">
        <f>' Accting USE Data Entry Form'!C29</f>
        <v>1</v>
      </c>
      <c r="D21" s="88"/>
      <c r="E21" s="89"/>
      <c r="G21" s="91" t="s">
        <v>67</v>
      </c>
      <c r="H21" s="91"/>
      <c r="I21" s="91"/>
      <c r="J21" s="91"/>
      <c r="K21" s="91"/>
      <c r="L21" s="91"/>
    </row>
    <row r="22" spans="1:12" s="86" customFormat="1" ht="13.15" customHeight="1" x14ac:dyDescent="0.2">
      <c r="A22" s="85">
        <f>' Accting USE Data Entry Form'!A30</f>
        <v>15</v>
      </c>
      <c r="C22" s="87">
        <f>' Accting USE Data Entry Form'!C30</f>
        <v>1</v>
      </c>
      <c r="D22" s="88"/>
      <c r="E22" s="89"/>
      <c r="G22" s="91" t="s">
        <v>68</v>
      </c>
      <c r="H22" s="91"/>
      <c r="I22" s="91"/>
      <c r="J22" s="91"/>
      <c r="K22" s="91"/>
      <c r="L22" s="91"/>
    </row>
    <row r="23" spans="1:12" s="86" customFormat="1" ht="13.15" customHeight="1" x14ac:dyDescent="0.2">
      <c r="A23" s="85">
        <f>' Accting USE Data Entry Form'!A31</f>
        <v>16</v>
      </c>
      <c r="C23" s="87">
        <f>' Accting USE Data Entry Form'!C31</f>
        <v>1</v>
      </c>
      <c r="D23" s="88"/>
      <c r="E23" s="89"/>
      <c r="G23" s="91" t="s">
        <v>69</v>
      </c>
      <c r="H23" s="91"/>
      <c r="I23" s="91"/>
      <c r="J23" s="91"/>
      <c r="K23" s="91"/>
      <c r="L23" s="91"/>
    </row>
    <row r="24" spans="1:12" s="86" customFormat="1" ht="13.15" customHeight="1" x14ac:dyDescent="0.2">
      <c r="A24" s="85">
        <f>' Accting USE Data Entry Form'!A32</f>
        <v>17</v>
      </c>
      <c r="C24" s="87">
        <f>' Accting USE Data Entry Form'!C32</f>
        <v>1</v>
      </c>
      <c r="D24" s="88"/>
      <c r="E24" s="89"/>
      <c r="G24" s="91" t="s">
        <v>70</v>
      </c>
      <c r="H24" s="91"/>
      <c r="I24" s="91"/>
      <c r="J24" s="91"/>
      <c r="K24" s="91"/>
      <c r="L24" s="91"/>
    </row>
    <row r="25" spans="1:12" s="86" customFormat="1" ht="13.15" customHeight="1" x14ac:dyDescent="0.2">
      <c r="A25" s="85">
        <f>' Accting USE Data Entry Form'!A33</f>
        <v>18</v>
      </c>
      <c r="C25" s="87">
        <f>' Accting USE Data Entry Form'!C33</f>
        <v>1</v>
      </c>
      <c r="D25" s="88"/>
      <c r="E25" s="89"/>
      <c r="G25" s="91" t="s">
        <v>71</v>
      </c>
      <c r="H25" s="91"/>
      <c r="I25" s="91"/>
      <c r="J25" s="91"/>
      <c r="K25" s="91"/>
      <c r="L25" s="91"/>
    </row>
    <row r="26" spans="1:12" s="86" customFormat="1" ht="13.15" customHeight="1" x14ac:dyDescent="0.2">
      <c r="A26" s="85">
        <f>' Accting USE Data Entry Form'!A34</f>
        <v>19</v>
      </c>
      <c r="C26" s="87">
        <f>' Accting USE Data Entry Form'!C34</f>
        <v>1</v>
      </c>
      <c r="D26" s="88"/>
      <c r="E26" s="89"/>
      <c r="G26" s="91" t="s">
        <v>72</v>
      </c>
      <c r="H26" s="91"/>
      <c r="I26" s="91"/>
      <c r="J26" s="91"/>
      <c r="K26" s="91"/>
      <c r="L26" s="91"/>
    </row>
    <row r="27" spans="1:12" s="86" customFormat="1" ht="13.15" customHeight="1" x14ac:dyDescent="0.2">
      <c r="A27" s="85">
        <f>' Accting USE Data Entry Form'!A35</f>
        <v>20</v>
      </c>
      <c r="C27" s="87">
        <f>' Accting USE Data Entry Form'!C35</f>
        <v>1</v>
      </c>
      <c r="D27" s="88"/>
      <c r="E27" s="89"/>
      <c r="G27" s="91" t="s">
        <v>73</v>
      </c>
      <c r="H27" s="91"/>
      <c r="I27" s="91"/>
      <c r="J27" s="91"/>
      <c r="K27" s="91"/>
      <c r="L27" s="91"/>
    </row>
    <row r="28" spans="1:12" s="86" customFormat="1" ht="13.15" customHeight="1" x14ac:dyDescent="0.2">
      <c r="A28" s="85">
        <f>' Accting USE Data Entry Form'!A36</f>
        <v>21</v>
      </c>
      <c r="C28" s="87">
        <f>' Accting USE Data Entry Form'!C36</f>
        <v>1</v>
      </c>
      <c r="D28" s="88"/>
      <c r="E28" s="89"/>
      <c r="G28" s="91" t="s">
        <v>74</v>
      </c>
      <c r="H28" s="91"/>
      <c r="I28" s="91"/>
      <c r="J28" s="91"/>
      <c r="K28" s="91"/>
      <c r="L28" s="91"/>
    </row>
    <row r="29" spans="1:12" s="86" customFormat="1" ht="13.15" customHeight="1" x14ac:dyDescent="0.2">
      <c r="A29" s="85">
        <f>' Accting USE Data Entry Form'!A37</f>
        <v>22</v>
      </c>
      <c r="C29" s="87">
        <f>' Accting USE Data Entry Form'!C37</f>
        <v>1</v>
      </c>
      <c r="D29" s="88"/>
      <c r="E29" s="89"/>
      <c r="G29" s="91" t="s">
        <v>75</v>
      </c>
      <c r="H29" s="91"/>
      <c r="I29" s="91"/>
      <c r="J29" s="91"/>
      <c r="K29" s="91"/>
      <c r="L29" s="91"/>
    </row>
    <row r="30" spans="1:12" s="73" customFormat="1" ht="13.15" customHeight="1" x14ac:dyDescent="0.2">
      <c r="A30" s="77">
        <f>' Accting USE Data Entry Form'!A38</f>
        <v>23</v>
      </c>
      <c r="C30" s="76">
        <f>' Accting USE Data Entry Form'!C38</f>
        <v>0.90289849758130092</v>
      </c>
      <c r="D30" s="75"/>
      <c r="E30" s="74"/>
      <c r="G30" s="96" t="s">
        <v>125</v>
      </c>
      <c r="H30" s="96"/>
      <c r="I30" s="96"/>
      <c r="J30" s="96"/>
      <c r="K30" s="96"/>
      <c r="L30" s="96"/>
    </row>
    <row r="31" spans="1:12" s="86" customFormat="1" ht="13.15" customHeight="1" x14ac:dyDescent="0.2">
      <c r="A31" s="85">
        <f>' Accting USE Data Entry Form'!A39</f>
        <v>24</v>
      </c>
      <c r="C31" s="87">
        <f>' Accting USE Data Entry Form'!C39</f>
        <v>0.90669999999999995</v>
      </c>
      <c r="D31" s="88"/>
      <c r="E31" s="89"/>
      <c r="G31" s="91" t="s">
        <v>126</v>
      </c>
      <c r="H31" s="91"/>
      <c r="I31" s="91"/>
      <c r="J31" s="91"/>
      <c r="K31" s="91"/>
      <c r="L31" s="91"/>
    </row>
    <row r="32" spans="1:12" s="86" customFormat="1" ht="13.15" customHeight="1" x14ac:dyDescent="0.2">
      <c r="A32" s="85">
        <f>' Accting USE Data Entry Form'!A40</f>
        <v>25</v>
      </c>
      <c r="C32" s="87">
        <f>' Accting USE Data Entry Form'!C40</f>
        <v>1</v>
      </c>
      <c r="D32" s="88"/>
      <c r="E32" s="89"/>
      <c r="G32" s="91" t="s">
        <v>76</v>
      </c>
      <c r="H32" s="91"/>
      <c r="I32" s="91"/>
      <c r="J32" s="91"/>
      <c r="K32" s="91"/>
      <c r="L32" s="91"/>
    </row>
    <row r="33" spans="1:12" s="86" customFormat="1" ht="13.15" customHeight="1" x14ac:dyDescent="0.2">
      <c r="A33" s="85">
        <f>' Accting USE Data Entry Form'!A41</f>
        <v>26</v>
      </c>
      <c r="C33" s="87">
        <f>' Accting USE Data Entry Form'!C41</f>
        <v>1</v>
      </c>
      <c r="D33" s="88"/>
      <c r="E33" s="89"/>
      <c r="G33" s="91" t="s">
        <v>77</v>
      </c>
      <c r="H33" s="91"/>
      <c r="I33" s="91"/>
      <c r="J33" s="91"/>
      <c r="K33" s="91"/>
      <c r="L33" s="91"/>
    </row>
    <row r="34" spans="1:12" s="86" customFormat="1" ht="13.15" customHeight="1" x14ac:dyDescent="0.2">
      <c r="A34" s="85">
        <f>' Accting USE Data Entry Form'!A42</f>
        <v>27</v>
      </c>
      <c r="C34" s="87">
        <f>' Accting USE Data Entry Form'!C42</f>
        <v>1</v>
      </c>
      <c r="D34" s="88"/>
      <c r="E34" s="89"/>
      <c r="G34" s="91" t="s">
        <v>78</v>
      </c>
      <c r="H34" s="91"/>
      <c r="I34" s="91"/>
      <c r="J34" s="91"/>
      <c r="K34" s="91"/>
      <c r="L34" s="91"/>
    </row>
    <row r="35" spans="1:12" s="86" customFormat="1" ht="13.15" customHeight="1" x14ac:dyDescent="0.2">
      <c r="A35" s="85">
        <f>' Accting USE Data Entry Form'!A43</f>
        <v>28</v>
      </c>
      <c r="C35" s="87">
        <f>' Accting USE Data Entry Form'!C43</f>
        <v>1</v>
      </c>
      <c r="D35" s="88"/>
      <c r="E35" s="89"/>
      <c r="G35" s="91" t="s">
        <v>79</v>
      </c>
      <c r="H35" s="91"/>
      <c r="I35" s="91"/>
      <c r="J35" s="91"/>
      <c r="K35" s="91"/>
      <c r="L35" s="91"/>
    </row>
    <row r="36" spans="1:12" s="86" customFormat="1" ht="13.15" customHeight="1" x14ac:dyDescent="0.2">
      <c r="A36" s="85">
        <f>' Accting USE Data Entry Form'!A44</f>
        <v>29</v>
      </c>
      <c r="C36" s="87">
        <f>' Accting USE Data Entry Form'!C44</f>
        <v>1</v>
      </c>
      <c r="D36" s="88"/>
      <c r="E36" s="89"/>
      <c r="G36" s="91" t="s">
        <v>80</v>
      </c>
      <c r="H36" s="91"/>
      <c r="I36" s="91"/>
      <c r="J36" s="91"/>
      <c r="K36" s="91"/>
      <c r="L36" s="91"/>
    </row>
    <row r="37" spans="1:12" s="86" customFormat="1" ht="13.15" customHeight="1" x14ac:dyDescent="0.2">
      <c r="A37" s="85">
        <f>' Accting USE Data Entry Form'!A45</f>
        <v>30</v>
      </c>
      <c r="C37" s="87">
        <f>' Accting USE Data Entry Form'!C45</f>
        <v>1</v>
      </c>
      <c r="D37" s="88"/>
      <c r="E37" s="89" t="str">
        <f>IF($L$4="yes","X"," ")</f>
        <v xml:space="preserve"> </v>
      </c>
      <c r="G37" s="91" t="s">
        <v>81</v>
      </c>
      <c r="H37" s="91"/>
      <c r="I37" s="91"/>
      <c r="J37" s="91"/>
      <c r="K37" s="91"/>
      <c r="L37" s="91"/>
    </row>
    <row r="38" spans="1:12" s="86" customFormat="1" ht="13.15" customHeight="1" x14ac:dyDescent="0.2">
      <c r="A38" s="85">
        <f>' Accting USE Data Entry Form'!A46</f>
        <v>31</v>
      </c>
      <c r="C38" s="87">
        <f>' Accting USE Data Entry Form'!C46</f>
        <v>1</v>
      </c>
      <c r="D38" s="88"/>
      <c r="E38" s="89"/>
      <c r="G38" s="91" t="s">
        <v>82</v>
      </c>
      <c r="H38" s="91"/>
      <c r="I38" s="91"/>
      <c r="J38" s="91"/>
      <c r="K38" s="91"/>
      <c r="L38" s="91"/>
    </row>
    <row r="39" spans="1:12" s="86" customFormat="1" ht="13.15" customHeight="1" x14ac:dyDescent="0.2">
      <c r="A39" s="85">
        <f>' Accting USE Data Entry Form'!A47</f>
        <v>32</v>
      </c>
      <c r="C39" s="87">
        <f>' Accting USE Data Entry Form'!C47</f>
        <v>1</v>
      </c>
      <c r="D39" s="88"/>
      <c r="E39" s="89"/>
      <c r="G39" s="91" t="s">
        <v>83</v>
      </c>
      <c r="H39" s="91"/>
      <c r="I39" s="91"/>
      <c r="J39" s="91"/>
      <c r="K39" s="91"/>
      <c r="L39" s="91"/>
    </row>
    <row r="40" spans="1:12" s="86" customFormat="1" ht="13.15" customHeight="1" x14ac:dyDescent="0.2">
      <c r="A40" s="85">
        <f>' Accting USE Data Entry Form'!A48</f>
        <v>33</v>
      </c>
      <c r="C40" s="87">
        <f>' Accting USE Data Entry Form'!C48</f>
        <v>1</v>
      </c>
      <c r="D40" s="88"/>
      <c r="E40" s="89"/>
      <c r="G40" s="91" t="s">
        <v>83</v>
      </c>
      <c r="H40" s="91"/>
      <c r="I40" s="91"/>
      <c r="J40" s="91"/>
      <c r="K40" s="91"/>
      <c r="L40" s="91"/>
    </row>
    <row r="41" spans="1:12" s="86" customFormat="1" ht="13.15" customHeight="1" x14ac:dyDescent="0.2">
      <c r="A41" s="85">
        <f>' Accting USE Data Entry Form'!A49</f>
        <v>34</v>
      </c>
      <c r="C41" s="87">
        <f>' Accting USE Data Entry Form'!C49</f>
        <v>1</v>
      </c>
      <c r="D41" s="88"/>
      <c r="E41" s="89"/>
      <c r="G41" s="91" t="s">
        <v>84</v>
      </c>
      <c r="H41" s="91"/>
      <c r="I41" s="91"/>
      <c r="J41" s="91"/>
      <c r="K41" s="91"/>
      <c r="L41" s="91"/>
    </row>
    <row r="42" spans="1:12" s="86" customFormat="1" ht="13.15" customHeight="1" x14ac:dyDescent="0.2">
      <c r="A42" s="85">
        <f>' Accting USE Data Entry Form'!A50</f>
        <v>35</v>
      </c>
      <c r="C42" s="87">
        <f>' Accting USE Data Entry Form'!C50</f>
        <v>1</v>
      </c>
      <c r="D42" s="88"/>
      <c r="E42" s="89"/>
      <c r="G42" s="91" t="s">
        <v>85</v>
      </c>
      <c r="H42" s="91"/>
      <c r="I42" s="91"/>
      <c r="J42" s="91"/>
      <c r="K42" s="91"/>
      <c r="L42" s="91"/>
    </row>
    <row r="43" spans="1:12" s="86" customFormat="1" ht="13.15" customHeight="1" x14ac:dyDescent="0.2">
      <c r="A43" s="85">
        <f>' Accting USE Data Entry Form'!A51</f>
        <v>36</v>
      </c>
      <c r="C43" s="87">
        <f>' Accting USE Data Entry Form'!C51</f>
        <v>1</v>
      </c>
      <c r="D43" s="88"/>
      <c r="E43" s="89"/>
      <c r="G43" s="91" t="s">
        <v>86</v>
      </c>
      <c r="H43" s="91"/>
      <c r="I43" s="91"/>
      <c r="J43" s="91"/>
      <c r="K43" s="91"/>
      <c r="L43" s="91"/>
    </row>
    <row r="44" spans="1:12" s="86" customFormat="1" ht="13.15" customHeight="1" x14ac:dyDescent="0.2">
      <c r="A44" s="85">
        <f>' Accting USE Data Entry Form'!A52</f>
        <v>37</v>
      </c>
      <c r="C44" s="87">
        <f>' Accting USE Data Entry Form'!C52</f>
        <v>1</v>
      </c>
      <c r="D44" s="88"/>
      <c r="E44" s="89"/>
      <c r="G44" s="91" t="s">
        <v>87</v>
      </c>
      <c r="H44" s="91"/>
      <c r="I44" s="91"/>
      <c r="J44" s="91"/>
      <c r="K44" s="91"/>
      <c r="L44" s="91"/>
    </row>
    <row r="45" spans="1:12" s="86" customFormat="1" ht="13.15" customHeight="1" x14ac:dyDescent="0.2">
      <c r="A45" s="85">
        <f>' Accting USE Data Entry Form'!A53</f>
        <v>38</v>
      </c>
      <c r="C45" s="87">
        <f>' Accting USE Data Entry Form'!C53</f>
        <v>1</v>
      </c>
      <c r="D45" s="88"/>
      <c r="E45" s="89"/>
      <c r="G45" s="91" t="s">
        <v>88</v>
      </c>
      <c r="H45" s="91"/>
      <c r="I45" s="91"/>
      <c r="J45" s="91"/>
      <c r="K45" s="91"/>
      <c r="L45" s="91"/>
    </row>
    <row r="46" spans="1:12" s="86" customFormat="1" ht="13.15" customHeight="1" x14ac:dyDescent="0.2">
      <c r="A46" s="85">
        <f>' Accting USE Data Entry Form'!A54</f>
        <v>39</v>
      </c>
      <c r="C46" s="87">
        <f>' Accting USE Data Entry Form'!C54</f>
        <v>1</v>
      </c>
      <c r="D46" s="88"/>
      <c r="E46" s="89"/>
      <c r="G46" s="91" t="s">
        <v>89</v>
      </c>
      <c r="H46" s="91"/>
      <c r="I46" s="91"/>
      <c r="J46" s="91"/>
      <c r="K46" s="91"/>
      <c r="L46" s="91"/>
    </row>
    <row r="47" spans="1:12" s="86" customFormat="1" ht="13.15" customHeight="1" x14ac:dyDescent="0.2">
      <c r="A47" s="85">
        <f>' Accting USE Data Entry Form'!A55</f>
        <v>40</v>
      </c>
      <c r="C47" s="87">
        <f>' Accting USE Data Entry Form'!C55</f>
        <v>1</v>
      </c>
      <c r="D47" s="88"/>
      <c r="E47" s="89"/>
      <c r="G47" s="91" t="s">
        <v>90</v>
      </c>
      <c r="H47" s="91"/>
      <c r="I47" s="91"/>
      <c r="J47" s="91"/>
      <c r="K47" s="91"/>
      <c r="L47" s="91"/>
    </row>
    <row r="48" spans="1:12" s="86" customFormat="1" ht="13.15" customHeight="1" x14ac:dyDescent="0.2">
      <c r="A48" s="85">
        <f>' Accting USE Data Entry Form'!A56</f>
        <v>41</v>
      </c>
      <c r="C48" s="87">
        <f>' Accting USE Data Entry Form'!C56</f>
        <v>1</v>
      </c>
      <c r="D48" s="88"/>
      <c r="E48" s="89"/>
      <c r="G48" s="91" t="s">
        <v>91</v>
      </c>
      <c r="H48" s="91"/>
      <c r="I48" s="91"/>
      <c r="J48" s="91"/>
      <c r="K48" s="91"/>
      <c r="L48" s="91"/>
    </row>
    <row r="49" spans="1:12" s="86" customFormat="1" ht="13.15" customHeight="1" x14ac:dyDescent="0.2">
      <c r="A49" s="85">
        <f>' Accting USE Data Entry Form'!A57</f>
        <v>42</v>
      </c>
      <c r="C49" s="87">
        <f>' Accting USE Data Entry Form'!C57</f>
        <v>1</v>
      </c>
      <c r="D49" s="88"/>
      <c r="E49" s="89"/>
      <c r="G49" s="91" t="s">
        <v>92</v>
      </c>
      <c r="H49" s="91"/>
      <c r="I49" s="91"/>
      <c r="J49" s="91"/>
      <c r="K49" s="91"/>
      <c r="L49" s="91"/>
    </row>
    <row r="50" spans="1:12" s="86" customFormat="1" ht="13.15" customHeight="1" x14ac:dyDescent="0.2">
      <c r="A50" s="85">
        <f>' Accting USE Data Entry Form'!A58</f>
        <v>43</v>
      </c>
      <c r="C50" s="87">
        <f>' Accting USE Data Entry Form'!C58</f>
        <v>1</v>
      </c>
      <c r="D50" s="88"/>
      <c r="E50" s="89"/>
      <c r="G50" s="91" t="s">
        <v>93</v>
      </c>
      <c r="H50" s="91"/>
      <c r="I50" s="91"/>
      <c r="J50" s="91"/>
      <c r="K50" s="91"/>
      <c r="L50" s="91"/>
    </row>
    <row r="51" spans="1:12" s="86" customFormat="1" ht="13.15" customHeight="1" x14ac:dyDescent="0.2">
      <c r="A51" s="85">
        <f>' Accting USE Data Entry Form'!A59</f>
        <v>44</v>
      </c>
      <c r="C51" s="87">
        <f>' Accting USE Data Entry Form'!C59</f>
        <v>1</v>
      </c>
      <c r="D51" s="88"/>
      <c r="E51" s="89" t="str">
        <f t="shared" ref="E51:E74" si="0">IF($L$4="yes","X"," ")</f>
        <v xml:space="preserve"> </v>
      </c>
      <c r="G51" s="91" t="s">
        <v>94</v>
      </c>
      <c r="H51" s="91"/>
      <c r="I51" s="91"/>
      <c r="J51" s="91"/>
      <c r="K51" s="91"/>
      <c r="L51" s="91"/>
    </row>
    <row r="52" spans="1:12" s="86" customFormat="1" ht="12.75" customHeight="1" x14ac:dyDescent="0.2">
      <c r="A52" s="85">
        <f>' Accting USE Data Entry Form'!A60</f>
        <v>45</v>
      </c>
      <c r="C52" s="87">
        <f>' Accting USE Data Entry Form'!C60</f>
        <v>1</v>
      </c>
      <c r="D52" s="88"/>
      <c r="E52" s="89" t="str">
        <f t="shared" si="0"/>
        <v xml:space="preserve"> </v>
      </c>
      <c r="G52" s="91" t="s">
        <v>95</v>
      </c>
      <c r="H52" s="91"/>
      <c r="I52" s="91"/>
      <c r="J52" s="91"/>
      <c r="K52" s="91"/>
      <c r="L52" s="91"/>
    </row>
    <row r="53" spans="1:12" s="86" customFormat="1" ht="12.75" customHeight="1" x14ac:dyDescent="0.2">
      <c r="A53" s="85">
        <f>' Accting USE Data Entry Form'!A61</f>
        <v>46</v>
      </c>
      <c r="C53" s="87">
        <f>' Accting USE Data Entry Form'!C61</f>
        <v>1</v>
      </c>
      <c r="D53" s="88"/>
      <c r="E53" s="89" t="str">
        <f t="shared" si="0"/>
        <v xml:space="preserve"> </v>
      </c>
      <c r="G53" s="91" t="s">
        <v>96</v>
      </c>
      <c r="H53" s="91"/>
      <c r="I53" s="91"/>
      <c r="J53" s="91"/>
      <c r="K53" s="91"/>
      <c r="L53" s="91"/>
    </row>
    <row r="54" spans="1:12" s="86" customFormat="1" ht="12.75" customHeight="1" x14ac:dyDescent="0.2">
      <c r="A54" s="85">
        <f>' Accting USE Data Entry Form'!A62</f>
        <v>47</v>
      </c>
      <c r="C54" s="87">
        <f>' Accting USE Data Entry Form'!C62</f>
        <v>1</v>
      </c>
      <c r="D54" s="88"/>
      <c r="E54" s="89" t="str">
        <f t="shared" si="0"/>
        <v xml:space="preserve"> </v>
      </c>
      <c r="G54" s="91" t="s">
        <v>97</v>
      </c>
      <c r="H54" s="91"/>
      <c r="I54" s="91"/>
      <c r="J54" s="91"/>
      <c r="K54" s="91"/>
      <c r="L54" s="91"/>
    </row>
    <row r="55" spans="1:12" s="86" customFormat="1" ht="12.75" customHeight="1" x14ac:dyDescent="0.2">
      <c r="A55" s="85">
        <f>' Accting USE Data Entry Form'!A63</f>
        <v>48</v>
      </c>
      <c r="C55" s="87">
        <f>' Accting USE Data Entry Form'!C63</f>
        <v>1.0000000643331945</v>
      </c>
      <c r="D55" s="88"/>
      <c r="E55" s="89" t="str">
        <f t="shared" si="0"/>
        <v xml:space="preserve"> </v>
      </c>
      <c r="G55" s="91" t="s">
        <v>98</v>
      </c>
      <c r="H55" s="91"/>
      <c r="I55" s="91"/>
      <c r="J55" s="91"/>
      <c r="K55" s="91"/>
      <c r="L55" s="91"/>
    </row>
    <row r="56" spans="1:12" s="86" customFormat="1" ht="12.75" customHeight="1" x14ac:dyDescent="0.2">
      <c r="A56" s="85">
        <f>' Accting USE Data Entry Form'!A64</f>
        <v>49</v>
      </c>
      <c r="C56" s="87">
        <f>' Accting USE Data Entry Form'!C64</f>
        <v>1.0000000643331945</v>
      </c>
      <c r="D56" s="88"/>
      <c r="E56" s="89" t="str">
        <f t="shared" si="0"/>
        <v xml:space="preserve"> </v>
      </c>
      <c r="G56" s="91" t="s">
        <v>99</v>
      </c>
      <c r="H56" s="91"/>
      <c r="I56" s="91"/>
      <c r="J56" s="91"/>
      <c r="K56" s="91"/>
      <c r="L56" s="91"/>
    </row>
    <row r="57" spans="1:12" s="86" customFormat="1" ht="12.75" customHeight="1" x14ac:dyDescent="0.2">
      <c r="A57" s="85">
        <f>' Accting USE Data Entry Form'!A65</f>
        <v>50</v>
      </c>
      <c r="C57" s="87">
        <f>' Accting USE Data Entry Form'!C65</f>
        <v>1</v>
      </c>
      <c r="D57" s="88"/>
      <c r="E57" s="89" t="str">
        <f t="shared" si="0"/>
        <v xml:space="preserve"> </v>
      </c>
      <c r="G57" s="91" t="s">
        <v>100</v>
      </c>
      <c r="H57" s="91"/>
      <c r="I57" s="91"/>
      <c r="J57" s="91"/>
      <c r="K57" s="91"/>
      <c r="L57" s="91"/>
    </row>
    <row r="58" spans="1:12" s="86" customFormat="1" ht="12.75" customHeight="1" x14ac:dyDescent="0.2">
      <c r="A58" s="85">
        <f>' Accting USE Data Entry Form'!A66</f>
        <v>51</v>
      </c>
      <c r="C58" s="87">
        <f>' Accting USE Data Entry Form'!C66</f>
        <v>1</v>
      </c>
      <c r="D58" s="88"/>
      <c r="E58" s="89" t="str">
        <f t="shared" si="0"/>
        <v xml:space="preserve"> </v>
      </c>
      <c r="G58" s="91" t="s">
        <v>101</v>
      </c>
      <c r="H58" s="91"/>
      <c r="I58" s="91"/>
      <c r="J58" s="91"/>
      <c r="K58" s="91"/>
      <c r="L58" s="91"/>
    </row>
    <row r="59" spans="1:12" s="86" customFormat="1" ht="12.75" customHeight="1" x14ac:dyDescent="0.2">
      <c r="A59" s="85">
        <f>' Accting USE Data Entry Form'!A67</f>
        <v>52</v>
      </c>
      <c r="C59" s="87">
        <f>' Accting USE Data Entry Form'!C67</f>
        <v>1</v>
      </c>
      <c r="D59" s="88"/>
      <c r="E59" s="89" t="str">
        <f t="shared" si="0"/>
        <v xml:space="preserve"> </v>
      </c>
      <c r="G59" s="91" t="s">
        <v>102</v>
      </c>
      <c r="H59" s="91"/>
      <c r="I59" s="91"/>
      <c r="J59" s="91"/>
      <c r="K59" s="91"/>
      <c r="L59" s="91"/>
    </row>
    <row r="60" spans="1:12" s="86" customFormat="1" ht="12" customHeight="1" x14ac:dyDescent="0.2">
      <c r="A60" s="85">
        <f>' Accting USE Data Entry Form'!A68</f>
        <v>53</v>
      </c>
      <c r="C60" s="87">
        <f>' Accting USE Data Entry Form'!C68</f>
        <v>1</v>
      </c>
      <c r="D60" s="88"/>
      <c r="E60" s="89" t="str">
        <f t="shared" si="0"/>
        <v xml:space="preserve"> </v>
      </c>
      <c r="G60" s="91" t="s">
        <v>103</v>
      </c>
      <c r="H60" s="91"/>
      <c r="I60" s="91"/>
      <c r="J60" s="91"/>
      <c r="K60" s="91"/>
      <c r="L60" s="91"/>
    </row>
    <row r="61" spans="1:12" s="86" customFormat="1" ht="12.75" customHeight="1" x14ac:dyDescent="0.2">
      <c r="A61" s="85">
        <f>' Accting USE Data Entry Form'!A69</f>
        <v>54</v>
      </c>
      <c r="C61" s="87">
        <f>' Accting USE Data Entry Form'!C69</f>
        <v>1</v>
      </c>
      <c r="D61" s="88"/>
      <c r="E61" s="89" t="str">
        <f t="shared" si="0"/>
        <v xml:space="preserve"> </v>
      </c>
      <c r="G61" s="91" t="s">
        <v>104</v>
      </c>
      <c r="H61" s="91"/>
      <c r="I61" s="91"/>
      <c r="J61" s="91"/>
      <c r="K61" s="91"/>
      <c r="L61" s="91"/>
    </row>
    <row r="62" spans="1:12" s="86" customFormat="1" ht="12.75" customHeight="1" x14ac:dyDescent="0.2">
      <c r="A62" s="85">
        <f>' Accting USE Data Entry Form'!A70</f>
        <v>55</v>
      </c>
      <c r="C62" s="87">
        <f>' Accting USE Data Entry Form'!C70</f>
        <v>1</v>
      </c>
      <c r="D62" s="88"/>
      <c r="E62" s="89" t="str">
        <f t="shared" si="0"/>
        <v xml:space="preserve"> </v>
      </c>
      <c r="G62" s="91" t="s">
        <v>105</v>
      </c>
      <c r="H62" s="91"/>
      <c r="I62" s="91"/>
      <c r="J62" s="91"/>
      <c r="K62" s="91"/>
      <c r="L62" s="91"/>
    </row>
    <row r="63" spans="1:12" s="86" customFormat="1" ht="12.75" customHeight="1" x14ac:dyDescent="0.2">
      <c r="A63" s="85">
        <f>' Accting USE Data Entry Form'!A71</f>
        <v>56</v>
      </c>
      <c r="C63" s="87">
        <f>' Accting USE Data Entry Form'!C71</f>
        <v>1</v>
      </c>
      <c r="D63" s="88"/>
      <c r="E63" s="89" t="str">
        <f t="shared" si="0"/>
        <v xml:space="preserve"> </v>
      </c>
      <c r="G63" s="91" t="s">
        <v>106</v>
      </c>
      <c r="H63" s="91"/>
      <c r="I63" s="91"/>
      <c r="J63" s="91"/>
      <c r="K63" s="91"/>
      <c r="L63" s="91"/>
    </row>
    <row r="64" spans="1:12" s="86" customFormat="1" ht="12.75" customHeight="1" x14ac:dyDescent="0.2">
      <c r="A64" s="85">
        <f>' Accting USE Data Entry Form'!A72</f>
        <v>57</v>
      </c>
      <c r="C64" s="87">
        <f>' Accting USE Data Entry Form'!C72</f>
        <v>1</v>
      </c>
      <c r="D64" s="88"/>
      <c r="E64" s="89" t="str">
        <f t="shared" si="0"/>
        <v xml:space="preserve"> </v>
      </c>
      <c r="G64" s="91" t="s">
        <v>107</v>
      </c>
      <c r="H64" s="91"/>
      <c r="I64" s="91"/>
      <c r="J64" s="91"/>
      <c r="K64" s="91"/>
      <c r="L64" s="91"/>
    </row>
    <row r="65" spans="1:12" s="86" customFormat="1" ht="12.75" customHeight="1" x14ac:dyDescent="0.2">
      <c r="A65" s="85">
        <f>' Accting USE Data Entry Form'!A73</f>
        <v>58</v>
      </c>
      <c r="C65" s="87">
        <f>' Accting USE Data Entry Form'!C73</f>
        <v>1</v>
      </c>
      <c r="D65" s="88"/>
      <c r="E65" s="89" t="str">
        <f t="shared" si="0"/>
        <v xml:space="preserve"> </v>
      </c>
      <c r="G65" s="91" t="s">
        <v>108</v>
      </c>
      <c r="H65" s="91"/>
      <c r="I65" s="91"/>
      <c r="J65" s="91"/>
      <c r="K65" s="91"/>
      <c r="L65" s="91"/>
    </row>
    <row r="66" spans="1:12" s="86" customFormat="1" ht="12.75" customHeight="1" x14ac:dyDescent="0.2">
      <c r="A66" s="85">
        <f>' Accting USE Data Entry Form'!A74</f>
        <v>59</v>
      </c>
      <c r="C66" s="87">
        <f>' Accting USE Data Entry Form'!C74</f>
        <v>1</v>
      </c>
      <c r="D66" s="88"/>
      <c r="E66" s="89" t="str">
        <f t="shared" si="0"/>
        <v xml:space="preserve"> </v>
      </c>
      <c r="G66" s="91" t="s">
        <v>109</v>
      </c>
      <c r="H66" s="91"/>
      <c r="I66" s="91"/>
      <c r="J66" s="91"/>
      <c r="K66" s="91"/>
      <c r="L66" s="91"/>
    </row>
    <row r="67" spans="1:12" s="86" customFormat="1" ht="12.75" customHeight="1" x14ac:dyDescent="0.2">
      <c r="A67" s="85">
        <f>' Accting USE Data Entry Form'!A75</f>
        <v>60</v>
      </c>
      <c r="C67" s="87">
        <f>' Accting USE Data Entry Form'!C75</f>
        <v>1</v>
      </c>
      <c r="D67" s="88"/>
      <c r="E67" s="89" t="str">
        <f t="shared" si="0"/>
        <v xml:space="preserve"> </v>
      </c>
      <c r="G67" s="91" t="s">
        <v>110</v>
      </c>
      <c r="H67" s="91"/>
      <c r="I67" s="91"/>
      <c r="J67" s="91"/>
      <c r="K67" s="91"/>
      <c r="L67" s="91"/>
    </row>
    <row r="68" spans="1:12" s="86" customFormat="1" ht="12.75" customHeight="1" x14ac:dyDescent="0.2">
      <c r="A68" s="85">
        <f>' Accting USE Data Entry Form'!A76</f>
        <v>61</v>
      </c>
      <c r="C68" s="87">
        <f>' Accting USE Data Entry Form'!C76</f>
        <v>1</v>
      </c>
      <c r="D68" s="88"/>
      <c r="E68" s="89" t="str">
        <f t="shared" si="0"/>
        <v xml:space="preserve"> </v>
      </c>
      <c r="G68" s="91" t="s">
        <v>111</v>
      </c>
      <c r="H68" s="91"/>
      <c r="I68" s="91"/>
      <c r="J68" s="91"/>
      <c r="K68" s="91"/>
      <c r="L68" s="91"/>
    </row>
    <row r="69" spans="1:12" s="73" customFormat="1" ht="13.15" customHeight="1" x14ac:dyDescent="0.2">
      <c r="A69" s="77">
        <f>' Accting USE Data Entry Form'!A77</f>
        <v>62</v>
      </c>
      <c r="C69" s="76">
        <f>' Accting USE Data Entry Form'!C77</f>
        <v>1</v>
      </c>
      <c r="D69" s="75"/>
      <c r="E69" s="74" t="str">
        <f t="shared" si="0"/>
        <v xml:space="preserve"> </v>
      </c>
      <c r="G69" s="96" t="s">
        <v>112</v>
      </c>
      <c r="H69" s="96"/>
      <c r="I69" s="96"/>
      <c r="J69" s="96"/>
      <c r="K69" s="96"/>
      <c r="L69" s="96"/>
    </row>
    <row r="70" spans="1:12" s="86" customFormat="1" ht="12.75" customHeight="1" x14ac:dyDescent="0.2">
      <c r="A70" s="85">
        <f>' Accting USE Data Entry Form'!A78</f>
        <v>63</v>
      </c>
      <c r="C70" s="87">
        <f>' Accting USE Data Entry Form'!C78</f>
        <v>0</v>
      </c>
      <c r="D70" s="88"/>
      <c r="E70" s="89" t="str">
        <f t="shared" si="0"/>
        <v xml:space="preserve"> </v>
      </c>
      <c r="G70" s="91" t="s">
        <v>113</v>
      </c>
      <c r="H70" s="91"/>
      <c r="I70" s="91"/>
      <c r="J70" s="91"/>
      <c r="K70" s="91"/>
      <c r="L70" s="91"/>
    </row>
    <row r="71" spans="1:12" s="86" customFormat="1" ht="12.75" customHeight="1" x14ac:dyDescent="0.2">
      <c r="A71" s="85">
        <f>' Accting USE Data Entry Form'!A79</f>
        <v>64</v>
      </c>
      <c r="C71" s="87">
        <f>' Accting USE Data Entry Form'!C79</f>
        <v>0</v>
      </c>
      <c r="D71" s="88"/>
      <c r="E71" s="89" t="str">
        <f t="shared" si="0"/>
        <v xml:space="preserve"> </v>
      </c>
      <c r="G71" s="91" t="s">
        <v>114</v>
      </c>
      <c r="H71" s="91"/>
      <c r="I71" s="91"/>
      <c r="J71" s="91"/>
      <c r="K71" s="91"/>
      <c r="L71" s="91"/>
    </row>
    <row r="72" spans="1:12" s="86" customFormat="1" ht="12.75" customHeight="1" x14ac:dyDescent="0.2">
      <c r="A72" s="85">
        <f>' Accting USE Data Entry Form'!A80</f>
        <v>65</v>
      </c>
      <c r="C72" s="87">
        <f>' Accting USE Data Entry Form'!C80</f>
        <v>1</v>
      </c>
      <c r="D72" s="88"/>
      <c r="E72" s="89" t="str">
        <f t="shared" si="0"/>
        <v xml:space="preserve"> </v>
      </c>
      <c r="G72" s="91" t="s">
        <v>115</v>
      </c>
      <c r="H72" s="91"/>
      <c r="I72" s="91"/>
      <c r="J72" s="91"/>
      <c r="K72" s="91"/>
      <c r="L72" s="91"/>
    </row>
    <row r="73" spans="1:12" s="86" customFormat="1" ht="12.75" customHeight="1" x14ac:dyDescent="0.2">
      <c r="A73" s="85">
        <f>' Accting USE Data Entry Form'!A81</f>
        <v>66</v>
      </c>
      <c r="C73" s="87">
        <f>' Accting USE Data Entry Form'!C81</f>
        <v>1</v>
      </c>
      <c r="D73" s="88"/>
      <c r="E73" s="89" t="str">
        <f t="shared" si="0"/>
        <v xml:space="preserve"> </v>
      </c>
      <c r="G73" s="91" t="s">
        <v>116</v>
      </c>
      <c r="H73" s="91"/>
      <c r="I73" s="91"/>
      <c r="J73" s="91"/>
      <c r="K73" s="91"/>
      <c r="L73" s="91"/>
    </row>
    <row r="74" spans="1:12" s="86" customFormat="1" ht="12.75" customHeight="1" x14ac:dyDescent="0.2">
      <c r="A74" s="85">
        <f>' Accting USE Data Entry Form'!A82</f>
        <v>67</v>
      </c>
      <c r="C74" s="87">
        <f>' Accting USE Data Entry Form'!C82</f>
        <v>1</v>
      </c>
      <c r="D74" s="88"/>
      <c r="E74" s="89" t="str">
        <f t="shared" si="0"/>
        <v xml:space="preserve"> </v>
      </c>
      <c r="G74" s="91" t="s">
        <v>117</v>
      </c>
      <c r="H74" s="91"/>
      <c r="I74" s="91"/>
      <c r="J74" s="91"/>
      <c r="K74" s="91"/>
      <c r="L74" s="91"/>
    </row>
    <row r="75" spans="1:12" s="86" customFormat="1" ht="12.75" customHeight="1" x14ac:dyDescent="0.2">
      <c r="A75" s="85">
        <f>' Accting USE Data Entry Form'!A83</f>
        <v>68</v>
      </c>
      <c r="C75" s="87">
        <f>' Accting USE Data Entry Form'!C83</f>
        <v>1</v>
      </c>
      <c r="D75" s="88"/>
      <c r="E75" s="89"/>
      <c r="G75" s="91" t="s">
        <v>118</v>
      </c>
      <c r="H75" s="91"/>
      <c r="I75" s="91"/>
      <c r="J75" s="91"/>
      <c r="K75" s="91"/>
      <c r="L75" s="91"/>
    </row>
    <row r="76" spans="1:12" s="67" customFormat="1" ht="12.75" customHeight="1" x14ac:dyDescent="0.2">
      <c r="A76" s="85">
        <f>' Accting USE Data Entry Form'!A84</f>
        <v>69</v>
      </c>
      <c r="B76" s="29"/>
      <c r="C76" s="87">
        <f>' Accting USE Data Entry Form'!C84</f>
        <v>0</v>
      </c>
      <c r="D76" s="72"/>
      <c r="E76" s="69"/>
      <c r="G76" s="91" t="s">
        <v>119</v>
      </c>
      <c r="H76" s="91"/>
      <c r="I76" s="91"/>
      <c r="J76" s="91"/>
      <c r="K76" s="91"/>
      <c r="L76" s="91"/>
    </row>
    <row r="77" spans="1:12" s="73" customFormat="1" ht="12.75" customHeight="1" x14ac:dyDescent="0.2">
      <c r="A77" s="85">
        <f>' Accting USE Data Entry Form'!A85</f>
        <v>70</v>
      </c>
      <c r="C77" s="87">
        <f>' Accting USE Data Entry Form'!C85</f>
        <v>0</v>
      </c>
      <c r="D77" s="75"/>
      <c r="E77" s="74"/>
      <c r="G77" s="91" t="s">
        <v>120</v>
      </c>
      <c r="H77" s="91"/>
      <c r="I77" s="91"/>
      <c r="J77" s="91"/>
      <c r="K77" s="91"/>
      <c r="L77" s="91"/>
    </row>
    <row r="78" spans="1:12" ht="12.75" customHeight="1" x14ac:dyDescent="0.2">
      <c r="A78" s="85">
        <f>' Accting USE Data Entry Form'!A86</f>
        <v>71</v>
      </c>
      <c r="C78" s="87">
        <f>' Accting USE Data Entry Form'!C86</f>
        <v>1</v>
      </c>
      <c r="D78" s="49"/>
      <c r="E78" s="69"/>
      <c r="G78" s="91" t="s">
        <v>121</v>
      </c>
      <c r="H78" s="91"/>
      <c r="I78" s="91"/>
      <c r="J78" s="91"/>
      <c r="K78" s="91"/>
      <c r="L78" s="91"/>
    </row>
    <row r="79" spans="1:12" ht="12.75" customHeight="1" x14ac:dyDescent="0.2">
      <c r="A79" s="85">
        <f>' Accting USE Data Entry Form'!A87</f>
        <v>72</v>
      </c>
      <c r="C79" s="87">
        <f>' Accting USE Data Entry Form'!C87</f>
        <v>0</v>
      </c>
      <c r="D79" s="49"/>
      <c r="E79" s="69"/>
      <c r="G79" s="91" t="s">
        <v>122</v>
      </c>
      <c r="H79" s="91"/>
      <c r="I79" s="91"/>
      <c r="J79" s="91"/>
      <c r="K79" s="91"/>
      <c r="L79" s="91"/>
    </row>
    <row r="80" spans="1:12" ht="12.75" customHeight="1" x14ac:dyDescent="0.2">
      <c r="A80" s="85">
        <f>' Accting USE Data Entry Form'!A88</f>
        <v>73</v>
      </c>
      <c r="C80" s="87">
        <f>' Accting USE Data Entry Form'!C88</f>
        <v>1</v>
      </c>
      <c r="D80" s="49"/>
      <c r="E80" s="69"/>
      <c r="G80" s="91" t="s">
        <v>123</v>
      </c>
      <c r="H80" s="91"/>
      <c r="I80" s="91"/>
      <c r="J80" s="91"/>
      <c r="K80" s="91"/>
      <c r="L80" s="91"/>
    </row>
    <row r="81" spans="1:12" ht="12.75" customHeight="1" x14ac:dyDescent="0.2">
      <c r="A81" s="85">
        <f>' Accting USE Data Entry Form'!A89</f>
        <v>74</v>
      </c>
      <c r="C81" s="87">
        <f>' Accting USE Data Entry Form'!C89</f>
        <v>1</v>
      </c>
      <c r="D81" s="49"/>
      <c r="E81" s="69"/>
      <c r="G81" s="91" t="s">
        <v>124</v>
      </c>
      <c r="H81" s="91"/>
      <c r="I81" s="91"/>
      <c r="J81" s="91"/>
      <c r="K81" s="91"/>
      <c r="L81" s="91"/>
    </row>
    <row r="82" spans="1:12" ht="12.75" customHeight="1" x14ac:dyDescent="0.2">
      <c r="A82" s="71"/>
      <c r="C82" s="70"/>
      <c r="D82" s="49"/>
      <c r="E82" s="69"/>
      <c r="G82" s="91"/>
      <c r="H82" s="91"/>
      <c r="I82" s="91"/>
      <c r="J82" s="91"/>
      <c r="K82" s="91"/>
      <c r="L82" s="91"/>
    </row>
    <row r="83" spans="1:12" ht="12.75" customHeight="1" x14ac:dyDescent="0.2">
      <c r="A83" s="71"/>
      <c r="C83" s="70"/>
      <c r="D83" s="49"/>
      <c r="E83" s="69"/>
      <c r="G83" s="91"/>
      <c r="H83" s="91"/>
      <c r="I83" s="91"/>
      <c r="J83" s="91"/>
      <c r="K83" s="91"/>
      <c r="L83" s="91"/>
    </row>
    <row r="84" spans="1:12" ht="12.75" customHeight="1" x14ac:dyDescent="0.2">
      <c r="A84" s="71"/>
      <c r="C84" s="70"/>
      <c r="D84" s="49"/>
      <c r="E84" s="69"/>
      <c r="G84" s="91"/>
      <c r="H84" s="91"/>
      <c r="I84" s="91"/>
      <c r="J84" s="91"/>
      <c r="K84" s="91"/>
      <c r="L84" s="91"/>
    </row>
    <row r="85" spans="1:12" ht="12.75" customHeight="1" x14ac:dyDescent="0.2">
      <c r="A85" s="71"/>
      <c r="C85" s="70"/>
      <c r="D85" s="49"/>
      <c r="E85" s="69"/>
      <c r="G85" s="91"/>
      <c r="H85" s="91"/>
      <c r="I85" s="91"/>
      <c r="J85" s="91"/>
      <c r="K85" s="91"/>
      <c r="L85" s="91"/>
    </row>
    <row r="86" spans="1:12" ht="12.75" customHeight="1" x14ac:dyDescent="0.2">
      <c r="A86" s="71"/>
      <c r="C86" s="70"/>
      <c r="D86" s="49"/>
      <c r="E86" s="69"/>
      <c r="G86" s="91"/>
      <c r="H86" s="91"/>
      <c r="I86" s="91"/>
      <c r="J86" s="91"/>
      <c r="K86" s="91"/>
      <c r="L86" s="91"/>
    </row>
    <row r="87" spans="1:12" ht="12.75" customHeight="1" x14ac:dyDescent="0.2">
      <c r="A87" s="71"/>
      <c r="C87" s="70"/>
      <c r="D87" s="49"/>
      <c r="E87" s="69"/>
      <c r="G87" s="91"/>
      <c r="H87" s="91"/>
      <c r="I87" s="91"/>
      <c r="J87" s="91"/>
      <c r="K87" s="91"/>
      <c r="L87" s="91"/>
    </row>
    <row r="88" spans="1:12" ht="12.75" customHeight="1" x14ac:dyDescent="0.2">
      <c r="A88" s="71"/>
      <c r="C88" s="70"/>
      <c r="D88" s="49"/>
      <c r="E88" s="69"/>
      <c r="G88" s="91"/>
      <c r="H88" s="91"/>
      <c r="I88" s="91"/>
      <c r="J88" s="91"/>
      <c r="K88" s="91"/>
      <c r="L88" s="91"/>
    </row>
    <row r="89" spans="1:12" ht="12.75" customHeight="1" x14ac:dyDescent="0.2">
      <c r="A89" s="71"/>
      <c r="C89" s="70"/>
      <c r="D89" s="49"/>
      <c r="E89" s="69"/>
      <c r="G89" s="91"/>
      <c r="H89" s="91"/>
      <c r="I89" s="91"/>
      <c r="J89" s="91"/>
      <c r="K89" s="91"/>
      <c r="L89" s="91"/>
    </row>
    <row r="90" spans="1:12" s="67" customFormat="1" ht="12.75" customHeight="1" x14ac:dyDescent="0.2">
      <c r="A90" s="71"/>
      <c r="B90" s="29"/>
      <c r="C90" s="70"/>
      <c r="D90" s="72"/>
      <c r="E90" s="69"/>
      <c r="G90" s="91"/>
      <c r="H90" s="91"/>
      <c r="I90" s="91"/>
      <c r="J90" s="91"/>
      <c r="K90" s="91"/>
      <c r="L90" s="91"/>
    </row>
    <row r="91" spans="1:12" ht="12.75" customHeight="1" x14ac:dyDescent="0.2">
      <c r="A91" s="71"/>
      <c r="C91" s="70"/>
      <c r="D91" s="49"/>
      <c r="E91" s="69"/>
      <c r="G91" s="91"/>
      <c r="H91" s="91"/>
      <c r="I91" s="91"/>
      <c r="J91" s="91"/>
      <c r="K91" s="91"/>
      <c r="L91" s="91"/>
    </row>
    <row r="92" spans="1:12" ht="12.75" customHeight="1" x14ac:dyDescent="0.2">
      <c r="A92" s="71"/>
      <c r="C92" s="70"/>
      <c r="D92" s="49"/>
      <c r="E92" s="69"/>
      <c r="G92" s="91"/>
      <c r="H92" s="91"/>
      <c r="I92" s="91"/>
      <c r="J92" s="91"/>
      <c r="K92" s="91"/>
      <c r="L92" s="91"/>
    </row>
    <row r="93" spans="1:12" s="67" customFormat="1" ht="12.75" customHeight="1" x14ac:dyDescent="0.2">
      <c r="A93" s="71"/>
      <c r="B93" s="29"/>
      <c r="C93" s="70"/>
      <c r="D93" s="72"/>
      <c r="E93" s="69"/>
      <c r="G93" s="91"/>
      <c r="H93" s="91"/>
      <c r="I93" s="91"/>
      <c r="J93" s="91"/>
      <c r="K93" s="91"/>
      <c r="L93" s="91"/>
    </row>
    <row r="94" spans="1:12" s="67" customFormat="1" ht="12.75" customHeight="1" x14ac:dyDescent="0.2">
      <c r="A94" s="71"/>
      <c r="B94" s="29"/>
      <c r="C94" s="70"/>
      <c r="D94" s="72"/>
      <c r="E94" s="69"/>
      <c r="G94" s="91"/>
      <c r="H94" s="91"/>
      <c r="I94" s="91"/>
      <c r="J94" s="91"/>
      <c r="K94" s="91"/>
      <c r="L94" s="91"/>
    </row>
    <row r="95" spans="1:12" s="67" customFormat="1" ht="12.75" customHeight="1" x14ac:dyDescent="0.2">
      <c r="A95" s="71"/>
      <c r="B95" s="29"/>
      <c r="C95" s="70"/>
      <c r="D95" s="72"/>
      <c r="E95" s="69"/>
      <c r="G95" s="91"/>
      <c r="H95" s="91"/>
      <c r="I95" s="91"/>
      <c r="J95" s="91"/>
      <c r="K95" s="91"/>
      <c r="L95" s="91"/>
    </row>
    <row r="96" spans="1:12" s="73" customFormat="1" ht="12.75" customHeight="1" x14ac:dyDescent="0.2">
      <c r="A96" s="77"/>
      <c r="C96" s="76"/>
      <c r="D96" s="75"/>
      <c r="E96" s="74"/>
      <c r="G96" s="91"/>
      <c r="H96" s="91"/>
      <c r="I96" s="91"/>
      <c r="J96" s="91"/>
      <c r="K96" s="91"/>
      <c r="L96" s="91"/>
    </row>
    <row r="97" spans="1:12" s="67" customFormat="1" ht="12.75" customHeight="1" x14ac:dyDescent="0.2">
      <c r="A97" s="71"/>
      <c r="B97" s="29"/>
      <c r="C97" s="70"/>
      <c r="D97" s="72"/>
      <c r="E97" s="69"/>
      <c r="G97" s="91"/>
      <c r="H97" s="91"/>
      <c r="I97" s="91"/>
      <c r="J97" s="91"/>
      <c r="K97" s="91"/>
      <c r="L97" s="91"/>
    </row>
    <row r="98" spans="1:12" ht="12" customHeight="1" x14ac:dyDescent="0.2">
      <c r="C98" s="29"/>
      <c r="E98" s="29"/>
      <c r="G98" s="94"/>
      <c r="H98" s="94"/>
      <c r="I98" s="94"/>
      <c r="J98" s="94"/>
      <c r="K98" s="94"/>
      <c r="L98" s="94"/>
    </row>
    <row r="99" spans="1:12" ht="12" customHeight="1" x14ac:dyDescent="0.2">
      <c r="A99" s="67" t="s">
        <v>35</v>
      </c>
      <c r="C99" s="48"/>
      <c r="D99" s="30"/>
      <c r="E99" s="48"/>
      <c r="F99" s="30"/>
      <c r="G99" s="30"/>
      <c r="H99" s="14"/>
      <c r="I99" s="14"/>
      <c r="J99" s="39"/>
      <c r="K99" s="14"/>
      <c r="L99" s="14"/>
    </row>
    <row r="100" spans="1:12" ht="23.25" customHeight="1" x14ac:dyDescent="0.2">
      <c r="F100" s="95" t="s">
        <v>36</v>
      </c>
      <c r="G100" s="95"/>
      <c r="H100" s="95"/>
      <c r="I100" s="95"/>
      <c r="J100" s="95"/>
      <c r="K100" s="37"/>
      <c r="L100" s="37" t="s">
        <v>8</v>
      </c>
    </row>
    <row r="101" spans="1:12" x14ac:dyDescent="0.2">
      <c r="A101" s="67" t="s">
        <v>34</v>
      </c>
      <c r="F101" s="30"/>
      <c r="G101" s="30"/>
      <c r="H101" s="92" t="s">
        <v>48</v>
      </c>
      <c r="I101" s="93"/>
      <c r="J101" s="93"/>
      <c r="K101" s="14"/>
      <c r="L101" s="68">
        <f>K5</f>
        <v>43555</v>
      </c>
    </row>
    <row r="102" spans="1:12" ht="23.25" customHeight="1" x14ac:dyDescent="0.2">
      <c r="F102" s="30"/>
      <c r="G102" s="30"/>
      <c r="H102" s="30"/>
      <c r="I102" s="30"/>
      <c r="J102" s="38" t="s">
        <v>37</v>
      </c>
      <c r="K102" s="37"/>
      <c r="L102" s="37" t="s">
        <v>8</v>
      </c>
    </row>
    <row r="103" spans="1:12" ht="15.75" customHeight="1" x14ac:dyDescent="0.2">
      <c r="A103" s="67"/>
      <c r="F103" s="30"/>
      <c r="G103" s="30"/>
      <c r="H103" s="30"/>
      <c r="I103" s="30"/>
      <c r="J103" s="38"/>
      <c r="K103" s="37"/>
      <c r="L103" s="37"/>
    </row>
    <row r="104" spans="1:12" ht="23.25" customHeight="1" x14ac:dyDescent="0.2">
      <c r="F104" s="30"/>
      <c r="G104" s="30"/>
      <c r="H104" s="30"/>
      <c r="I104" s="30"/>
      <c r="J104" s="38"/>
      <c r="K104" s="37"/>
    </row>
    <row r="105" spans="1:12" ht="15.75" customHeight="1" x14ac:dyDescent="0.2">
      <c r="A105" s="62" t="s">
        <v>30</v>
      </c>
      <c r="B105" s="62"/>
      <c r="C105" s="66"/>
      <c r="D105" s="62"/>
      <c r="E105" s="66"/>
      <c r="F105" s="65"/>
      <c r="G105" s="65"/>
      <c r="H105" s="65"/>
      <c r="I105" s="65"/>
      <c r="J105" s="64"/>
      <c r="K105" s="63"/>
      <c r="L105" s="62"/>
    </row>
    <row r="106" spans="1:12" ht="27.75" customHeight="1" x14ac:dyDescent="0.2">
      <c r="A106" s="53"/>
      <c r="B106" s="53"/>
      <c r="C106" s="54"/>
      <c r="D106" s="53"/>
      <c r="E106" s="54"/>
      <c r="F106" s="59"/>
      <c r="G106" s="59"/>
      <c r="H106" s="59"/>
      <c r="I106" s="59"/>
      <c r="J106" s="61"/>
      <c r="K106" s="55"/>
      <c r="L106" s="53"/>
    </row>
    <row r="107" spans="1:12" x14ac:dyDescent="0.2">
      <c r="A107" s="60" t="s">
        <v>28</v>
      </c>
      <c r="B107" s="53"/>
      <c r="C107" s="54"/>
      <c r="D107" s="53"/>
      <c r="E107" s="54"/>
      <c r="F107" s="59"/>
      <c r="G107" s="59"/>
      <c r="H107" s="59"/>
      <c r="I107" s="56"/>
      <c r="J107" s="57"/>
      <c r="K107" s="56"/>
      <c r="L107" s="56"/>
    </row>
    <row r="108" spans="1:12" ht="23.25" customHeight="1" x14ac:dyDescent="0.2">
      <c r="A108" s="53"/>
      <c r="B108" s="53"/>
      <c r="C108" s="54"/>
      <c r="D108" s="53"/>
      <c r="E108" s="54"/>
      <c r="F108" s="59"/>
      <c r="G108" s="59"/>
      <c r="H108" s="59"/>
      <c r="I108" s="59"/>
      <c r="J108" s="61"/>
      <c r="K108" s="55" t="s">
        <v>8</v>
      </c>
      <c r="L108" s="53"/>
    </row>
    <row r="109" spans="1:12" x14ac:dyDescent="0.2">
      <c r="A109" s="60" t="s">
        <v>27</v>
      </c>
      <c r="B109" s="53"/>
      <c r="C109" s="54"/>
      <c r="D109" s="53"/>
      <c r="E109" s="54"/>
      <c r="F109" s="59"/>
      <c r="G109" s="58"/>
      <c r="H109" s="56"/>
      <c r="I109" s="56"/>
      <c r="J109" s="57"/>
      <c r="K109" s="56"/>
      <c r="L109" s="56"/>
    </row>
    <row r="110" spans="1:12" ht="16.5" customHeight="1" x14ac:dyDescent="0.2">
      <c r="A110" s="53"/>
      <c r="B110" s="53"/>
      <c r="C110" s="54"/>
      <c r="D110" s="53"/>
      <c r="E110" s="54"/>
      <c r="F110" s="53"/>
      <c r="G110" s="53"/>
      <c r="H110" s="53"/>
      <c r="I110" s="53"/>
      <c r="J110" s="55"/>
      <c r="K110" s="55" t="s">
        <v>8</v>
      </c>
      <c r="L110" s="53"/>
    </row>
    <row r="111" spans="1:12" x14ac:dyDescent="0.2">
      <c r="A111" s="53"/>
      <c r="B111" s="53"/>
      <c r="C111" s="54"/>
      <c r="D111" s="53"/>
      <c r="E111" s="54"/>
      <c r="F111" s="53"/>
      <c r="G111" s="53"/>
      <c r="H111" s="53"/>
      <c r="I111" s="53"/>
      <c r="J111" s="53"/>
      <c r="K111" s="53"/>
      <c r="L111" s="53"/>
    </row>
  </sheetData>
  <sheetProtection selectLockedCells="1"/>
  <mergeCells count="100">
    <mergeCell ref="G11:L11"/>
    <mergeCell ref="G12:L12"/>
    <mergeCell ref="C5:E5"/>
    <mergeCell ref="K5:L5"/>
    <mergeCell ref="G8:L8"/>
    <mergeCell ref="G9:L9"/>
    <mergeCell ref="G10:L10"/>
    <mergeCell ref="A1:L1"/>
    <mergeCell ref="A2:L2"/>
    <mergeCell ref="A3:L3"/>
    <mergeCell ref="A4:B4"/>
    <mergeCell ref="C4:H4"/>
    <mergeCell ref="G47:L47"/>
    <mergeCell ref="G43:L43"/>
    <mergeCell ref="G44:L44"/>
    <mergeCell ref="G45:L45"/>
    <mergeCell ref="G46:L46"/>
    <mergeCell ref="G42:L42"/>
    <mergeCell ref="G13:L13"/>
    <mergeCell ref="G14:L14"/>
    <mergeCell ref="G33:L33"/>
    <mergeCell ref="G34:L34"/>
    <mergeCell ref="G37:L37"/>
    <mergeCell ref="G38:L38"/>
    <mergeCell ref="G39:L39"/>
    <mergeCell ref="G40:L40"/>
    <mergeCell ref="G41:L41"/>
    <mergeCell ref="G35:L35"/>
    <mergeCell ref="G15:L15"/>
    <mergeCell ref="G16:L16"/>
    <mergeCell ref="G17:L17"/>
    <mergeCell ref="G18:L18"/>
    <mergeCell ref="G32:L32"/>
    <mergeCell ref="G36:L36"/>
    <mergeCell ref="G19:L19"/>
    <mergeCell ref="G20:L20"/>
    <mergeCell ref="G21:L21"/>
    <mergeCell ref="G22:L22"/>
    <mergeCell ref="G23:L23"/>
    <mergeCell ref="G24:L24"/>
    <mergeCell ref="G25:L25"/>
    <mergeCell ref="G26:L26"/>
    <mergeCell ref="G27:L27"/>
    <mergeCell ref="G28:L28"/>
    <mergeCell ref="G29:L29"/>
    <mergeCell ref="G30:L30"/>
    <mergeCell ref="G31:L31"/>
    <mergeCell ref="G52:L52"/>
    <mergeCell ref="G53:L53"/>
    <mergeCell ref="G54:L54"/>
    <mergeCell ref="G68:L68"/>
    <mergeCell ref="G48:L48"/>
    <mergeCell ref="G49:L49"/>
    <mergeCell ref="G50:L50"/>
    <mergeCell ref="G51:L51"/>
    <mergeCell ref="G69:L69"/>
    <mergeCell ref="G70:L70"/>
    <mergeCell ref="G83:L83"/>
    <mergeCell ref="G79:L79"/>
    <mergeCell ref="G80:L80"/>
    <mergeCell ref="G81:L81"/>
    <mergeCell ref="G82:L82"/>
    <mergeCell ref="G73:L73"/>
    <mergeCell ref="G74:L74"/>
    <mergeCell ref="G75:L75"/>
    <mergeCell ref="G76:L76"/>
    <mergeCell ref="G77:L77"/>
    <mergeCell ref="G71:L71"/>
    <mergeCell ref="G84:L84"/>
    <mergeCell ref="G72:L72"/>
    <mergeCell ref="G55:L55"/>
    <mergeCell ref="G56:L56"/>
    <mergeCell ref="G57:L57"/>
    <mergeCell ref="G58:L58"/>
    <mergeCell ref="G59:L59"/>
    <mergeCell ref="G60:L60"/>
    <mergeCell ref="G61:L61"/>
    <mergeCell ref="G62:L62"/>
    <mergeCell ref="G63:L63"/>
    <mergeCell ref="G64:L64"/>
    <mergeCell ref="G65:L65"/>
    <mergeCell ref="G66:L66"/>
    <mergeCell ref="G67:L67"/>
    <mergeCell ref="G78:L78"/>
    <mergeCell ref="G85:L85"/>
    <mergeCell ref="G86:L86"/>
    <mergeCell ref="H101:J101"/>
    <mergeCell ref="G98:L98"/>
    <mergeCell ref="F100:J100"/>
    <mergeCell ref="G91:L91"/>
    <mergeCell ref="G92:L92"/>
    <mergeCell ref="G93:L93"/>
    <mergeCell ref="G94:L94"/>
    <mergeCell ref="G95:L95"/>
    <mergeCell ref="G96:L96"/>
    <mergeCell ref="G97:L97"/>
    <mergeCell ref="G87:L87"/>
    <mergeCell ref="G88:L88"/>
    <mergeCell ref="G89:L89"/>
    <mergeCell ref="G90:L90"/>
  </mergeCells>
  <conditionalFormatting sqref="E8:E50 E52:E97">
    <cfRule type="expression" dxfId="39" priority="39">
      <formula>$L$4="no"</formula>
    </cfRule>
  </conditionalFormatting>
  <conditionalFormatting sqref="C8:C97">
    <cfRule type="expression" dxfId="38" priority="38">
      <formula>$L$4="yes"</formula>
    </cfRule>
  </conditionalFormatting>
  <conditionalFormatting sqref="E51">
    <cfRule type="expression" dxfId="37" priority="37">
      <formula>$L$4="no"</formula>
    </cfRule>
  </conditionalFormatting>
  <conditionalFormatting sqref="G72:G75 G82:G97">
    <cfRule type="expression" dxfId="36" priority="9">
      <formula>$V72=100%</formula>
    </cfRule>
  </conditionalFormatting>
  <conditionalFormatting sqref="G65:G75 G82:G97">
    <cfRule type="expression" dxfId="35" priority="40" stopIfTrue="1">
      <formula>AND($V65=100%,$Y65&lt;0.02)</formula>
    </cfRule>
  </conditionalFormatting>
  <conditionalFormatting sqref="G8">
    <cfRule type="expression" dxfId="34" priority="32">
      <formula>$V8=100%</formula>
    </cfRule>
  </conditionalFormatting>
  <conditionalFormatting sqref="G8">
    <cfRule type="expression" dxfId="33" priority="31" stopIfTrue="1">
      <formula>AND($V8=100%,$Y8&lt;0.02)</formula>
    </cfRule>
  </conditionalFormatting>
  <conditionalFormatting sqref="G59">
    <cfRule type="expression" dxfId="32" priority="16">
      <formula>$V59=100%</formula>
    </cfRule>
  </conditionalFormatting>
  <conditionalFormatting sqref="G59">
    <cfRule type="expression" dxfId="31" priority="15" stopIfTrue="1">
      <formula>AND($V59=100%,$Y59&lt;0.02)</formula>
    </cfRule>
  </conditionalFormatting>
  <conditionalFormatting sqref="G60">
    <cfRule type="expression" dxfId="30" priority="14">
      <formula>$V60=100%</formula>
    </cfRule>
  </conditionalFormatting>
  <conditionalFormatting sqref="G60">
    <cfRule type="expression" dxfId="29" priority="13" stopIfTrue="1">
      <formula>AND($V60=100%,$Y60&lt;0.02)</formula>
    </cfRule>
  </conditionalFormatting>
  <conditionalFormatting sqref="G61:G63">
    <cfRule type="expression" dxfId="28" priority="12">
      <formula>$V61=100%</formula>
    </cfRule>
  </conditionalFormatting>
  <conditionalFormatting sqref="G61:G63">
    <cfRule type="expression" dxfId="27" priority="11" stopIfTrue="1">
      <formula>AND($V61=100%,$Y61&lt;0.02)</formula>
    </cfRule>
  </conditionalFormatting>
  <conditionalFormatting sqref="G65:G71">
    <cfRule type="expression" dxfId="26" priority="10">
      <formula>$V65=100%</formula>
    </cfRule>
  </conditionalFormatting>
  <conditionalFormatting sqref="G9:G58 G64">
    <cfRule type="expression" dxfId="25" priority="20">
      <formula>$V9=100%</formula>
    </cfRule>
  </conditionalFormatting>
  <conditionalFormatting sqref="G9:G58 G64">
    <cfRule type="expression" dxfId="24" priority="19" stopIfTrue="1">
      <formula>AND($V9=100%,$Y9&lt;0.02)</formula>
    </cfRule>
  </conditionalFormatting>
  <conditionalFormatting sqref="G76">
    <cfRule type="expression" dxfId="23" priority="7">
      <formula>$V76=100%</formula>
    </cfRule>
  </conditionalFormatting>
  <conditionalFormatting sqref="G76">
    <cfRule type="expression" dxfId="22" priority="8" stopIfTrue="1">
      <formula>AND($V76=100%,$Y76&lt;0.02)</formula>
    </cfRule>
  </conditionalFormatting>
  <conditionalFormatting sqref="G77">
    <cfRule type="expression" dxfId="21" priority="5">
      <formula>$V77=100%</formula>
    </cfRule>
  </conditionalFormatting>
  <conditionalFormatting sqref="G77">
    <cfRule type="expression" dxfId="20" priority="6" stopIfTrue="1">
      <formula>AND($V77=100%,$Y77&lt;0.02)</formula>
    </cfRule>
  </conditionalFormatting>
  <conditionalFormatting sqref="G78:G80">
    <cfRule type="expression" dxfId="19" priority="3">
      <formula>$V78=100%</formula>
    </cfRule>
  </conditionalFormatting>
  <conditionalFormatting sqref="G78:G80">
    <cfRule type="expression" dxfId="18" priority="4" stopIfTrue="1">
      <formula>AND($V78=100%,$Y78&lt;0.02)</formula>
    </cfRule>
  </conditionalFormatting>
  <conditionalFormatting sqref="G81">
    <cfRule type="expression" dxfId="17" priority="1">
      <formula>$V81=100%</formula>
    </cfRule>
  </conditionalFormatting>
  <conditionalFormatting sqref="G81">
    <cfRule type="expression" dxfId="16" priority="2" stopIfTrue="1">
      <formula>AND($V81=100%,$Y81&lt;0.02)</formula>
    </cfRule>
  </conditionalFormatting>
  <dataValidations count="1">
    <dataValidation allowBlank="1" sqref="C8:C97"/>
  </dataValidations>
  <printOptions horizontalCentered="1"/>
  <pageMargins left="0.5" right="0.5" top="0.5" bottom="0.5" header="0.5" footer="0.5"/>
  <pageSetup scale="41"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sqref="A1:J1"/>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104" t="s">
        <v>9</v>
      </c>
      <c r="B1" s="104"/>
      <c r="C1" s="104"/>
      <c r="D1" s="104"/>
      <c r="E1" s="104"/>
      <c r="F1" s="104"/>
      <c r="G1" s="104"/>
      <c r="H1" s="104"/>
      <c r="I1" s="104"/>
      <c r="J1" s="104"/>
    </row>
    <row r="2" spans="1:11" ht="15.75" x14ac:dyDescent="0.25">
      <c r="A2" s="104" t="s">
        <v>39</v>
      </c>
      <c r="B2" s="104"/>
      <c r="C2" s="104"/>
      <c r="D2" s="104"/>
      <c r="E2" s="104"/>
      <c r="F2" s="104"/>
      <c r="G2" s="104"/>
      <c r="H2" s="104"/>
      <c r="I2" s="104"/>
      <c r="J2" s="104"/>
    </row>
    <row r="3" spans="1:11" ht="15.75" x14ac:dyDescent="0.25">
      <c r="A3" s="104" t="s">
        <v>3</v>
      </c>
      <c r="B3" s="104"/>
      <c r="C3" s="104"/>
      <c r="D3" s="104"/>
      <c r="E3" s="104"/>
      <c r="F3" s="104"/>
      <c r="G3" s="104"/>
      <c r="H3" s="104"/>
      <c r="I3" s="104"/>
      <c r="J3" s="104"/>
    </row>
    <row r="5" spans="1:11" ht="42.75" customHeight="1" x14ac:dyDescent="0.2">
      <c r="A5" s="105" t="s">
        <v>41</v>
      </c>
      <c r="B5" s="103"/>
      <c r="C5" s="103"/>
      <c r="D5" s="103"/>
      <c r="E5" s="103"/>
      <c r="F5" s="103"/>
      <c r="G5" s="103"/>
      <c r="H5" s="103"/>
      <c r="I5" s="103"/>
      <c r="J5" s="103"/>
    </row>
    <row r="6" spans="1:11" ht="19.5" customHeight="1" x14ac:dyDescent="0.2"/>
    <row r="7" spans="1:11" ht="40.5" customHeight="1" x14ac:dyDescent="0.2">
      <c r="A7" s="106" t="s">
        <v>43</v>
      </c>
      <c r="B7" s="107"/>
      <c r="C7" s="107"/>
      <c r="D7" s="107"/>
      <c r="E7" s="107"/>
      <c r="F7" s="107"/>
      <c r="G7" s="107"/>
      <c r="H7" s="107"/>
      <c r="I7" s="107"/>
      <c r="J7" s="107"/>
    </row>
    <row r="8" spans="1:11" ht="19.5" customHeight="1" x14ac:dyDescent="0.2"/>
    <row r="9" spans="1:11" ht="30.75" customHeight="1" x14ac:dyDescent="0.2">
      <c r="A9" s="103" t="s">
        <v>40</v>
      </c>
      <c r="B9" s="103"/>
      <c r="C9" s="103"/>
      <c r="D9" s="103"/>
      <c r="E9" s="103"/>
      <c r="F9" s="103"/>
      <c r="G9" s="103"/>
      <c r="H9" s="103"/>
      <c r="I9" s="103"/>
      <c r="J9" s="103"/>
    </row>
    <row r="10" spans="1:11" ht="22.5" customHeight="1" x14ac:dyDescent="0.3">
      <c r="A10" s="52" t="s">
        <v>21</v>
      </c>
      <c r="B10" s="51"/>
      <c r="C10" s="51"/>
      <c r="D10" s="51"/>
      <c r="E10" s="51"/>
      <c r="F10" s="51"/>
      <c r="G10" s="51"/>
      <c r="H10" s="51"/>
      <c r="K10" s="45"/>
    </row>
    <row r="11" spans="1:11" ht="30.75" customHeight="1" x14ac:dyDescent="0.2">
      <c r="A11" s="102" t="s">
        <v>42</v>
      </c>
      <c r="B11" s="107"/>
      <c r="C11" s="107"/>
      <c r="D11" s="107"/>
      <c r="E11" s="107"/>
      <c r="F11" s="107"/>
      <c r="G11" s="107"/>
      <c r="H11" s="107"/>
      <c r="I11" s="107"/>
      <c r="J11" s="107"/>
    </row>
    <row r="12" spans="1:11" ht="69.75" customHeight="1" x14ac:dyDescent="0.2">
      <c r="B12" s="102" t="s">
        <v>44</v>
      </c>
      <c r="C12" s="103"/>
      <c r="D12" s="103"/>
      <c r="E12" s="103"/>
      <c r="F12" s="103"/>
      <c r="G12" s="103"/>
      <c r="H12" s="103"/>
      <c r="I12" s="103"/>
      <c r="J12" s="45"/>
    </row>
    <row r="13" spans="1:11" ht="30" customHeight="1" x14ac:dyDescent="0.2">
      <c r="A13" s="28"/>
      <c r="B13" s="28"/>
      <c r="C13" s="28"/>
      <c r="D13" s="28"/>
      <c r="E13" s="28"/>
      <c r="F13" s="28"/>
      <c r="G13" s="28"/>
      <c r="H13" s="28"/>
    </row>
    <row r="14" spans="1:11" ht="45" customHeight="1" x14ac:dyDescent="0.2">
      <c r="A14" s="105" t="s">
        <v>45</v>
      </c>
      <c r="B14" s="112"/>
      <c r="C14" s="112"/>
      <c r="D14" s="112"/>
      <c r="E14" s="112"/>
      <c r="F14" s="112"/>
      <c r="G14" s="112"/>
      <c r="H14" s="112"/>
      <c r="I14" s="112"/>
      <c r="J14" s="112"/>
    </row>
    <row r="15" spans="1:11" ht="19.5" customHeight="1" x14ac:dyDescent="0.2">
      <c r="A15" s="28"/>
      <c r="B15" s="28"/>
      <c r="C15" s="28"/>
      <c r="D15" s="28"/>
      <c r="E15" s="28"/>
      <c r="F15" s="28"/>
      <c r="G15" s="28"/>
      <c r="H15" s="28"/>
    </row>
    <row r="16" spans="1:11" ht="72" customHeight="1" x14ac:dyDescent="0.2">
      <c r="A16" s="102" t="s">
        <v>46</v>
      </c>
      <c r="B16" s="109"/>
      <c r="C16" s="109"/>
      <c r="D16" s="109"/>
      <c r="E16" s="109"/>
      <c r="F16" s="109"/>
      <c r="G16" s="109"/>
      <c r="H16" s="109"/>
      <c r="I16" s="109"/>
      <c r="J16" s="109"/>
    </row>
    <row r="17" spans="1:10" ht="19.5" customHeight="1" x14ac:dyDescent="0.2"/>
    <row r="18" spans="1:10" ht="56.25" customHeight="1" x14ac:dyDescent="0.2">
      <c r="A18" s="108" t="s">
        <v>0</v>
      </c>
      <c r="B18" s="110"/>
      <c r="C18" s="110"/>
      <c r="D18" s="110"/>
      <c r="E18" s="110"/>
      <c r="F18" s="110"/>
      <c r="G18" s="110"/>
      <c r="H18" s="110"/>
      <c r="I18" s="110"/>
      <c r="J18" s="110"/>
    </row>
    <row r="19" spans="1:10" ht="20.25" customHeight="1" x14ac:dyDescent="0.2"/>
    <row r="20" spans="1:10" ht="57.75" customHeight="1" x14ac:dyDescent="0.2">
      <c r="A20" s="111" t="s">
        <v>47</v>
      </c>
      <c r="B20" s="110"/>
      <c r="C20" s="110"/>
      <c r="D20" s="110"/>
      <c r="E20" s="110"/>
      <c r="F20" s="110"/>
      <c r="G20" s="110"/>
      <c r="H20" s="110"/>
      <c r="I20" s="110"/>
      <c r="J20" s="110"/>
    </row>
    <row r="21" spans="1:10" ht="19.5" customHeight="1" x14ac:dyDescent="0.2"/>
    <row r="22" spans="1:10" ht="31.5" customHeight="1" x14ac:dyDescent="0.2">
      <c r="A22" s="108" t="s">
        <v>25</v>
      </c>
      <c r="B22" s="108"/>
      <c r="C22" s="108"/>
      <c r="D22" s="108"/>
      <c r="E22" s="108"/>
      <c r="F22" s="108"/>
      <c r="G22" s="108"/>
      <c r="H22" s="108"/>
      <c r="I22" s="108"/>
      <c r="J22" s="108"/>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00"/>
  <sheetViews>
    <sheetView workbookViewId="0">
      <pane ySplit="15" topLeftCell="A16" activePane="bottomLeft" state="frozen"/>
      <selection pane="bottomLeft" activeCell="N7" sqref="N7"/>
    </sheetView>
  </sheetViews>
  <sheetFormatPr defaultColWidth="8.85546875" defaultRowHeight="12.75" x14ac:dyDescent="0.2"/>
  <cols>
    <col min="2" max="2" width="3.42578125" customWidth="1"/>
    <col min="4" max="4" width="1.85546875" customWidth="1"/>
    <col min="5" max="5" width="12.7109375" bestFit="1" customWidth="1"/>
    <col min="6" max="6" width="2.140625" customWidth="1"/>
    <col min="7" max="7" width="4.42578125" style="4" customWidth="1"/>
    <col min="8" max="8" width="11.42578125" customWidth="1"/>
    <col min="9" max="9" width="4.7109375" style="4" customWidth="1"/>
    <col min="10" max="10" width="11.42578125" customWidth="1"/>
    <col min="11" max="11" width="4.42578125" customWidth="1"/>
    <col min="12" max="12" width="13.42578125" bestFit="1" customWidth="1"/>
    <col min="13" max="13" width="3.85546875" customWidth="1"/>
    <col min="14" max="14" width="12" customWidth="1"/>
    <col min="15" max="15" width="3.42578125" customWidth="1"/>
    <col min="16" max="16" width="12.85546875" customWidth="1"/>
    <col min="18" max="18" width="12.85546875" customWidth="1"/>
  </cols>
  <sheetData>
    <row r="1" spans="1:18" ht="15.75" x14ac:dyDescent="0.25">
      <c r="A1" s="104" t="s">
        <v>9</v>
      </c>
      <c r="B1" s="113"/>
      <c r="C1" s="113"/>
      <c r="D1" s="113"/>
      <c r="E1" s="113"/>
      <c r="F1" s="113"/>
      <c r="G1" s="113"/>
      <c r="H1" s="113"/>
      <c r="I1" s="113"/>
      <c r="J1" s="113"/>
      <c r="K1" s="113"/>
      <c r="L1" s="113"/>
      <c r="M1" s="113"/>
      <c r="N1" s="113"/>
      <c r="O1" s="113"/>
      <c r="P1" s="113"/>
    </row>
    <row r="2" spans="1:18" ht="15.75" x14ac:dyDescent="0.25">
      <c r="A2" s="104" t="s">
        <v>14</v>
      </c>
      <c r="B2" s="113"/>
      <c r="C2" s="113"/>
      <c r="D2" s="113"/>
      <c r="E2" s="113"/>
      <c r="F2" s="113"/>
      <c r="G2" s="113"/>
      <c r="H2" s="113"/>
      <c r="I2" s="113"/>
      <c r="J2" s="113"/>
      <c r="K2" s="113"/>
      <c r="L2" s="113"/>
      <c r="M2" s="113"/>
      <c r="N2" s="113"/>
      <c r="O2" s="113"/>
      <c r="P2" s="113"/>
    </row>
    <row r="3" spans="1:18" ht="15.75" x14ac:dyDescent="0.25">
      <c r="A3" s="104" t="s">
        <v>24</v>
      </c>
      <c r="B3" s="113"/>
      <c r="C3" s="113"/>
      <c r="D3" s="113"/>
      <c r="E3" s="113"/>
      <c r="F3" s="113"/>
      <c r="G3" s="113"/>
      <c r="H3" s="113"/>
      <c r="I3" s="113"/>
      <c r="J3" s="113"/>
      <c r="K3" s="113"/>
      <c r="L3" s="113"/>
      <c r="M3" s="113"/>
      <c r="N3" s="113"/>
      <c r="O3" s="113"/>
      <c r="P3" s="113"/>
    </row>
    <row r="5" spans="1:18" ht="24.75" customHeight="1" x14ac:dyDescent="0.25">
      <c r="A5" s="104"/>
      <c r="B5" s="104"/>
      <c r="C5" s="104"/>
      <c r="D5" s="104"/>
      <c r="E5" s="104"/>
      <c r="F5" s="104"/>
      <c r="G5" s="104"/>
      <c r="H5" s="104"/>
      <c r="I5" s="104"/>
      <c r="J5" s="104"/>
    </row>
    <row r="6" spans="1:18" ht="21" customHeight="1" x14ac:dyDescent="0.2">
      <c r="A6" t="s">
        <v>5</v>
      </c>
      <c r="B6" s="2"/>
      <c r="C6" s="14" t="str">
        <f>Form!C4</f>
        <v>Etorre Zanon</v>
      </c>
      <c r="D6" s="14"/>
      <c r="E6" s="14"/>
      <c r="F6" s="14"/>
      <c r="G6" s="15"/>
      <c r="H6" s="14"/>
      <c r="I6" s="15"/>
      <c r="J6" s="2"/>
      <c r="K6" s="2" t="s">
        <v>31</v>
      </c>
      <c r="N6" s="101">
        <f>Form!K5</f>
        <v>43555</v>
      </c>
      <c r="O6" s="101"/>
    </row>
    <row r="7" spans="1:18" ht="24.75" customHeight="1" x14ac:dyDescent="0.2">
      <c r="H7" s="2"/>
      <c r="K7" s="2"/>
      <c r="N7" s="4" t="s">
        <v>11</v>
      </c>
    </row>
    <row r="8" spans="1:18" x14ac:dyDescent="0.2">
      <c r="A8" t="s">
        <v>7</v>
      </c>
      <c r="B8" s="2"/>
      <c r="C8" s="14" t="str">
        <f>Form!C5</f>
        <v>15-C0753</v>
      </c>
      <c r="D8" s="14"/>
      <c r="E8" s="14"/>
      <c r="F8" s="14"/>
      <c r="G8" s="15"/>
      <c r="K8" s="2"/>
      <c r="L8" s="18" t="s">
        <v>21</v>
      </c>
      <c r="N8" s="2"/>
    </row>
    <row r="9" spans="1:18" x14ac:dyDescent="0.2">
      <c r="B9" s="2"/>
      <c r="C9" s="16"/>
      <c r="D9" s="16"/>
      <c r="E9" s="16"/>
      <c r="F9" s="16"/>
      <c r="G9" s="17"/>
      <c r="K9" s="2"/>
      <c r="L9" s="7"/>
      <c r="N9" s="2"/>
    </row>
    <row r="10" spans="1:18" x14ac:dyDescent="0.2">
      <c r="B10" s="2"/>
      <c r="C10" s="16"/>
      <c r="D10" s="16"/>
      <c r="E10" s="16"/>
      <c r="F10" s="16"/>
      <c r="G10" s="17"/>
      <c r="K10" s="10" t="s">
        <v>22</v>
      </c>
      <c r="L10" s="7"/>
      <c r="N10" s="14"/>
    </row>
    <row r="11" spans="1:18" x14ac:dyDescent="0.2">
      <c r="B11" s="2"/>
      <c r="C11" s="16"/>
      <c r="D11" s="16"/>
      <c r="E11" s="16"/>
      <c r="F11" s="16"/>
      <c r="G11" s="17"/>
    </row>
    <row r="12" spans="1:18" x14ac:dyDescent="0.2">
      <c r="B12" s="2"/>
      <c r="C12" s="16"/>
      <c r="D12" s="16"/>
      <c r="E12" s="16"/>
      <c r="F12" s="16"/>
      <c r="G12" s="17"/>
    </row>
    <row r="13" spans="1:18" x14ac:dyDescent="0.2">
      <c r="L13" s="4"/>
    </row>
    <row r="14" spans="1:18" x14ac:dyDescent="0.2">
      <c r="J14" s="4"/>
    </row>
    <row r="15" spans="1:18" s="1" customFormat="1" ht="54" customHeight="1" x14ac:dyDescent="0.2">
      <c r="A15" s="5" t="s">
        <v>6</v>
      </c>
      <c r="C15" s="5" t="s">
        <v>10</v>
      </c>
      <c r="D15" s="11"/>
      <c r="E15" s="41" t="s">
        <v>29</v>
      </c>
      <c r="F15" s="11"/>
      <c r="G15" s="9" t="s">
        <v>15</v>
      </c>
      <c r="H15" s="6" t="s">
        <v>16</v>
      </c>
      <c r="I15" s="13"/>
      <c r="J15" s="19" t="s">
        <v>16</v>
      </c>
      <c r="K15" s="11" t="s">
        <v>17</v>
      </c>
      <c r="L15" s="5" t="s">
        <v>20</v>
      </c>
      <c r="M15" s="12" t="s">
        <v>17</v>
      </c>
      <c r="N15" s="5" t="s">
        <v>18</v>
      </c>
      <c r="O15" s="12" t="s">
        <v>15</v>
      </c>
      <c r="P15" s="5" t="s">
        <v>19</v>
      </c>
      <c r="R15" s="41" t="s">
        <v>51</v>
      </c>
    </row>
    <row r="16" spans="1:18" ht="47.25" customHeight="1" x14ac:dyDescent="0.2">
      <c r="A16" s="15">
        <v>1</v>
      </c>
      <c r="C16" s="42">
        <f>H16/E16</f>
        <v>1.0000001465899726</v>
      </c>
      <c r="D16" s="44" t="s">
        <v>32</v>
      </c>
      <c r="E16" s="90">
        <v>27286.996000000003</v>
      </c>
      <c r="F16" s="16"/>
      <c r="G16" s="9" t="s">
        <v>15</v>
      </c>
      <c r="H16" s="43">
        <f>N16+R16</f>
        <v>27287</v>
      </c>
      <c r="I16" s="24"/>
      <c r="J16" s="22">
        <f>+H16</f>
        <v>27287</v>
      </c>
      <c r="K16" s="25" t="s">
        <v>17</v>
      </c>
      <c r="L16" s="43">
        <f>E16-J16</f>
        <v>-3.9999999971769284E-3</v>
      </c>
      <c r="M16" s="26" t="s">
        <v>17</v>
      </c>
      <c r="N16" s="23">
        <v>27287</v>
      </c>
      <c r="O16" s="26" t="s">
        <v>15</v>
      </c>
      <c r="P16" s="27">
        <f>+J16-L16-N16</f>
        <v>3.9999999971769284E-3</v>
      </c>
      <c r="R16" s="23"/>
    </row>
    <row r="17" spans="1:18" ht="47.25" customHeight="1" x14ac:dyDescent="0.2">
      <c r="A17" s="15">
        <v>2</v>
      </c>
      <c r="C17" s="42">
        <f t="shared" ref="C17:C80" si="0">H17/E17</f>
        <v>1</v>
      </c>
      <c r="D17" s="44" t="s">
        <v>32</v>
      </c>
      <c r="E17" s="90">
        <v>54573.991999999998</v>
      </c>
      <c r="F17" s="16"/>
      <c r="G17" s="9" t="s">
        <v>15</v>
      </c>
      <c r="H17" s="43">
        <f t="shared" ref="H17:H80" si="1">N17+R17</f>
        <v>54573.991999999998</v>
      </c>
      <c r="I17" s="24"/>
      <c r="J17" s="22">
        <f>+H17</f>
        <v>54573.991999999998</v>
      </c>
      <c r="K17" s="25" t="s">
        <v>17</v>
      </c>
      <c r="L17" s="43">
        <f t="shared" ref="L17:L80" si="2">E17-J17</f>
        <v>0</v>
      </c>
      <c r="M17" s="26" t="s">
        <v>17</v>
      </c>
      <c r="N17" s="23">
        <v>54573.991999999998</v>
      </c>
      <c r="O17" s="26" t="s">
        <v>15</v>
      </c>
      <c r="P17" s="27">
        <f t="shared" ref="P17:P44" si="3">+J17-L17-N17</f>
        <v>0</v>
      </c>
      <c r="R17" s="23"/>
    </row>
    <row r="18" spans="1:18" ht="47.25" customHeight="1" x14ac:dyDescent="0.2">
      <c r="A18" s="15">
        <v>3</v>
      </c>
      <c r="C18" s="42">
        <f t="shared" si="0"/>
        <v>1</v>
      </c>
      <c r="D18" s="44" t="s">
        <v>32</v>
      </c>
      <c r="E18" s="90">
        <v>54573.992000000006</v>
      </c>
      <c r="F18" s="16"/>
      <c r="G18" s="9" t="s">
        <v>15</v>
      </c>
      <c r="H18" s="43">
        <f t="shared" si="1"/>
        <v>54573.992000000006</v>
      </c>
      <c r="I18" s="24"/>
      <c r="J18" s="22">
        <f t="shared" ref="J18:J44" si="4">+H18</f>
        <v>54573.992000000006</v>
      </c>
      <c r="K18" s="25" t="s">
        <v>17</v>
      </c>
      <c r="L18" s="43">
        <f t="shared" si="2"/>
        <v>0</v>
      </c>
      <c r="M18" s="26" t="s">
        <v>17</v>
      </c>
      <c r="N18" s="23">
        <v>54573.992000000006</v>
      </c>
      <c r="O18" s="26" t="s">
        <v>15</v>
      </c>
      <c r="P18" s="27">
        <f t="shared" si="3"/>
        <v>0</v>
      </c>
      <c r="R18" s="23"/>
    </row>
    <row r="19" spans="1:18" ht="47.25" customHeight="1" x14ac:dyDescent="0.2">
      <c r="A19" s="15">
        <v>4</v>
      </c>
      <c r="C19" s="42">
        <f t="shared" si="0"/>
        <v>1</v>
      </c>
      <c r="D19" s="44" t="s">
        <v>32</v>
      </c>
      <c r="E19" s="90">
        <v>114938.04</v>
      </c>
      <c r="F19" s="16"/>
      <c r="G19" s="9" t="s">
        <v>15</v>
      </c>
      <c r="H19" s="43">
        <f t="shared" si="1"/>
        <v>114938.04</v>
      </c>
      <c r="I19" s="24"/>
      <c r="J19" s="22">
        <f t="shared" si="4"/>
        <v>114938.04</v>
      </c>
      <c r="K19" s="25" t="s">
        <v>17</v>
      </c>
      <c r="L19" s="43">
        <f t="shared" si="2"/>
        <v>0</v>
      </c>
      <c r="M19" s="26" t="s">
        <v>17</v>
      </c>
      <c r="N19" s="23">
        <v>114938.04</v>
      </c>
      <c r="O19" s="26" t="s">
        <v>15</v>
      </c>
      <c r="P19" s="27">
        <f t="shared" si="3"/>
        <v>0</v>
      </c>
      <c r="R19" s="23"/>
    </row>
    <row r="20" spans="1:18" ht="47.25" customHeight="1" x14ac:dyDescent="0.2">
      <c r="A20" s="15">
        <v>5</v>
      </c>
      <c r="C20" s="42">
        <f t="shared" si="0"/>
        <v>1</v>
      </c>
      <c r="D20" s="44" t="s">
        <v>32</v>
      </c>
      <c r="E20" s="90">
        <v>229876.08</v>
      </c>
      <c r="F20" s="16"/>
      <c r="G20" s="9" t="s">
        <v>15</v>
      </c>
      <c r="H20" s="43">
        <f t="shared" si="1"/>
        <v>229876.08</v>
      </c>
      <c r="I20" s="24"/>
      <c r="J20" s="22">
        <f t="shared" si="4"/>
        <v>229876.08</v>
      </c>
      <c r="K20" s="25" t="s">
        <v>17</v>
      </c>
      <c r="L20" s="43">
        <f t="shared" si="2"/>
        <v>0</v>
      </c>
      <c r="M20" s="26" t="s">
        <v>17</v>
      </c>
      <c r="N20" s="23">
        <v>229876.08</v>
      </c>
      <c r="O20" s="26" t="s">
        <v>15</v>
      </c>
      <c r="P20" s="27">
        <f t="shared" si="3"/>
        <v>0</v>
      </c>
      <c r="R20" s="23"/>
    </row>
    <row r="21" spans="1:18" ht="47.25" customHeight="1" x14ac:dyDescent="0.2">
      <c r="A21" s="15">
        <v>6</v>
      </c>
      <c r="C21" s="42">
        <f t="shared" si="0"/>
        <v>1</v>
      </c>
      <c r="D21" s="44" t="s">
        <v>32</v>
      </c>
      <c r="E21" s="90">
        <v>229876.08</v>
      </c>
      <c r="F21" s="16"/>
      <c r="G21" s="9" t="s">
        <v>15</v>
      </c>
      <c r="H21" s="43">
        <f t="shared" si="1"/>
        <v>229876.08</v>
      </c>
      <c r="I21" s="24"/>
      <c r="J21" s="22">
        <f t="shared" si="4"/>
        <v>229876.08</v>
      </c>
      <c r="K21" s="25" t="s">
        <v>17</v>
      </c>
      <c r="L21" s="43">
        <f t="shared" si="2"/>
        <v>0</v>
      </c>
      <c r="M21" s="26" t="s">
        <v>17</v>
      </c>
      <c r="N21" s="23">
        <v>229876.08</v>
      </c>
      <c r="O21" s="26" t="s">
        <v>15</v>
      </c>
      <c r="P21" s="27">
        <f t="shared" si="3"/>
        <v>0</v>
      </c>
      <c r="R21" s="23"/>
    </row>
    <row r="22" spans="1:18" ht="47.25" customHeight="1" x14ac:dyDescent="0.2">
      <c r="A22" s="15">
        <v>7</v>
      </c>
      <c r="C22" s="42">
        <f t="shared" si="0"/>
        <v>1</v>
      </c>
      <c r="D22" s="44" t="s">
        <v>32</v>
      </c>
      <c r="E22" s="90">
        <v>777203.75</v>
      </c>
      <c r="F22" s="16"/>
      <c r="G22" s="9" t="s">
        <v>15</v>
      </c>
      <c r="H22" s="43">
        <f t="shared" si="1"/>
        <v>777203.75</v>
      </c>
      <c r="I22" s="24"/>
      <c r="J22" s="22">
        <f t="shared" si="4"/>
        <v>777203.75</v>
      </c>
      <c r="K22" s="25" t="s">
        <v>17</v>
      </c>
      <c r="L22" s="43">
        <f t="shared" si="2"/>
        <v>0</v>
      </c>
      <c r="M22" s="26" t="s">
        <v>17</v>
      </c>
      <c r="N22" s="23">
        <v>777203.75</v>
      </c>
      <c r="O22" s="26" t="s">
        <v>15</v>
      </c>
      <c r="P22" s="27">
        <f t="shared" si="3"/>
        <v>0</v>
      </c>
      <c r="R22" s="23"/>
    </row>
    <row r="23" spans="1:18" ht="47.25" customHeight="1" x14ac:dyDescent="0.2">
      <c r="A23" s="15">
        <v>8</v>
      </c>
      <c r="C23" s="42">
        <f t="shared" si="0"/>
        <v>1</v>
      </c>
      <c r="D23" s="44" t="s">
        <v>32</v>
      </c>
      <c r="E23" s="90">
        <v>2176170.5</v>
      </c>
      <c r="F23" s="16"/>
      <c r="G23" s="9" t="s">
        <v>15</v>
      </c>
      <c r="H23" s="43">
        <f>N23+R23</f>
        <v>2176170.5</v>
      </c>
      <c r="I23" s="24"/>
      <c r="J23" s="22">
        <f t="shared" si="4"/>
        <v>2176170.5</v>
      </c>
      <c r="K23" s="25" t="s">
        <v>17</v>
      </c>
      <c r="L23" s="43">
        <f t="shared" si="2"/>
        <v>0</v>
      </c>
      <c r="M23" s="26" t="s">
        <v>17</v>
      </c>
      <c r="N23" s="23">
        <v>2176170.5</v>
      </c>
      <c r="O23" s="26" t="s">
        <v>15</v>
      </c>
      <c r="P23" s="27">
        <f t="shared" si="3"/>
        <v>0</v>
      </c>
      <c r="R23" s="23"/>
    </row>
    <row r="24" spans="1:18" ht="47.25" customHeight="1" x14ac:dyDescent="0.2">
      <c r="A24" s="15">
        <v>9</v>
      </c>
      <c r="C24" s="42">
        <f t="shared" si="0"/>
        <v>1</v>
      </c>
      <c r="D24" s="44" t="s">
        <v>32</v>
      </c>
      <c r="E24" s="90">
        <v>233161.13</v>
      </c>
      <c r="F24" s="16"/>
      <c r="G24" s="9" t="s">
        <v>15</v>
      </c>
      <c r="H24" s="43">
        <f t="shared" si="1"/>
        <v>233161.13</v>
      </c>
      <c r="I24" s="24"/>
      <c r="J24" s="22">
        <f t="shared" si="4"/>
        <v>233161.13</v>
      </c>
      <c r="K24" s="25" t="s">
        <v>17</v>
      </c>
      <c r="L24" s="43">
        <f t="shared" si="2"/>
        <v>0</v>
      </c>
      <c r="M24" s="26" t="s">
        <v>17</v>
      </c>
      <c r="N24" s="23">
        <v>233161.13</v>
      </c>
      <c r="O24" s="26" t="s">
        <v>15</v>
      </c>
      <c r="P24" s="27">
        <f t="shared" si="3"/>
        <v>0</v>
      </c>
      <c r="R24" s="23"/>
    </row>
    <row r="25" spans="1:18" ht="47.25" customHeight="1" x14ac:dyDescent="0.2">
      <c r="A25" s="15">
        <v>10</v>
      </c>
      <c r="C25" s="42">
        <f t="shared" si="0"/>
        <v>1</v>
      </c>
      <c r="D25" s="44" t="s">
        <v>32</v>
      </c>
      <c r="E25" s="90">
        <v>233161.13</v>
      </c>
      <c r="F25" s="16"/>
      <c r="G25" s="9" t="s">
        <v>15</v>
      </c>
      <c r="H25" s="43">
        <f t="shared" si="1"/>
        <v>233161.13</v>
      </c>
      <c r="I25" s="24"/>
      <c r="J25" s="22">
        <f t="shared" si="4"/>
        <v>233161.13</v>
      </c>
      <c r="K25" s="25" t="s">
        <v>17</v>
      </c>
      <c r="L25" s="43">
        <f t="shared" si="2"/>
        <v>0</v>
      </c>
      <c r="M25" s="26" t="s">
        <v>17</v>
      </c>
      <c r="N25" s="23">
        <v>233161.13</v>
      </c>
      <c r="O25" s="26" t="s">
        <v>15</v>
      </c>
      <c r="P25" s="27">
        <f t="shared" si="3"/>
        <v>0</v>
      </c>
      <c r="R25" s="23"/>
    </row>
    <row r="26" spans="1:18" ht="47.25" customHeight="1" x14ac:dyDescent="0.2">
      <c r="A26" s="15">
        <v>11</v>
      </c>
      <c r="C26" s="42">
        <f t="shared" si="0"/>
        <v>1</v>
      </c>
      <c r="D26" s="44" t="s">
        <v>32</v>
      </c>
      <c r="E26" s="90">
        <v>233161.13</v>
      </c>
      <c r="F26" s="16"/>
      <c r="G26" s="9" t="s">
        <v>15</v>
      </c>
      <c r="H26" s="43">
        <f t="shared" si="1"/>
        <v>233161.13</v>
      </c>
      <c r="I26" s="24"/>
      <c r="J26" s="22">
        <f t="shared" si="4"/>
        <v>233161.13</v>
      </c>
      <c r="K26" s="25" t="s">
        <v>17</v>
      </c>
      <c r="L26" s="43">
        <f t="shared" si="2"/>
        <v>0</v>
      </c>
      <c r="M26" s="26" t="s">
        <v>17</v>
      </c>
      <c r="N26" s="23">
        <v>233161.13</v>
      </c>
      <c r="O26" s="26" t="s">
        <v>15</v>
      </c>
      <c r="P26" s="27">
        <f t="shared" si="3"/>
        <v>0</v>
      </c>
      <c r="R26" s="23"/>
    </row>
    <row r="27" spans="1:18" ht="47.25" customHeight="1" x14ac:dyDescent="0.2">
      <c r="A27" s="15">
        <v>12</v>
      </c>
      <c r="C27" s="42">
        <f t="shared" si="0"/>
        <v>1</v>
      </c>
      <c r="D27" s="44" t="s">
        <v>32</v>
      </c>
      <c r="E27" s="90">
        <v>233161.13</v>
      </c>
      <c r="F27" s="16"/>
      <c r="G27" s="9" t="s">
        <v>15</v>
      </c>
      <c r="H27" s="43">
        <f t="shared" si="1"/>
        <v>233161.13</v>
      </c>
      <c r="I27" s="24"/>
      <c r="J27" s="22">
        <f t="shared" si="4"/>
        <v>233161.13</v>
      </c>
      <c r="K27" s="25" t="s">
        <v>17</v>
      </c>
      <c r="L27" s="43">
        <f t="shared" si="2"/>
        <v>0</v>
      </c>
      <c r="M27" s="26" t="s">
        <v>17</v>
      </c>
      <c r="N27" s="23">
        <v>233161.13</v>
      </c>
      <c r="O27" s="26" t="s">
        <v>15</v>
      </c>
      <c r="P27" s="27">
        <f t="shared" si="3"/>
        <v>0</v>
      </c>
      <c r="R27" s="23"/>
    </row>
    <row r="28" spans="1:18" ht="47.25" customHeight="1" x14ac:dyDescent="0.2">
      <c r="A28" s="15">
        <v>13</v>
      </c>
      <c r="C28" s="42">
        <f t="shared" si="0"/>
        <v>1</v>
      </c>
      <c r="D28" s="44" t="s">
        <v>32</v>
      </c>
      <c r="E28" s="90">
        <v>233161.13</v>
      </c>
      <c r="F28" s="16"/>
      <c r="G28" s="9" t="s">
        <v>15</v>
      </c>
      <c r="H28" s="43">
        <f t="shared" si="1"/>
        <v>233161.13</v>
      </c>
      <c r="I28" s="24"/>
      <c r="J28" s="22">
        <f t="shared" si="4"/>
        <v>233161.13</v>
      </c>
      <c r="K28" s="25" t="s">
        <v>17</v>
      </c>
      <c r="L28" s="43">
        <f t="shared" si="2"/>
        <v>0</v>
      </c>
      <c r="M28" s="26" t="s">
        <v>17</v>
      </c>
      <c r="N28" s="23">
        <v>233161.13</v>
      </c>
      <c r="O28" s="26" t="s">
        <v>15</v>
      </c>
      <c r="P28" s="27">
        <f t="shared" si="3"/>
        <v>0</v>
      </c>
      <c r="R28" s="23"/>
    </row>
    <row r="29" spans="1:18" ht="47.25" customHeight="1" x14ac:dyDescent="0.2">
      <c r="A29" s="15">
        <v>14</v>
      </c>
      <c r="C29" s="42">
        <f t="shared" si="0"/>
        <v>1</v>
      </c>
      <c r="D29" s="44" t="s">
        <v>32</v>
      </c>
      <c r="E29" s="90">
        <v>233161.13</v>
      </c>
      <c r="F29" s="16"/>
      <c r="G29" s="9" t="s">
        <v>15</v>
      </c>
      <c r="H29" s="43">
        <f t="shared" si="1"/>
        <v>233161.13</v>
      </c>
      <c r="I29" s="24"/>
      <c r="J29" s="22">
        <f t="shared" si="4"/>
        <v>233161.13</v>
      </c>
      <c r="K29" s="25" t="s">
        <v>17</v>
      </c>
      <c r="L29" s="43">
        <f t="shared" si="2"/>
        <v>0</v>
      </c>
      <c r="M29" s="26" t="s">
        <v>17</v>
      </c>
      <c r="N29" s="23">
        <v>233161.13</v>
      </c>
      <c r="O29" s="26" t="s">
        <v>15</v>
      </c>
      <c r="P29" s="27">
        <f t="shared" si="3"/>
        <v>0</v>
      </c>
      <c r="R29" s="23"/>
    </row>
    <row r="30" spans="1:18" ht="47.25" customHeight="1" x14ac:dyDescent="0.2">
      <c r="A30" s="15">
        <v>15</v>
      </c>
      <c r="C30" s="42">
        <f t="shared" si="0"/>
        <v>1</v>
      </c>
      <c r="D30" s="44" t="s">
        <v>32</v>
      </c>
      <c r="E30" s="90">
        <v>233161.13</v>
      </c>
      <c r="F30" s="16"/>
      <c r="G30" s="9" t="s">
        <v>15</v>
      </c>
      <c r="H30" s="43">
        <f t="shared" si="1"/>
        <v>233161.13</v>
      </c>
      <c r="I30" s="24"/>
      <c r="J30" s="22">
        <f t="shared" si="4"/>
        <v>233161.13</v>
      </c>
      <c r="K30" s="25" t="s">
        <v>17</v>
      </c>
      <c r="L30" s="43">
        <f t="shared" si="2"/>
        <v>0</v>
      </c>
      <c r="M30" s="26" t="s">
        <v>17</v>
      </c>
      <c r="N30" s="23">
        <v>233161.13</v>
      </c>
      <c r="O30" s="26" t="s">
        <v>15</v>
      </c>
      <c r="P30" s="27">
        <f t="shared" si="3"/>
        <v>0</v>
      </c>
      <c r="R30" s="23"/>
    </row>
    <row r="31" spans="1:18" ht="47.25" customHeight="1" x14ac:dyDescent="0.2">
      <c r="A31" s="15">
        <v>16</v>
      </c>
      <c r="C31" s="42">
        <f t="shared" si="0"/>
        <v>1</v>
      </c>
      <c r="D31" s="44" t="s">
        <v>32</v>
      </c>
      <c r="E31" s="90">
        <v>233161.13</v>
      </c>
      <c r="F31" s="16"/>
      <c r="G31" s="9" t="s">
        <v>15</v>
      </c>
      <c r="H31" s="43">
        <f t="shared" si="1"/>
        <v>233161.13</v>
      </c>
      <c r="I31" s="24"/>
      <c r="J31" s="22">
        <f t="shared" si="4"/>
        <v>233161.13</v>
      </c>
      <c r="K31" s="25" t="s">
        <v>17</v>
      </c>
      <c r="L31" s="43">
        <f t="shared" si="2"/>
        <v>0</v>
      </c>
      <c r="M31" s="26" t="s">
        <v>17</v>
      </c>
      <c r="N31" s="23">
        <v>233161.13</v>
      </c>
      <c r="O31" s="26" t="s">
        <v>15</v>
      </c>
      <c r="P31" s="27">
        <f t="shared" si="3"/>
        <v>0</v>
      </c>
      <c r="R31" s="23"/>
    </row>
    <row r="32" spans="1:18" ht="47.25" customHeight="1" x14ac:dyDescent="0.2">
      <c r="A32" s="15">
        <v>17</v>
      </c>
      <c r="C32" s="42">
        <f t="shared" si="0"/>
        <v>1</v>
      </c>
      <c r="D32" s="44" t="s">
        <v>32</v>
      </c>
      <c r="E32" s="90">
        <v>233161.13</v>
      </c>
      <c r="F32" s="16"/>
      <c r="G32" s="9" t="s">
        <v>15</v>
      </c>
      <c r="H32" s="43">
        <f t="shared" si="1"/>
        <v>233161.13</v>
      </c>
      <c r="I32" s="24"/>
      <c r="J32" s="22">
        <f t="shared" si="4"/>
        <v>233161.13</v>
      </c>
      <c r="K32" s="25" t="s">
        <v>17</v>
      </c>
      <c r="L32" s="43">
        <f t="shared" si="2"/>
        <v>0</v>
      </c>
      <c r="M32" s="26" t="s">
        <v>17</v>
      </c>
      <c r="N32" s="23">
        <v>233161.13</v>
      </c>
      <c r="O32" s="26" t="s">
        <v>15</v>
      </c>
      <c r="P32" s="27">
        <f t="shared" si="3"/>
        <v>0</v>
      </c>
      <c r="R32" s="23"/>
    </row>
    <row r="33" spans="1:18" ht="47.25" customHeight="1" x14ac:dyDescent="0.2">
      <c r="A33" s="15">
        <v>18</v>
      </c>
      <c r="C33" s="42">
        <f t="shared" si="0"/>
        <v>1</v>
      </c>
      <c r="D33" s="44" t="s">
        <v>32</v>
      </c>
      <c r="E33" s="90">
        <v>233161.13</v>
      </c>
      <c r="F33" s="16"/>
      <c r="G33" s="9" t="s">
        <v>15</v>
      </c>
      <c r="H33" s="43">
        <f t="shared" si="1"/>
        <v>233161.13</v>
      </c>
      <c r="I33" s="24"/>
      <c r="J33" s="22">
        <f t="shared" si="4"/>
        <v>233161.13</v>
      </c>
      <c r="K33" s="25" t="s">
        <v>17</v>
      </c>
      <c r="L33" s="43">
        <f t="shared" si="2"/>
        <v>0</v>
      </c>
      <c r="M33" s="26" t="s">
        <v>17</v>
      </c>
      <c r="N33" s="23">
        <v>233161.13</v>
      </c>
      <c r="O33" s="26" t="s">
        <v>15</v>
      </c>
      <c r="P33" s="27">
        <f t="shared" si="3"/>
        <v>0</v>
      </c>
      <c r="R33" s="23"/>
    </row>
    <row r="34" spans="1:18" ht="47.25" customHeight="1" x14ac:dyDescent="0.2">
      <c r="A34" s="15">
        <v>19</v>
      </c>
      <c r="C34" s="42">
        <f t="shared" si="0"/>
        <v>1</v>
      </c>
      <c r="D34" s="44" t="s">
        <v>32</v>
      </c>
      <c r="E34" s="90">
        <v>155440.75</v>
      </c>
      <c r="F34" s="16"/>
      <c r="G34" s="9" t="s">
        <v>15</v>
      </c>
      <c r="H34" s="43">
        <f t="shared" si="1"/>
        <v>155440.75</v>
      </c>
      <c r="I34" s="24"/>
      <c r="J34" s="22">
        <f t="shared" si="4"/>
        <v>155440.75</v>
      </c>
      <c r="K34" s="25" t="s">
        <v>17</v>
      </c>
      <c r="L34" s="43">
        <f t="shared" si="2"/>
        <v>0</v>
      </c>
      <c r="M34" s="26" t="s">
        <v>17</v>
      </c>
      <c r="N34" s="23">
        <v>155440.75</v>
      </c>
      <c r="O34" s="26" t="s">
        <v>15</v>
      </c>
      <c r="P34" s="27">
        <f t="shared" si="3"/>
        <v>0</v>
      </c>
      <c r="R34" s="23"/>
    </row>
    <row r="35" spans="1:18" ht="47.25" customHeight="1" x14ac:dyDescent="0.2">
      <c r="A35" s="15">
        <v>20</v>
      </c>
      <c r="C35" s="42">
        <f t="shared" si="0"/>
        <v>1</v>
      </c>
      <c r="D35" s="44" t="s">
        <v>32</v>
      </c>
      <c r="E35" s="90">
        <v>155440.75</v>
      </c>
      <c r="F35" s="16"/>
      <c r="G35" s="9" t="s">
        <v>15</v>
      </c>
      <c r="H35" s="43">
        <f t="shared" si="1"/>
        <v>155440.75</v>
      </c>
      <c r="I35" s="24"/>
      <c r="J35" s="22">
        <f t="shared" si="4"/>
        <v>155440.75</v>
      </c>
      <c r="K35" s="25" t="s">
        <v>17</v>
      </c>
      <c r="L35" s="43">
        <f t="shared" si="2"/>
        <v>0</v>
      </c>
      <c r="M35" s="26" t="s">
        <v>17</v>
      </c>
      <c r="N35" s="23">
        <v>155440.75</v>
      </c>
      <c r="O35" s="26" t="s">
        <v>15</v>
      </c>
      <c r="P35" s="27">
        <f t="shared" si="3"/>
        <v>0</v>
      </c>
      <c r="R35" s="23"/>
    </row>
    <row r="36" spans="1:18" ht="47.25" customHeight="1" x14ac:dyDescent="0.2">
      <c r="A36" s="15">
        <v>21</v>
      </c>
      <c r="C36" s="42">
        <f t="shared" si="0"/>
        <v>1</v>
      </c>
      <c r="D36" s="44" t="s">
        <v>32</v>
      </c>
      <c r="E36" s="90">
        <v>155440.75</v>
      </c>
      <c r="F36" s="16"/>
      <c r="G36" s="9" t="s">
        <v>15</v>
      </c>
      <c r="H36" s="43">
        <f t="shared" si="1"/>
        <v>155440.75</v>
      </c>
      <c r="I36" s="24"/>
      <c r="J36" s="22">
        <f t="shared" si="4"/>
        <v>155440.75</v>
      </c>
      <c r="K36" s="25" t="s">
        <v>17</v>
      </c>
      <c r="L36" s="43">
        <f t="shared" si="2"/>
        <v>0</v>
      </c>
      <c r="M36" s="26" t="s">
        <v>17</v>
      </c>
      <c r="N36" s="23">
        <v>155440.75</v>
      </c>
      <c r="O36" s="26" t="s">
        <v>15</v>
      </c>
      <c r="P36" s="27">
        <f t="shared" si="3"/>
        <v>0</v>
      </c>
      <c r="R36" s="23"/>
    </row>
    <row r="37" spans="1:18" ht="47.25" customHeight="1" x14ac:dyDescent="0.2">
      <c r="A37" s="15">
        <v>22</v>
      </c>
      <c r="C37" s="42">
        <f t="shared" si="0"/>
        <v>1</v>
      </c>
      <c r="D37" s="44" t="s">
        <v>32</v>
      </c>
      <c r="E37" s="90">
        <v>155440.75</v>
      </c>
      <c r="F37" s="16"/>
      <c r="G37" s="9" t="s">
        <v>15</v>
      </c>
      <c r="H37" s="43">
        <f t="shared" si="1"/>
        <v>155440.75</v>
      </c>
      <c r="I37" s="24"/>
      <c r="J37" s="22">
        <f t="shared" si="4"/>
        <v>155440.75</v>
      </c>
      <c r="K37" s="25" t="s">
        <v>17</v>
      </c>
      <c r="L37" s="43">
        <f t="shared" si="2"/>
        <v>0</v>
      </c>
      <c r="M37" s="26" t="s">
        <v>17</v>
      </c>
      <c r="N37" s="23">
        <v>155440.75</v>
      </c>
      <c r="O37" s="26" t="s">
        <v>15</v>
      </c>
      <c r="P37" s="27">
        <f t="shared" si="3"/>
        <v>0</v>
      </c>
      <c r="R37" s="23"/>
    </row>
    <row r="38" spans="1:18" ht="47.25" customHeight="1" x14ac:dyDescent="0.2">
      <c r="A38" s="15">
        <v>23</v>
      </c>
      <c r="C38" s="42">
        <f t="shared" si="0"/>
        <v>0.90289849758130092</v>
      </c>
      <c r="D38" s="44" t="s">
        <v>32</v>
      </c>
      <c r="E38" s="90">
        <v>262347.64</v>
      </c>
      <c r="F38" s="16"/>
      <c r="G38" s="9" t="s">
        <v>15</v>
      </c>
      <c r="H38" s="43">
        <f t="shared" si="1"/>
        <v>236873.29</v>
      </c>
      <c r="I38" s="24"/>
      <c r="J38" s="22">
        <f t="shared" si="4"/>
        <v>236873.29</v>
      </c>
      <c r="K38" s="25" t="s">
        <v>17</v>
      </c>
      <c r="L38" s="43">
        <f t="shared" si="2"/>
        <v>25474.350000000006</v>
      </c>
      <c r="M38" s="26" t="s">
        <v>17</v>
      </c>
      <c r="N38" s="23">
        <v>229252.29</v>
      </c>
      <c r="O38" s="26" t="s">
        <v>15</v>
      </c>
      <c r="P38" s="27">
        <f t="shared" si="3"/>
        <v>-17853.350000000006</v>
      </c>
      <c r="R38" s="23">
        <v>7621</v>
      </c>
    </row>
    <row r="39" spans="1:18" ht="47.25" customHeight="1" x14ac:dyDescent="0.2">
      <c r="A39" s="15">
        <v>24</v>
      </c>
      <c r="C39" s="42">
        <f t="shared" si="0"/>
        <v>0.90669999999999995</v>
      </c>
      <c r="D39" s="44" t="s">
        <v>32</v>
      </c>
      <c r="E39" s="90">
        <v>300000</v>
      </c>
      <c r="F39" s="16"/>
      <c r="G39" s="9" t="s">
        <v>15</v>
      </c>
      <c r="H39" s="43">
        <f t="shared" si="1"/>
        <v>272010</v>
      </c>
      <c r="I39" s="24"/>
      <c r="J39" s="22">
        <f t="shared" si="4"/>
        <v>272010</v>
      </c>
      <c r="K39" s="25" t="s">
        <v>17</v>
      </c>
      <c r="L39" s="43">
        <f t="shared" si="2"/>
        <v>27990</v>
      </c>
      <c r="M39" s="26" t="s">
        <v>17</v>
      </c>
      <c r="N39" s="23">
        <v>272010</v>
      </c>
      <c r="O39" s="26" t="s">
        <v>15</v>
      </c>
      <c r="P39" s="27">
        <f t="shared" si="3"/>
        <v>-27990</v>
      </c>
      <c r="R39" s="23"/>
    </row>
    <row r="40" spans="1:18" ht="47.25" customHeight="1" x14ac:dyDescent="0.2">
      <c r="A40" s="15">
        <v>25</v>
      </c>
      <c r="C40" s="42">
        <f>H40/E40</f>
        <v>1</v>
      </c>
      <c r="D40" s="44" t="s">
        <v>32</v>
      </c>
      <c r="E40" s="90">
        <v>2545</v>
      </c>
      <c r="F40" s="16"/>
      <c r="G40" s="9" t="s">
        <v>15</v>
      </c>
      <c r="H40" s="43">
        <f t="shared" si="1"/>
        <v>2545</v>
      </c>
      <c r="I40" s="24"/>
      <c r="J40" s="22">
        <f t="shared" si="4"/>
        <v>2545</v>
      </c>
      <c r="K40" s="25" t="s">
        <v>17</v>
      </c>
      <c r="L40" s="43">
        <f t="shared" si="2"/>
        <v>0</v>
      </c>
      <c r="M40" s="26" t="s">
        <v>17</v>
      </c>
      <c r="N40" s="23">
        <v>2545</v>
      </c>
      <c r="O40" s="26" t="s">
        <v>15</v>
      </c>
      <c r="P40" s="27">
        <f t="shared" si="3"/>
        <v>0</v>
      </c>
      <c r="R40" s="23"/>
    </row>
    <row r="41" spans="1:18" ht="47.25" customHeight="1" x14ac:dyDescent="0.2">
      <c r="A41" s="15">
        <v>26</v>
      </c>
      <c r="C41" s="42">
        <f t="shared" si="0"/>
        <v>1</v>
      </c>
      <c r="D41" s="44" t="s">
        <v>32</v>
      </c>
      <c r="E41" s="90">
        <v>59400</v>
      </c>
      <c r="F41" s="16"/>
      <c r="G41" s="9" t="s">
        <v>15</v>
      </c>
      <c r="H41" s="43">
        <f t="shared" si="1"/>
        <v>59400</v>
      </c>
      <c r="I41" s="24"/>
      <c r="J41" s="22">
        <f t="shared" si="4"/>
        <v>59400</v>
      </c>
      <c r="K41" s="25" t="s">
        <v>17</v>
      </c>
      <c r="L41" s="43">
        <f t="shared" si="2"/>
        <v>0</v>
      </c>
      <c r="M41" s="26" t="s">
        <v>17</v>
      </c>
      <c r="N41" s="23">
        <v>59400</v>
      </c>
      <c r="O41" s="26" t="s">
        <v>15</v>
      </c>
      <c r="P41" s="27">
        <f t="shared" si="3"/>
        <v>0</v>
      </c>
      <c r="R41" s="23"/>
    </row>
    <row r="42" spans="1:18" ht="47.25" customHeight="1" x14ac:dyDescent="0.2">
      <c r="A42" s="15">
        <v>27</v>
      </c>
      <c r="C42" s="42">
        <f t="shared" si="0"/>
        <v>1</v>
      </c>
      <c r="D42" s="44" t="s">
        <v>32</v>
      </c>
      <c r="E42" s="90">
        <v>155440.75</v>
      </c>
      <c r="F42" s="16"/>
      <c r="G42" s="9" t="s">
        <v>15</v>
      </c>
      <c r="H42" s="43">
        <f t="shared" si="1"/>
        <v>155440.75</v>
      </c>
      <c r="I42" s="24"/>
      <c r="J42" s="22">
        <f t="shared" si="4"/>
        <v>155440.75</v>
      </c>
      <c r="K42" s="25" t="s">
        <v>17</v>
      </c>
      <c r="L42" s="43">
        <f t="shared" si="2"/>
        <v>0</v>
      </c>
      <c r="M42" s="26" t="s">
        <v>17</v>
      </c>
      <c r="N42" s="23">
        <v>155440.75</v>
      </c>
      <c r="O42" s="26" t="s">
        <v>15</v>
      </c>
      <c r="P42" s="27">
        <f t="shared" si="3"/>
        <v>0</v>
      </c>
      <c r="R42" s="23"/>
    </row>
    <row r="43" spans="1:18" ht="47.25" customHeight="1" x14ac:dyDescent="0.2">
      <c r="A43" s="15">
        <v>28</v>
      </c>
      <c r="C43" s="42">
        <f t="shared" si="0"/>
        <v>1</v>
      </c>
      <c r="D43" s="44" t="s">
        <v>32</v>
      </c>
      <c r="E43" s="90">
        <v>155440.75</v>
      </c>
      <c r="F43" s="16"/>
      <c r="G43" s="9" t="s">
        <v>15</v>
      </c>
      <c r="H43" s="43">
        <f t="shared" si="1"/>
        <v>155440.75</v>
      </c>
      <c r="I43" s="24"/>
      <c r="J43" s="22">
        <f t="shared" si="4"/>
        <v>155440.75</v>
      </c>
      <c r="K43" s="25" t="s">
        <v>17</v>
      </c>
      <c r="L43" s="43">
        <f t="shared" si="2"/>
        <v>0</v>
      </c>
      <c r="M43" s="26" t="s">
        <v>17</v>
      </c>
      <c r="N43" s="23">
        <v>155440.75</v>
      </c>
      <c r="O43" s="26" t="s">
        <v>15</v>
      </c>
      <c r="P43" s="27">
        <f t="shared" si="3"/>
        <v>0</v>
      </c>
      <c r="R43" s="23"/>
    </row>
    <row r="44" spans="1:18" ht="47.25" customHeight="1" x14ac:dyDescent="0.2">
      <c r="A44" s="15">
        <v>29</v>
      </c>
      <c r="C44" s="42">
        <f t="shared" si="0"/>
        <v>1</v>
      </c>
      <c r="D44" s="44" t="s">
        <v>32</v>
      </c>
      <c r="E44" s="90">
        <v>25000</v>
      </c>
      <c r="F44" s="16"/>
      <c r="G44" s="9" t="s">
        <v>15</v>
      </c>
      <c r="H44" s="43">
        <f t="shared" si="1"/>
        <v>25000</v>
      </c>
      <c r="I44" s="24"/>
      <c r="J44" s="22">
        <f t="shared" si="4"/>
        <v>25000</v>
      </c>
      <c r="K44" s="25" t="s">
        <v>17</v>
      </c>
      <c r="L44" s="43">
        <f t="shared" si="2"/>
        <v>0</v>
      </c>
      <c r="M44" s="26" t="s">
        <v>17</v>
      </c>
      <c r="N44" s="23">
        <v>25000</v>
      </c>
      <c r="O44" s="26" t="s">
        <v>15</v>
      </c>
      <c r="P44" s="27">
        <f t="shared" si="3"/>
        <v>0</v>
      </c>
      <c r="R44" s="23"/>
    </row>
    <row r="45" spans="1:18" ht="47.25" customHeight="1" x14ac:dyDescent="0.2">
      <c r="A45" s="15">
        <v>30</v>
      </c>
      <c r="C45" s="42">
        <f t="shared" si="0"/>
        <v>1</v>
      </c>
      <c r="D45" s="44" t="s">
        <v>32</v>
      </c>
      <c r="E45" s="90">
        <v>415000</v>
      </c>
      <c r="F45" s="16"/>
      <c r="G45" s="9" t="s">
        <v>15</v>
      </c>
      <c r="H45" s="43">
        <f>N45+R45</f>
        <v>415000</v>
      </c>
      <c r="I45" s="24"/>
      <c r="J45" s="22">
        <f>+H45</f>
        <v>415000</v>
      </c>
      <c r="K45" s="25" t="s">
        <v>17</v>
      </c>
      <c r="L45" s="43">
        <f t="shared" si="2"/>
        <v>0</v>
      </c>
      <c r="M45" s="26" t="s">
        <v>17</v>
      </c>
      <c r="N45" s="23">
        <v>415000</v>
      </c>
      <c r="O45" s="26" t="s">
        <v>15</v>
      </c>
      <c r="P45" s="27">
        <f>+J45-L45-N45</f>
        <v>0</v>
      </c>
      <c r="R45" s="23"/>
    </row>
    <row r="46" spans="1:18" ht="47.25" customHeight="1" x14ac:dyDescent="0.2">
      <c r="A46" s="15">
        <v>31</v>
      </c>
      <c r="C46" s="42">
        <f t="shared" si="0"/>
        <v>1</v>
      </c>
      <c r="D46" s="44" t="s">
        <v>32</v>
      </c>
      <c r="E46" s="90">
        <v>11830</v>
      </c>
      <c r="F46" s="16"/>
      <c r="G46" s="9" t="s">
        <v>15</v>
      </c>
      <c r="H46" s="43">
        <f t="shared" si="1"/>
        <v>11830</v>
      </c>
      <c r="I46" s="24"/>
      <c r="J46" s="22">
        <f t="shared" ref="J46:J78" si="5">+H46</f>
        <v>11830</v>
      </c>
      <c r="K46" s="25" t="s">
        <v>17</v>
      </c>
      <c r="L46" s="43">
        <f t="shared" si="2"/>
        <v>0</v>
      </c>
      <c r="M46" s="26" t="s">
        <v>17</v>
      </c>
      <c r="N46" s="23">
        <v>11830</v>
      </c>
      <c r="O46" s="26" t="s">
        <v>15</v>
      </c>
      <c r="P46" s="27">
        <f t="shared" ref="P46:P78" si="6">+J46-L46-N46</f>
        <v>0</v>
      </c>
      <c r="R46" s="23"/>
    </row>
    <row r="47" spans="1:18" ht="47.25" customHeight="1" x14ac:dyDescent="0.2">
      <c r="A47" s="15">
        <v>32</v>
      </c>
      <c r="C47" s="42">
        <f t="shared" si="0"/>
        <v>1</v>
      </c>
      <c r="D47" s="44" t="s">
        <v>32</v>
      </c>
      <c r="E47" s="90">
        <v>2000</v>
      </c>
      <c r="F47" s="16"/>
      <c r="G47" s="9" t="s">
        <v>15</v>
      </c>
      <c r="H47" s="43">
        <f t="shared" si="1"/>
        <v>2000</v>
      </c>
      <c r="I47" s="24"/>
      <c r="J47" s="22">
        <f t="shared" si="5"/>
        <v>2000</v>
      </c>
      <c r="K47" s="25" t="s">
        <v>17</v>
      </c>
      <c r="L47" s="43">
        <f t="shared" si="2"/>
        <v>0</v>
      </c>
      <c r="M47" s="26" t="s">
        <v>17</v>
      </c>
      <c r="N47" s="23">
        <v>2000</v>
      </c>
      <c r="O47" s="26" t="s">
        <v>15</v>
      </c>
      <c r="P47" s="27">
        <f t="shared" si="6"/>
        <v>0</v>
      </c>
      <c r="R47" s="23"/>
    </row>
    <row r="48" spans="1:18" ht="47.25" customHeight="1" x14ac:dyDescent="0.2">
      <c r="A48" s="15">
        <v>33</v>
      </c>
      <c r="C48" s="42">
        <f t="shared" si="0"/>
        <v>1</v>
      </c>
      <c r="D48" s="44" t="s">
        <v>32</v>
      </c>
      <c r="E48" s="90">
        <v>4132.13</v>
      </c>
      <c r="F48" s="16"/>
      <c r="G48" s="9" t="s">
        <v>15</v>
      </c>
      <c r="H48" s="43">
        <f t="shared" si="1"/>
        <v>4132.13</v>
      </c>
      <c r="I48" s="24"/>
      <c r="J48" s="22">
        <f t="shared" si="5"/>
        <v>4132.13</v>
      </c>
      <c r="K48" s="25" t="s">
        <v>17</v>
      </c>
      <c r="L48" s="43">
        <f t="shared" si="2"/>
        <v>0</v>
      </c>
      <c r="M48" s="26" t="s">
        <v>17</v>
      </c>
      <c r="N48" s="23">
        <v>4132.13</v>
      </c>
      <c r="O48" s="26" t="s">
        <v>15</v>
      </c>
      <c r="P48" s="27">
        <f t="shared" si="6"/>
        <v>0</v>
      </c>
      <c r="R48" s="23"/>
    </row>
    <row r="49" spans="1:18" ht="47.25" customHeight="1" x14ac:dyDescent="0.2">
      <c r="A49" s="15">
        <v>34</v>
      </c>
      <c r="C49" s="42">
        <f t="shared" si="0"/>
        <v>1</v>
      </c>
      <c r="D49" s="44" t="s">
        <v>32</v>
      </c>
      <c r="E49" s="90">
        <v>15840</v>
      </c>
      <c r="F49" s="16"/>
      <c r="G49" s="9" t="s">
        <v>15</v>
      </c>
      <c r="H49" s="43">
        <f t="shared" si="1"/>
        <v>15840</v>
      </c>
      <c r="I49" s="24"/>
      <c r="J49" s="22">
        <f t="shared" si="5"/>
        <v>15840</v>
      </c>
      <c r="K49" s="25" t="s">
        <v>17</v>
      </c>
      <c r="L49" s="43">
        <f t="shared" si="2"/>
        <v>0</v>
      </c>
      <c r="M49" s="26" t="s">
        <v>17</v>
      </c>
      <c r="N49" s="23">
        <v>15840</v>
      </c>
      <c r="O49" s="26" t="s">
        <v>15</v>
      </c>
      <c r="P49" s="27">
        <f t="shared" si="6"/>
        <v>0</v>
      </c>
      <c r="R49" s="23"/>
    </row>
    <row r="50" spans="1:18" ht="47.25" customHeight="1" x14ac:dyDescent="0.2">
      <c r="A50" s="15">
        <v>35</v>
      </c>
      <c r="C50" s="42">
        <f t="shared" si="0"/>
        <v>1</v>
      </c>
      <c r="D50" s="44" t="s">
        <v>32</v>
      </c>
      <c r="E50" s="90">
        <v>155440.75</v>
      </c>
      <c r="F50" s="16"/>
      <c r="G50" s="9" t="s">
        <v>15</v>
      </c>
      <c r="H50" s="43">
        <f t="shared" si="1"/>
        <v>155440.75</v>
      </c>
      <c r="I50" s="24"/>
      <c r="J50" s="22">
        <f t="shared" si="5"/>
        <v>155440.75</v>
      </c>
      <c r="K50" s="25" t="s">
        <v>17</v>
      </c>
      <c r="L50" s="43">
        <f t="shared" si="2"/>
        <v>0</v>
      </c>
      <c r="M50" s="26" t="s">
        <v>17</v>
      </c>
      <c r="N50" s="23">
        <v>155440.75</v>
      </c>
      <c r="O50" s="26" t="s">
        <v>15</v>
      </c>
      <c r="P50" s="27">
        <f t="shared" si="6"/>
        <v>0</v>
      </c>
      <c r="R50" s="23"/>
    </row>
    <row r="51" spans="1:18" ht="47.25" customHeight="1" x14ac:dyDescent="0.2">
      <c r="A51" s="15">
        <v>36</v>
      </c>
      <c r="C51" s="42">
        <f t="shared" si="0"/>
        <v>1</v>
      </c>
      <c r="D51" s="44" t="s">
        <v>32</v>
      </c>
      <c r="E51" s="90">
        <v>155440.75</v>
      </c>
      <c r="F51" s="16"/>
      <c r="G51" s="9" t="s">
        <v>15</v>
      </c>
      <c r="H51" s="43">
        <f t="shared" si="1"/>
        <v>155440.75</v>
      </c>
      <c r="I51" s="24"/>
      <c r="J51" s="22">
        <f t="shared" si="5"/>
        <v>155440.75</v>
      </c>
      <c r="K51" s="25" t="s">
        <v>17</v>
      </c>
      <c r="L51" s="43">
        <f t="shared" si="2"/>
        <v>0</v>
      </c>
      <c r="M51" s="26" t="s">
        <v>17</v>
      </c>
      <c r="N51" s="23">
        <v>155440.75</v>
      </c>
      <c r="O51" s="26" t="s">
        <v>15</v>
      </c>
      <c r="P51" s="27">
        <f t="shared" si="6"/>
        <v>0</v>
      </c>
      <c r="R51" s="23"/>
    </row>
    <row r="52" spans="1:18" ht="47.25" customHeight="1" x14ac:dyDescent="0.2">
      <c r="A52" s="15">
        <v>37</v>
      </c>
      <c r="C52" s="42">
        <f t="shared" si="0"/>
        <v>1</v>
      </c>
      <c r="D52" s="44" t="s">
        <v>32</v>
      </c>
      <c r="E52" s="90">
        <v>155440.75</v>
      </c>
      <c r="F52" s="16"/>
      <c r="G52" s="9" t="s">
        <v>15</v>
      </c>
      <c r="H52" s="43">
        <f t="shared" si="1"/>
        <v>155440.75</v>
      </c>
      <c r="I52" s="24"/>
      <c r="J52" s="22">
        <f t="shared" si="5"/>
        <v>155440.75</v>
      </c>
      <c r="K52" s="25" t="s">
        <v>17</v>
      </c>
      <c r="L52" s="43">
        <f t="shared" si="2"/>
        <v>0</v>
      </c>
      <c r="M52" s="26" t="s">
        <v>17</v>
      </c>
      <c r="N52" s="23">
        <v>155440.75</v>
      </c>
      <c r="O52" s="26" t="s">
        <v>15</v>
      </c>
      <c r="P52" s="27">
        <f t="shared" si="6"/>
        <v>0</v>
      </c>
      <c r="R52" s="23"/>
    </row>
    <row r="53" spans="1:18" ht="47.25" customHeight="1" x14ac:dyDescent="0.2">
      <c r="A53" s="15">
        <v>38</v>
      </c>
      <c r="C53" s="42">
        <f t="shared" si="0"/>
        <v>1</v>
      </c>
      <c r="D53" s="44" t="s">
        <v>32</v>
      </c>
      <c r="E53" s="90">
        <v>155440.75</v>
      </c>
      <c r="F53" s="16"/>
      <c r="G53" s="9" t="s">
        <v>15</v>
      </c>
      <c r="H53" s="43">
        <f t="shared" si="1"/>
        <v>155440.75</v>
      </c>
      <c r="I53" s="24"/>
      <c r="J53" s="22">
        <f t="shared" si="5"/>
        <v>155440.75</v>
      </c>
      <c r="K53" s="25" t="s">
        <v>17</v>
      </c>
      <c r="L53" s="43">
        <f t="shared" si="2"/>
        <v>0</v>
      </c>
      <c r="M53" s="26" t="s">
        <v>17</v>
      </c>
      <c r="N53" s="23">
        <v>155440.75</v>
      </c>
      <c r="O53" s="26" t="s">
        <v>15</v>
      </c>
      <c r="P53" s="27">
        <f t="shared" si="6"/>
        <v>0</v>
      </c>
      <c r="R53" s="23"/>
    </row>
    <row r="54" spans="1:18" ht="47.25" customHeight="1" x14ac:dyDescent="0.2">
      <c r="A54" s="15">
        <v>39</v>
      </c>
      <c r="C54" s="42">
        <f t="shared" si="0"/>
        <v>1</v>
      </c>
      <c r="D54" s="44" t="s">
        <v>32</v>
      </c>
      <c r="E54" s="90">
        <v>155440.75</v>
      </c>
      <c r="F54" s="16"/>
      <c r="G54" s="9" t="s">
        <v>15</v>
      </c>
      <c r="H54" s="43">
        <f t="shared" si="1"/>
        <v>155440.75</v>
      </c>
      <c r="I54" s="24"/>
      <c r="J54" s="22">
        <f t="shared" si="5"/>
        <v>155440.75</v>
      </c>
      <c r="K54" s="25" t="s">
        <v>17</v>
      </c>
      <c r="L54" s="43">
        <f t="shared" si="2"/>
        <v>0</v>
      </c>
      <c r="M54" s="26" t="s">
        <v>17</v>
      </c>
      <c r="N54" s="23">
        <v>155440.75</v>
      </c>
      <c r="O54" s="26" t="s">
        <v>15</v>
      </c>
      <c r="P54" s="27">
        <f t="shared" si="6"/>
        <v>0</v>
      </c>
      <c r="R54" s="23"/>
    </row>
    <row r="55" spans="1:18" ht="47.25" customHeight="1" x14ac:dyDescent="0.2">
      <c r="A55" s="15">
        <v>40</v>
      </c>
      <c r="C55" s="42">
        <f t="shared" si="0"/>
        <v>1</v>
      </c>
      <c r="D55" s="44" t="s">
        <v>32</v>
      </c>
      <c r="E55" s="90">
        <v>77720.375</v>
      </c>
      <c r="F55" s="16"/>
      <c r="G55" s="9" t="s">
        <v>15</v>
      </c>
      <c r="H55" s="43">
        <f t="shared" si="1"/>
        <v>77720.375</v>
      </c>
      <c r="I55" s="24"/>
      <c r="J55" s="22">
        <f t="shared" si="5"/>
        <v>77720.375</v>
      </c>
      <c r="K55" s="25" t="s">
        <v>17</v>
      </c>
      <c r="L55" s="43">
        <f t="shared" si="2"/>
        <v>0</v>
      </c>
      <c r="M55" s="26" t="s">
        <v>17</v>
      </c>
      <c r="N55" s="23">
        <v>77720.375</v>
      </c>
      <c r="O55" s="26" t="s">
        <v>15</v>
      </c>
      <c r="P55" s="27">
        <f t="shared" si="6"/>
        <v>0</v>
      </c>
      <c r="R55" s="23"/>
    </row>
    <row r="56" spans="1:18" ht="47.25" customHeight="1" x14ac:dyDescent="0.2">
      <c r="A56" s="15">
        <v>41</v>
      </c>
      <c r="C56" s="42">
        <f t="shared" si="0"/>
        <v>1</v>
      </c>
      <c r="D56" s="44" t="s">
        <v>32</v>
      </c>
      <c r="E56" s="90">
        <v>77720.375</v>
      </c>
      <c r="F56" s="16"/>
      <c r="G56" s="9" t="s">
        <v>15</v>
      </c>
      <c r="H56" s="43">
        <f t="shared" si="1"/>
        <v>77720.375</v>
      </c>
      <c r="I56" s="24"/>
      <c r="J56" s="22">
        <f t="shared" si="5"/>
        <v>77720.375</v>
      </c>
      <c r="K56" s="25" t="s">
        <v>17</v>
      </c>
      <c r="L56" s="43">
        <f t="shared" si="2"/>
        <v>0</v>
      </c>
      <c r="M56" s="26" t="s">
        <v>17</v>
      </c>
      <c r="N56" s="23">
        <v>77720.375</v>
      </c>
      <c r="O56" s="26" t="s">
        <v>15</v>
      </c>
      <c r="P56" s="27">
        <f t="shared" si="6"/>
        <v>0</v>
      </c>
      <c r="R56" s="23"/>
    </row>
    <row r="57" spans="1:18" ht="47.25" customHeight="1" x14ac:dyDescent="0.2">
      <c r="A57" s="15">
        <v>42</v>
      </c>
      <c r="C57" s="42">
        <f t="shared" si="0"/>
        <v>1</v>
      </c>
      <c r="D57" s="44" t="s">
        <v>32</v>
      </c>
      <c r="E57" s="90">
        <v>77720.375</v>
      </c>
      <c r="F57" s="16"/>
      <c r="G57" s="9" t="s">
        <v>15</v>
      </c>
      <c r="H57" s="43">
        <f t="shared" si="1"/>
        <v>77720.375</v>
      </c>
      <c r="I57" s="24"/>
      <c r="J57" s="22">
        <f t="shared" si="5"/>
        <v>77720.375</v>
      </c>
      <c r="K57" s="25" t="s">
        <v>17</v>
      </c>
      <c r="L57" s="43">
        <f t="shared" si="2"/>
        <v>0</v>
      </c>
      <c r="M57" s="26" t="s">
        <v>17</v>
      </c>
      <c r="N57" s="23">
        <v>77720.375</v>
      </c>
      <c r="O57" s="26" t="s">
        <v>15</v>
      </c>
      <c r="P57" s="27">
        <f t="shared" si="6"/>
        <v>0</v>
      </c>
      <c r="R57" s="23"/>
    </row>
    <row r="58" spans="1:18" ht="47.25" customHeight="1" x14ac:dyDescent="0.2">
      <c r="A58" s="15">
        <v>43</v>
      </c>
      <c r="C58" s="42">
        <f t="shared" si="0"/>
        <v>1</v>
      </c>
      <c r="D58" s="44" t="s">
        <v>32</v>
      </c>
      <c r="E58" s="90">
        <v>14387.05</v>
      </c>
      <c r="F58" s="16"/>
      <c r="G58" s="9" t="s">
        <v>15</v>
      </c>
      <c r="H58" s="43">
        <f t="shared" si="1"/>
        <v>14387.05</v>
      </c>
      <c r="I58" s="24"/>
      <c r="J58" s="22">
        <f t="shared" si="5"/>
        <v>14387.05</v>
      </c>
      <c r="K58" s="25" t="s">
        <v>17</v>
      </c>
      <c r="L58" s="43">
        <f t="shared" si="2"/>
        <v>0</v>
      </c>
      <c r="M58" s="26" t="s">
        <v>17</v>
      </c>
      <c r="N58" s="23">
        <v>14387.05</v>
      </c>
      <c r="O58" s="26" t="s">
        <v>15</v>
      </c>
      <c r="P58" s="27">
        <f t="shared" si="6"/>
        <v>0</v>
      </c>
      <c r="R58" s="23"/>
    </row>
    <row r="59" spans="1:18" ht="47.25" customHeight="1" x14ac:dyDescent="0.2">
      <c r="A59" s="15">
        <v>44</v>
      </c>
      <c r="C59" s="42">
        <f t="shared" si="0"/>
        <v>1</v>
      </c>
      <c r="D59" s="44" t="s">
        <v>32</v>
      </c>
      <c r="E59" s="90">
        <v>14387.05</v>
      </c>
      <c r="F59" s="16"/>
      <c r="G59" s="9" t="s">
        <v>15</v>
      </c>
      <c r="H59" s="43">
        <f t="shared" si="1"/>
        <v>14387.05</v>
      </c>
      <c r="I59" s="24"/>
      <c r="J59" s="22">
        <f t="shared" si="5"/>
        <v>14387.05</v>
      </c>
      <c r="K59" s="25" t="s">
        <v>17</v>
      </c>
      <c r="L59" s="43">
        <f t="shared" si="2"/>
        <v>0</v>
      </c>
      <c r="M59" s="26" t="s">
        <v>17</v>
      </c>
      <c r="N59" s="23">
        <v>14387.05</v>
      </c>
      <c r="O59" s="26" t="s">
        <v>15</v>
      </c>
      <c r="P59" s="27">
        <f t="shared" si="6"/>
        <v>0</v>
      </c>
      <c r="R59" s="23"/>
    </row>
    <row r="60" spans="1:18" ht="47.25" customHeight="1" x14ac:dyDescent="0.2">
      <c r="A60" s="15">
        <v>45</v>
      </c>
      <c r="C60" s="42">
        <f t="shared" si="0"/>
        <v>1</v>
      </c>
      <c r="D60" s="44" t="s">
        <v>32</v>
      </c>
      <c r="E60" s="90">
        <v>14387.05</v>
      </c>
      <c r="F60" s="16"/>
      <c r="G60" s="9" t="s">
        <v>15</v>
      </c>
      <c r="H60" s="43">
        <f t="shared" si="1"/>
        <v>14387.05</v>
      </c>
      <c r="I60" s="24"/>
      <c r="J60" s="22">
        <f t="shared" si="5"/>
        <v>14387.05</v>
      </c>
      <c r="K60" s="25" t="s">
        <v>17</v>
      </c>
      <c r="L60" s="43">
        <f t="shared" si="2"/>
        <v>0</v>
      </c>
      <c r="M60" s="26" t="s">
        <v>17</v>
      </c>
      <c r="N60" s="23">
        <v>14387.05</v>
      </c>
      <c r="O60" s="26" t="s">
        <v>15</v>
      </c>
      <c r="P60" s="27">
        <f t="shared" si="6"/>
        <v>0</v>
      </c>
      <c r="R60" s="23"/>
    </row>
    <row r="61" spans="1:18" ht="47.25" customHeight="1" x14ac:dyDescent="0.2">
      <c r="A61" s="15">
        <v>46</v>
      </c>
      <c r="C61" s="42">
        <f t="shared" si="0"/>
        <v>1</v>
      </c>
      <c r="D61" s="44" t="s">
        <v>32</v>
      </c>
      <c r="E61" s="90">
        <v>77720.375</v>
      </c>
      <c r="F61" s="16"/>
      <c r="G61" s="9" t="s">
        <v>15</v>
      </c>
      <c r="H61" s="43">
        <f t="shared" si="1"/>
        <v>77720.375</v>
      </c>
      <c r="I61" s="24"/>
      <c r="J61" s="22">
        <f t="shared" si="5"/>
        <v>77720.375</v>
      </c>
      <c r="K61" s="25" t="s">
        <v>17</v>
      </c>
      <c r="L61" s="43">
        <f t="shared" si="2"/>
        <v>0</v>
      </c>
      <c r="M61" s="26" t="s">
        <v>17</v>
      </c>
      <c r="N61" s="23">
        <v>77720.375</v>
      </c>
      <c r="O61" s="26" t="s">
        <v>15</v>
      </c>
      <c r="P61" s="27">
        <f t="shared" si="6"/>
        <v>0</v>
      </c>
      <c r="R61" s="23"/>
    </row>
    <row r="62" spans="1:18" ht="47.25" customHeight="1" x14ac:dyDescent="0.2">
      <c r="A62" s="15">
        <v>47</v>
      </c>
      <c r="C62" s="42">
        <f t="shared" si="0"/>
        <v>1</v>
      </c>
      <c r="D62" s="44" t="s">
        <v>32</v>
      </c>
      <c r="E62" s="90">
        <v>77720.375</v>
      </c>
      <c r="F62" s="16"/>
      <c r="G62" s="9" t="s">
        <v>15</v>
      </c>
      <c r="H62" s="43">
        <f t="shared" si="1"/>
        <v>77720.375</v>
      </c>
      <c r="I62" s="24"/>
      <c r="J62" s="22">
        <f t="shared" si="5"/>
        <v>77720.375</v>
      </c>
      <c r="K62" s="25" t="s">
        <v>17</v>
      </c>
      <c r="L62" s="43">
        <f t="shared" si="2"/>
        <v>0</v>
      </c>
      <c r="M62" s="26" t="s">
        <v>17</v>
      </c>
      <c r="N62" s="23">
        <v>77720.375</v>
      </c>
      <c r="O62" s="26" t="s">
        <v>15</v>
      </c>
      <c r="P62" s="27">
        <f t="shared" si="6"/>
        <v>0</v>
      </c>
      <c r="R62" s="23"/>
    </row>
    <row r="63" spans="1:18" ht="47.25" customHeight="1" x14ac:dyDescent="0.2">
      <c r="A63" s="15">
        <v>48</v>
      </c>
      <c r="C63" s="42">
        <f t="shared" si="0"/>
        <v>1.0000000643331945</v>
      </c>
      <c r="D63" s="44" t="s">
        <v>32</v>
      </c>
      <c r="E63" s="90">
        <v>77720.375</v>
      </c>
      <c r="F63" s="16"/>
      <c r="G63" s="9" t="s">
        <v>15</v>
      </c>
      <c r="H63" s="43">
        <f t="shared" si="1"/>
        <v>77720.38</v>
      </c>
      <c r="I63" s="24"/>
      <c r="J63" s="22">
        <f t="shared" si="5"/>
        <v>77720.38</v>
      </c>
      <c r="K63" s="25" t="s">
        <v>17</v>
      </c>
      <c r="L63" s="43">
        <f t="shared" si="2"/>
        <v>-5.0000000046566129E-3</v>
      </c>
      <c r="M63" s="26" t="s">
        <v>17</v>
      </c>
      <c r="N63" s="23">
        <v>77720.38</v>
      </c>
      <c r="O63" s="26" t="s">
        <v>15</v>
      </c>
      <c r="P63" s="27">
        <f t="shared" si="6"/>
        <v>5.0000000046566129E-3</v>
      </c>
      <c r="R63" s="23"/>
    </row>
    <row r="64" spans="1:18" ht="47.25" customHeight="1" x14ac:dyDescent="0.2">
      <c r="A64" s="15">
        <v>49</v>
      </c>
      <c r="C64" s="42">
        <f t="shared" si="0"/>
        <v>1.0000000643331945</v>
      </c>
      <c r="D64" s="44" t="s">
        <v>32</v>
      </c>
      <c r="E64" s="90">
        <v>77720.375</v>
      </c>
      <c r="F64" s="16"/>
      <c r="G64" s="9" t="s">
        <v>15</v>
      </c>
      <c r="H64" s="43">
        <f t="shared" si="1"/>
        <v>77720.38</v>
      </c>
      <c r="I64" s="24"/>
      <c r="J64" s="22">
        <f t="shared" si="5"/>
        <v>77720.38</v>
      </c>
      <c r="K64" s="25" t="s">
        <v>17</v>
      </c>
      <c r="L64" s="43">
        <f t="shared" si="2"/>
        <v>-5.0000000046566129E-3</v>
      </c>
      <c r="M64" s="26" t="s">
        <v>17</v>
      </c>
      <c r="N64" s="23">
        <v>77720.38</v>
      </c>
      <c r="O64" s="26" t="s">
        <v>15</v>
      </c>
      <c r="P64" s="27">
        <f t="shared" si="6"/>
        <v>5.0000000046566129E-3</v>
      </c>
      <c r="R64" s="23"/>
    </row>
    <row r="65" spans="1:18" ht="47.25" customHeight="1" x14ac:dyDescent="0.2">
      <c r="A65" s="15">
        <v>50</v>
      </c>
      <c r="C65" s="42">
        <f t="shared" si="0"/>
        <v>1</v>
      </c>
      <c r="D65" s="44" t="s">
        <v>32</v>
      </c>
      <c r="E65" s="90">
        <v>190000</v>
      </c>
      <c r="F65" s="16"/>
      <c r="G65" s="9" t="s">
        <v>15</v>
      </c>
      <c r="H65" s="43">
        <f t="shared" si="1"/>
        <v>190000</v>
      </c>
      <c r="I65" s="24"/>
      <c r="J65" s="22">
        <f t="shared" si="5"/>
        <v>190000</v>
      </c>
      <c r="K65" s="25" t="s">
        <v>17</v>
      </c>
      <c r="L65" s="43">
        <f t="shared" si="2"/>
        <v>0</v>
      </c>
      <c r="M65" s="26" t="s">
        <v>17</v>
      </c>
      <c r="N65" s="23">
        <v>190000</v>
      </c>
      <c r="O65" s="26" t="s">
        <v>15</v>
      </c>
      <c r="P65" s="27">
        <f t="shared" si="6"/>
        <v>0</v>
      </c>
      <c r="R65" s="23"/>
    </row>
    <row r="66" spans="1:18" ht="47.25" customHeight="1" x14ac:dyDescent="0.2">
      <c r="A66" s="15">
        <v>51</v>
      </c>
      <c r="C66" s="42">
        <f t="shared" si="0"/>
        <v>1</v>
      </c>
      <c r="D66" s="44" t="s">
        <v>32</v>
      </c>
      <c r="E66" s="90">
        <v>90410</v>
      </c>
      <c r="F66" s="16"/>
      <c r="G66" s="9" t="s">
        <v>15</v>
      </c>
      <c r="H66" s="43">
        <f t="shared" si="1"/>
        <v>90410</v>
      </c>
      <c r="I66" s="24"/>
      <c r="J66" s="22">
        <f t="shared" si="5"/>
        <v>90410</v>
      </c>
      <c r="K66" s="25" t="s">
        <v>17</v>
      </c>
      <c r="L66" s="43">
        <f t="shared" si="2"/>
        <v>0</v>
      </c>
      <c r="M66" s="26" t="s">
        <v>17</v>
      </c>
      <c r="N66" s="23">
        <v>90410</v>
      </c>
      <c r="O66" s="26" t="s">
        <v>15</v>
      </c>
      <c r="P66" s="27">
        <f t="shared" si="6"/>
        <v>0</v>
      </c>
      <c r="R66" s="23"/>
    </row>
    <row r="67" spans="1:18" ht="47.25" customHeight="1" x14ac:dyDescent="0.2">
      <c r="A67" s="15">
        <v>52</v>
      </c>
      <c r="C67" s="42">
        <f t="shared" si="0"/>
        <v>1</v>
      </c>
      <c r="D67" s="44" t="s">
        <v>32</v>
      </c>
      <c r="E67" s="90">
        <v>74590</v>
      </c>
      <c r="F67" s="16"/>
      <c r="G67" s="9" t="s">
        <v>15</v>
      </c>
      <c r="H67" s="43">
        <f>N67+R67</f>
        <v>74590</v>
      </c>
      <c r="I67" s="24"/>
      <c r="J67" s="22">
        <f>+H67</f>
        <v>74590</v>
      </c>
      <c r="K67" s="25" t="s">
        <v>17</v>
      </c>
      <c r="L67" s="43">
        <f>E67-J67</f>
        <v>0</v>
      </c>
      <c r="M67" s="26" t="s">
        <v>17</v>
      </c>
      <c r="N67" s="23">
        <v>74590</v>
      </c>
      <c r="O67" s="26" t="s">
        <v>15</v>
      </c>
      <c r="P67" s="27">
        <f>+J67-L67-N67</f>
        <v>0</v>
      </c>
      <c r="R67" s="23"/>
    </row>
    <row r="68" spans="1:18" ht="47.25" customHeight="1" x14ac:dyDescent="0.2">
      <c r="A68" s="15">
        <v>53</v>
      </c>
      <c r="C68" s="42">
        <f t="shared" si="0"/>
        <v>1</v>
      </c>
      <c r="D68" s="44" t="s">
        <v>32</v>
      </c>
      <c r="E68" s="90">
        <v>28600</v>
      </c>
      <c r="F68" s="16"/>
      <c r="G68" s="9" t="s">
        <v>15</v>
      </c>
      <c r="H68" s="43">
        <f t="shared" si="1"/>
        <v>28600</v>
      </c>
      <c r="I68" s="24"/>
      <c r="J68" s="22">
        <f t="shared" si="5"/>
        <v>28600</v>
      </c>
      <c r="K68" s="25" t="s">
        <v>17</v>
      </c>
      <c r="L68" s="43">
        <f t="shared" si="2"/>
        <v>0</v>
      </c>
      <c r="M68" s="26" t="s">
        <v>17</v>
      </c>
      <c r="N68" s="23">
        <v>28600</v>
      </c>
      <c r="O68" s="26" t="s">
        <v>15</v>
      </c>
      <c r="P68" s="27">
        <f t="shared" si="6"/>
        <v>0</v>
      </c>
      <c r="R68" s="23"/>
    </row>
    <row r="69" spans="1:18" ht="47.25" customHeight="1" x14ac:dyDescent="0.2">
      <c r="A69" s="15">
        <v>54</v>
      </c>
      <c r="C69" s="42">
        <f t="shared" si="0"/>
        <v>1</v>
      </c>
      <c r="D69" s="44" t="s">
        <v>32</v>
      </c>
      <c r="E69" s="90">
        <v>2400</v>
      </c>
      <c r="F69" s="16"/>
      <c r="G69" s="9" t="s">
        <v>15</v>
      </c>
      <c r="H69" s="43">
        <f t="shared" si="1"/>
        <v>2400</v>
      </c>
      <c r="I69" s="24"/>
      <c r="J69" s="22">
        <f t="shared" si="5"/>
        <v>2400</v>
      </c>
      <c r="K69" s="25" t="s">
        <v>17</v>
      </c>
      <c r="L69" s="43">
        <f t="shared" si="2"/>
        <v>0</v>
      </c>
      <c r="M69" s="26" t="s">
        <v>17</v>
      </c>
      <c r="N69" s="23">
        <v>2400</v>
      </c>
      <c r="O69" s="26" t="s">
        <v>15</v>
      </c>
      <c r="P69" s="27">
        <f t="shared" si="6"/>
        <v>0</v>
      </c>
      <c r="R69" s="23"/>
    </row>
    <row r="70" spans="1:18" ht="47.25" customHeight="1" x14ac:dyDescent="0.2">
      <c r="A70" s="15">
        <v>55</v>
      </c>
      <c r="C70" s="42">
        <f t="shared" si="0"/>
        <v>1</v>
      </c>
      <c r="D70" s="44" t="s">
        <v>32</v>
      </c>
      <c r="E70" s="90">
        <v>15080</v>
      </c>
      <c r="F70" s="16"/>
      <c r="G70" s="9" t="s">
        <v>15</v>
      </c>
      <c r="H70" s="43">
        <f t="shared" si="1"/>
        <v>15080</v>
      </c>
      <c r="I70" s="24"/>
      <c r="J70" s="22">
        <f t="shared" si="5"/>
        <v>15080</v>
      </c>
      <c r="K70" s="25" t="s">
        <v>17</v>
      </c>
      <c r="L70" s="43">
        <f t="shared" si="2"/>
        <v>0</v>
      </c>
      <c r="M70" s="26" t="s">
        <v>17</v>
      </c>
      <c r="N70" s="23">
        <v>15080</v>
      </c>
      <c r="O70" s="26" t="s">
        <v>15</v>
      </c>
      <c r="P70" s="27">
        <f t="shared" si="6"/>
        <v>0</v>
      </c>
      <c r="R70" s="23"/>
    </row>
    <row r="71" spans="1:18" ht="47.25" customHeight="1" x14ac:dyDescent="0.2">
      <c r="A71" s="15">
        <v>56</v>
      </c>
      <c r="C71" s="42">
        <f t="shared" si="0"/>
        <v>1</v>
      </c>
      <c r="D71" s="44" t="s">
        <v>32</v>
      </c>
      <c r="E71" s="90">
        <v>10190</v>
      </c>
      <c r="F71" s="16"/>
      <c r="G71" s="9" t="s">
        <v>15</v>
      </c>
      <c r="H71" s="43">
        <f t="shared" si="1"/>
        <v>10190</v>
      </c>
      <c r="I71" s="24"/>
      <c r="J71" s="22">
        <f t="shared" si="5"/>
        <v>10190</v>
      </c>
      <c r="K71" s="25" t="s">
        <v>17</v>
      </c>
      <c r="L71" s="43">
        <f t="shared" si="2"/>
        <v>0</v>
      </c>
      <c r="M71" s="26" t="s">
        <v>17</v>
      </c>
      <c r="N71" s="23">
        <v>10190</v>
      </c>
      <c r="O71" s="26" t="s">
        <v>15</v>
      </c>
      <c r="P71" s="27">
        <f t="shared" si="6"/>
        <v>0</v>
      </c>
      <c r="R71" s="23"/>
    </row>
    <row r="72" spans="1:18" ht="47.25" customHeight="1" x14ac:dyDescent="0.2">
      <c r="A72" s="15">
        <v>57</v>
      </c>
      <c r="C72" s="42">
        <f t="shared" si="0"/>
        <v>1</v>
      </c>
      <c r="D72" s="44" t="s">
        <v>32</v>
      </c>
      <c r="E72" s="90">
        <v>206635</v>
      </c>
      <c r="F72" s="16"/>
      <c r="G72" s="9" t="s">
        <v>15</v>
      </c>
      <c r="H72" s="43">
        <f t="shared" si="1"/>
        <v>206635</v>
      </c>
      <c r="I72" s="24"/>
      <c r="J72" s="22">
        <f t="shared" si="5"/>
        <v>206635</v>
      </c>
      <c r="K72" s="25" t="s">
        <v>17</v>
      </c>
      <c r="L72" s="43">
        <f>E72-J72</f>
        <v>0</v>
      </c>
      <c r="M72" s="26" t="s">
        <v>17</v>
      </c>
      <c r="N72" s="23">
        <v>206635</v>
      </c>
      <c r="O72" s="26" t="s">
        <v>15</v>
      </c>
      <c r="P72" s="27">
        <f>+J72-L72-N72</f>
        <v>0</v>
      </c>
      <c r="R72" s="23"/>
    </row>
    <row r="73" spans="1:18" ht="47.25" customHeight="1" x14ac:dyDescent="0.2">
      <c r="A73" s="15">
        <v>58</v>
      </c>
      <c r="C73" s="42">
        <f t="shared" si="0"/>
        <v>1</v>
      </c>
      <c r="D73" s="44" t="s">
        <v>32</v>
      </c>
      <c r="E73" s="90">
        <v>206635</v>
      </c>
      <c r="F73" s="16"/>
      <c r="G73" s="9" t="s">
        <v>15</v>
      </c>
      <c r="H73" s="43">
        <f t="shared" si="1"/>
        <v>206635</v>
      </c>
      <c r="I73" s="24"/>
      <c r="J73" s="22">
        <f t="shared" si="5"/>
        <v>206635</v>
      </c>
      <c r="K73" s="25" t="s">
        <v>17</v>
      </c>
      <c r="L73" s="43">
        <f t="shared" si="2"/>
        <v>0</v>
      </c>
      <c r="M73" s="26" t="s">
        <v>17</v>
      </c>
      <c r="N73" s="23">
        <v>206635</v>
      </c>
      <c r="O73" s="26" t="s">
        <v>15</v>
      </c>
      <c r="P73" s="27">
        <f t="shared" si="6"/>
        <v>0</v>
      </c>
      <c r="R73" s="23"/>
    </row>
    <row r="74" spans="1:18" ht="47.25" customHeight="1" x14ac:dyDescent="0.2">
      <c r="A74" s="15">
        <v>59</v>
      </c>
      <c r="C74" s="42">
        <f t="shared" si="0"/>
        <v>1</v>
      </c>
      <c r="D74" s="44" t="s">
        <v>32</v>
      </c>
      <c r="E74" s="90">
        <v>206635</v>
      </c>
      <c r="F74" s="16"/>
      <c r="G74" s="9" t="s">
        <v>15</v>
      </c>
      <c r="H74" s="43">
        <f t="shared" si="1"/>
        <v>206635</v>
      </c>
      <c r="I74" s="24"/>
      <c r="J74" s="22">
        <f t="shared" si="5"/>
        <v>206635</v>
      </c>
      <c r="K74" s="25" t="s">
        <v>17</v>
      </c>
      <c r="L74" s="43">
        <f t="shared" si="2"/>
        <v>0</v>
      </c>
      <c r="M74" s="26" t="s">
        <v>17</v>
      </c>
      <c r="N74" s="23">
        <v>206635</v>
      </c>
      <c r="O74" s="26" t="s">
        <v>15</v>
      </c>
      <c r="P74" s="27">
        <f t="shared" si="6"/>
        <v>0</v>
      </c>
      <c r="R74" s="23"/>
    </row>
    <row r="75" spans="1:18" ht="47.25" customHeight="1" x14ac:dyDescent="0.2">
      <c r="A75" s="15">
        <v>60</v>
      </c>
      <c r="C75" s="42">
        <f t="shared" si="0"/>
        <v>1</v>
      </c>
      <c r="D75" s="44" t="s">
        <v>32</v>
      </c>
      <c r="E75" s="90">
        <v>206635</v>
      </c>
      <c r="F75" s="16"/>
      <c r="G75" s="9" t="s">
        <v>15</v>
      </c>
      <c r="H75" s="43">
        <f t="shared" si="1"/>
        <v>206635</v>
      </c>
      <c r="I75" s="24"/>
      <c r="J75" s="22">
        <f t="shared" si="5"/>
        <v>206635</v>
      </c>
      <c r="K75" s="25" t="s">
        <v>17</v>
      </c>
      <c r="L75" s="43">
        <f t="shared" si="2"/>
        <v>0</v>
      </c>
      <c r="M75" s="26" t="s">
        <v>17</v>
      </c>
      <c r="N75" s="23">
        <v>206635</v>
      </c>
      <c r="O75" s="26" t="s">
        <v>15</v>
      </c>
      <c r="P75" s="27">
        <f t="shared" si="6"/>
        <v>0</v>
      </c>
      <c r="R75" s="23"/>
    </row>
    <row r="76" spans="1:18" ht="47.25" customHeight="1" x14ac:dyDescent="0.2">
      <c r="A76" s="15">
        <v>61</v>
      </c>
      <c r="C76" s="42">
        <f t="shared" si="0"/>
        <v>1</v>
      </c>
      <c r="D76" s="44" t="s">
        <v>32</v>
      </c>
      <c r="E76" s="90">
        <v>206635</v>
      </c>
      <c r="F76" s="16"/>
      <c r="G76" s="9" t="s">
        <v>15</v>
      </c>
      <c r="H76" s="43">
        <f t="shared" si="1"/>
        <v>206635</v>
      </c>
      <c r="I76" s="24"/>
      <c r="J76" s="22">
        <f t="shared" si="5"/>
        <v>206635</v>
      </c>
      <c r="K76" s="25" t="s">
        <v>17</v>
      </c>
      <c r="L76" s="43">
        <f t="shared" si="2"/>
        <v>0</v>
      </c>
      <c r="M76" s="26" t="s">
        <v>17</v>
      </c>
      <c r="N76" s="23">
        <v>206635</v>
      </c>
      <c r="O76" s="26" t="s">
        <v>15</v>
      </c>
      <c r="P76" s="27">
        <f t="shared" si="6"/>
        <v>0</v>
      </c>
      <c r="R76" s="23"/>
    </row>
    <row r="77" spans="1:18" ht="47.25" customHeight="1" x14ac:dyDescent="0.2">
      <c r="A77" s="15">
        <v>62</v>
      </c>
      <c r="C77" s="42">
        <f t="shared" si="0"/>
        <v>1</v>
      </c>
      <c r="D77" s="44" t="s">
        <v>32</v>
      </c>
      <c r="E77" s="90">
        <v>206635</v>
      </c>
      <c r="F77" s="16"/>
      <c r="G77" s="9" t="s">
        <v>15</v>
      </c>
      <c r="H77" s="43">
        <f t="shared" si="1"/>
        <v>206635</v>
      </c>
      <c r="I77" s="24"/>
      <c r="J77" s="22">
        <f t="shared" si="5"/>
        <v>206635</v>
      </c>
      <c r="K77" s="25" t="s">
        <v>17</v>
      </c>
      <c r="L77" s="43">
        <f t="shared" si="2"/>
        <v>0</v>
      </c>
      <c r="M77" s="26" t="s">
        <v>17</v>
      </c>
      <c r="N77" s="23">
        <v>0</v>
      </c>
      <c r="O77" s="26" t="s">
        <v>15</v>
      </c>
      <c r="P77" s="27">
        <f t="shared" si="6"/>
        <v>206635</v>
      </c>
      <c r="R77" s="23">
        <v>206635</v>
      </c>
    </row>
    <row r="78" spans="1:18" ht="47.25" customHeight="1" x14ac:dyDescent="0.2">
      <c r="A78" s="15">
        <v>63</v>
      </c>
      <c r="C78" s="42">
        <f t="shared" si="0"/>
        <v>0</v>
      </c>
      <c r="D78" s="44" t="s">
        <v>32</v>
      </c>
      <c r="E78" s="90">
        <v>206635</v>
      </c>
      <c r="F78" s="16"/>
      <c r="G78" s="9" t="s">
        <v>15</v>
      </c>
      <c r="H78" s="43">
        <f t="shared" si="1"/>
        <v>0</v>
      </c>
      <c r="I78" s="24"/>
      <c r="J78" s="22">
        <f t="shared" si="5"/>
        <v>0</v>
      </c>
      <c r="K78" s="25" t="s">
        <v>17</v>
      </c>
      <c r="L78" s="43">
        <f t="shared" si="2"/>
        <v>206635</v>
      </c>
      <c r="M78" s="26" t="s">
        <v>17</v>
      </c>
      <c r="N78" s="23">
        <v>0</v>
      </c>
      <c r="O78" s="26" t="s">
        <v>15</v>
      </c>
      <c r="P78" s="27">
        <f t="shared" si="6"/>
        <v>-206635</v>
      </c>
      <c r="R78" s="23"/>
    </row>
    <row r="79" spans="1:18" ht="47.25" customHeight="1" x14ac:dyDescent="0.2">
      <c r="A79" s="15">
        <v>64</v>
      </c>
      <c r="C79" s="42">
        <f t="shared" si="0"/>
        <v>0</v>
      </c>
      <c r="D79" s="44" t="s">
        <v>32</v>
      </c>
      <c r="E79" s="90">
        <v>206635</v>
      </c>
      <c r="F79" s="16"/>
      <c r="G79" s="9" t="s">
        <v>15</v>
      </c>
      <c r="H79" s="43">
        <f t="shared" si="1"/>
        <v>0</v>
      </c>
      <c r="I79" s="24"/>
      <c r="J79" s="22">
        <f t="shared" ref="J79:J83" si="7">+H79</f>
        <v>0</v>
      </c>
      <c r="K79" s="25" t="s">
        <v>17</v>
      </c>
      <c r="L79" s="43">
        <f t="shared" si="2"/>
        <v>206635</v>
      </c>
      <c r="M79" s="26" t="s">
        <v>17</v>
      </c>
      <c r="N79" s="23">
        <v>0</v>
      </c>
      <c r="O79" s="26" t="s">
        <v>15</v>
      </c>
      <c r="P79" s="27">
        <f t="shared" ref="P79:P81" si="8">+J79-L79-N79</f>
        <v>-206635</v>
      </c>
      <c r="R79" s="23"/>
    </row>
    <row r="80" spans="1:18" ht="47.25" customHeight="1" x14ac:dyDescent="0.2">
      <c r="A80" s="15">
        <v>65</v>
      </c>
      <c r="C80" s="42">
        <f t="shared" si="0"/>
        <v>1</v>
      </c>
      <c r="D80" s="44" t="s">
        <v>32</v>
      </c>
      <c r="E80" s="90">
        <v>7450</v>
      </c>
      <c r="F80" s="16"/>
      <c r="G80" s="9" t="s">
        <v>15</v>
      </c>
      <c r="H80" s="43">
        <f t="shared" si="1"/>
        <v>7450</v>
      </c>
      <c r="I80" s="24"/>
      <c r="J80" s="22">
        <f t="shared" si="7"/>
        <v>7450</v>
      </c>
      <c r="K80" s="25" t="s">
        <v>17</v>
      </c>
      <c r="L80" s="43">
        <f t="shared" si="2"/>
        <v>0</v>
      </c>
      <c r="M80" s="26" t="s">
        <v>17</v>
      </c>
      <c r="N80" s="23">
        <v>7450</v>
      </c>
      <c r="O80" s="26" t="s">
        <v>15</v>
      </c>
      <c r="P80" s="27">
        <f t="shared" si="8"/>
        <v>0</v>
      </c>
      <c r="R80" s="23"/>
    </row>
    <row r="81" spans="1:18" ht="47.25" customHeight="1" x14ac:dyDescent="0.2">
      <c r="A81" s="15">
        <v>66</v>
      </c>
      <c r="C81" s="42">
        <f t="shared" ref="C81:C83" si="9">H81/E81</f>
        <v>1</v>
      </c>
      <c r="D81" s="44" t="s">
        <v>32</v>
      </c>
      <c r="E81" s="90">
        <v>74900</v>
      </c>
      <c r="F81" s="16"/>
      <c r="G81" s="9" t="s">
        <v>15</v>
      </c>
      <c r="H81" s="43">
        <f t="shared" ref="H81:H83" si="10">N81+R81</f>
        <v>74900</v>
      </c>
      <c r="I81" s="24"/>
      <c r="J81" s="22">
        <f t="shared" si="7"/>
        <v>74900</v>
      </c>
      <c r="K81" s="25" t="s">
        <v>17</v>
      </c>
      <c r="L81" s="43">
        <f t="shared" ref="L81:L83" si="11">E81-J81</f>
        <v>0</v>
      </c>
      <c r="M81" s="26" t="s">
        <v>17</v>
      </c>
      <c r="N81" s="23">
        <v>74900</v>
      </c>
      <c r="O81" s="26" t="s">
        <v>15</v>
      </c>
      <c r="P81" s="27">
        <f t="shared" si="8"/>
        <v>0</v>
      </c>
      <c r="R81" s="23"/>
    </row>
    <row r="82" spans="1:18" ht="47.25" customHeight="1" x14ac:dyDescent="0.2">
      <c r="A82" s="15">
        <v>67</v>
      </c>
      <c r="C82" s="42">
        <f t="shared" si="9"/>
        <v>1</v>
      </c>
      <c r="D82" s="44" t="s">
        <v>32</v>
      </c>
      <c r="E82" s="90">
        <v>2800</v>
      </c>
      <c r="F82" s="16"/>
      <c r="G82" s="9" t="s">
        <v>15</v>
      </c>
      <c r="H82" s="43">
        <f t="shared" si="10"/>
        <v>2800</v>
      </c>
      <c r="I82" s="24"/>
      <c r="J82" s="22">
        <f t="shared" si="7"/>
        <v>2800</v>
      </c>
      <c r="K82" s="25" t="s">
        <v>17</v>
      </c>
      <c r="L82" s="43">
        <f t="shared" si="11"/>
        <v>0</v>
      </c>
      <c r="M82" s="26" t="s">
        <v>17</v>
      </c>
      <c r="N82" s="23">
        <v>2800</v>
      </c>
      <c r="O82" s="26" t="s">
        <v>15</v>
      </c>
      <c r="P82" s="27">
        <f t="shared" ref="P82:P87" si="12">+J82-L82-N82</f>
        <v>0</v>
      </c>
      <c r="R82" s="23"/>
    </row>
    <row r="83" spans="1:18" ht="47.25" customHeight="1" x14ac:dyDescent="0.2">
      <c r="A83" s="15">
        <v>68</v>
      </c>
      <c r="C83" s="42">
        <f t="shared" si="9"/>
        <v>1</v>
      </c>
      <c r="D83" s="44"/>
      <c r="E83" s="90">
        <v>291720</v>
      </c>
      <c r="F83" s="16"/>
      <c r="G83" s="9"/>
      <c r="H83" s="43">
        <f t="shared" si="10"/>
        <v>291720</v>
      </c>
      <c r="I83" s="24"/>
      <c r="J83" s="22">
        <f t="shared" si="7"/>
        <v>291720</v>
      </c>
      <c r="K83" s="25"/>
      <c r="L83" s="43">
        <f t="shared" si="11"/>
        <v>0</v>
      </c>
      <c r="M83" s="26"/>
      <c r="N83" s="23">
        <v>291720</v>
      </c>
      <c r="O83" s="26"/>
      <c r="P83" s="27">
        <f t="shared" si="12"/>
        <v>0</v>
      </c>
      <c r="R83" s="23"/>
    </row>
    <row r="84" spans="1:18" ht="47.25" customHeight="1" x14ac:dyDescent="0.2">
      <c r="A84" s="15">
        <v>69</v>
      </c>
      <c r="C84" s="42">
        <f t="shared" ref="C84" si="13">H84/E84</f>
        <v>0</v>
      </c>
      <c r="D84" s="44"/>
      <c r="E84" s="90">
        <v>17489</v>
      </c>
      <c r="F84" s="16"/>
      <c r="G84" s="9"/>
      <c r="H84" s="43">
        <f t="shared" ref="H84" si="14">N84+R84</f>
        <v>0</v>
      </c>
      <c r="I84" s="24"/>
      <c r="J84" s="22">
        <f t="shared" ref="J84" si="15">+H84</f>
        <v>0</v>
      </c>
      <c r="K84" s="25"/>
      <c r="L84" s="43">
        <f t="shared" ref="L84" si="16">E84-J84</f>
        <v>17489</v>
      </c>
      <c r="M84" s="26"/>
      <c r="N84" s="23">
        <v>0</v>
      </c>
      <c r="O84" s="26"/>
      <c r="P84" s="27">
        <f t="shared" si="12"/>
        <v>-17489</v>
      </c>
      <c r="R84" s="23"/>
    </row>
    <row r="85" spans="1:18" ht="47.25" customHeight="1" x14ac:dyDescent="0.2">
      <c r="A85" s="15">
        <v>70</v>
      </c>
      <c r="C85" s="42">
        <f t="shared" ref="C85" si="17">H85/E85</f>
        <v>0</v>
      </c>
      <c r="D85" s="44"/>
      <c r="E85" s="90">
        <v>15265</v>
      </c>
      <c r="F85" s="16"/>
      <c r="G85" s="9"/>
      <c r="H85" s="43">
        <f t="shared" ref="H85" si="18">N85+R85</f>
        <v>0</v>
      </c>
      <c r="I85" s="24"/>
      <c r="J85" s="22">
        <f t="shared" ref="J85" si="19">+H85</f>
        <v>0</v>
      </c>
      <c r="K85" s="25"/>
      <c r="L85" s="43">
        <f t="shared" ref="L85" si="20">E85-J85</f>
        <v>15265</v>
      </c>
      <c r="M85" s="26"/>
      <c r="N85" s="23">
        <v>0</v>
      </c>
      <c r="O85" s="26"/>
      <c r="P85" s="27">
        <f t="shared" si="12"/>
        <v>-15265</v>
      </c>
      <c r="R85" s="23"/>
    </row>
    <row r="86" spans="1:18" ht="47.25" customHeight="1" x14ac:dyDescent="0.2">
      <c r="A86" s="15">
        <v>71</v>
      </c>
      <c r="C86" s="42">
        <f t="shared" ref="C86" si="21">H86/E86</f>
        <v>1</v>
      </c>
      <c r="D86" s="44"/>
      <c r="E86" s="90">
        <v>7889</v>
      </c>
      <c r="F86" s="16"/>
      <c r="G86" s="9"/>
      <c r="H86" s="43">
        <f t="shared" ref="H86" si="22">N86+R86</f>
        <v>7889</v>
      </c>
      <c r="I86" s="24"/>
      <c r="J86" s="22">
        <f t="shared" ref="J86" si="23">+H86</f>
        <v>7889</v>
      </c>
      <c r="K86" s="25"/>
      <c r="L86" s="43">
        <f t="shared" ref="L86" si="24">E86-J86</f>
        <v>0</v>
      </c>
      <c r="M86" s="26"/>
      <c r="N86" s="23">
        <v>7889</v>
      </c>
      <c r="O86" s="26"/>
      <c r="P86" s="27">
        <f t="shared" si="12"/>
        <v>0</v>
      </c>
      <c r="R86" s="23"/>
    </row>
    <row r="87" spans="1:18" ht="47.25" customHeight="1" x14ac:dyDescent="0.2">
      <c r="A87" s="15">
        <v>72</v>
      </c>
      <c r="C87" s="42">
        <f t="shared" ref="C87" si="25">H87/E87</f>
        <v>0</v>
      </c>
      <c r="D87" s="44"/>
      <c r="E87" s="90">
        <v>14391</v>
      </c>
      <c r="F87" s="16"/>
      <c r="G87" s="9"/>
      <c r="H87" s="43">
        <f t="shared" ref="H87" si="26">N87+R87</f>
        <v>0</v>
      </c>
      <c r="I87" s="24"/>
      <c r="J87" s="22">
        <f t="shared" ref="J87" si="27">+H87</f>
        <v>0</v>
      </c>
      <c r="K87" s="25"/>
      <c r="L87" s="43">
        <f t="shared" ref="L87" si="28">E87-J87</f>
        <v>14391</v>
      </c>
      <c r="M87" s="26"/>
      <c r="N87" s="23">
        <v>0</v>
      </c>
      <c r="O87" s="26"/>
      <c r="P87" s="27">
        <f t="shared" si="12"/>
        <v>-14391</v>
      </c>
      <c r="R87" s="23"/>
    </row>
    <row r="88" spans="1:18" ht="47.25" customHeight="1" x14ac:dyDescent="0.2">
      <c r="A88" s="15">
        <v>73</v>
      </c>
      <c r="C88" s="42">
        <f t="shared" ref="C88" si="29">H88/E88</f>
        <v>1</v>
      </c>
      <c r="D88" s="44"/>
      <c r="E88" s="90">
        <v>3897</v>
      </c>
      <c r="F88" s="16"/>
      <c r="G88" s="9"/>
      <c r="H88" s="43">
        <f t="shared" ref="H88" si="30">N88+R88</f>
        <v>3897</v>
      </c>
      <c r="I88" s="24"/>
      <c r="J88" s="22">
        <f t="shared" ref="J88" si="31">+H88</f>
        <v>3897</v>
      </c>
      <c r="K88" s="25"/>
      <c r="L88" s="43">
        <f t="shared" ref="L88" si="32">E88-J88</f>
        <v>0</v>
      </c>
      <c r="M88" s="26"/>
      <c r="N88" s="23">
        <v>3897</v>
      </c>
      <c r="O88" s="26"/>
      <c r="P88" s="27">
        <f t="shared" ref="P88" si="33">+J88-L88-N88</f>
        <v>0</v>
      </c>
      <c r="R88" s="23"/>
    </row>
    <row r="89" spans="1:18" ht="47.25" customHeight="1" x14ac:dyDescent="0.2">
      <c r="A89" s="15">
        <v>74</v>
      </c>
      <c r="C89" s="42">
        <f t="shared" ref="C89" si="34">H89/E89</f>
        <v>1</v>
      </c>
      <c r="D89" s="44"/>
      <c r="E89" s="90">
        <v>173608.08</v>
      </c>
      <c r="F89" s="16"/>
      <c r="G89" s="9"/>
      <c r="H89" s="43">
        <f t="shared" ref="H89" si="35">N89+R89</f>
        <v>173608.08</v>
      </c>
      <c r="I89" s="24"/>
      <c r="J89" s="22">
        <f t="shared" ref="J89" si="36">+H89</f>
        <v>173608.08</v>
      </c>
      <c r="K89" s="25"/>
      <c r="L89" s="43">
        <f t="shared" ref="L89" si="37">E89-J89</f>
        <v>0</v>
      </c>
      <c r="M89" s="26"/>
      <c r="N89" s="23">
        <v>173608.08</v>
      </c>
      <c r="O89" s="26"/>
      <c r="P89" s="27">
        <f t="shared" ref="P89" si="38">+J89-L89-N89</f>
        <v>0</v>
      </c>
      <c r="R89" s="23"/>
    </row>
    <row r="90" spans="1:18" ht="47.25" customHeight="1" x14ac:dyDescent="0.2">
      <c r="A90" s="15"/>
      <c r="C90" s="42"/>
      <c r="D90" s="44"/>
      <c r="E90" s="90"/>
      <c r="F90" s="16"/>
      <c r="G90" s="9"/>
      <c r="H90" s="43"/>
      <c r="I90" s="24"/>
      <c r="J90" s="22"/>
      <c r="K90" s="25"/>
      <c r="L90" s="43"/>
      <c r="M90" s="26"/>
      <c r="N90" s="23"/>
      <c r="O90" s="26"/>
      <c r="P90" s="27"/>
      <c r="R90" s="23"/>
    </row>
    <row r="91" spans="1:18" ht="47.25" customHeight="1" x14ac:dyDescent="0.2">
      <c r="A91" s="15"/>
      <c r="C91" s="42"/>
      <c r="D91" s="44"/>
      <c r="E91" s="90"/>
      <c r="F91" s="16"/>
      <c r="G91" s="9"/>
      <c r="H91" s="43"/>
      <c r="I91" s="24"/>
      <c r="J91" s="22"/>
      <c r="K91" s="25"/>
      <c r="L91" s="43"/>
      <c r="M91" s="26"/>
      <c r="N91" s="23"/>
      <c r="O91" s="26"/>
      <c r="P91" s="27"/>
      <c r="R91" s="23"/>
    </row>
    <row r="92" spans="1:18" x14ac:dyDescent="0.2">
      <c r="E92" s="84"/>
      <c r="H92" s="84"/>
      <c r="L92" s="84"/>
      <c r="N92" s="84"/>
      <c r="R92" s="84"/>
    </row>
    <row r="96" spans="1:18" x14ac:dyDescent="0.2">
      <c r="A96" s="7" t="s">
        <v>12</v>
      </c>
      <c r="G96" s="16"/>
      <c r="H96" s="16"/>
      <c r="I96" s="16"/>
      <c r="J96" s="20"/>
      <c r="K96" s="21"/>
      <c r="L96" s="21"/>
      <c r="M96" s="21"/>
      <c r="N96" s="21"/>
    </row>
    <row r="97" spans="1:14" ht="23.25" customHeight="1" x14ac:dyDescent="0.2">
      <c r="G97" s="2"/>
      <c r="H97" s="2"/>
      <c r="I97" s="2"/>
      <c r="J97" s="8"/>
      <c r="N97" s="3" t="s">
        <v>8</v>
      </c>
    </row>
    <row r="98" spans="1:14" ht="23.25" customHeight="1" x14ac:dyDescent="0.2">
      <c r="G98" s="2"/>
      <c r="H98" s="2"/>
      <c r="I98" s="2"/>
      <c r="J98" s="8"/>
      <c r="N98" s="3"/>
    </row>
    <row r="99" spans="1:14" x14ac:dyDescent="0.2">
      <c r="A99" s="7" t="s">
        <v>13</v>
      </c>
      <c r="G99" s="2"/>
      <c r="H99" s="16"/>
      <c r="I99" s="16"/>
      <c r="J99" s="20"/>
      <c r="K99" s="21"/>
      <c r="L99" s="21"/>
      <c r="M99" s="21"/>
      <c r="N99" s="21"/>
    </row>
    <row r="100" spans="1:14" x14ac:dyDescent="0.2">
      <c r="N100" s="3" t="s">
        <v>8</v>
      </c>
    </row>
  </sheetData>
  <mergeCells count="5">
    <mergeCell ref="A5:J5"/>
    <mergeCell ref="A1:P1"/>
    <mergeCell ref="A2:P2"/>
    <mergeCell ref="A3:P3"/>
    <mergeCell ref="N6:O6"/>
  </mergeCells>
  <phoneticPr fontId="3" type="noConversion"/>
  <conditionalFormatting sqref="E16">
    <cfRule type="expression" dxfId="15" priority="28">
      <formula>$W16=100%</formula>
    </cfRule>
  </conditionalFormatting>
  <conditionalFormatting sqref="E16">
    <cfRule type="expression" dxfId="14" priority="27" stopIfTrue="1">
      <formula>AND($W16=100%,$Z16&lt;0.02)</formula>
    </cfRule>
  </conditionalFormatting>
  <conditionalFormatting sqref="E17:E83 E91">
    <cfRule type="expression" dxfId="13" priority="13" stopIfTrue="1">
      <formula>AND($W17=100%,$Z17&lt;0.02)</formula>
    </cfRule>
  </conditionalFormatting>
  <conditionalFormatting sqref="E17:E83 E91">
    <cfRule type="expression" dxfId="12" priority="14">
      <formula>$W17=100%</formula>
    </cfRule>
  </conditionalFormatting>
  <conditionalFormatting sqref="E84">
    <cfRule type="expression" dxfId="11" priority="11" stopIfTrue="1">
      <formula>AND($W84=100%,$Z84&lt;0.02)</formula>
    </cfRule>
  </conditionalFormatting>
  <conditionalFormatting sqref="E84">
    <cfRule type="expression" dxfId="10" priority="12">
      <formula>$W84=100%</formula>
    </cfRule>
  </conditionalFormatting>
  <conditionalFormatting sqref="E85">
    <cfRule type="expression" dxfId="9" priority="9" stopIfTrue="1">
      <formula>AND($W85=100%,$Z85&lt;0.02)</formula>
    </cfRule>
  </conditionalFormatting>
  <conditionalFormatting sqref="E85">
    <cfRule type="expression" dxfId="8" priority="10">
      <formula>$W85=100%</formula>
    </cfRule>
  </conditionalFormatting>
  <conditionalFormatting sqref="E86">
    <cfRule type="expression" dxfId="7" priority="7" stopIfTrue="1">
      <formula>AND($W86=100%,$Z86&lt;0.02)</formula>
    </cfRule>
  </conditionalFormatting>
  <conditionalFormatting sqref="E86">
    <cfRule type="expression" dxfId="6" priority="8">
      <formula>$W86=100%</formula>
    </cfRule>
  </conditionalFormatting>
  <conditionalFormatting sqref="E87 E90">
    <cfRule type="expression" dxfId="5" priority="5" stopIfTrue="1">
      <formula>AND($W87=100%,$Z87&lt;0.02)</formula>
    </cfRule>
  </conditionalFormatting>
  <conditionalFormatting sqref="E87 E90">
    <cfRule type="expression" dxfId="4" priority="6">
      <formula>$W87=100%</formula>
    </cfRule>
  </conditionalFormatting>
  <conditionalFormatting sqref="E88">
    <cfRule type="expression" dxfId="3" priority="3" stopIfTrue="1">
      <formula>AND($W88=100%,$Z88&lt;0.02)</formula>
    </cfRule>
  </conditionalFormatting>
  <conditionalFormatting sqref="E88">
    <cfRule type="expression" dxfId="2" priority="4">
      <formula>$W88=100%</formula>
    </cfRule>
  </conditionalFormatting>
  <conditionalFormatting sqref="E89">
    <cfRule type="expression" dxfId="1" priority="1" stopIfTrue="1">
      <formula>AND($W89=100%,$Z89&lt;0.02)</formula>
    </cfRule>
  </conditionalFormatting>
  <conditionalFormatting sqref="E89">
    <cfRule type="expression" dxfId="0" priority="2">
      <formula>$W89=100%</formula>
    </cfRule>
  </conditionalFormatting>
  <pageMargins left="0.75" right="0.75" top="1" bottom="1" header="0.5" footer="0.5"/>
  <pageSetup scale="77"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Eden Evans</cp:lastModifiedBy>
  <cp:lastPrinted>2015-07-09T19:46:36Z</cp:lastPrinted>
  <dcterms:created xsi:type="dcterms:W3CDTF">2007-10-19T12:34:40Z</dcterms:created>
  <dcterms:modified xsi:type="dcterms:W3CDTF">2019-04-02T16:58:01Z</dcterms:modified>
</cp:coreProperties>
</file>