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75" yWindow="855" windowWidth="15480" windowHeight="10860" firstSheet="8" activeTab="11"/>
  </bookViews>
  <sheets>
    <sheet name="FY09" sheetId="1" r:id="rId1"/>
    <sheet name="FY10" sheetId="2" r:id="rId2"/>
    <sheet name="FY 11" sheetId="3" r:id="rId3"/>
    <sheet name="FY12" sheetId="4" r:id="rId4"/>
    <sheet name="FY13" sheetId="5" r:id="rId5"/>
    <sheet name="FY14" sheetId="6" r:id="rId6"/>
    <sheet name="Fy15" sheetId="8" r:id="rId7"/>
    <sheet name="FY16" sheetId="11" r:id="rId8"/>
    <sheet name="FY17" sheetId="10" r:id="rId9"/>
    <sheet name="FY18" sheetId="18" r:id="rId10"/>
    <sheet name="FY19" sheetId="12" r:id="rId11"/>
    <sheet name="FY20" sheetId="19" r:id="rId12"/>
    <sheet name="Other POs to Watch" sheetId="17" r:id="rId13"/>
    <sheet name="SubK_PO_Status" sheetId="15" state="hidden" r:id="rId14"/>
    <sheet name="CP Upload" sheetId="13" state="hidden" r:id="rId15"/>
    <sheet name="Sheet1" sheetId="14" state="hidden" r:id="rId16"/>
    <sheet name="CER_SubK_PO_Status" sheetId="16" r:id="rId17"/>
    <sheet name="e-Mail" sheetId="20" r:id="rId18"/>
  </sheets>
  <definedNames>
    <definedName name="_xlnm._FilterDatabase" localSheetId="11" hidden="1">'FY20'!$A$3:$N$55</definedName>
    <definedName name="_xlnm.Print_Area" localSheetId="2">'FY 11'!$A$3:$R$33</definedName>
    <definedName name="_xlnm.Print_Area" localSheetId="1">'FY10'!$A$2:$Q$28</definedName>
    <definedName name="_xlnm.Print_Area" localSheetId="3">'FY12'!$A$5:$N$47</definedName>
    <definedName name="_xlnm.Print_Area" localSheetId="4">'FY13'!$A$5:$R$35</definedName>
    <definedName name="_xlnm.Print_Area" localSheetId="5">'FY14'!$A$1:$Q$36</definedName>
    <definedName name="_xlnm.Print_Area" localSheetId="6">'Fy15'!$A$5:$Q$43</definedName>
    <definedName name="_xlnm.Print_Area" localSheetId="7">'FY16'!$A$5:$Q$45</definedName>
    <definedName name="_xlnm.Print_Area" localSheetId="8">'FY17'!$A$1:$W$47</definedName>
    <definedName name="_xlnm.Print_Area" localSheetId="9">'FY18'!$A$1:$AR$55</definedName>
    <definedName name="_xlnm.Print_Area" localSheetId="10">'FY19'!$A$1:$S$42</definedName>
    <definedName name="_xlnm.Print_Area" localSheetId="11">'FY20'!$A$1:$N$55</definedName>
    <definedName name="_xlnm.Print_Titles" localSheetId="2">'FY 11'!$5:$5</definedName>
    <definedName name="_xlnm.Print_Titles" localSheetId="1">'FY10'!$5:$5</definedName>
    <definedName name="_xlnm.Print_Titles" localSheetId="3">'FY12'!$5:$5</definedName>
    <definedName name="_xlnm.Print_Titles" localSheetId="4">'FY13'!$5:$5</definedName>
    <definedName name="_xlnm.Print_Titles" localSheetId="5">'FY14'!$2:$5</definedName>
    <definedName name="_xlnm.Print_Titles" localSheetId="6">'Fy15'!$2:$5</definedName>
    <definedName name="_xlnm.Print_Titles" localSheetId="7">'FY16'!$2:$5</definedName>
    <definedName name="_xlnm.Print_Titles" localSheetId="8">'FY17'!$3:$3</definedName>
    <definedName name="_xlnm.Print_Titles" localSheetId="9">'FY18'!$3:$3</definedName>
    <definedName name="_xlnm.Print_Titles" localSheetId="10">'FY19'!$3:$3</definedName>
    <definedName name="_xlnm.Print_Titles" localSheetId="11">'FY20'!$3:$3</definedName>
  </definedNames>
  <calcPr calcId="162913"/>
</workbook>
</file>

<file path=xl/calcChain.xml><?xml version="1.0" encoding="utf-8"?>
<calcChain xmlns="http://schemas.openxmlformats.org/spreadsheetml/2006/main">
  <c r="I103" i="12" l="1"/>
  <c r="H103" i="12"/>
  <c r="F103" i="12"/>
  <c r="E103" i="12"/>
  <c r="D103" i="12"/>
  <c r="C103" i="12"/>
  <c r="B103" i="12"/>
  <c r="I28" i="12"/>
  <c r="H28" i="12"/>
  <c r="F28" i="12"/>
  <c r="E28" i="12"/>
  <c r="D28" i="12"/>
  <c r="C28" i="12"/>
  <c r="B28" i="12"/>
  <c r="I37" i="12"/>
  <c r="H37" i="12"/>
  <c r="F37" i="12"/>
  <c r="E37" i="12"/>
  <c r="D37" i="12"/>
  <c r="C37" i="12"/>
  <c r="B37" i="12"/>
  <c r="I25" i="12"/>
  <c r="H25" i="12"/>
  <c r="F25" i="12"/>
  <c r="E25" i="12"/>
  <c r="D25" i="12"/>
  <c r="G25" i="12" s="1"/>
  <c r="C25" i="12"/>
  <c r="B25" i="12"/>
  <c r="B26" i="12"/>
  <c r="C26" i="12"/>
  <c r="D26" i="12"/>
  <c r="E26" i="12"/>
  <c r="F26" i="12"/>
  <c r="H26" i="12"/>
  <c r="I26" i="12"/>
  <c r="I102" i="12"/>
  <c r="H102" i="12"/>
  <c r="F102" i="12"/>
  <c r="E102" i="12"/>
  <c r="D102" i="12"/>
  <c r="C102" i="12"/>
  <c r="B102" i="12"/>
  <c r="I101" i="12"/>
  <c r="H101" i="12"/>
  <c r="F101" i="12"/>
  <c r="E101" i="12"/>
  <c r="G101" i="12" s="1"/>
  <c r="D101" i="12"/>
  <c r="C101" i="12"/>
  <c r="B101" i="12"/>
  <c r="I100" i="12"/>
  <c r="H100" i="12"/>
  <c r="F100" i="12"/>
  <c r="E100" i="12"/>
  <c r="D100" i="12"/>
  <c r="C100" i="12"/>
  <c r="B100" i="12"/>
  <c r="I99" i="12"/>
  <c r="H99" i="12"/>
  <c r="F99" i="12"/>
  <c r="E99" i="12"/>
  <c r="D99" i="12"/>
  <c r="C99" i="12"/>
  <c r="B99" i="12"/>
  <c r="I98" i="12"/>
  <c r="H98" i="12"/>
  <c r="F98" i="12"/>
  <c r="E98" i="12"/>
  <c r="D98" i="12"/>
  <c r="C98" i="12"/>
  <c r="B98" i="12"/>
  <c r="I97" i="12"/>
  <c r="H97" i="12"/>
  <c r="F97" i="12"/>
  <c r="E97" i="12"/>
  <c r="D97" i="12"/>
  <c r="C97" i="12"/>
  <c r="B97" i="12"/>
  <c r="I96" i="12"/>
  <c r="H96" i="12"/>
  <c r="F96" i="12"/>
  <c r="E96" i="12"/>
  <c r="D96" i="12"/>
  <c r="G96" i="12" s="1"/>
  <c r="C96" i="12"/>
  <c r="B96" i="12"/>
  <c r="I95" i="12"/>
  <c r="H95" i="12"/>
  <c r="F95" i="12"/>
  <c r="E95" i="12"/>
  <c r="D95" i="12"/>
  <c r="C95" i="12"/>
  <c r="B95" i="12"/>
  <c r="I12" i="12"/>
  <c r="H12" i="12"/>
  <c r="F12" i="12"/>
  <c r="E12" i="12"/>
  <c r="D12" i="12"/>
  <c r="C12" i="12"/>
  <c r="B12" i="12"/>
  <c r="I38" i="12"/>
  <c r="H38" i="12"/>
  <c r="F38" i="12"/>
  <c r="E38" i="12"/>
  <c r="G38" i="12" s="1"/>
  <c r="D38" i="12"/>
  <c r="C38" i="12"/>
  <c r="B38" i="12"/>
  <c r="I22" i="12"/>
  <c r="H22" i="12"/>
  <c r="F22" i="12"/>
  <c r="E22" i="12"/>
  <c r="D22" i="12"/>
  <c r="C22" i="12"/>
  <c r="B22" i="12"/>
  <c r="I94" i="12"/>
  <c r="H94" i="12"/>
  <c r="F94" i="12"/>
  <c r="E94" i="12"/>
  <c r="D94" i="12"/>
  <c r="C94" i="12"/>
  <c r="B94" i="12"/>
  <c r="I9" i="12"/>
  <c r="H9" i="12"/>
  <c r="F9" i="12"/>
  <c r="E9" i="12"/>
  <c r="D9" i="12"/>
  <c r="C9" i="12"/>
  <c r="B9" i="12"/>
  <c r="I93" i="12"/>
  <c r="H93" i="12"/>
  <c r="F93" i="12"/>
  <c r="E93" i="12"/>
  <c r="D93" i="12"/>
  <c r="C93" i="12"/>
  <c r="B93" i="12"/>
  <c r="I92" i="12"/>
  <c r="H92" i="12"/>
  <c r="F92" i="12"/>
  <c r="E92" i="12"/>
  <c r="D92" i="12"/>
  <c r="C92" i="12"/>
  <c r="B92" i="12"/>
  <c r="I17" i="12"/>
  <c r="H17" i="12"/>
  <c r="F17" i="12"/>
  <c r="E17" i="12"/>
  <c r="D17" i="12"/>
  <c r="C17" i="12"/>
  <c r="B17" i="12"/>
  <c r="I20" i="12"/>
  <c r="H20" i="12"/>
  <c r="F20" i="12"/>
  <c r="E20" i="12"/>
  <c r="D20" i="12"/>
  <c r="C20" i="12"/>
  <c r="B20" i="12"/>
  <c r="I10" i="12"/>
  <c r="H10" i="12"/>
  <c r="F10" i="12"/>
  <c r="E10" i="12"/>
  <c r="G10" i="12" s="1"/>
  <c r="D10" i="12"/>
  <c r="C10" i="12"/>
  <c r="B10" i="12"/>
  <c r="B42" i="12"/>
  <c r="I91" i="12"/>
  <c r="H91" i="12"/>
  <c r="F91" i="12"/>
  <c r="E91" i="12"/>
  <c r="G91" i="12" s="1"/>
  <c r="D91" i="12"/>
  <c r="C91" i="12"/>
  <c r="B91" i="12"/>
  <c r="I90" i="12"/>
  <c r="H90" i="12"/>
  <c r="F90" i="12"/>
  <c r="E90" i="12"/>
  <c r="D90" i="12"/>
  <c r="C90" i="12"/>
  <c r="B90" i="12"/>
  <c r="I89" i="12"/>
  <c r="H89" i="12"/>
  <c r="F89" i="12"/>
  <c r="E89" i="12"/>
  <c r="D89" i="12"/>
  <c r="C89" i="12"/>
  <c r="B89" i="12"/>
  <c r="I31" i="12"/>
  <c r="H31" i="12"/>
  <c r="F31" i="12"/>
  <c r="E31" i="12"/>
  <c r="D31" i="12"/>
  <c r="C31" i="12"/>
  <c r="B31" i="12"/>
  <c r="I15" i="12"/>
  <c r="H15" i="12"/>
  <c r="F15" i="12"/>
  <c r="E15" i="12"/>
  <c r="D15" i="12"/>
  <c r="C15" i="12"/>
  <c r="B15" i="12"/>
  <c r="I88" i="12"/>
  <c r="H88" i="12"/>
  <c r="F88" i="12"/>
  <c r="E88" i="12"/>
  <c r="D88" i="12"/>
  <c r="G88" i="12" s="1"/>
  <c r="C88" i="12"/>
  <c r="B88" i="12"/>
  <c r="I87" i="12"/>
  <c r="H87" i="12"/>
  <c r="F87" i="12"/>
  <c r="E87" i="12"/>
  <c r="D87" i="12"/>
  <c r="C87" i="12"/>
  <c r="B87" i="12"/>
  <c r="I86" i="12"/>
  <c r="H86" i="12"/>
  <c r="F86" i="12"/>
  <c r="E86" i="12"/>
  <c r="D86" i="12"/>
  <c r="C86" i="12"/>
  <c r="B86" i="12"/>
  <c r="I85" i="12"/>
  <c r="H85" i="12"/>
  <c r="F85" i="12"/>
  <c r="E85" i="12"/>
  <c r="G85" i="12" s="1"/>
  <c r="D85" i="12"/>
  <c r="C85" i="12"/>
  <c r="B85" i="12"/>
  <c r="I84" i="12"/>
  <c r="H84" i="12"/>
  <c r="F84" i="12"/>
  <c r="E84" i="12"/>
  <c r="D84" i="12"/>
  <c r="C84" i="12"/>
  <c r="B84" i="12"/>
  <c r="I83" i="12"/>
  <c r="H83" i="12"/>
  <c r="F83" i="12"/>
  <c r="E83" i="12"/>
  <c r="D83" i="12"/>
  <c r="C83" i="12"/>
  <c r="B83" i="12"/>
  <c r="I39" i="12"/>
  <c r="H39" i="12"/>
  <c r="F39" i="12"/>
  <c r="E39" i="12"/>
  <c r="D39" i="12"/>
  <c r="C39" i="12"/>
  <c r="B39" i="12"/>
  <c r="I82" i="12"/>
  <c r="H82" i="12"/>
  <c r="F82" i="12"/>
  <c r="E82" i="12"/>
  <c r="D82" i="12"/>
  <c r="C82" i="12"/>
  <c r="B82" i="12"/>
  <c r="I81" i="12"/>
  <c r="H81" i="12"/>
  <c r="F81" i="12"/>
  <c r="E81" i="12"/>
  <c r="D81" i="12"/>
  <c r="G81" i="12" s="1"/>
  <c r="C81" i="12"/>
  <c r="B81" i="12"/>
  <c r="I80" i="12"/>
  <c r="H80" i="12"/>
  <c r="F80" i="12"/>
  <c r="E80" i="12"/>
  <c r="D80" i="12"/>
  <c r="C80" i="12"/>
  <c r="B80" i="12"/>
  <c r="I79" i="12"/>
  <c r="H79" i="12"/>
  <c r="F79" i="12"/>
  <c r="E79" i="12"/>
  <c r="D79" i="12"/>
  <c r="C79" i="12"/>
  <c r="B79" i="12"/>
  <c r="I78" i="12"/>
  <c r="H78" i="12"/>
  <c r="F78" i="12"/>
  <c r="E78" i="12"/>
  <c r="G78" i="12" s="1"/>
  <c r="D78" i="12"/>
  <c r="C78" i="12"/>
  <c r="B78" i="12"/>
  <c r="I77" i="12"/>
  <c r="H77" i="12"/>
  <c r="F77" i="12"/>
  <c r="E77" i="12"/>
  <c r="D77" i="12"/>
  <c r="C77" i="12"/>
  <c r="B77" i="12"/>
  <c r="I76" i="12"/>
  <c r="H76" i="12"/>
  <c r="F76" i="12"/>
  <c r="E76" i="12"/>
  <c r="D76" i="12"/>
  <c r="C76" i="12"/>
  <c r="B76" i="12"/>
  <c r="I75" i="12"/>
  <c r="H75" i="12"/>
  <c r="F75" i="12"/>
  <c r="E75" i="12"/>
  <c r="D75" i="12"/>
  <c r="C75" i="12"/>
  <c r="B75" i="12"/>
  <c r="I74" i="12"/>
  <c r="H74" i="12"/>
  <c r="F74" i="12"/>
  <c r="E74" i="12"/>
  <c r="D74" i="12"/>
  <c r="C74" i="12"/>
  <c r="B74" i="12"/>
  <c r="I33" i="12"/>
  <c r="H33" i="12"/>
  <c r="F33" i="12"/>
  <c r="E33" i="12"/>
  <c r="D33" i="12"/>
  <c r="G33" i="12" s="1"/>
  <c r="C33" i="12"/>
  <c r="B33" i="12"/>
  <c r="I21" i="12"/>
  <c r="H21" i="12"/>
  <c r="F21" i="12"/>
  <c r="E21" i="12"/>
  <c r="D21" i="12"/>
  <c r="C21" i="12"/>
  <c r="B21" i="12"/>
  <c r="I32" i="12"/>
  <c r="H32" i="12"/>
  <c r="F32" i="12"/>
  <c r="E32" i="12"/>
  <c r="D32" i="12"/>
  <c r="C32" i="12"/>
  <c r="B32" i="12"/>
  <c r="I27" i="12"/>
  <c r="H27" i="12"/>
  <c r="F27" i="12"/>
  <c r="E27" i="12"/>
  <c r="G27" i="12" s="1"/>
  <c r="D27" i="12"/>
  <c r="C27" i="12"/>
  <c r="B27" i="12"/>
  <c r="I11" i="12"/>
  <c r="H11" i="12"/>
  <c r="F11" i="12"/>
  <c r="E11" i="12"/>
  <c r="D11" i="12"/>
  <c r="C11" i="12"/>
  <c r="B11" i="12"/>
  <c r="E8" i="12"/>
  <c r="I73" i="12"/>
  <c r="H73" i="12"/>
  <c r="F73" i="12"/>
  <c r="E73" i="12"/>
  <c r="D73" i="12"/>
  <c r="C73" i="12"/>
  <c r="B73" i="12"/>
  <c r="I72" i="12"/>
  <c r="H72" i="12"/>
  <c r="F72" i="12"/>
  <c r="E72" i="12"/>
  <c r="D72" i="12"/>
  <c r="C72" i="12"/>
  <c r="B72" i="12"/>
  <c r="I71" i="12"/>
  <c r="H71" i="12"/>
  <c r="F71" i="12"/>
  <c r="E71" i="12"/>
  <c r="D71" i="12"/>
  <c r="C71" i="12"/>
  <c r="B71" i="12"/>
  <c r="I35" i="12"/>
  <c r="H35" i="12"/>
  <c r="F35" i="12"/>
  <c r="E35" i="12"/>
  <c r="D35" i="12"/>
  <c r="C35" i="12"/>
  <c r="B35" i="12"/>
  <c r="I36" i="12"/>
  <c r="H36" i="12"/>
  <c r="F36" i="12"/>
  <c r="E36" i="12"/>
  <c r="D36" i="12"/>
  <c r="G36" i="12" s="1"/>
  <c r="C36" i="12"/>
  <c r="B36" i="12"/>
  <c r="I24" i="12"/>
  <c r="H24" i="12"/>
  <c r="F24" i="12"/>
  <c r="E24" i="12"/>
  <c r="D24" i="12"/>
  <c r="C24" i="12"/>
  <c r="B24" i="12"/>
  <c r="B51" i="12"/>
  <c r="C51" i="12"/>
  <c r="D51" i="12"/>
  <c r="G51" i="12" s="1"/>
  <c r="E51" i="12"/>
  <c r="F51" i="12"/>
  <c r="H51" i="12"/>
  <c r="I51" i="12"/>
  <c r="I78" i="18"/>
  <c r="H78" i="18"/>
  <c r="F78" i="18"/>
  <c r="E78" i="18"/>
  <c r="G78" i="18" s="1"/>
  <c r="D78" i="18"/>
  <c r="C78" i="18"/>
  <c r="B78" i="18"/>
  <c r="I77" i="18"/>
  <c r="H77" i="18"/>
  <c r="F77" i="18"/>
  <c r="E77" i="18"/>
  <c r="D77" i="18"/>
  <c r="C77" i="18"/>
  <c r="B77" i="18"/>
  <c r="I76" i="18"/>
  <c r="H76" i="18"/>
  <c r="F76" i="18"/>
  <c r="E76" i="18"/>
  <c r="D76" i="18"/>
  <c r="C76" i="18"/>
  <c r="B76" i="18"/>
  <c r="I75" i="18"/>
  <c r="H75" i="18"/>
  <c r="F75" i="18"/>
  <c r="E75" i="18"/>
  <c r="D75" i="18"/>
  <c r="C75" i="18"/>
  <c r="B75" i="18"/>
  <c r="I74" i="18"/>
  <c r="H74" i="18"/>
  <c r="F74" i="18"/>
  <c r="E74" i="18"/>
  <c r="D74" i="18"/>
  <c r="C74" i="18"/>
  <c r="B74" i="18"/>
  <c r="I73" i="18"/>
  <c r="H73" i="18"/>
  <c r="F73" i="18"/>
  <c r="E73" i="18"/>
  <c r="D73" i="18"/>
  <c r="C73" i="18"/>
  <c r="B73" i="18"/>
  <c r="I72" i="18"/>
  <c r="H72" i="18"/>
  <c r="F72" i="18"/>
  <c r="E72" i="18"/>
  <c r="D72" i="18"/>
  <c r="C72" i="18"/>
  <c r="B72" i="18"/>
  <c r="I71" i="18"/>
  <c r="H71" i="18"/>
  <c r="F71" i="18"/>
  <c r="E71" i="18"/>
  <c r="D71" i="18"/>
  <c r="C71" i="18"/>
  <c r="B71" i="18"/>
  <c r="I70" i="18"/>
  <c r="H70" i="18"/>
  <c r="F70" i="18"/>
  <c r="E70" i="18"/>
  <c r="G70" i="18" s="1"/>
  <c r="D70" i="18"/>
  <c r="C70" i="18"/>
  <c r="B70" i="18"/>
  <c r="I69" i="18"/>
  <c r="H69" i="18"/>
  <c r="F69" i="18"/>
  <c r="E69" i="18"/>
  <c r="D69" i="18"/>
  <c r="C69" i="18"/>
  <c r="B69" i="18"/>
  <c r="I68" i="18"/>
  <c r="H68" i="18"/>
  <c r="F68" i="18"/>
  <c r="E68" i="18"/>
  <c r="D68" i="18"/>
  <c r="G68" i="18" s="1"/>
  <c r="C68" i="18"/>
  <c r="B68" i="18"/>
  <c r="I67" i="18"/>
  <c r="H67" i="18"/>
  <c r="F67" i="18"/>
  <c r="E67" i="18"/>
  <c r="D67" i="18"/>
  <c r="C67" i="18"/>
  <c r="B67" i="18"/>
  <c r="I66" i="18"/>
  <c r="H66" i="18"/>
  <c r="F66" i="18"/>
  <c r="E66" i="18"/>
  <c r="D66" i="18"/>
  <c r="C66" i="18"/>
  <c r="B66" i="18"/>
  <c r="I65" i="18"/>
  <c r="H65" i="18"/>
  <c r="F65" i="18"/>
  <c r="E65" i="18"/>
  <c r="D65" i="18"/>
  <c r="G65" i="18" s="1"/>
  <c r="C65" i="18"/>
  <c r="B65" i="18"/>
  <c r="I64" i="18"/>
  <c r="H64" i="18"/>
  <c r="F64" i="18"/>
  <c r="E64" i="18"/>
  <c r="D64" i="18"/>
  <c r="C64" i="18"/>
  <c r="B64" i="18"/>
  <c r="I63" i="18"/>
  <c r="H63" i="18"/>
  <c r="F63" i="18"/>
  <c r="E63" i="18"/>
  <c r="D63" i="18"/>
  <c r="C63" i="18"/>
  <c r="B63" i="18"/>
  <c r="I62" i="18"/>
  <c r="H62" i="18"/>
  <c r="F62" i="18"/>
  <c r="E62" i="18"/>
  <c r="G62" i="18" s="1"/>
  <c r="D62" i="18"/>
  <c r="C62" i="18"/>
  <c r="B62" i="18"/>
  <c r="I61" i="18"/>
  <c r="H61" i="18"/>
  <c r="F61" i="18"/>
  <c r="E61" i="18"/>
  <c r="D61" i="18"/>
  <c r="C61" i="18"/>
  <c r="B61" i="18"/>
  <c r="I60" i="18"/>
  <c r="H60" i="18"/>
  <c r="F60" i="18"/>
  <c r="E60" i="18"/>
  <c r="D60" i="18"/>
  <c r="G60" i="18" s="1"/>
  <c r="C60" i="18"/>
  <c r="B60" i="18"/>
  <c r="I59" i="18"/>
  <c r="H59" i="18"/>
  <c r="F59" i="18"/>
  <c r="E59" i="18"/>
  <c r="D59" i="18"/>
  <c r="C59" i="18"/>
  <c r="B59" i="18"/>
  <c r="I58" i="18"/>
  <c r="H58" i="18"/>
  <c r="F58" i="18"/>
  <c r="E58" i="18"/>
  <c r="D58" i="18"/>
  <c r="C58" i="18"/>
  <c r="B58" i="18"/>
  <c r="B55" i="18"/>
  <c r="I53" i="18"/>
  <c r="H53" i="18"/>
  <c r="F53" i="18"/>
  <c r="E53" i="18"/>
  <c r="D53" i="18"/>
  <c r="C53" i="18"/>
  <c r="B53" i="18"/>
  <c r="I52" i="18"/>
  <c r="H52" i="18"/>
  <c r="F52" i="18"/>
  <c r="E52" i="18"/>
  <c r="D52" i="18"/>
  <c r="G52" i="18" s="1"/>
  <c r="C52" i="18"/>
  <c r="B52" i="18"/>
  <c r="I51" i="18"/>
  <c r="H51" i="18"/>
  <c r="F51" i="18"/>
  <c r="E51" i="18"/>
  <c r="D51" i="18"/>
  <c r="C51" i="18"/>
  <c r="B51" i="18"/>
  <c r="I50" i="18"/>
  <c r="H50" i="18"/>
  <c r="F50" i="18"/>
  <c r="E50" i="18"/>
  <c r="D50" i="18"/>
  <c r="C50" i="18"/>
  <c r="B50" i="18"/>
  <c r="I49" i="18"/>
  <c r="H49" i="18"/>
  <c r="F49" i="18"/>
  <c r="E49" i="18"/>
  <c r="G49" i="18" s="1"/>
  <c r="D49" i="18"/>
  <c r="C49" i="18"/>
  <c r="B49" i="18"/>
  <c r="I48" i="18"/>
  <c r="H48" i="18"/>
  <c r="F48" i="18"/>
  <c r="E48" i="18"/>
  <c r="D48" i="18"/>
  <c r="C48" i="18"/>
  <c r="B48" i="18"/>
  <c r="I47" i="18"/>
  <c r="H47" i="18"/>
  <c r="F47" i="18"/>
  <c r="E47" i="18"/>
  <c r="D47" i="18"/>
  <c r="C47" i="18"/>
  <c r="B47" i="18"/>
  <c r="I46" i="18"/>
  <c r="H46" i="18"/>
  <c r="F46" i="18"/>
  <c r="E46" i="18"/>
  <c r="D46" i="18"/>
  <c r="C46" i="18"/>
  <c r="B46" i="18"/>
  <c r="I45" i="18"/>
  <c r="H45" i="18"/>
  <c r="F45" i="18"/>
  <c r="E45" i="18"/>
  <c r="D45" i="18"/>
  <c r="C45" i="18"/>
  <c r="B45" i="18"/>
  <c r="I44" i="18"/>
  <c r="H44" i="18"/>
  <c r="F44" i="18"/>
  <c r="E44" i="18"/>
  <c r="D44" i="18"/>
  <c r="G44" i="18" s="1"/>
  <c r="C44" i="18"/>
  <c r="B44" i="18"/>
  <c r="I43" i="18"/>
  <c r="H43" i="18"/>
  <c r="F43" i="18"/>
  <c r="E43" i="18"/>
  <c r="D43" i="18"/>
  <c r="C43" i="18"/>
  <c r="B43" i="18"/>
  <c r="I42" i="18"/>
  <c r="H42" i="18"/>
  <c r="F42" i="18"/>
  <c r="E42" i="18"/>
  <c r="D42" i="18"/>
  <c r="C42" i="18"/>
  <c r="B42" i="18"/>
  <c r="I41" i="18"/>
  <c r="H41" i="18"/>
  <c r="F41" i="18"/>
  <c r="E41" i="18"/>
  <c r="G41" i="18" s="1"/>
  <c r="D41" i="18"/>
  <c r="C41" i="18"/>
  <c r="B41" i="18"/>
  <c r="I40" i="18"/>
  <c r="H40" i="18"/>
  <c r="F40" i="18"/>
  <c r="E40" i="18"/>
  <c r="D40" i="18"/>
  <c r="C40" i="18"/>
  <c r="B40" i="18"/>
  <c r="I39" i="18"/>
  <c r="H39" i="18"/>
  <c r="F39" i="18"/>
  <c r="E39" i="18"/>
  <c r="D39" i="18"/>
  <c r="C39" i="18"/>
  <c r="B39" i="18"/>
  <c r="I38" i="18"/>
  <c r="H38" i="18"/>
  <c r="F38" i="18"/>
  <c r="E38" i="18"/>
  <c r="D38" i="18"/>
  <c r="C38" i="18"/>
  <c r="B38" i="18"/>
  <c r="I37" i="18"/>
  <c r="H37" i="18"/>
  <c r="F37" i="18"/>
  <c r="E37" i="18"/>
  <c r="D37" i="18"/>
  <c r="C37" i="18"/>
  <c r="B37" i="18"/>
  <c r="I36" i="18"/>
  <c r="H36" i="18"/>
  <c r="F36" i="18"/>
  <c r="E36" i="18"/>
  <c r="D36" i="18"/>
  <c r="G36" i="18" s="1"/>
  <c r="C36" i="18"/>
  <c r="B36" i="18"/>
  <c r="I35" i="18"/>
  <c r="H35" i="18"/>
  <c r="F35" i="18"/>
  <c r="E35" i="18"/>
  <c r="D35" i="18"/>
  <c r="C35" i="18"/>
  <c r="B35" i="18"/>
  <c r="I34" i="18"/>
  <c r="H34" i="18"/>
  <c r="F34" i="18"/>
  <c r="E34" i="18"/>
  <c r="D34" i="18"/>
  <c r="C34" i="18"/>
  <c r="B34" i="18"/>
  <c r="I33" i="18"/>
  <c r="H33" i="18"/>
  <c r="F33" i="18"/>
  <c r="E33" i="18"/>
  <c r="G33" i="18" s="1"/>
  <c r="D33" i="18"/>
  <c r="C33" i="18"/>
  <c r="B33" i="18"/>
  <c r="I32" i="18"/>
  <c r="H32" i="18"/>
  <c r="F32" i="18"/>
  <c r="E32" i="18"/>
  <c r="D32" i="18"/>
  <c r="C32" i="18"/>
  <c r="B32" i="18"/>
  <c r="I31" i="18"/>
  <c r="H31" i="18"/>
  <c r="F31" i="18"/>
  <c r="E31" i="18"/>
  <c r="D31" i="18"/>
  <c r="C31" i="18"/>
  <c r="B31" i="18"/>
  <c r="I30" i="18"/>
  <c r="H30" i="18"/>
  <c r="F30" i="18"/>
  <c r="E30" i="18"/>
  <c r="D30" i="18"/>
  <c r="C30" i="18"/>
  <c r="B30" i="18"/>
  <c r="I29" i="18"/>
  <c r="H29" i="18"/>
  <c r="F29" i="18"/>
  <c r="E29" i="18"/>
  <c r="D29" i="18"/>
  <c r="C29" i="18"/>
  <c r="B29" i="18"/>
  <c r="I28" i="18"/>
  <c r="H28" i="18"/>
  <c r="F28" i="18"/>
  <c r="E28" i="18"/>
  <c r="D28" i="18"/>
  <c r="G28" i="18" s="1"/>
  <c r="C28" i="18"/>
  <c r="B28" i="18"/>
  <c r="I27" i="18"/>
  <c r="H27" i="18"/>
  <c r="F27" i="18"/>
  <c r="E27" i="18"/>
  <c r="D27" i="18"/>
  <c r="C27" i="18"/>
  <c r="B27" i="18"/>
  <c r="I26" i="18"/>
  <c r="H26" i="18"/>
  <c r="F26" i="18"/>
  <c r="E26" i="18"/>
  <c r="D26" i="18"/>
  <c r="C26" i="18"/>
  <c r="B26" i="18"/>
  <c r="I25" i="18"/>
  <c r="H25" i="18"/>
  <c r="F25" i="18"/>
  <c r="E25" i="18"/>
  <c r="G25" i="18" s="1"/>
  <c r="D25" i="18"/>
  <c r="C25" i="18"/>
  <c r="B25" i="18"/>
  <c r="I24" i="18"/>
  <c r="H24" i="18"/>
  <c r="F24" i="18"/>
  <c r="E24" i="18"/>
  <c r="D24" i="18"/>
  <c r="C24" i="18"/>
  <c r="B24" i="18"/>
  <c r="I23" i="18"/>
  <c r="H23" i="18"/>
  <c r="F23" i="18"/>
  <c r="E23" i="18"/>
  <c r="D23" i="18"/>
  <c r="C23" i="18"/>
  <c r="B23" i="18"/>
  <c r="I22" i="18"/>
  <c r="H22" i="18"/>
  <c r="F22" i="18"/>
  <c r="E22" i="18"/>
  <c r="D22" i="18"/>
  <c r="C22" i="18"/>
  <c r="B22" i="18"/>
  <c r="I21" i="18"/>
  <c r="H21" i="18"/>
  <c r="F21" i="18"/>
  <c r="E21" i="18"/>
  <c r="D21" i="18"/>
  <c r="C21" i="18"/>
  <c r="B21" i="18"/>
  <c r="I20" i="18"/>
  <c r="H20" i="18"/>
  <c r="F20" i="18"/>
  <c r="E20" i="18"/>
  <c r="D20" i="18"/>
  <c r="G20" i="18" s="1"/>
  <c r="C20" i="18"/>
  <c r="B20" i="18"/>
  <c r="I19" i="18"/>
  <c r="H19" i="18"/>
  <c r="F19" i="18"/>
  <c r="E19" i="18"/>
  <c r="D19" i="18"/>
  <c r="C19" i="18"/>
  <c r="B19" i="18"/>
  <c r="I18" i="18"/>
  <c r="H18" i="18"/>
  <c r="F18" i="18"/>
  <c r="E18" i="18"/>
  <c r="D18" i="18"/>
  <c r="C18" i="18"/>
  <c r="B18" i="18"/>
  <c r="I17" i="18"/>
  <c r="H17" i="18"/>
  <c r="F17" i="18"/>
  <c r="E17" i="18"/>
  <c r="G17" i="18" s="1"/>
  <c r="D17" i="18"/>
  <c r="C17" i="18"/>
  <c r="B17" i="18"/>
  <c r="I16" i="18"/>
  <c r="H16" i="18"/>
  <c r="F16" i="18"/>
  <c r="E16" i="18"/>
  <c r="D16" i="18"/>
  <c r="C16" i="18"/>
  <c r="B16" i="18"/>
  <c r="I15" i="18"/>
  <c r="H15" i="18"/>
  <c r="F15" i="18"/>
  <c r="E15" i="18"/>
  <c r="D15" i="18"/>
  <c r="C15" i="18"/>
  <c r="B15" i="18"/>
  <c r="I14" i="18"/>
  <c r="H14" i="18"/>
  <c r="F14" i="18"/>
  <c r="E14" i="18"/>
  <c r="D14" i="18"/>
  <c r="C14" i="18"/>
  <c r="B14" i="18"/>
  <c r="I13" i="18"/>
  <c r="H13" i="18"/>
  <c r="F13" i="18"/>
  <c r="E13" i="18"/>
  <c r="D13" i="18"/>
  <c r="C13" i="18"/>
  <c r="B13" i="18"/>
  <c r="I12" i="18"/>
  <c r="H12" i="18"/>
  <c r="F12" i="18"/>
  <c r="E12" i="18"/>
  <c r="D12" i="18"/>
  <c r="G12" i="18" s="1"/>
  <c r="C12" i="18"/>
  <c r="B12" i="18"/>
  <c r="I11" i="18"/>
  <c r="H11" i="18"/>
  <c r="F11" i="18"/>
  <c r="E11" i="18"/>
  <c r="D11" i="18"/>
  <c r="C11" i="18"/>
  <c r="B11" i="18"/>
  <c r="I10" i="18"/>
  <c r="H10" i="18"/>
  <c r="F10" i="18"/>
  <c r="E10" i="18"/>
  <c r="D10" i="18"/>
  <c r="C10" i="18"/>
  <c r="B10" i="18"/>
  <c r="I9" i="18"/>
  <c r="H9" i="18"/>
  <c r="F9" i="18"/>
  <c r="E9" i="18"/>
  <c r="G9" i="18" s="1"/>
  <c r="D9" i="18"/>
  <c r="C9" i="18"/>
  <c r="B9" i="18"/>
  <c r="I8" i="18"/>
  <c r="H8" i="18"/>
  <c r="F8" i="18"/>
  <c r="E8" i="18"/>
  <c r="D8" i="18"/>
  <c r="C8" i="18"/>
  <c r="B8" i="18"/>
  <c r="I7" i="18"/>
  <c r="H7" i="18"/>
  <c r="F7" i="18"/>
  <c r="E7" i="18"/>
  <c r="D7" i="18"/>
  <c r="C7" i="18"/>
  <c r="B7" i="18"/>
  <c r="I6" i="18"/>
  <c r="H6" i="18"/>
  <c r="F6" i="18"/>
  <c r="E6" i="18"/>
  <c r="D6" i="18"/>
  <c r="C6" i="18"/>
  <c r="B6" i="18"/>
  <c r="I5" i="18"/>
  <c r="H5" i="18"/>
  <c r="F5" i="18"/>
  <c r="E5" i="18"/>
  <c r="D5" i="18"/>
  <c r="C5" i="18"/>
  <c r="B5" i="18"/>
  <c r="B4" i="18"/>
  <c r="I4" i="18"/>
  <c r="H4" i="18"/>
  <c r="F4" i="18"/>
  <c r="E4" i="18"/>
  <c r="D4" i="18"/>
  <c r="C4" i="18"/>
  <c r="I70" i="12"/>
  <c r="H70" i="12"/>
  <c r="F70" i="12"/>
  <c r="E70" i="12"/>
  <c r="D70" i="12"/>
  <c r="C70" i="12"/>
  <c r="B70" i="12"/>
  <c r="I69" i="12"/>
  <c r="H69" i="12"/>
  <c r="F69" i="12"/>
  <c r="E69" i="12"/>
  <c r="D69" i="12"/>
  <c r="C69" i="12"/>
  <c r="B69" i="12"/>
  <c r="B68" i="12"/>
  <c r="I18" i="12"/>
  <c r="H18" i="12"/>
  <c r="F18" i="12"/>
  <c r="E18" i="12"/>
  <c r="D18" i="12"/>
  <c r="C18" i="12"/>
  <c r="B18" i="12"/>
  <c r="I47" i="12"/>
  <c r="H47" i="12"/>
  <c r="F47" i="12"/>
  <c r="E47" i="12"/>
  <c r="G47" i="12" s="1"/>
  <c r="D47" i="12"/>
  <c r="C47" i="12"/>
  <c r="B47" i="12"/>
  <c r="I52" i="12"/>
  <c r="H52" i="12"/>
  <c r="F52" i="12"/>
  <c r="E52" i="12"/>
  <c r="D52" i="12"/>
  <c r="C52" i="12"/>
  <c r="B52" i="12"/>
  <c r="I14" i="12"/>
  <c r="H14" i="12"/>
  <c r="F14" i="12"/>
  <c r="E14" i="12"/>
  <c r="D14" i="12"/>
  <c r="C14" i="12"/>
  <c r="B14" i="12"/>
  <c r="I16" i="12"/>
  <c r="H16" i="12"/>
  <c r="F16" i="12"/>
  <c r="E16" i="12"/>
  <c r="D16" i="12"/>
  <c r="C16" i="12"/>
  <c r="B16" i="12"/>
  <c r="I67" i="12"/>
  <c r="H67" i="12"/>
  <c r="F67" i="12"/>
  <c r="E67" i="12"/>
  <c r="D67" i="12"/>
  <c r="C67" i="12"/>
  <c r="B67" i="12"/>
  <c r="I66" i="12"/>
  <c r="H66" i="12"/>
  <c r="F66" i="12"/>
  <c r="E66" i="12"/>
  <c r="D66" i="12"/>
  <c r="G66" i="12" s="1"/>
  <c r="C66" i="12"/>
  <c r="B66" i="12"/>
  <c r="I65" i="12"/>
  <c r="H65" i="12"/>
  <c r="F65" i="12"/>
  <c r="E65" i="12"/>
  <c r="D65" i="12"/>
  <c r="C65" i="12"/>
  <c r="B65" i="12"/>
  <c r="I64" i="12"/>
  <c r="H64" i="12"/>
  <c r="F64" i="12"/>
  <c r="E64" i="12"/>
  <c r="D64" i="12"/>
  <c r="C64" i="12"/>
  <c r="B64" i="12"/>
  <c r="I63" i="12"/>
  <c r="H63" i="12"/>
  <c r="F63" i="12"/>
  <c r="E63" i="12"/>
  <c r="G63" i="12" s="1"/>
  <c r="D63" i="12"/>
  <c r="C63" i="12"/>
  <c r="B63" i="12"/>
  <c r="I62" i="12"/>
  <c r="H62" i="12"/>
  <c r="F62" i="12"/>
  <c r="E62" i="12"/>
  <c r="D62" i="12"/>
  <c r="C62" i="12"/>
  <c r="B62" i="12"/>
  <c r="I49" i="12"/>
  <c r="H49" i="12"/>
  <c r="F49" i="12"/>
  <c r="E49" i="12"/>
  <c r="D49" i="12"/>
  <c r="C49" i="12"/>
  <c r="B49" i="12"/>
  <c r="I61" i="12"/>
  <c r="H61" i="12"/>
  <c r="F61" i="12"/>
  <c r="E61" i="12"/>
  <c r="D61" i="12"/>
  <c r="C61" i="12"/>
  <c r="B61" i="12"/>
  <c r="I60" i="12"/>
  <c r="H60" i="12"/>
  <c r="F60" i="12"/>
  <c r="E60" i="12"/>
  <c r="D60" i="12"/>
  <c r="C60" i="12"/>
  <c r="B60" i="12"/>
  <c r="I59" i="12"/>
  <c r="H59" i="12"/>
  <c r="F59" i="12"/>
  <c r="E59" i="12"/>
  <c r="D59" i="12"/>
  <c r="G59" i="12" s="1"/>
  <c r="C59" i="12"/>
  <c r="B59" i="12"/>
  <c r="I58" i="12"/>
  <c r="H58" i="12"/>
  <c r="F58" i="12"/>
  <c r="E58" i="12"/>
  <c r="D58" i="12"/>
  <c r="C58" i="12"/>
  <c r="B58" i="12"/>
  <c r="I57" i="12"/>
  <c r="H57" i="12"/>
  <c r="F57" i="12"/>
  <c r="E57" i="12"/>
  <c r="D57" i="12"/>
  <c r="C57" i="12"/>
  <c r="B57" i="12"/>
  <c r="I56" i="12"/>
  <c r="H56" i="12"/>
  <c r="F56" i="12"/>
  <c r="E56" i="12"/>
  <c r="G56" i="12" s="1"/>
  <c r="D56" i="12"/>
  <c r="C56" i="12"/>
  <c r="B56" i="12"/>
  <c r="I55" i="12"/>
  <c r="H55" i="12"/>
  <c r="F55" i="12"/>
  <c r="E55" i="12"/>
  <c r="D55" i="12"/>
  <c r="C55" i="12"/>
  <c r="B55" i="12"/>
  <c r="I54" i="12"/>
  <c r="H54" i="12"/>
  <c r="F54" i="12"/>
  <c r="E54" i="12"/>
  <c r="D54" i="12"/>
  <c r="C54" i="12"/>
  <c r="B54" i="12"/>
  <c r="I53" i="12"/>
  <c r="H53" i="12"/>
  <c r="F53" i="12"/>
  <c r="E53" i="12"/>
  <c r="D53" i="12"/>
  <c r="C53" i="12"/>
  <c r="B53" i="12"/>
  <c r="I50" i="12"/>
  <c r="H50" i="12"/>
  <c r="F50" i="12"/>
  <c r="E50" i="12"/>
  <c r="D50" i="12"/>
  <c r="C50" i="12"/>
  <c r="B50" i="12"/>
  <c r="I40" i="12"/>
  <c r="H40" i="12"/>
  <c r="F40" i="12"/>
  <c r="E40" i="12"/>
  <c r="D40" i="12"/>
  <c r="G40" i="12" s="1"/>
  <c r="C40" i="12"/>
  <c r="B40" i="12"/>
  <c r="I34" i="12"/>
  <c r="H34" i="12"/>
  <c r="F34" i="12"/>
  <c r="E34" i="12"/>
  <c r="G34" i="12" s="1"/>
  <c r="D34" i="12"/>
  <c r="C34" i="12"/>
  <c r="B34" i="12"/>
  <c r="I48" i="12"/>
  <c r="H48" i="12"/>
  <c r="F48" i="12"/>
  <c r="E48" i="12"/>
  <c r="D48" i="12"/>
  <c r="C48" i="12"/>
  <c r="B48" i="12"/>
  <c r="I46" i="12"/>
  <c r="H46" i="12"/>
  <c r="F46" i="12"/>
  <c r="E46" i="12"/>
  <c r="G46" i="12" s="1"/>
  <c r="D46" i="12"/>
  <c r="C46" i="12"/>
  <c r="B46" i="12"/>
  <c r="I30" i="12"/>
  <c r="H30" i="12"/>
  <c r="F30" i="12"/>
  <c r="E30" i="12"/>
  <c r="D30" i="12"/>
  <c r="C30" i="12"/>
  <c r="B30" i="12"/>
  <c r="I29" i="12"/>
  <c r="H29" i="12"/>
  <c r="F29" i="12"/>
  <c r="E29" i="12"/>
  <c r="D29" i="12"/>
  <c r="C29" i="12"/>
  <c r="B29" i="12"/>
  <c r="I23" i="12"/>
  <c r="H23" i="12"/>
  <c r="F23" i="12"/>
  <c r="E23" i="12"/>
  <c r="D23" i="12"/>
  <c r="C23" i="12"/>
  <c r="B23" i="12"/>
  <c r="I45" i="12"/>
  <c r="H45" i="12"/>
  <c r="F45" i="12"/>
  <c r="E45" i="12"/>
  <c r="D45" i="12"/>
  <c r="C45" i="12"/>
  <c r="B45" i="12"/>
  <c r="I19" i="12"/>
  <c r="H19" i="12"/>
  <c r="F19" i="12"/>
  <c r="E19" i="12"/>
  <c r="D19" i="12"/>
  <c r="G19" i="12" s="1"/>
  <c r="C19" i="12"/>
  <c r="B19" i="12"/>
  <c r="I13" i="12"/>
  <c r="H13" i="12"/>
  <c r="F13" i="12"/>
  <c r="E13" i="12"/>
  <c r="D13" i="12"/>
  <c r="C13" i="12"/>
  <c r="B13" i="12"/>
  <c r="I68" i="12"/>
  <c r="H68" i="12"/>
  <c r="F68" i="12"/>
  <c r="E68" i="12"/>
  <c r="D68" i="12"/>
  <c r="C68" i="12"/>
  <c r="I8" i="12"/>
  <c r="H8" i="12"/>
  <c r="F8" i="12"/>
  <c r="D8" i="12"/>
  <c r="G8" i="12" s="1"/>
  <c r="C8" i="12"/>
  <c r="B8" i="12"/>
  <c r="I7" i="12"/>
  <c r="H7" i="12"/>
  <c r="F7" i="12"/>
  <c r="E7" i="12"/>
  <c r="D7" i="12"/>
  <c r="C7" i="12"/>
  <c r="B7" i="12"/>
  <c r="I6" i="12"/>
  <c r="H6" i="12"/>
  <c r="F6" i="12"/>
  <c r="E6" i="12"/>
  <c r="D6" i="12"/>
  <c r="C6" i="12"/>
  <c r="B6" i="12"/>
  <c r="I5" i="12"/>
  <c r="H5" i="12"/>
  <c r="F5" i="12"/>
  <c r="E5" i="12"/>
  <c r="D5" i="12"/>
  <c r="G5" i="12" s="1"/>
  <c r="C5" i="12"/>
  <c r="B5" i="12"/>
  <c r="B4" i="12"/>
  <c r="I4" i="12"/>
  <c r="H4" i="12"/>
  <c r="F4" i="12"/>
  <c r="E4" i="12"/>
  <c r="D4" i="12"/>
  <c r="G4" i="12" s="1"/>
  <c r="C4" i="12"/>
  <c r="Y170" i="13"/>
  <c r="Z170" i="13"/>
  <c r="Y215" i="13"/>
  <c r="Z215" i="13"/>
  <c r="G80" i="12"/>
  <c r="G17" i="12"/>
  <c r="G95" i="12"/>
  <c r="G50" i="18"/>
  <c r="G63" i="18"/>
  <c r="G71" i="18"/>
  <c r="G72" i="18"/>
  <c r="G97" i="12"/>
  <c r="G73" i="18"/>
  <c r="G92" i="12"/>
  <c r="G19" i="18"/>
  <c r="G32" i="12"/>
  <c r="G20" i="12"/>
  <c r="G12" i="12"/>
  <c r="G102" i="12"/>
  <c r="G26" i="12"/>
  <c r="G46" i="18"/>
  <c r="G35" i="18"/>
  <c r="G51" i="18"/>
  <c r="G34" i="18"/>
  <c r="G42" i="18"/>
  <c r="G79" i="12"/>
  <c r="G86" i="12"/>
  <c r="G18" i="12" l="1"/>
  <c r="G69" i="12"/>
  <c r="G10" i="18"/>
  <c r="G18" i="18"/>
  <c r="G26" i="18"/>
  <c r="G11" i="12"/>
  <c r="G30" i="12"/>
  <c r="G55" i="12"/>
  <c r="G62" i="12"/>
  <c r="G52" i="12"/>
  <c r="G8" i="18"/>
  <c r="G16" i="18"/>
  <c r="G24" i="18"/>
  <c r="G32" i="18"/>
  <c r="G40" i="18"/>
  <c r="G48" i="18"/>
  <c r="G61" i="18"/>
  <c r="G69" i="18"/>
  <c r="G77" i="18"/>
  <c r="G73" i="12"/>
  <c r="G77" i="12"/>
  <c r="G84" i="12"/>
  <c r="G90" i="12"/>
  <c r="G22" i="12"/>
  <c r="G100" i="12"/>
  <c r="G23" i="18"/>
  <c r="G39" i="18"/>
  <c r="G47" i="18"/>
  <c r="G76" i="12"/>
  <c r="G39" i="12"/>
  <c r="G83" i="12"/>
  <c r="G89" i="12"/>
  <c r="G94" i="12"/>
  <c r="G99" i="12"/>
  <c r="G103" i="12"/>
  <c r="G6" i="12"/>
  <c r="G50" i="12"/>
  <c r="G53" i="12"/>
  <c r="G67" i="12"/>
  <c r="G16" i="12"/>
  <c r="G5" i="18"/>
  <c r="G6" i="18"/>
  <c r="G14" i="18"/>
  <c r="G21" i="18"/>
  <c r="G22" i="18"/>
  <c r="G30" i="18"/>
  <c r="G38" i="18"/>
  <c r="G45" i="18"/>
  <c r="G59" i="18"/>
  <c r="G67" i="18"/>
  <c r="G75" i="18"/>
  <c r="G71" i="12"/>
  <c r="G74" i="12"/>
  <c r="G75" i="12"/>
  <c r="G31" i="12"/>
  <c r="G9" i="12"/>
  <c r="G98" i="12"/>
  <c r="G28" i="12"/>
  <c r="G7" i="18"/>
  <c r="G15" i="18"/>
  <c r="G31" i="18"/>
  <c r="G76" i="18"/>
  <c r="G66" i="18"/>
  <c r="G82" i="12"/>
  <c r="G15" i="12"/>
  <c r="G93" i="12"/>
  <c r="G37" i="12"/>
  <c r="G45" i="12"/>
  <c r="G37" i="18"/>
  <c r="G53" i="18"/>
  <c r="G74" i="18"/>
  <c r="G35" i="12"/>
  <c r="G58" i="12"/>
  <c r="G65" i="12"/>
  <c r="G11" i="18"/>
  <c r="G27" i="18"/>
  <c r="G43" i="18"/>
  <c r="G64" i="18"/>
  <c r="G24" i="12"/>
  <c r="G21" i="12"/>
  <c r="G87" i="12"/>
  <c r="G29" i="18"/>
  <c r="G58" i="18"/>
  <c r="G13" i="18"/>
  <c r="G60" i="12"/>
  <c r="A55" i="18"/>
  <c r="G54" i="12"/>
  <c r="G14" i="12"/>
  <c r="G72" i="12"/>
  <c r="G4" i="18"/>
  <c r="A42" i="12"/>
  <c r="G7" i="12"/>
  <c r="G68" i="12"/>
  <c r="G13" i="12"/>
  <c r="G23" i="12"/>
  <c r="G29" i="12"/>
  <c r="G48" i="12"/>
  <c r="G57" i="12"/>
  <c r="G61" i="12"/>
  <c r="G49" i="12"/>
  <c r="G64" i="12"/>
  <c r="G70" i="12"/>
</calcChain>
</file>

<file path=xl/comments1.xml><?xml version="1.0" encoding="utf-8"?>
<comments xmlns="http://schemas.openxmlformats.org/spreadsheetml/2006/main">
  <authors>
    <author>jeverett</author>
  </authors>
  <commentList>
    <comment ref="A28" authorId="0" shapeId="0">
      <text>
        <r>
          <rPr>
            <b/>
            <sz val="10"/>
            <color indexed="81"/>
            <rFont val="Tahoma"/>
            <family val="2"/>
          </rPr>
          <t>jeverett:</t>
        </r>
        <r>
          <rPr>
            <sz val="10"/>
            <color indexed="81"/>
            <rFont val="Tahoma"/>
            <family val="2"/>
          </rPr>
          <t xml:space="preserve">
SET UP PO 10/22/09</t>
        </r>
      </text>
    </comment>
    <comment ref="A45" authorId="0" shapeId="0">
      <text>
        <r>
          <rPr>
            <b/>
            <sz val="10"/>
            <color indexed="81"/>
            <rFont val="Tahoma"/>
            <family val="2"/>
          </rPr>
          <t>jeverett:</t>
        </r>
        <r>
          <rPr>
            <sz val="10"/>
            <color indexed="81"/>
            <rFont val="Tahoma"/>
            <family val="2"/>
          </rPr>
          <t xml:space="preserve">
SET UP PO 10/22/09</t>
        </r>
      </text>
    </comment>
  </commentList>
</comments>
</file>

<file path=xl/comments2.xml><?xml version="1.0" encoding="utf-8"?>
<comments xmlns="http://schemas.openxmlformats.org/spreadsheetml/2006/main">
  <authors>
    <author>Jenita Everett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Jenita Everett:</t>
        </r>
        <r>
          <rPr>
            <sz val="9"/>
            <color indexed="81"/>
            <rFont val="Tahoma"/>
            <family val="2"/>
          </rPr>
          <t xml:space="preserve">
Supv. John (Rusty) Sprouse</t>
        </r>
      </text>
    </comment>
  </commentList>
</comments>
</file>

<file path=xl/comments3.xml><?xml version="1.0" encoding="utf-8"?>
<comments xmlns="http://schemas.openxmlformats.org/spreadsheetml/2006/main">
  <authors>
    <author>Jenita Everett</author>
  </authors>
  <commentList>
    <comment ref="C89" authorId="0" shapeId="0">
      <text>
        <r>
          <rPr>
            <b/>
            <sz val="9"/>
            <color indexed="81"/>
            <rFont val="Tahoma"/>
            <family val="2"/>
          </rPr>
          <t>Jenita Everett:</t>
        </r>
        <r>
          <rPr>
            <sz val="9"/>
            <color indexed="81"/>
            <rFont val="Tahoma"/>
            <family val="2"/>
          </rPr>
          <t xml:space="preserve">
Supv. John (Rusty) Sprouse</t>
        </r>
      </text>
    </comment>
  </commentList>
</comments>
</file>

<file path=xl/comments4.xml><?xml version="1.0" encoding="utf-8"?>
<comments xmlns="http://schemas.openxmlformats.org/spreadsheetml/2006/main">
  <authors>
    <author>Jenita Everett</author>
  </authors>
  <commentList>
    <comment ref="C112" authorId="0" shapeId="0">
      <text>
        <r>
          <rPr>
            <b/>
            <sz val="9"/>
            <color indexed="81"/>
            <rFont val="Tahoma"/>
            <family val="2"/>
          </rPr>
          <t>Jenita Everett:</t>
        </r>
        <r>
          <rPr>
            <sz val="9"/>
            <color indexed="81"/>
            <rFont val="Tahoma"/>
            <family val="2"/>
          </rPr>
          <t xml:space="preserve">
Supv. John (Rusty) Sprouse</t>
        </r>
      </text>
    </comment>
  </commentList>
</comments>
</file>

<file path=xl/sharedStrings.xml><?xml version="1.0" encoding="utf-8"?>
<sst xmlns="http://schemas.openxmlformats.org/spreadsheetml/2006/main" count="25575" uniqueCount="3008">
  <si>
    <t>VENDOR NAME</t>
  </si>
  <si>
    <t>JAN 09</t>
  </si>
  <si>
    <t>FEB 09</t>
  </si>
  <si>
    <t>MICHIGAN STATE UNIVERSITY  08-P1415</t>
  </si>
  <si>
    <t>SUBCONTRACT POS</t>
  </si>
  <si>
    <t>COLLEGE OF WILLIAM &amp; MARY  08-P1065</t>
  </si>
  <si>
    <t>UNIVERSITY OF GLASGOW        08-P0748</t>
  </si>
  <si>
    <t>MAGTEC ENGINEERING                   08-A0592</t>
  </si>
  <si>
    <t>SPACE CRYOMGNETICS LTD         08-P0863</t>
  </si>
  <si>
    <t>CEA-SACLAY                                  07-P1801</t>
  </si>
  <si>
    <t>UNIVERSITY OF REGINA                            07-P1008A</t>
  </si>
  <si>
    <t>IDAHO STATE UNIVERSITY          07-P1135</t>
  </si>
  <si>
    <t>UNIVERSITY OF CONNECTICUT  07-P1112</t>
  </si>
  <si>
    <t>UNIV OF PENNSYLVANIA                            07-P2266</t>
  </si>
  <si>
    <t>MAR 09</t>
  </si>
  <si>
    <t>APR 09</t>
  </si>
  <si>
    <t>MAY 09</t>
  </si>
  <si>
    <t>JUN 09</t>
  </si>
  <si>
    <t>JUL 09</t>
  </si>
  <si>
    <t>COMPLETED</t>
  </si>
  <si>
    <t>RITCHIE CURBOW CONSTRUCT 09-C1061</t>
  </si>
  <si>
    <t>ALPHA CORP                            07C0366006</t>
  </si>
  <si>
    <t>-</t>
  </si>
  <si>
    <t xml:space="preserve">     EWINGCOLE INC                        08-C1952A</t>
  </si>
  <si>
    <t>S.B. BALLARD CONSTRUCTION   09-C0156</t>
  </si>
  <si>
    <t>DJG INC                                         09-C1356A</t>
  </si>
  <si>
    <t>DILLS ARCHITECTS PC                            06C0612011</t>
  </si>
  <si>
    <t>SUN BAY CONTRACTING INC 09-C1561</t>
  </si>
  <si>
    <t>AUG 09</t>
  </si>
  <si>
    <t>E.W. MULLER                                        09-P1995</t>
  </si>
  <si>
    <t>SEP 09</t>
  </si>
  <si>
    <t>COLLEGE OF W&amp;M                                       09-P1434</t>
  </si>
  <si>
    <t>OCT 09</t>
  </si>
  <si>
    <t>NOV 09</t>
  </si>
  <si>
    <t>DEC 09</t>
  </si>
  <si>
    <t>JAN 10</t>
  </si>
  <si>
    <t>FEB 10</t>
  </si>
  <si>
    <t>APR 10</t>
  </si>
  <si>
    <t>MAY 10</t>
  </si>
  <si>
    <t>JUN 10</t>
  </si>
  <si>
    <t>JUL 10</t>
  </si>
  <si>
    <t>OLD DOMINION RESEARCH                                       10-P0209</t>
  </si>
  <si>
    <t>UNIVERSITY OF REGINIA                                       09-C1744</t>
  </si>
  <si>
    <t>ADVANCED ENERGY SYSTEMS          09-P2048</t>
  </si>
  <si>
    <t>ALPHA CORP                            07C0366010</t>
  </si>
  <si>
    <t>COLLEGE OF WILLIAM &amp; MARY      10-C0211</t>
  </si>
  <si>
    <t>YORK RIVER ELECTRIC                                       10-C0458</t>
  </si>
  <si>
    <t>MAR 10</t>
  </si>
  <si>
    <t>AUG 10</t>
  </si>
  <si>
    <t>SEP 10</t>
  </si>
  <si>
    <t>RITCHIE CURBOW CONST                        09-C1997</t>
  </si>
  <si>
    <t>RITCHIE CURBOW CONST                09-C1061</t>
  </si>
  <si>
    <t>RITCHIE CURBOW CONST                                    09-C2246</t>
  </si>
  <si>
    <t>S.B. BALLARD CONSTRUCTION         09-C0156</t>
  </si>
  <si>
    <t>SUN BAY CONTRACTING INC            09-C1561</t>
  </si>
  <si>
    <t>COURTHOUSE CONSTRUCTION        10-C0757</t>
  </si>
  <si>
    <t>RITCHIE-CURBOW                                   10-C0457</t>
  </si>
  <si>
    <t>HUDGINS CONTRACTING                 10-C0126</t>
  </si>
  <si>
    <t>HUDGINS CONTRACTING                   10-C0143</t>
  </si>
  <si>
    <t>M.A. MORTENSON CO.                       10-C0162</t>
  </si>
  <si>
    <t>*</t>
  </si>
  <si>
    <t>BUYER</t>
  </si>
  <si>
    <t>END USER</t>
  </si>
  <si>
    <t>N</t>
  </si>
  <si>
    <t>INV</t>
  </si>
  <si>
    <t>ACCR</t>
  </si>
  <si>
    <t>ACCR/INV</t>
  </si>
  <si>
    <r>
      <rPr>
        <sz val="9"/>
        <color theme="1"/>
        <rFont val="Calibri"/>
        <family val="2"/>
        <scheme val="minor"/>
      </rPr>
      <t>INV/</t>
    </r>
    <r>
      <rPr>
        <b/>
        <sz val="16"/>
        <color theme="1"/>
        <rFont val="Calibri"/>
        <family val="2"/>
        <scheme val="minor"/>
      </rPr>
      <t>*</t>
    </r>
  </si>
  <si>
    <t>BELOW SCOPE                      48K</t>
  </si>
  <si>
    <t>BELOW SCOPE   29K</t>
  </si>
  <si>
    <t xml:space="preserve">     EWINGCOLE INC                                     08-C1952A</t>
  </si>
  <si>
    <t>HONEYWELL                                                           10-C0005</t>
  </si>
  <si>
    <t>X</t>
  </si>
  <si>
    <t>SHARON WILLIAMS       EXT. 7211          sharonw@jlab.org</t>
  </si>
  <si>
    <t>D DOUGLAS                           EXT. 7512          douglas@jlab.org</t>
  </si>
  <si>
    <t>TERESA DANFORTH         EXT. 7364                         danforth@jlab.org</t>
  </si>
  <si>
    <t>CHARLIE REECE         EXT 7645          reece@jlab.org</t>
  </si>
  <si>
    <t>MELISSA TORRES       EXT 7585        torres@jlab.org</t>
  </si>
  <si>
    <t>SURESH CHANDRA       EXT 7248           chandra@jlab.org</t>
  </si>
  <si>
    <t>KEITH ROYSTON         EXT 6117          royston@jlab.org</t>
  </si>
  <si>
    <t>CARROLL JONES       EXT 7672          jonesc@jlab.org</t>
  </si>
  <si>
    <t>ED WINSLOW          EXT 7316         winslow@jlab.org</t>
  </si>
  <si>
    <t>L. ELOUADRHIRI    EXT 7303          latifa@jlab.org</t>
  </si>
  <si>
    <t>ELTON SMITH            EXT 7625            elton@jlab.org</t>
  </si>
  <si>
    <t>PAUL POWERS         EXT 7258           powersp@jlab.org</t>
  </si>
  <si>
    <t>Y</t>
  </si>
  <si>
    <t>Abbrevs</t>
  </si>
  <si>
    <t>JTO016</t>
  </si>
  <si>
    <t>12SDP2</t>
  </si>
  <si>
    <t>HEPTHF</t>
  </si>
  <si>
    <t>12SNSA</t>
  </si>
  <si>
    <t>FMTEDF, FTDDS, FTDPC, FMOMG, FMVARC</t>
  </si>
  <si>
    <t>FMOMG</t>
  </si>
  <si>
    <t>FMSRR1</t>
  </si>
  <si>
    <t>FMGLDY, FGHWS, FMGRMH</t>
  </si>
  <si>
    <t>FTDPC, FTCCS</t>
  </si>
  <si>
    <t>12PBMG, 12CBTM</t>
  </si>
  <si>
    <t>12CCHL</t>
  </si>
  <si>
    <t>FMEGPR</t>
  </si>
  <si>
    <t>FMESF</t>
  </si>
  <si>
    <t>FMESRU</t>
  </si>
  <si>
    <t>12CDP1, 12SDP1, 12SDP2, 12SDP3, FMESF</t>
  </si>
  <si>
    <t>12CDBC, 12VDBC</t>
  </si>
  <si>
    <t>FMSTUG</t>
  </si>
  <si>
    <t>DANNY LLOYD           EXT 7721           lloyd@jlab.org</t>
  </si>
  <si>
    <t xml:space="preserve">ARRA/STIM  </t>
  </si>
  <si>
    <t>INV/DONE</t>
  </si>
  <si>
    <t>INV2</t>
  </si>
  <si>
    <t xml:space="preserve">ACCR </t>
  </si>
  <si>
    <t>INV, ACCR</t>
  </si>
  <si>
    <r>
      <t xml:space="preserve">INV, </t>
    </r>
    <r>
      <rPr>
        <b/>
        <sz val="12"/>
        <color theme="1"/>
        <rFont val="Calibri"/>
        <family val="2"/>
        <scheme val="minor"/>
      </rPr>
      <t>*</t>
    </r>
  </si>
  <si>
    <t>D. E. KIRBY, INC                                            10-C1971</t>
  </si>
  <si>
    <t>D.E. KIRBY                                               10-C0362</t>
  </si>
  <si>
    <t>12SCHU</t>
  </si>
  <si>
    <t>INV2, ACCR</t>
  </si>
  <si>
    <t>ACCR, INV</t>
  </si>
  <si>
    <t>MALLORY ELECTRIC CO.                      10-C0713</t>
  </si>
  <si>
    <t>12SELE</t>
  </si>
  <si>
    <t>CORNERSTONE COMMISSIONING            10-C2282</t>
  </si>
  <si>
    <t>FTCCO</t>
  </si>
  <si>
    <t>REBECCA YASKY    EXT. 7507           ryasky@jlab.org</t>
  </si>
  <si>
    <t>REBECCA YASKY     EXT. 7507           ryasky@jlab.org</t>
  </si>
  <si>
    <t>DEBRA BRAND        EXT 7684        debrab@jlab.org</t>
  </si>
  <si>
    <t>DENISE LEARY            EXT 7172                greene@jlab.org</t>
  </si>
  <si>
    <t>C SNETTER               EXT 7318        snetter@jlab.org</t>
  </si>
  <si>
    <t>MITCHELL LANEY        EXT 5338          laney@jlab.org</t>
  </si>
  <si>
    <t>S. ARMSTRONG         EXT 7060       larms@jlab.org</t>
  </si>
  <si>
    <t>INV,ACCR</t>
  </si>
  <si>
    <t>ACCR,INV</t>
  </si>
  <si>
    <t>ACCR,INV2</t>
  </si>
  <si>
    <t>BELOW SCOPE CK AT YE</t>
  </si>
  <si>
    <r>
      <rPr>
        <sz val="9"/>
        <color theme="1"/>
        <rFont val="Calibri"/>
        <family val="2"/>
        <scheme val="minor"/>
      </rPr>
      <t>INV - AUG 10</t>
    </r>
    <r>
      <rPr>
        <sz val="10"/>
        <color theme="1"/>
        <rFont val="Calibri"/>
        <family val="2"/>
        <scheme val="minor"/>
      </rPr>
      <t xml:space="preserve"> ACCR</t>
    </r>
  </si>
  <si>
    <r>
      <rPr>
        <sz val="9"/>
        <color theme="1"/>
        <rFont val="Calibri"/>
        <family val="2"/>
        <scheme val="minor"/>
      </rPr>
      <t>INV - AUG 10</t>
    </r>
    <r>
      <rPr>
        <sz val="10"/>
        <color theme="1"/>
        <rFont val="Calibri"/>
        <family val="2"/>
        <scheme val="minor"/>
      </rPr>
      <t xml:space="preserve">  INV - SEP 10</t>
    </r>
  </si>
  <si>
    <r>
      <rPr>
        <sz val="9"/>
        <color theme="1"/>
        <rFont val="Calibri"/>
        <family val="2"/>
        <scheme val="minor"/>
      </rPr>
      <t>INV - 9/27</t>
    </r>
    <r>
      <rPr>
        <sz val="10"/>
        <color theme="1"/>
        <rFont val="Calibri"/>
        <family val="2"/>
        <scheme val="minor"/>
      </rPr>
      <t xml:space="preserve"> ACCR</t>
    </r>
  </si>
  <si>
    <r>
      <rPr>
        <sz val="9"/>
        <color theme="1"/>
        <rFont val="Calibri"/>
        <family val="2"/>
        <scheme val="minor"/>
      </rPr>
      <t xml:space="preserve">INV - AUG </t>
    </r>
    <r>
      <rPr>
        <sz val="10"/>
        <color theme="1"/>
        <rFont val="Calibri"/>
        <family val="2"/>
        <scheme val="minor"/>
      </rPr>
      <t xml:space="preserve">  INV - SEP 30</t>
    </r>
  </si>
  <si>
    <t>INV/- 9/15  NA             INV DONE</t>
  </si>
  <si>
    <t xml:space="preserve">INV/DONE          </t>
  </si>
  <si>
    <t>INV AUG 10   ACCR       INV SEPT 10</t>
  </si>
  <si>
    <t>INV/ACCR</t>
  </si>
  <si>
    <t>N/A TURK</t>
  </si>
  <si>
    <t>INV AUG 10 DONE</t>
  </si>
  <si>
    <t>N/A</t>
  </si>
  <si>
    <t>NSU                                                              10-P0249</t>
  </si>
  <si>
    <t>CHARLENE POLK/DANFORTH</t>
  </si>
  <si>
    <t>INV - SEP 10</t>
  </si>
  <si>
    <t>PREMIER TECHNOLOGIES                    10-C2279</t>
  </si>
  <si>
    <t>12SNSU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</si>
  <si>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</si>
  <si>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</si>
  <si>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</si>
  <si>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</si>
  <si>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</si>
  <si>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</si>
  <si>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</si>
  <si>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</si>
  <si>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</si>
  <si>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>JUL 11</t>
  </si>
  <si>
    <t>SEP 11</t>
  </si>
  <si>
    <t>AUG 11</t>
  </si>
  <si>
    <t>ACCR      INV OCT 10</t>
  </si>
  <si>
    <t>FINAL INV</t>
  </si>
  <si>
    <t>COLLEGE OF WILLIAM &amp; MARY      11C0023100</t>
  </si>
  <si>
    <t>ACCMGT</t>
  </si>
  <si>
    <t>12CCHB</t>
  </si>
  <si>
    <t>JUDY MARCELLO          EXT 7642                     marcello@jlab.org</t>
  </si>
  <si>
    <t>MSU                                                            10-C1122A</t>
  </si>
  <si>
    <t>INV            NOV 10</t>
  </si>
  <si>
    <t>ODU RESEARCH                             11C0024100</t>
  </si>
  <si>
    <t>INV         OCT 10         ACCR</t>
  </si>
  <si>
    <t>HAMPTON UNIV                               11C0026100</t>
  </si>
  <si>
    <t>IDAHO STATE UNIV                               10-C2689</t>
  </si>
  <si>
    <t>TODU</t>
  </si>
  <si>
    <t>PHU</t>
  </si>
  <si>
    <t>OTREOR</t>
  </si>
  <si>
    <t>V ARETI                  EXT 7187                        areti@jlab.org</t>
  </si>
  <si>
    <t>CHARLENE POLK        EXT 7284                               cpolk@jlab.org</t>
  </si>
  <si>
    <t>JOHN DOMINGO            EXT 7124                   domingo@jlab.org</t>
  </si>
  <si>
    <t>TANYA FRAITES                   EXT 6049                fraites @jlab.org</t>
  </si>
  <si>
    <r>
      <rPr>
        <sz val="9"/>
        <color theme="1"/>
        <rFont val="Calibri"/>
        <family val="2"/>
        <scheme val="minor"/>
      </rPr>
      <t>INV NOV 10</t>
    </r>
    <r>
      <rPr>
        <sz val="10"/>
        <color theme="1"/>
        <rFont val="Calibri"/>
        <family val="2"/>
        <scheme val="minor"/>
      </rPr>
      <t xml:space="preserve">        ACCR</t>
    </r>
  </si>
  <si>
    <t>KATHLEEN JONES             EXT 5139                                                      kojones@jlab.org</t>
  </si>
  <si>
    <t>12CBFD</t>
  </si>
  <si>
    <t>INV-DEC  ACCR</t>
  </si>
  <si>
    <t>INV OCT10 ACCR JGE</t>
  </si>
  <si>
    <t>ACCR - INV     DEC 10</t>
  </si>
  <si>
    <t>INV FEB</t>
  </si>
  <si>
    <t>DONE</t>
  </si>
  <si>
    <t>INV JAN 11              ACCR</t>
  </si>
  <si>
    <t xml:space="preserve">INV JAN 11       </t>
  </si>
  <si>
    <t>D. E. KIRBY, INC                                            11-C1041</t>
  </si>
  <si>
    <t>D. E. KIRBY, INC                                            11-V0704</t>
  </si>
  <si>
    <t>ODU RESEARCH                                          11-P0552</t>
  </si>
  <si>
    <t>PIEDMONT HOIST &amp;                                  CRANE, INC.                                            11-C0358</t>
  </si>
  <si>
    <t>FMSLCW</t>
  </si>
  <si>
    <t>12VNSU</t>
  </si>
  <si>
    <t xml:space="preserve">CHARLENE POLK/TFRAITES       </t>
  </si>
  <si>
    <t>MTORRES/RENZO</t>
  </si>
  <si>
    <t>PODU</t>
  </si>
  <si>
    <t>12CEAD</t>
  </si>
  <si>
    <t>MIKE BEVINS                 EXT 7728                       mbevins@jlab.org</t>
  </si>
  <si>
    <t>JOHN SPROUSE                          EXT 7589                        sprouse@jlab.org</t>
  </si>
  <si>
    <t>INV MAR</t>
  </si>
  <si>
    <t>CORNERSTONE COMMISSIONING            10-C2282A</t>
  </si>
  <si>
    <t>INV FEB            ACCR</t>
  </si>
  <si>
    <t>ALPHA CORP                            07C0366012</t>
  </si>
  <si>
    <t>ALPHA CORP                                07C0366013</t>
  </si>
  <si>
    <t>CLEAN AIR TECHNOLOGY                 11-C1226</t>
  </si>
  <si>
    <t>12SDP1</t>
  </si>
  <si>
    <t>12CDP3</t>
  </si>
  <si>
    <t>12CBSD</t>
  </si>
  <si>
    <t>L. ELOUADRHIRI        EXT 7303                   latifa@jlab.org</t>
  </si>
  <si>
    <t>KELLY WEBSTER         ext 7575                           hanifan@jlab.org</t>
  </si>
  <si>
    <t>INV APR</t>
  </si>
  <si>
    <t>INV APR         ACCR</t>
  </si>
  <si>
    <t>INV FEB          INV MAR         ACCR</t>
  </si>
  <si>
    <t>INV MAR       ACCR</t>
  </si>
  <si>
    <t>UNIVERSITY OF SOUTHERN CALIFORNIA                                                 11-C1802</t>
  </si>
  <si>
    <t>EUGENE CHUDAKOV  EXT 6959                          gen@jlab.org</t>
  </si>
  <si>
    <t>12CDCF</t>
  </si>
  <si>
    <t>CATHOLIC UNIVERSITY                         11-P1331</t>
  </si>
  <si>
    <t>JUNE 11</t>
  </si>
  <si>
    <t>INV APR            ACCR</t>
  </si>
  <si>
    <t xml:space="preserve">INV APR                       </t>
  </si>
  <si>
    <t>INV MAY</t>
  </si>
  <si>
    <t>CHARLENE POLK                       EXT 7284                                 cpolk@jlab.org</t>
  </si>
  <si>
    <t>JOHN DOMINGO                    EXT 7124                        domingoj@jlab.org</t>
  </si>
  <si>
    <t>PCUA</t>
  </si>
  <si>
    <t>CONVERGINT TECHNOLOGIES                 11-P1824</t>
  </si>
  <si>
    <t>JULY 11</t>
  </si>
  <si>
    <t>INV           DONE</t>
  </si>
  <si>
    <t>ACCR/JGE</t>
  </si>
  <si>
    <t>INV JUNE</t>
  </si>
  <si>
    <t>IDAHO STATE UNIV                                11-C1841</t>
  </si>
  <si>
    <t>WASTE ALLIANCE                            11-P2121</t>
  </si>
  <si>
    <t>INV DONE</t>
  </si>
  <si>
    <t>ODU RESEARCH                                      11-C0202</t>
  </si>
  <si>
    <t>FMSAC</t>
  </si>
  <si>
    <t>INV JUN 11</t>
  </si>
  <si>
    <t>INV JUN</t>
  </si>
  <si>
    <t>ACCR        INV MAY    INV JUN</t>
  </si>
  <si>
    <t>SEPT 11</t>
  </si>
  <si>
    <t>ANATOLIY KONDRATENKO                                11-C2503</t>
  </si>
  <si>
    <t>GEOFFREY KRAFFT         EXT. 7557                                krafft@jlab.org</t>
  </si>
  <si>
    <t>MIT                                                       11-C1871</t>
  </si>
  <si>
    <t>12WDSM</t>
  </si>
  <si>
    <t xml:space="preserve">INV MAY  INV JUN          INV JUL             </t>
  </si>
  <si>
    <t xml:space="preserve">INV JUL   </t>
  </si>
  <si>
    <t>INV AUG         DONE</t>
  </si>
  <si>
    <t>INV            DONE</t>
  </si>
  <si>
    <t>INV SEPT          DONE</t>
  </si>
  <si>
    <t>INV SEP       DONE</t>
  </si>
  <si>
    <t>10/5 SENT EM TO DENISE DEOB DONE</t>
  </si>
  <si>
    <t>INV SEPT         DONE</t>
  </si>
  <si>
    <t>INV                DONE</t>
  </si>
  <si>
    <t>YORK RIVER ELECTRIC                       11-C1568</t>
  </si>
  <si>
    <t>HOWARD FENKER                  ext 7431                                  hcf@jlab.org</t>
  </si>
  <si>
    <t>12CBSY</t>
  </si>
  <si>
    <t>12CDSM</t>
  </si>
  <si>
    <t>COMPLETED as of 10-12-11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</si>
  <si>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</si>
  <si>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</si>
  <si>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</si>
  <si>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</si>
  <si>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</si>
  <si>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</si>
  <si>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</si>
  <si>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</si>
  <si>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JUNE 12</t>
  </si>
  <si>
    <t>JULY 12</t>
  </si>
  <si>
    <t>AUG 12</t>
  </si>
  <si>
    <t>SEPT 12</t>
  </si>
  <si>
    <t>SUBCONTRACT POS      FY 12</t>
  </si>
  <si>
    <t xml:space="preserve">MITCHELL LANEY                             EXT 5338                               laney@jlab.org                         </t>
  </si>
  <si>
    <t>LOCKWOOD BROTHERS                  11-P3001A</t>
  </si>
  <si>
    <t>CHARLENE POLK          EXT 7284                         cpolk@jlab.org</t>
  </si>
  <si>
    <t>INV SEP   ACCR</t>
  </si>
  <si>
    <t>ACCR         JGE</t>
  </si>
  <si>
    <t>ACCR          JGE</t>
  </si>
  <si>
    <t>INV           OCT 11</t>
  </si>
  <si>
    <t>ACCR               JGE</t>
  </si>
  <si>
    <t>ACCR      JGE</t>
  </si>
  <si>
    <t>12CDII</t>
  </si>
  <si>
    <t>FERMI LAB                                                 11-F3077</t>
  </si>
  <si>
    <t xml:space="preserve">INV           OCT      </t>
  </si>
  <si>
    <t>INV               OCT</t>
  </si>
  <si>
    <t>OLD DOMINION RESEARCH                                       11-C0024100</t>
  </si>
  <si>
    <t>REOPENED 11/10/11</t>
  </si>
  <si>
    <t>INV             SEP</t>
  </si>
  <si>
    <t>INV                  OCT</t>
  </si>
  <si>
    <t>INV            SEP</t>
  </si>
  <si>
    <t>INV                   SEP</t>
  </si>
  <si>
    <t>INV  SEP       ACCR</t>
  </si>
  <si>
    <t>INV        NOV</t>
  </si>
  <si>
    <t>INV OCT             ACCR</t>
  </si>
  <si>
    <t>INV OCT            INV NOV</t>
  </si>
  <si>
    <t>INV          NOV</t>
  </si>
  <si>
    <t>ACCR            JGE</t>
  </si>
  <si>
    <t>INV              OCT</t>
  </si>
  <si>
    <t>INV                  SEP</t>
  </si>
  <si>
    <t>INV SEP          INV OCT</t>
  </si>
  <si>
    <t>ACCR            INV NOV</t>
  </si>
  <si>
    <t>INV                OCT</t>
  </si>
  <si>
    <t>INV OCT                        ACCR</t>
  </si>
  <si>
    <t>INV                           OCT</t>
  </si>
  <si>
    <t xml:space="preserve">OCT INV                      NOV INV      </t>
  </si>
  <si>
    <t>ACCR                         JGE</t>
  </si>
  <si>
    <t>INV                           SEP</t>
  </si>
  <si>
    <t>INV OCT</t>
  </si>
  <si>
    <t>INV OCT ACCR</t>
  </si>
  <si>
    <t xml:space="preserve">INV NOV    INV DEC </t>
  </si>
  <si>
    <t>INV DEC</t>
  </si>
  <si>
    <t xml:space="preserve">INV NOV   </t>
  </si>
  <si>
    <t>INV OCT INV NOV</t>
  </si>
  <si>
    <t>GIBSON INDUSTRIAL                                      11-C3123</t>
  </si>
  <si>
    <t>INV NOV    DONE</t>
  </si>
  <si>
    <t>NO ACCR  REC FUNDS IN</t>
  </si>
  <si>
    <t>INV NOV</t>
  </si>
  <si>
    <t>INV SEP</t>
  </si>
  <si>
    <t>COLLEGE OF WILLIAM &amp; MARY                       12-V0235</t>
  </si>
  <si>
    <t>FOLEY MATERIAL                                       11-C3079</t>
  </si>
  <si>
    <t>W.O. GRUBB                                                       12-P0419</t>
  </si>
  <si>
    <t xml:space="preserve">WEST ROOFING SYSTEM                     12-C0240                                   </t>
  </si>
  <si>
    <t>WILLIAMS MULLEN CLARK                         11-P3399</t>
  </si>
  <si>
    <t>JUN 12</t>
  </si>
  <si>
    <t>JUL 12</t>
  </si>
  <si>
    <t>SEP 12</t>
  </si>
  <si>
    <t>FMRIG</t>
  </si>
  <si>
    <t>WMSCI</t>
  </si>
  <si>
    <t>FTCFET</t>
  </si>
  <si>
    <t>12CDP2</t>
  </si>
  <si>
    <t>12CIND</t>
  </si>
  <si>
    <t>DANA ARENIUS              EXT 7276                 arenius@jlab.org</t>
  </si>
  <si>
    <t>ASTURIAN GROUP                                               12-P0416</t>
  </si>
  <si>
    <t>SHIELDS COMMUNICATION                                                                           11-P3181</t>
  </si>
  <si>
    <t>INV DEC                         ACCR</t>
  </si>
  <si>
    <t>INV                  DONE</t>
  </si>
  <si>
    <t>LISTA INTERNATION CORP                  12-C0356</t>
  </si>
  <si>
    <t>SCIAKY                                                        12-C0643</t>
  </si>
  <si>
    <t>FMRCH</t>
  </si>
  <si>
    <t>FPLTGN</t>
  </si>
  <si>
    <t>FTCFER    FTCFEL     FTCFET</t>
  </si>
  <si>
    <t xml:space="preserve"> DAVID FAZENBAKER     EXT 5808       fazenbak@jlab.org           </t>
  </si>
  <si>
    <t>MIT                                                       12-C0559</t>
  </si>
  <si>
    <t>APCO GRAPHICS                                 12-P0024</t>
  </si>
  <si>
    <t>INV JAN        DONE</t>
  </si>
  <si>
    <t>INV JAN 12</t>
  </si>
  <si>
    <t>12CBTM</t>
  </si>
  <si>
    <t xml:space="preserve">INV        ACCR   </t>
  </si>
  <si>
    <t>INV        DONE</t>
  </si>
  <si>
    <t>INV FEB 12</t>
  </si>
  <si>
    <t>INV DEC      DONE</t>
  </si>
  <si>
    <t>EM ON STATUS</t>
  </si>
  <si>
    <t>TO DEOB     DONE</t>
  </si>
  <si>
    <t>INV ADDTL APR    DONE</t>
  </si>
  <si>
    <t>INV FINAL   DONE</t>
  </si>
  <si>
    <t>CARR ELECTRICAL                                   12-C1608</t>
  </si>
  <si>
    <t>DENISE LEARY                EXT 7172                     greene@jlab.org</t>
  </si>
  <si>
    <t>FM22TL</t>
  </si>
  <si>
    <t>INV         DONE</t>
  </si>
  <si>
    <t>EEOB          DONE</t>
  </si>
  <si>
    <t>INDIANA UNIVERSITY                      10-C0507A</t>
  </si>
  <si>
    <t>12WDFC</t>
  </si>
  <si>
    <t>RANCORN WILDMAN         11C1987002</t>
  </si>
  <si>
    <t>WARWICK PLUMBING                                                          12-C1577</t>
  </si>
  <si>
    <t>FMCHLT</t>
  </si>
  <si>
    <t>100% ACCRUED</t>
  </si>
  <si>
    <t>CLOSED</t>
  </si>
  <si>
    <t>INV SEP               DONE</t>
  </si>
  <si>
    <t>INV JUL - AUG            ACCR</t>
  </si>
  <si>
    <t>INV AUG                     INV SEP</t>
  </si>
  <si>
    <t>INV JUL              INV AUG                      ACCR</t>
  </si>
  <si>
    <t>N/A SEE E.M.</t>
  </si>
  <si>
    <t>INV APR-AUG                 ALREADY 97K - ACCR       N/A</t>
  </si>
  <si>
    <t>INV AUG                     INV SEP                ACCR</t>
  </si>
  <si>
    <t>INV JUL                    INV AUG                 ACCR</t>
  </si>
  <si>
    <t>100% ACCR            INV SEP               DONE</t>
  </si>
  <si>
    <t>INV AUG                         ACCR</t>
  </si>
  <si>
    <t>INV JUL -  AUG                 NO ACCR          SEE E.M</t>
  </si>
  <si>
    <t>N/A SEE E.M.                DEOB DONE</t>
  </si>
  <si>
    <t>CATHOLIC UNIVERSITY                         12-C2405</t>
  </si>
  <si>
    <t>SHORELINE INDUSTRIES                        12-C2082</t>
  </si>
  <si>
    <t>BARBARA RICE               EXT 7238                                    brice@jlab.org</t>
  </si>
  <si>
    <t>INV SEPT 24 OK</t>
  </si>
  <si>
    <t>INV AUG-SEP    100% ACCRUED                              DONE</t>
  </si>
  <si>
    <t xml:space="preserve">ACCR                 INV SEP </t>
  </si>
  <si>
    <t>GIBSON INDUSTRIAL                                        12-C2448</t>
  </si>
  <si>
    <t>12CBIN</t>
  </si>
  <si>
    <t>SUBCONTRACT POS      FY 13</t>
  </si>
  <si>
    <t>SEP-12</t>
  </si>
  <si>
    <t>ACCR INV OCT</t>
  </si>
  <si>
    <t>EMERSON NETWORK                               13-P0039</t>
  </si>
  <si>
    <t>COLLEGE OF WILLIAM &amp; MARY               13-C0011</t>
  </si>
  <si>
    <t>UNIVERSITY OF MASSACHUSETTS                                      12-P1320</t>
  </si>
  <si>
    <t>F BARBOSA                  EXT 7433                   barbosa@jlab.org</t>
  </si>
  <si>
    <t>various</t>
  </si>
  <si>
    <t>TWM</t>
  </si>
  <si>
    <t>HOWARD FENKER                  EXT 7431                                  hcf@jlab.org</t>
  </si>
  <si>
    <t>KELLY WEBSTER         EXT 7575                           hanifan@jlab.org</t>
  </si>
  <si>
    <t xml:space="preserve">ROBERT MCKEOWN             EXT 6481                             bmck@jlab.org                   </t>
  </si>
  <si>
    <t>M PENNINGTON               EXT 6026                       michaelp@jlab.org</t>
  </si>
  <si>
    <t>PAUL POWERS                       EXT 7258                           powersp@jlab.org</t>
  </si>
  <si>
    <t>INV SEP                       DONE</t>
  </si>
  <si>
    <t>INV OCT -NOV</t>
  </si>
  <si>
    <t>INV SEP             ACCR</t>
  </si>
  <si>
    <t>INV OCT        ACCR</t>
  </si>
  <si>
    <t>WEST ROOFING SYSTEMS INC.                 12-C2403</t>
  </si>
  <si>
    <t>DECLAS</t>
  </si>
  <si>
    <t>VOLKER BURKERT               EXT 7540               burkert@jlab.org</t>
  </si>
  <si>
    <t>LOCKWOOD BROTHERS              12-P2509</t>
  </si>
  <si>
    <t>ANATOLIYM KONDRATONKO                       11-C2503</t>
  </si>
  <si>
    <t>GEOFFREY KRAFFT                         EXT 7557                    krafft@jlab.org</t>
  </si>
  <si>
    <t>EICRD1</t>
  </si>
  <si>
    <t>ODU RESEARCH                                      12C2447100</t>
  </si>
  <si>
    <t>INV DEC 7                 DONE</t>
  </si>
  <si>
    <t>INV                     OCT - DEC</t>
  </si>
  <si>
    <t>INV                      NOV - DEC</t>
  </si>
  <si>
    <t>INV JUL            INV AUG             INV NOV</t>
  </si>
  <si>
    <t>INV OCT                INV NOV</t>
  </si>
  <si>
    <t>INV NOV         ACCR</t>
  </si>
  <si>
    <t xml:space="preserve">INV DEC         </t>
  </si>
  <si>
    <t>HAMPTON UNIV                               13-C0014</t>
  </si>
  <si>
    <t>ODU RESEARCH                               12-C2672</t>
  </si>
  <si>
    <t>TAYLOR ENTERPRISE                       12-C2037</t>
  </si>
  <si>
    <t>THU</t>
  </si>
  <si>
    <t>J MAMMOSSER             EXT 5556                           johnm@jlab.org</t>
  </si>
  <si>
    <t>SCMGT2</t>
  </si>
  <si>
    <t>D E KIRBY                                                          13-C0037</t>
  </si>
  <si>
    <t>INV JAN</t>
  </si>
  <si>
    <t>INV NOV        INV DEC                          INV JAN</t>
  </si>
  <si>
    <t>INV DEC                   INV JAN</t>
  </si>
  <si>
    <t xml:space="preserve">INV NOV        INV DEC                          </t>
  </si>
  <si>
    <t>INV NOV        ACCR DEC</t>
  </si>
  <si>
    <t>INV DEC                           ACCR JAN</t>
  </si>
  <si>
    <t>INV NOV          INV DEC</t>
  </si>
  <si>
    <t>INV DEC              INV JAN</t>
  </si>
  <si>
    <t>INV JAN           ACCR</t>
  </si>
  <si>
    <t>FMB68E</t>
  </si>
  <si>
    <t>INV DEC           INV JAN</t>
  </si>
  <si>
    <t>ACCR JGE</t>
  </si>
  <si>
    <t>INV FEB               ACCR JGE</t>
  </si>
  <si>
    <t>INV DEC                 INV JAN</t>
  </si>
  <si>
    <t xml:space="preserve">INV DEC                 </t>
  </si>
  <si>
    <t>INV JAN        ACCR JGE</t>
  </si>
  <si>
    <t xml:space="preserve">INV FEB               </t>
  </si>
  <si>
    <t>SHORELINE INDUSTRIES                        13-P0315</t>
  </si>
  <si>
    <t>12CCII</t>
  </si>
  <si>
    <t>RITCHIE CURBOW                                13-C0316</t>
  </si>
  <si>
    <t>ACCR                INV FEB</t>
  </si>
  <si>
    <t>100%          ACCR</t>
  </si>
  <si>
    <t>ACCR                  INV FEB</t>
  </si>
  <si>
    <t>BROOKHAVEN NATIONAL LAB           13-F0624</t>
  </si>
  <si>
    <t>INV FEB          INV MAR</t>
  </si>
  <si>
    <t>INV JAN-MAR</t>
  </si>
  <si>
    <t>INV MAR                ACCR</t>
  </si>
  <si>
    <t>INV (2)</t>
  </si>
  <si>
    <t>12CBSV</t>
  </si>
  <si>
    <t>INV APR                     INV MAY</t>
  </si>
  <si>
    <t>INV MAR           INV APR</t>
  </si>
  <si>
    <t>INV FEB              INV MAR                  INV APR</t>
  </si>
  <si>
    <t>INV NOV 10        ACCR</t>
  </si>
  <si>
    <t>INV MAY ACCR</t>
  </si>
  <si>
    <t>INV APR-MAY ACCR</t>
  </si>
  <si>
    <t>MRI                                                            13-C0804</t>
  </si>
  <si>
    <t>TANYA STEWART                   EXT 6049                        tstewart@jlab.org</t>
  </si>
  <si>
    <t>CEILA WHITLATCH       EXT 6299     whitlatc@jlab.org</t>
  </si>
  <si>
    <t>INV MAY;ok no accr</t>
  </si>
  <si>
    <t>INV APR,MAY</t>
  </si>
  <si>
    <t>ALPHA CORP                     07C0366027</t>
  </si>
  <si>
    <t>INV MAY           INV JUNE</t>
  </si>
  <si>
    <t>INV MAY    ACCR</t>
  </si>
  <si>
    <t>75%      ACCR</t>
  </si>
  <si>
    <t>ACCR IN SYSTEM</t>
  </si>
  <si>
    <t>INV THRU JUNE</t>
  </si>
  <si>
    <t>CORNERSTONE COMMISSIONING                                10-C2282A</t>
  </si>
  <si>
    <t>INV MAY      ACCR</t>
  </si>
  <si>
    <t>INV MAY       ACCR</t>
  </si>
  <si>
    <t>INV MAY         INV JUNE</t>
  </si>
  <si>
    <t>ACCR THRU JUNE</t>
  </si>
  <si>
    <t>ACCR         THRU 6/30/13</t>
  </si>
  <si>
    <t>INV THRU 6/30/13</t>
  </si>
  <si>
    <t>INV MAY         ACCR JGE</t>
  </si>
  <si>
    <t>ACCR  THRU 6/30/13</t>
  </si>
  <si>
    <t>TOM RENZO                 EXT. 6594                  renzo@jla.org</t>
  </si>
  <si>
    <t>REBECCA YASKY               EXT. 7507                       ryasky@jlab.org</t>
  </si>
  <si>
    <t>??</t>
  </si>
  <si>
    <t>WEST ROOFING SYSTEMS               12-C2403</t>
  </si>
  <si>
    <t>INV OCT CORR INV APR                INV MAR</t>
  </si>
  <si>
    <t>WARD MARINE ENT                                13-C0647</t>
  </si>
  <si>
    <t>INV JUNE INV JULY      DONE</t>
  </si>
  <si>
    <t>INV APR-JUL 9</t>
  </si>
  <si>
    <t>INV MAR   INV APR     INV MAY</t>
  </si>
  <si>
    <t>INV JUN     ACCR</t>
  </si>
  <si>
    <t>INV JUL</t>
  </si>
  <si>
    <t>INV JUL      DONE</t>
  </si>
  <si>
    <t>INV JUN 12 - MAY 13</t>
  </si>
  <si>
    <t>INV APR    INV MAY     INV JUN</t>
  </si>
  <si>
    <t>INV                     ACCR</t>
  </si>
  <si>
    <t>INV JUNE     ACCR</t>
  </si>
  <si>
    <t>HYLTON BUILDERS                                                             13-C1217</t>
  </si>
  <si>
    <t>INV JUL     ACCR</t>
  </si>
  <si>
    <t>INV JUN     INV JUL      ACCR</t>
  </si>
  <si>
    <t>INV AUG</t>
  </si>
  <si>
    <t>INV        ACCR</t>
  </si>
  <si>
    <t>INV JULY                   ACCR</t>
  </si>
  <si>
    <t>ACCR     JGE     AUG</t>
  </si>
  <si>
    <r>
      <t xml:space="preserve">INV JUL DEOB            </t>
    </r>
    <r>
      <rPr>
        <b/>
        <sz val="10"/>
        <color rgb="FFFF0000"/>
        <rFont val="Arial"/>
        <family val="2"/>
      </rPr>
      <t>DONE</t>
    </r>
  </si>
  <si>
    <t>INV JUN               ACCR</t>
  </si>
  <si>
    <t>ACCR JGE AUG</t>
  </si>
  <si>
    <t>INV JUL PER KRUG NO ACCR</t>
  </si>
  <si>
    <t>INV MAY  INV JUN    NO ACCR</t>
  </si>
  <si>
    <t>INV JUN    100% ACCR</t>
  </si>
  <si>
    <t xml:space="preserve">NO ACCR    </t>
  </si>
  <si>
    <t>ACCR    JGE JUN ; ACCR</t>
  </si>
  <si>
    <t xml:space="preserve"> INV; ACCR JGE JUL; NO ACCR PER K KRUG</t>
  </si>
  <si>
    <t xml:space="preserve">INV JUN     INV JUL INV AUG      </t>
  </si>
  <si>
    <t>INV JUL     ACCR JGE AUG</t>
  </si>
  <si>
    <t>NO ACCR    3,200 NEED TO DEOB  (REECE)</t>
  </si>
  <si>
    <t>INV AUG ACCR</t>
  </si>
  <si>
    <t xml:space="preserve">INV JUN         INV JUL NO ACCR </t>
  </si>
  <si>
    <t>JARROD FITZPATRICK          EXT 7338                     jarrod@jlab.org</t>
  </si>
  <si>
    <t>MICHELE SOLAROLI                         EXT 7751                        solaroli@jlab.org</t>
  </si>
  <si>
    <t>INV SEP 5</t>
  </si>
  <si>
    <t>INV AUG               INV SEP</t>
  </si>
  <si>
    <t>INV AUG                      ACCR JGE</t>
  </si>
  <si>
    <t>INV AUG    ACCR JGE</t>
  </si>
  <si>
    <t>NO ACCR NEEDED  INV</t>
  </si>
  <si>
    <t xml:space="preserve">NO ACCR </t>
  </si>
  <si>
    <t>WARWICK PLUMBING                                                          13-P1315</t>
  </si>
  <si>
    <t>BRANSCOME INC.                       13-C1076</t>
  </si>
  <si>
    <t>BRINDZA/ FENKER                  EXT 7431                                  hcf@jlab.org</t>
  </si>
  <si>
    <t>SOLAROLI/ SPROUSE                         EXT 7751                        solaroli@jlab.org</t>
  </si>
  <si>
    <t>FTCMM</t>
  </si>
  <si>
    <t>12CLAC</t>
  </si>
  <si>
    <t>SURESH CHANDRA                EXT 7248               chandra@jlab.org</t>
  </si>
  <si>
    <t xml:space="preserve">INV JUL                    INV AUG-SEP         </t>
  </si>
  <si>
    <t xml:space="preserve">INV APR-JUN      ACCR  </t>
  </si>
  <si>
    <r>
      <rPr>
        <sz val="11"/>
        <color theme="1"/>
        <rFont val="Arial"/>
        <family val="2"/>
      </rPr>
      <t xml:space="preserve"> SOLAROLI/SPROUSE     </t>
    </r>
    <r>
      <rPr>
        <sz val="12"/>
        <color theme="1"/>
        <rFont val="Arial"/>
        <family val="2"/>
      </rPr>
      <t xml:space="preserve">                    EXT 7751                        solaroli@jlab.org</t>
    </r>
  </si>
  <si>
    <t>S CHRISTO                EXT 7178                      christo@jlab.org</t>
  </si>
  <si>
    <t>INVJUL-SEP          ACCR</t>
  </si>
  <si>
    <t xml:space="preserve">INV JUL,AUG        NO ACCR (LATIFA)             </t>
  </si>
  <si>
    <t>J HOGAN                    EXT 7845                 hogan@jlab.org</t>
  </si>
  <si>
    <t>INV SEP      ACCR</t>
  </si>
  <si>
    <t>INV                     DONE</t>
  </si>
  <si>
    <t>CATHOLIC UNIVERSITY                            12C2405002</t>
  </si>
  <si>
    <t>COLLEGE OF WILLIAM &amp; MARY               13C0011002</t>
  </si>
  <si>
    <t>M PENNINGTON         EXT 6026                michaelp@jlab.org</t>
  </si>
  <si>
    <t>IDAHO STATE UNIV                                  10C2689200</t>
  </si>
  <si>
    <t>V ARETI                       EXT 7187                              areti@jlab.org</t>
  </si>
  <si>
    <t>ROLF ENT                 EXT 7373                         ent@jlab.org</t>
  </si>
  <si>
    <t>INDIANA UNIVERSITY                                13C0937100</t>
  </si>
  <si>
    <t>TIU</t>
  </si>
  <si>
    <t>HAMPTON UNIVERSITY                 13C0014002</t>
  </si>
  <si>
    <t>ODU                                                        12C2447200</t>
  </si>
  <si>
    <t>UNIVERSITY OF CONNECTICUT                          13C1252100</t>
  </si>
  <si>
    <t>PUCO</t>
  </si>
  <si>
    <t>UNIVERSITY OF NEW HAMPSHIRE                                                         13C1013100</t>
  </si>
  <si>
    <t>PUNH</t>
  </si>
  <si>
    <t>BROOKHAVEN NAT LAB                       13-F0624</t>
  </si>
  <si>
    <t>L. ELOUADRHIRI      EXT 7303          latifa@jlab.org</t>
  </si>
  <si>
    <t>ACCR                INV</t>
  </si>
  <si>
    <t>INV AUG            NO ACCR</t>
  </si>
  <si>
    <t xml:space="preserve"> INV JUL             NO ACCR</t>
  </si>
  <si>
    <t xml:space="preserve">INV AUG            NO ACCR     YASKY   </t>
  </si>
  <si>
    <t>INV AUG            INV SEP       ACCR</t>
  </si>
  <si>
    <t>INV JUL             INV AUG      ACCR JGE</t>
  </si>
  <si>
    <t xml:space="preserve"> INV                    NO ACCR</t>
  </si>
  <si>
    <t>RITCHIE CURBOW                                13-C1516</t>
  </si>
  <si>
    <t>INV OCT    INV NOV</t>
  </si>
  <si>
    <t>INV OCT     ACCR</t>
  </si>
  <si>
    <t>INV OCT      ACCR</t>
  </si>
  <si>
    <t>INV JUNE, SEP</t>
  </si>
  <si>
    <t>INV OCT INV NOV    ACCR</t>
  </si>
  <si>
    <t>NO ACCR</t>
  </si>
  <si>
    <t>ACCR        INV OCT</t>
  </si>
  <si>
    <t>100%      ACCR</t>
  </si>
  <si>
    <t>INV OCT    DONE</t>
  </si>
  <si>
    <t>FM87ST</t>
  </si>
  <si>
    <t>INV NOV      INV DEC</t>
  </si>
  <si>
    <t>INV NOV       ACCR</t>
  </si>
  <si>
    <t>INV NOV      ACCR</t>
  </si>
  <si>
    <t>INV OCT      INV NOV       ACCR</t>
  </si>
  <si>
    <t>INV NOV                      NO ACCR</t>
  </si>
  <si>
    <t xml:space="preserve">INV OCT      INV NOV      </t>
  </si>
  <si>
    <t>100% ACCR</t>
  </si>
  <si>
    <t>INV OCT     INV NOV      ACCR</t>
  </si>
  <si>
    <t>HITT ELECTRIC                   13A1313001</t>
  </si>
  <si>
    <t>12CBIN               BOPS</t>
  </si>
  <si>
    <t>PNSU</t>
  </si>
  <si>
    <r>
      <rPr>
        <sz val="10"/>
        <color theme="1"/>
        <rFont val="Arial"/>
        <family val="2"/>
      </rPr>
      <t>ELOUADRHIRI/BURKERT</t>
    </r>
    <r>
      <rPr>
        <sz val="12"/>
        <color theme="1"/>
        <rFont val="Arial"/>
        <family val="2"/>
      </rPr>
      <t xml:space="preserve">      EXT 7303          latifa@jlab.org</t>
    </r>
  </si>
  <si>
    <t>100% ACCR  EM TO S WILLIAMS</t>
  </si>
  <si>
    <t>EM TO S WILLIAMS</t>
  </si>
  <si>
    <t>INV DEC       INV JAN</t>
  </si>
  <si>
    <t>INV DEC        ACCR</t>
  </si>
  <si>
    <t>INV DEC       ACCR</t>
  </si>
  <si>
    <t>INV NOV       INV JAN          ACCR</t>
  </si>
  <si>
    <t>INV SEPT</t>
  </si>
  <si>
    <t xml:space="preserve">INV NOV     </t>
  </si>
  <si>
    <t>INV JAN       DONE</t>
  </si>
  <si>
    <t>INV JAN        ACCR</t>
  </si>
  <si>
    <t>INV JAN      ACCR</t>
  </si>
  <si>
    <t>INV (2)  ACCR</t>
  </si>
  <si>
    <t>FERMI RESEARCH ALLIANCE            12-F1748A</t>
  </si>
  <si>
    <t>S.W. FUNK CONTRACTORS      14-P0173</t>
  </si>
  <si>
    <t>EM TO T DANFORTH              LV OPEN 4 NOW 2/10</t>
  </si>
  <si>
    <t>INV JAN           INV FEB             ACCR</t>
  </si>
  <si>
    <t>INV DEC            INV JAN</t>
  </si>
  <si>
    <t>ACCR           INV FEB</t>
  </si>
  <si>
    <t>INV JAN     ACCR</t>
  </si>
  <si>
    <t>EM TO B RICE,   POLK</t>
  </si>
  <si>
    <t>GEORGE WASHINGTON UNIVERSITY                          14C0252100</t>
  </si>
  <si>
    <t>NSU                              09C0351202</t>
  </si>
  <si>
    <t>3/19 EM TORRES        LV OPEN</t>
  </si>
  <si>
    <t>INV JAN            INV FEB</t>
  </si>
  <si>
    <t>HITT ELECTRIC CORP                                       14-C0166</t>
  </si>
  <si>
    <t>FM33SW</t>
  </si>
  <si>
    <t>INV FEB       DONE</t>
  </si>
  <si>
    <t>INV FEB        INV MAR</t>
  </si>
  <si>
    <t>INV           ACCR</t>
  </si>
  <si>
    <t>INV FEB               ACCR</t>
  </si>
  <si>
    <t>INV FEB             INV MAR</t>
  </si>
  <si>
    <t>INV MAR       INV APR ACCR</t>
  </si>
  <si>
    <t xml:space="preserve">INV MAR       INV APR </t>
  </si>
  <si>
    <t>INV FEB                 ACCR        JGE</t>
  </si>
  <si>
    <t>COLLEGE OF WILLIAM &amp; MARY                                       13C0011002</t>
  </si>
  <si>
    <t>INV JAN - APR                         ACCR</t>
  </si>
  <si>
    <t xml:space="preserve">INV APR </t>
  </si>
  <si>
    <t>INV FEB       ACCR</t>
  </si>
  <si>
    <t>INV FEB       INV MAR</t>
  </si>
  <si>
    <t>INV FEB          APR</t>
  </si>
  <si>
    <t>INV MAR     ACCR</t>
  </si>
  <si>
    <t>TANYA STEWART                   EXT 6049                        fraites@jlab.org</t>
  </si>
  <si>
    <t>CHRISTOPHER NEWPORT UNIVERSITY                                   10C0418300</t>
  </si>
  <si>
    <t>INV MAR         ACCR          JGE</t>
  </si>
  <si>
    <t>ACCR           JGE</t>
  </si>
  <si>
    <t>INV FEB-MAY     DONE</t>
  </si>
  <si>
    <t>INV APR            DONE</t>
  </si>
  <si>
    <t>INV MAR     INV APR       ACCR</t>
  </si>
  <si>
    <t>INV MAR         INV APR         ACCR</t>
  </si>
  <si>
    <t xml:space="preserve">INV MAY   </t>
  </si>
  <si>
    <t>INV APR        ACCR</t>
  </si>
  <si>
    <t>PCNU</t>
  </si>
  <si>
    <t>ACCR               INV MAY</t>
  </si>
  <si>
    <t xml:space="preserve">ACCR              </t>
  </si>
  <si>
    <t>INV APR                INV MAY</t>
  </si>
  <si>
    <t>INV MAY           ACCR</t>
  </si>
  <si>
    <t>INV MAY           ACCR JGE</t>
  </si>
  <si>
    <t>INV MAY                 INV JUN</t>
  </si>
  <si>
    <t>INV MAY     ACCR</t>
  </si>
  <si>
    <t>HANKINS &amp; ANDERSON                              14C0436005</t>
  </si>
  <si>
    <t>YORK RIVER                                          14-C0678</t>
  </si>
  <si>
    <t>FMUTBD</t>
  </si>
  <si>
    <t>FMUEDC</t>
  </si>
  <si>
    <t>DENISE LEARY                       EXT 7172                        greene@jlab.org</t>
  </si>
  <si>
    <t>MICHELE SOLAROLI   EXT 7751                            solaroli@jlab.org</t>
  </si>
  <si>
    <r>
      <rPr>
        <sz val="11"/>
        <color theme="1"/>
        <rFont val="Arial"/>
        <family val="2"/>
      </rPr>
      <t xml:space="preserve">GEOFFREY KRAFFT      </t>
    </r>
    <r>
      <rPr>
        <sz val="12"/>
        <color theme="1"/>
        <rFont val="Arial"/>
        <family val="2"/>
      </rPr>
      <t xml:space="preserve">              EXT. 7557                                krafft@jlab.org            </t>
    </r>
  </si>
  <si>
    <t>12CBFN</t>
  </si>
  <si>
    <t>TGWU</t>
  </si>
  <si>
    <t>ACCR                 INV JUN</t>
  </si>
  <si>
    <t>INV MAY       DONE</t>
  </si>
  <si>
    <t>INV NOV 13</t>
  </si>
  <si>
    <t>INV JUN       INV MAR</t>
  </si>
  <si>
    <t>INV JUN      ACCR</t>
  </si>
  <si>
    <t>INV MAY    INV JUN</t>
  </si>
  <si>
    <t>INV JUN        DONE</t>
  </si>
  <si>
    <t>INV JUN     ACCR JGE</t>
  </si>
  <si>
    <t>PFLI</t>
  </si>
  <si>
    <t>FLORIDA INTERNATIONAL UNIV     11C0616300</t>
  </si>
  <si>
    <t>JULIE TYLER                     EXT 7284                           jtyler@jlab.org</t>
  </si>
  <si>
    <t>INV JUN     INV JUL</t>
  </si>
  <si>
    <t>INV AUG    INV JUL</t>
  </si>
  <si>
    <t>INV JULY</t>
  </si>
  <si>
    <t>INV AUG     INV JUL</t>
  </si>
  <si>
    <t>INV JUNE DONE</t>
  </si>
  <si>
    <t>INV AUG DONE</t>
  </si>
  <si>
    <t>INDIANA UNIVERSITY                                13C0937300</t>
  </si>
  <si>
    <t>INDIAN</t>
  </si>
  <si>
    <t xml:space="preserve">   EWINGCOLE INC                         10C0503020</t>
  </si>
  <si>
    <t>INV AUG        INV JUL</t>
  </si>
  <si>
    <t>ACCR                   INV  JUL</t>
  </si>
  <si>
    <t>ACCR            INV JUL</t>
  </si>
  <si>
    <t>ACCR             INV JUN</t>
  </si>
  <si>
    <t xml:space="preserve"> INV JUL              ACCR            INV JUN</t>
  </si>
  <si>
    <t>YASKY/SPROUSE                         EXT 7507                        ryasky@jlab.org</t>
  </si>
  <si>
    <t>REBECCA YASKY                         EXT 7507                       ryasky@jlab.org</t>
  </si>
  <si>
    <t xml:space="preserve">NO ACCR           K. KRUG </t>
  </si>
  <si>
    <t>INV JUN              INV SEP          ACCR</t>
  </si>
  <si>
    <t>ACCR              INV SEP</t>
  </si>
  <si>
    <t>INV SEP 15    DONE</t>
  </si>
  <si>
    <t>DONE                 DEOB</t>
  </si>
  <si>
    <t>INV AUG      ACCR</t>
  </si>
  <si>
    <t>INV JUL              INV AUG      ACCR</t>
  </si>
  <si>
    <t xml:space="preserve">ACCR               </t>
  </si>
  <si>
    <t>ACCR                 INV SEP-TRAVEL</t>
  </si>
  <si>
    <t>NO ACCR    TORRES/JASON</t>
  </si>
  <si>
    <t xml:space="preserve">DONE                 </t>
  </si>
  <si>
    <t xml:space="preserve">INV JUL              INV AUG     </t>
  </si>
  <si>
    <t>ACCR                 INV SEP</t>
  </si>
  <si>
    <t>ANATOLIY KONDRATENKO       11-C2503</t>
  </si>
  <si>
    <t>GEOFFREY KRAFFT                    EXT. 7557         krafft@jlab.org</t>
  </si>
  <si>
    <t>INV JUNE      DONE</t>
  </si>
  <si>
    <t>9/24 Per Yasky  No Accr                      INV AUG          DONE</t>
  </si>
  <si>
    <t>MRI                                                 13-C0804</t>
  </si>
  <si>
    <t>ACCR        JGE</t>
  </si>
  <si>
    <t>INV MAY    ACCR JGE</t>
  </si>
  <si>
    <t>UNV JUN</t>
  </si>
  <si>
    <t>INV AUG      DONE</t>
  </si>
  <si>
    <t xml:space="preserve">100%         ACCR                  INV SEP </t>
  </si>
  <si>
    <t>RITCHIE CURBOW                         13-C1516</t>
  </si>
  <si>
    <t>SOLAROLI/SPROUSE  EXT 7751  solaroli@jlab.org</t>
  </si>
  <si>
    <t>ANV AUG    DONE</t>
  </si>
  <si>
    <t>ACCR             INV SEP</t>
  </si>
  <si>
    <t>WARWICK PLUMBING &amp; HEATING                   14-C1014</t>
  </si>
  <si>
    <t>INV AUG          NO ACCR FOR SEP 14</t>
  </si>
  <si>
    <t>NORFOLK STATE UNIVERSITY  09C0351202</t>
  </si>
  <si>
    <t>INV SEP            DONE</t>
  </si>
  <si>
    <t>HEARD CONSTRUCTION, INC. 14-C1480</t>
  </si>
  <si>
    <t>L ARMSTRONG              EXT. 7211         armsl@jlab.org</t>
  </si>
  <si>
    <t>C. SNETTER          EXT. 7318           snetter@jlab.org</t>
  </si>
  <si>
    <t>NO ACCR    SNETTER</t>
  </si>
  <si>
    <t>CHRISTOPHER NEWPORT UNIV  10C0418300</t>
  </si>
  <si>
    <t>INV SEP 21       ACCR                             NO DELIVERABLES         UNTIL OCT</t>
  </si>
  <si>
    <t>INV SEP         INV OCT</t>
  </si>
  <si>
    <t>INV SEP              ACCR</t>
  </si>
  <si>
    <t>INV SEP    ACCR</t>
  </si>
  <si>
    <t>BROOKHAVEN NAT LAB                          13-F0624</t>
  </si>
  <si>
    <t>ALPHA CONST.                                 07C0366033</t>
  </si>
  <si>
    <t>MISSISSIPPI STATE UNIV  14C1199100</t>
  </si>
  <si>
    <t>HAMPTON UNIVERSITY                 13C0014003</t>
  </si>
  <si>
    <t>UNIVERSITY OF NEW HAMPSHIRE                                                         13C1013200</t>
  </si>
  <si>
    <t>ODU                                                        12C2447300</t>
  </si>
  <si>
    <t>GEORGE WASHINGTON UNIVERSITY                          14C0252200</t>
  </si>
  <si>
    <t>CATHOLIC UNIVERSITY                            12C2405003</t>
  </si>
  <si>
    <t>COLLEGE OF WILLIAM &amp; MARY                                       13C0011003</t>
  </si>
  <si>
    <t>UNIVERSITY OF CONNECTICUT                          13C1252200</t>
  </si>
  <si>
    <t>INV  SEP</t>
  </si>
  <si>
    <t>HEARD CONSTRUCTION, INC.     14-C1480</t>
  </si>
  <si>
    <t>ODU RESEARCH                                      11A0009400</t>
  </si>
  <si>
    <t>AMPLITUDE                                     14-C0590</t>
  </si>
  <si>
    <t>P. EVTUSHENKO    EXT 7545     evtushen@jlab</t>
  </si>
  <si>
    <t>ODU RESEARCH                            11A0009401</t>
  </si>
  <si>
    <t>WARWICK PLUMBING &amp; HEATING                   15-C0164</t>
  </si>
  <si>
    <t>INV SEP      TRVL</t>
  </si>
  <si>
    <t>INV NOV          ACCR</t>
  </si>
  <si>
    <t>INV DEC      ACCR</t>
  </si>
  <si>
    <t>INV OCT                 INV NOV</t>
  </si>
  <si>
    <t>INV NOV   ACCR</t>
  </si>
  <si>
    <t>INV DEC   ACCR</t>
  </si>
  <si>
    <t>INV DEC     INV JAN         ACCR</t>
  </si>
  <si>
    <t>INV DEC                    ACCR</t>
  </si>
  <si>
    <t>ACCR          INV JAN</t>
  </si>
  <si>
    <t>INV DEC     ACCR</t>
  </si>
  <si>
    <t>N/A-  STEWART</t>
  </si>
  <si>
    <t>INV DEC      INV JAN</t>
  </si>
  <si>
    <t>INV NOV      INV JAN</t>
  </si>
  <si>
    <t>INV JAN       ACCR</t>
  </si>
  <si>
    <t>INV JAN      TRVL</t>
  </si>
  <si>
    <t>MCDONOUGH BOLYARD PECK         15C0415001</t>
  </si>
  <si>
    <t>INV JAN                     INV FEB     ACCR</t>
  </si>
  <si>
    <t>INV FEB        ACCR</t>
  </si>
  <si>
    <t>INV FEB            INV MAR</t>
  </si>
  <si>
    <t>INV JAN           INV FEB         ACCR</t>
  </si>
  <si>
    <t>INV JAN          INV FEB</t>
  </si>
  <si>
    <t>INV MAR            EM 3/31/15</t>
  </si>
  <si>
    <t>HANKINS &amp; ANDERSON                 14C0436012</t>
  </si>
  <si>
    <t>EDEN EVANS      EXT 5935         eaevans@jlab.org</t>
  </si>
  <si>
    <t>INV JAN           INV FEB        ACCR</t>
  </si>
  <si>
    <t>INV FEB           INV MAR</t>
  </si>
  <si>
    <t>FERMI LAB                                                    11-F3077</t>
  </si>
  <si>
    <t>D.E KIRBY                                                                                                                  15-C0497</t>
  </si>
  <si>
    <t>INV MAR                                                                   ACCR</t>
  </si>
  <si>
    <t>INV MAR                                                      INV APR</t>
  </si>
  <si>
    <t>INV FEB                                                                          ACCR</t>
  </si>
  <si>
    <t>INV DEC           INV JAN                     ACCR</t>
  </si>
  <si>
    <t>L. MEIRE                              EXT 7847                              meire@jlab.org</t>
  </si>
  <si>
    <t>INV MAR                                                                ACCR</t>
  </si>
  <si>
    <t>INV MAR                                               INV APR</t>
  </si>
  <si>
    <t>PHPK                                                                              14-C1473</t>
  </si>
  <si>
    <t>NORFOLK STATE UNIVERSITY                                  15-C0126</t>
  </si>
  <si>
    <t>YORK RIVER                                                               14-C0678</t>
  </si>
  <si>
    <t>YORK RIVER                                                       15-C0512</t>
  </si>
  <si>
    <t>J HOGAN   EXT 7845                 hogan@jlab.org</t>
  </si>
  <si>
    <t>INV MAY        DONE</t>
  </si>
  <si>
    <t>INV APR       DONE</t>
  </si>
  <si>
    <t>INV MAY        INV JUNE</t>
  </si>
  <si>
    <t>INVS</t>
  </si>
  <si>
    <t>INV MAY            INV JUNE</t>
  </si>
  <si>
    <t>INV APR           ACCR</t>
  </si>
  <si>
    <t>INV MAY           INV JUN</t>
  </si>
  <si>
    <t xml:space="preserve">ACCR                'INV MAY        </t>
  </si>
  <si>
    <t>ACCR                   'INV MAY</t>
  </si>
  <si>
    <t>ACCR                  'INV MAY</t>
  </si>
  <si>
    <t>INV MAY        'INV JUN      ACCR</t>
  </si>
  <si>
    <t>INV APR        'INV MAY       ACCR</t>
  </si>
  <si>
    <t>INV APR       'INV MAY</t>
  </si>
  <si>
    <t xml:space="preserve">ACCR                INV MAY        'INV JUN </t>
  </si>
  <si>
    <t>INV JUN             ACCR</t>
  </si>
  <si>
    <t xml:space="preserve">INV JUN             </t>
  </si>
  <si>
    <t>INV JUN            INV JUL</t>
  </si>
  <si>
    <t>INV JUN             INV JUL</t>
  </si>
  <si>
    <t>INV MAY            DONE</t>
  </si>
  <si>
    <t>INV MAY            ACCR</t>
  </si>
  <si>
    <t>INV JUL            'INV NOV</t>
  </si>
  <si>
    <t>RITCHIE CURBOW                             15-C0580</t>
  </si>
  <si>
    <t xml:space="preserve">INV JUN              ACCR                       INV JUL  </t>
  </si>
  <si>
    <t>ANDREW CRUMBLY           acrumbly@jlab.org</t>
  </si>
  <si>
    <t>ACCR                       INV JUL</t>
  </si>
  <si>
    <t>ACCR                         INV JUL</t>
  </si>
  <si>
    <t>RESEARCHING TYLER</t>
  </si>
  <si>
    <t>INV FEB            INV APR           ACCR</t>
  </si>
  <si>
    <t>INV JUN           ACCR</t>
  </si>
  <si>
    <t xml:space="preserve">INV JUN           </t>
  </si>
  <si>
    <t>9/1 EM STEWART/TYLER</t>
  </si>
  <si>
    <t>ED DALY                        EXT 7721                edaly@jlab.org</t>
  </si>
  <si>
    <t>INDIANA UNIVERSITY                    13C0937400</t>
  </si>
  <si>
    <t>PENN STATE UNIVERSITY            15C1391100</t>
  </si>
  <si>
    <t>UNIVERSITY OF NEW HAMPSHIRE                                                         13C1013300</t>
  </si>
  <si>
    <t>PATRICIA SOLVIGON          solvigno@jlab.org</t>
  </si>
  <si>
    <t>UNIVERSITY OF CONNECTICUT                          13C1252300</t>
  </si>
  <si>
    <t>CATHOLIC UNIVERSITY               12C2405004</t>
  </si>
  <si>
    <t>COLLEGE OF WILLIAM &amp; MARY          13C0011004</t>
  </si>
  <si>
    <t>INV JUL                          -</t>
  </si>
  <si>
    <t>ACCR                          INV AUG</t>
  </si>
  <si>
    <t>9/1-TYLER              TO DEOB       DONE</t>
  </si>
  <si>
    <t>ACCR                     INV AUG</t>
  </si>
  <si>
    <t>ACCR                       INV AUG</t>
  </si>
  <si>
    <t>RESEARCH INSTRUMENTS                  15-C0587</t>
  </si>
  <si>
    <t>MITCH LANEY                EXT 5338                                                  laney@jlab.org</t>
  </si>
  <si>
    <t>INV JUL           DONE</t>
  </si>
  <si>
    <t>10/1-VM-LEARY      ACCR</t>
  </si>
  <si>
    <t>INV AUG           DONE</t>
  </si>
  <si>
    <t>MITCH LANEY            EXT 5338                                                    laney@jlab.org</t>
  </si>
  <si>
    <t>INV JUNE TVL      INV SEP</t>
  </si>
  <si>
    <t>INV AUG            ACCR</t>
  </si>
  <si>
    <t>HAMPTON UNIVERSITY                  13C0014004</t>
  </si>
  <si>
    <t>ODU RESEARCH FOUNDATION            12C2447301</t>
  </si>
  <si>
    <t>MISSISSIPPI STATE UNIV  14C1199200</t>
  </si>
  <si>
    <t>ZANON                                                   15-C0753</t>
  </si>
  <si>
    <t>ED DALY                            EXT 7721                edaly@jlab.org</t>
  </si>
  <si>
    <t>INV AUG                  INV SEP</t>
  </si>
  <si>
    <t>DONE                     INV AUG</t>
  </si>
  <si>
    <t>10/1- EM                   NO ACCR</t>
  </si>
  <si>
    <t>ACCR                       INV SEP</t>
  </si>
  <si>
    <t>9/29 EM                      ACCR                       INV FINAL             DONE</t>
  </si>
  <si>
    <t>INV AUG          ACCR                                 INV SEP</t>
  </si>
  <si>
    <t>ACCR                     INV SEP</t>
  </si>
  <si>
    <t>INV AUG                       NO ACCR</t>
  </si>
  <si>
    <t>CATHOLIC UNIVERSITY                            12C2405004</t>
  </si>
  <si>
    <t>AIR LIQUIDE                                         15-C1196</t>
  </si>
  <si>
    <t>CHRISTOPHER NEWPORT UNIV          15C1526100</t>
  </si>
  <si>
    <t>NORFOLK STATE UNIVERSITY                                  15C0126100</t>
  </si>
  <si>
    <t>ODU                                                        12C2447400</t>
  </si>
  <si>
    <t>PHPK                                                     16-C0083</t>
  </si>
  <si>
    <t xml:space="preserve">CHRISTINA MCCLOUD         EXT 7211      mccloud@jlab.org          </t>
  </si>
  <si>
    <t>T PESHEHONOFF            EXT 5139                  tvp@jlab.org</t>
  </si>
  <si>
    <t>RUSTY SPROUSE           EXT 7589                   sprouse@jlab.org</t>
  </si>
  <si>
    <t>GWU                                    14C0252300</t>
  </si>
  <si>
    <t>CHRISTINE SNETTER      EXT 7318                 snetter@jlab.org</t>
  </si>
  <si>
    <t>ODU                                      11A0009500</t>
  </si>
  <si>
    <t>VOLKER BURKERT          EXT 7540                    burkert@jlab.org</t>
  </si>
  <si>
    <t>OVERHEAD DOOR OF NORFOLK          16-C0032</t>
  </si>
  <si>
    <t>SHORELINE                                         15-C0791</t>
  </si>
  <si>
    <t>SURESH CHANDRA       EXT 7248                 chandra@jlab.org</t>
  </si>
  <si>
    <t>WM SCHLOSSER                                             15-C1369</t>
  </si>
  <si>
    <t>PENN STATE                                       15C1391100</t>
  </si>
  <si>
    <t>EM ON DEOB</t>
  </si>
  <si>
    <t>INV ACCR</t>
  </si>
  <si>
    <t>PI (PHYSIK INST)                                  16-C0274</t>
  </si>
  <si>
    <t>NAREEM HUQUE          EXT 7485     huque@jlab.org</t>
  </si>
  <si>
    <t>PHYTRON                                              16-C0275</t>
  </si>
  <si>
    <t>ACCR       'INV JUN</t>
  </si>
  <si>
    <t>ACCR        INV JUL      'INV JUN</t>
  </si>
  <si>
    <t>INV JUN ACCR</t>
  </si>
  <si>
    <t>INV MAY     JUN</t>
  </si>
  <si>
    <t>ACCR        INV JUL</t>
  </si>
  <si>
    <t>COLLEGE OF WILLIAM &amp; MARY          13C0011005</t>
  </si>
  <si>
    <t>RPC                                                        16-C1102</t>
  </si>
  <si>
    <t>WARWICK PLUMBING &amp; HEATING                   16-C0834</t>
  </si>
  <si>
    <t>CAROLYN STEPNEY EXT 7232  stepney@jlab.org</t>
  </si>
  <si>
    <t>EAST WEST CONSTRUCTION               16-C1011</t>
  </si>
  <si>
    <t>INV JUL               ACCR</t>
  </si>
  <si>
    <t>INV AUG               ACCR</t>
  </si>
  <si>
    <t>INV JUL               AUG</t>
  </si>
  <si>
    <t>ACCR              -</t>
  </si>
  <si>
    <t>INV MAY          ACCR</t>
  </si>
  <si>
    <t>INV JUN           JUL</t>
  </si>
  <si>
    <t>INV              ACCR</t>
  </si>
  <si>
    <t xml:space="preserve">INV AUG               </t>
  </si>
  <si>
    <t>INV AUG           NO ACCR</t>
  </si>
  <si>
    <t>INV AUG         NO ACCR</t>
  </si>
  <si>
    <t>ACCR         INV MAY</t>
  </si>
  <si>
    <t>DEOB          DONE</t>
  </si>
  <si>
    <t>INV          DONE</t>
  </si>
  <si>
    <t>INV JUL            ACCR</t>
  </si>
  <si>
    <t>ACCR            INV</t>
  </si>
  <si>
    <t>INVS            ACCR</t>
  </si>
  <si>
    <t>INV AUG          DEOB           DONE</t>
  </si>
  <si>
    <t>INV AUG          ACCR</t>
  </si>
  <si>
    <t>INV         ACCR</t>
  </si>
  <si>
    <t>HAMPTON UNIVERSITY                  13C0014005</t>
  </si>
  <si>
    <t>COLLEGE OF WILLIAM &amp; MARY            13C0011006</t>
  </si>
  <si>
    <t>NOMURA PLATING                              16-C1244</t>
  </si>
  <si>
    <t>TED PESHENOFF          EXT 5139                tvp@jlab.org</t>
  </si>
  <si>
    <t>KATHERINE WILSON          EXT 5301                   kwilson@jlab.org</t>
  </si>
  <si>
    <t>AIR LIQUIDE                                         15-C0737</t>
  </si>
  <si>
    <t>CHRISTOPHER SCANLON    EXT 7818                    scanlon@jlab.org</t>
  </si>
  <si>
    <t>CEA SACLAY                                               15-C1551</t>
  </si>
  <si>
    <t>PHPK TECH                                                 15-C1402</t>
  </si>
  <si>
    <t>RITCHIE CURBOW                                       15-C0580</t>
  </si>
  <si>
    <t>MIKE BEVINS                     EXT 7728                     mbevins@jlab.org</t>
  </si>
  <si>
    <t>MICHELE SOLAROLI          EXT 7751                            solaroli@jlab.org</t>
  </si>
  <si>
    <t>MICHELE SOLAROLI         EXT 7751                            solaroli@jlab.org</t>
  </si>
  <si>
    <t>MICHELE SOLAROLI        EXT 7751                            solaroli@jlab.org</t>
  </si>
  <si>
    <t>INV AUG   INV SEP           ACCR</t>
  </si>
  <si>
    <t>INV SEP ACCR</t>
  </si>
  <si>
    <t>INV AUG   INV SEP        ACCR</t>
  </si>
  <si>
    <t>616/2017</t>
  </si>
  <si>
    <t>AIR LIQUIDE                                         16-C0737</t>
  </si>
  <si>
    <t>MISSISSIPPI STATE UNIV  14C1199300</t>
  </si>
  <si>
    <t>CATHOLIC UNIVERSITY                            12C2405005</t>
  </si>
  <si>
    <t>UNIVERSITY OF CONNECTICUT                          13C1252400</t>
  </si>
  <si>
    <t>INDIANA UNIVERSITY                    13C0937500</t>
  </si>
  <si>
    <t>PENN STATE                                       15C1391200</t>
  </si>
  <si>
    <t>ODU                                      12C2447500</t>
  </si>
  <si>
    <t>ODU                                               11A0009602</t>
  </si>
  <si>
    <t>GEORGE WASHINGTON UNIV           14C0252400</t>
  </si>
  <si>
    <t>NSU                                       15C0126200</t>
  </si>
  <si>
    <t>CELIA WHITLATCH           EXT 6299                 whitlatc@jlab.org</t>
  </si>
  <si>
    <t>D&amp;D MECHANICAL INC                            16-C1301</t>
  </si>
  <si>
    <t>INV    ACCR</t>
  </si>
  <si>
    <t>CHRISTOPHER NEWPORT UNIV         15C1526200</t>
  </si>
  <si>
    <t>INV NOV DEC        DONE</t>
  </si>
  <si>
    <t>MASSACHUSETTS INST                   17- 0086A</t>
  </si>
  <si>
    <t>AES                                                                      17-C0211</t>
  </si>
  <si>
    <t>CONNOR KAUFMANN     EXT 6731                      connork@jlab.org</t>
  </si>
  <si>
    <t>TIMOTHY WHITLACH        EXT 5087              whitey@jlab.org</t>
  </si>
  <si>
    <t>JESSIE TENBUSCH         EXT 7061                  jessie@jlab.org</t>
  </si>
  <si>
    <t>CHASE DUBBE               EXT 7709                        cdubbe@jlab.org</t>
  </si>
  <si>
    <t>MODERN CUSTOM FABRICATION            17-C0264</t>
  </si>
  <si>
    <t>INV OCT      DONE</t>
  </si>
  <si>
    <t>INVS           NO ACCR</t>
  </si>
  <si>
    <t>INVS DONE</t>
  </si>
  <si>
    <t>ABILIT BENNU                                                                   17-C0367</t>
  </si>
  <si>
    <t>INV         MAR</t>
  </si>
  <si>
    <t>INV MAR      ACCR</t>
  </si>
  <si>
    <t>INVS     ACCR</t>
  </si>
  <si>
    <t>INV APR          ACCR</t>
  </si>
  <si>
    <t>ACCR     'INV</t>
  </si>
  <si>
    <t>EDEN CRYOGENICS                 DABAR INDUSTRIES                              17-C0265</t>
  </si>
  <si>
    <t>INV/FINAL   TO DEOB     DONE</t>
  </si>
  <si>
    <t>INVS   ACCR</t>
  </si>
  <si>
    <t>INV APR  MAY     ACCR</t>
  </si>
  <si>
    <t>INV APR      MAY</t>
  </si>
  <si>
    <t>INV          ACCR</t>
  </si>
  <si>
    <t>INVS        ACCR</t>
  </si>
  <si>
    <t>INV           ACCR-JGE</t>
  </si>
  <si>
    <t xml:space="preserve">        WESSINGTON CRYO                               17-C0529</t>
  </si>
  <si>
    <t>INV JUL     INV MAY</t>
  </si>
  <si>
    <t>TVL INV       JUN</t>
  </si>
  <si>
    <t>PHPK KENDALL HOLDINGS                   17-C0631</t>
  </si>
  <si>
    <t>ACCR       INV</t>
  </si>
  <si>
    <t>INV       FEB-MAY</t>
  </si>
  <si>
    <t>ACCR      INV JUN</t>
  </si>
  <si>
    <t>INV MAY    JUN       ACCR</t>
  </si>
  <si>
    <t>INV MAR     APR        MAY</t>
  </si>
  <si>
    <t>INV JUN       JUL         ACCR</t>
  </si>
  <si>
    <t xml:space="preserve">INV JUN       </t>
  </si>
  <si>
    <t>INV JUL         ACCR</t>
  </si>
  <si>
    <t>INVS             ACCR</t>
  </si>
  <si>
    <t>INV MAY         ACCR</t>
  </si>
  <si>
    <t>ACCR           INV JUL</t>
  </si>
  <si>
    <t>ACCR         INV JUL</t>
  </si>
  <si>
    <t>ACCR         INV AUG</t>
  </si>
  <si>
    <t>NAEEM HUQUE                EXT 7845                            huque@jlab,org</t>
  </si>
  <si>
    <t>Per Torres, NO ACCR</t>
  </si>
  <si>
    <t>MITCH LANEY            EXT 5338                  laney@jlab.org</t>
  </si>
  <si>
    <t>ACCR SEP</t>
  </si>
  <si>
    <t>ACCR SEP TVL</t>
  </si>
  <si>
    <t>INV SEP  DONE</t>
  </si>
  <si>
    <t>PHYSIK INSTRUMENTS                      16-C0274</t>
  </si>
  <si>
    <t xml:space="preserve">INV SEP </t>
  </si>
  <si>
    <t>ABILIT BENNU                                                                   17-C1092</t>
  </si>
  <si>
    <t>HAMPTON UNIVERSITY                  13C0014006</t>
  </si>
  <si>
    <t>TEXAS A&amp;M UNIVERSITY                  17-C1142</t>
  </si>
  <si>
    <t>INV (NEW)</t>
  </si>
  <si>
    <t>INV(NEW)</t>
  </si>
  <si>
    <t>KELLY DIXON                EXT 6285                 kdixon@jlab.org</t>
  </si>
  <si>
    <t>Per Ted,    NO ACCR</t>
  </si>
  <si>
    <t>Per Mitch,   NO ACCR</t>
  </si>
  <si>
    <t>CHRISTOPHER SCANLON                           EXT 7818                    scanlon@jlab.org</t>
  </si>
  <si>
    <t>INV SEP DONE</t>
  </si>
  <si>
    <t>ACCR SEP INV SEP</t>
  </si>
  <si>
    <t>ACCR SEP; INV SEP</t>
  </si>
  <si>
    <t>ROOFING AND SUSTAINABLE                  17-C0716</t>
  </si>
  <si>
    <t>ACCR SEP; INV MAY, INV SEP</t>
  </si>
  <si>
    <t>NO ACCR ON TVL</t>
  </si>
  <si>
    <t>CHRISTOPHER NEWPORT UNIV         15C1526300</t>
  </si>
  <si>
    <t>NEW</t>
  </si>
  <si>
    <t>CATHOLIC UNIVERSITY                            17-C1148</t>
  </si>
  <si>
    <t>JAMI ANTHONY         EXT 7060                 janthony@jlab.org</t>
  </si>
  <si>
    <t>COLLEGE OF WILLIAM &amp; MARY            17-C1149</t>
  </si>
  <si>
    <t>INV SEP     DONE</t>
  </si>
  <si>
    <t>HAMPTON UNIVERSITY                       17-C1197</t>
  </si>
  <si>
    <t>INDIANA UNIVERSITY                    13C0937600</t>
  </si>
  <si>
    <t>MASSACHUSETTS INST                   17-C0086A</t>
  </si>
  <si>
    <t>MISSISSIPPI STATE UNIV  14C1199400</t>
  </si>
  <si>
    <t>ACCR SEP; INV SEP   TVL ONLY</t>
  </si>
  <si>
    <t>2 INV         DONE</t>
  </si>
  <si>
    <t>NSU                                       15C0126300</t>
  </si>
  <si>
    <t>ODU                                                            17-C1093</t>
  </si>
  <si>
    <t>ODU                                                        17-C1150</t>
  </si>
  <si>
    <t>PENN STATE                                       15C1391300</t>
  </si>
  <si>
    <t>2 INV OCT DONE</t>
  </si>
  <si>
    <t>HIGH POINT CONSULTING                          17-C0686</t>
  </si>
  <si>
    <t>C SCANLON                           EXT 7818                    scanlon@jlab.org</t>
  </si>
  <si>
    <t>MIT                                                              12-C0559</t>
  </si>
  <si>
    <t>NSU                                       09C0351202</t>
  </si>
  <si>
    <t>LOCKWOOD BROTHERS                    12-P2509</t>
  </si>
  <si>
    <t>MRI                                                                13-C0804</t>
  </si>
  <si>
    <t>PO NUMBER</t>
  </si>
  <si>
    <t>Purchase Order ID</t>
  </si>
  <si>
    <t>Release</t>
  </si>
  <si>
    <t>Change Order</t>
  </si>
  <si>
    <t>Type</t>
  </si>
  <si>
    <t>Trans Currency</t>
  </si>
  <si>
    <t>Buyer</t>
  </si>
  <si>
    <t>Buyer Name</t>
  </si>
  <si>
    <t>Vendor</t>
  </si>
  <si>
    <t>Vendor Name</t>
  </si>
  <si>
    <t>Vendor Loc</t>
  </si>
  <si>
    <t>Vendor Address</t>
  </si>
  <si>
    <t>Order Date</t>
  </si>
  <si>
    <t>PO Status</t>
  </si>
  <si>
    <t>Procurement Type</t>
  </si>
  <si>
    <t>Procurement Type Description</t>
  </si>
  <si>
    <t>Load Part/Rev ID</t>
  </si>
  <si>
    <t>Sales Tax/VAT Total</t>
  </si>
  <si>
    <t>PO Total Amount</t>
  </si>
  <si>
    <t>Vendor Terms</t>
  </si>
  <si>
    <t>FOB Point</t>
  </si>
  <si>
    <t>CIS Code</t>
  </si>
  <si>
    <t>Cost Saving Amt</t>
  </si>
  <si>
    <t>Vendor Contact Last Name</t>
  </si>
  <si>
    <t>Vendor Contact First Name</t>
  </si>
  <si>
    <t>Vendor Contact Phone</t>
  </si>
  <si>
    <t>Vendor Contact Fax</t>
  </si>
  <si>
    <t>Acknowledgment Required</t>
  </si>
  <si>
    <t>Acknowledgment Date</t>
  </si>
  <si>
    <t>Vendor Sales Order</t>
  </si>
  <si>
    <t>Retain</t>
  </si>
  <si>
    <t>Confirming PO</t>
  </si>
  <si>
    <t>PO Printed</t>
  </si>
  <si>
    <t>GSA</t>
  </si>
  <si>
    <t>Project</t>
  </si>
  <si>
    <t>Project Name</t>
  </si>
  <si>
    <t>Account</t>
  </si>
  <si>
    <t>Account Name</t>
  </si>
  <si>
    <t>Organization</t>
  </si>
  <si>
    <t>Organization Name</t>
  </si>
  <si>
    <t>Proj Abbrev</t>
  </si>
  <si>
    <t>Proj Acct Abbrev</t>
  </si>
  <si>
    <t>Org Abbrev</t>
  </si>
  <si>
    <t>Inv Abbrev</t>
  </si>
  <si>
    <t>Ship ID</t>
  </si>
  <si>
    <t>Ship Via</t>
  </si>
  <si>
    <t>Drop Shipment</t>
  </si>
  <si>
    <t>Taxable Status</t>
  </si>
  <si>
    <t>Deliver To</t>
  </si>
  <si>
    <t>Desired Date</t>
  </si>
  <si>
    <t>Due Date</t>
  </si>
  <si>
    <t>Auto-Voucher</t>
  </si>
  <si>
    <t>Volume Discount</t>
  </si>
  <si>
    <t>Requisition</t>
  </si>
  <si>
    <t>Order Reference</t>
  </si>
  <si>
    <t>Auto-Default Header Text</t>
  </si>
  <si>
    <t>Vendor Address Line 1</t>
  </si>
  <si>
    <t>Vendor Address Line 2</t>
  </si>
  <si>
    <t>Vendor Address Line 3</t>
  </si>
  <si>
    <t>Vendor Address City</t>
  </si>
  <si>
    <t>Vendor Address State/Province</t>
  </si>
  <si>
    <t>Vendor Address Postal Code</t>
  </si>
  <si>
    <t>Vendor Address Country</t>
  </si>
  <si>
    <t>Bill-To Location</t>
  </si>
  <si>
    <t>Bill-To Location Name</t>
  </si>
  <si>
    <t>Bill-To Location Description</t>
  </si>
  <si>
    <t>Bill-To Address</t>
  </si>
  <si>
    <t>Return Location</t>
  </si>
  <si>
    <t>Return Location Name</t>
  </si>
  <si>
    <t>Return  Location Description</t>
  </si>
  <si>
    <t>Return Address Code</t>
  </si>
  <si>
    <t>Performance Starting Dt</t>
  </si>
  <si>
    <t>Performance Ending Dt</t>
  </si>
  <si>
    <t>Blanket Amt Total</t>
  </si>
  <si>
    <t>Blanket Amt Balance</t>
  </si>
  <si>
    <t>Restrict Release Items to Items on Blanket</t>
  </si>
  <si>
    <t>Restrict Release Line Totals to Blanket Line Totals</t>
  </si>
  <si>
    <t>Do Not Exceed Blanket Gross Unit Cost on Rel Line</t>
  </si>
  <si>
    <t>Do Not Allow Rel Amts to Exceed Total Blanket Amt</t>
  </si>
  <si>
    <t>Last Change Date</t>
  </si>
  <si>
    <t>Create Date</t>
  </si>
  <si>
    <t>Mod No</t>
  </si>
  <si>
    <t>Force Validation on all Lines</t>
  </si>
  <si>
    <t>Released to Vendor</t>
  </si>
  <si>
    <t>Released to Vendor Date</t>
  </si>
  <si>
    <t>US Citizenship Reqd</t>
  </si>
  <si>
    <t>ITAR Authorization Reqd</t>
  </si>
  <si>
    <t>Security Clearance System ID</t>
  </si>
  <si>
    <t>Security Clearance Description</t>
  </si>
  <si>
    <t>Security Clearance Level</t>
  </si>
  <si>
    <t>SCI</t>
  </si>
  <si>
    <t>SAP</t>
  </si>
  <si>
    <t>Issuing Agency</t>
  </si>
  <si>
    <t>11A0009602</t>
  </si>
  <si>
    <t>Subcontract Retainage PO</t>
  </si>
  <si>
    <t>USD</t>
  </si>
  <si>
    <t>T3153</t>
  </si>
  <si>
    <t>TORRES, MELISSA C</t>
  </si>
  <si>
    <t>OLDDO4</t>
  </si>
  <si>
    <t>OLD DOMINION UNIV. RESEAR</t>
  </si>
  <si>
    <t>ORD3</t>
  </si>
  <si>
    <t>Open</t>
  </si>
  <si>
    <t>NET 30</t>
  </si>
  <si>
    <t>DESTINATION</t>
  </si>
  <si>
    <t>RIGGINS</t>
  </si>
  <si>
    <t>SAMANTHA</t>
  </si>
  <si>
    <t>757-683-4293</t>
  </si>
  <si>
    <t>SHIP</t>
  </si>
  <si>
    <t>BEST WAY</t>
  </si>
  <si>
    <t>Use Item Type Default</t>
  </si>
  <si>
    <t>M TORRES/T STEWART/12B</t>
  </si>
  <si>
    <t>Yes</t>
  </si>
  <si>
    <t>4111 MONARCH WAY</t>
  </si>
  <si>
    <t>SUITE 204</t>
  </si>
  <si>
    <t xml:space="preserve"> </t>
  </si>
  <si>
    <t>NORFOLK</t>
  </si>
  <si>
    <t>VA</t>
  </si>
  <si>
    <t>23508-2561</t>
  </si>
  <si>
    <t>USA</t>
  </si>
  <si>
    <t>JSA, LLC /  JEFFERSON LAB</t>
  </si>
  <si>
    <t>JSA, LLC / JEFFERSON LAB</t>
  </si>
  <si>
    <t>BILL</t>
  </si>
  <si>
    <t>M9013</t>
  </si>
  <si>
    <t>No</t>
  </si>
  <si>
    <t>12C2447500</t>
  </si>
  <si>
    <t>THOMAS</t>
  </si>
  <si>
    <t>CARLY</t>
  </si>
  <si>
    <t>All Items Non-Taxable</t>
  </si>
  <si>
    <t>M TORRES/TANYA STEWART</t>
  </si>
  <si>
    <t>13C0011005</t>
  </si>
  <si>
    <t>W&amp;M</t>
  </si>
  <si>
    <t>COLLEGE OF WILLIAM &amp; MARY</t>
  </si>
  <si>
    <t>NET 1</t>
  </si>
  <si>
    <t>BRADLEY</t>
  </si>
  <si>
    <t>ERIC</t>
  </si>
  <si>
    <t>221-2220</t>
  </si>
  <si>
    <t>221-6483</t>
  </si>
  <si>
    <t>DEPARTMENT OF BIOLOGY</t>
  </si>
  <si>
    <t>WILLIAMSBURG</t>
  </si>
  <si>
    <t>23187-8795</t>
  </si>
  <si>
    <t>13C0011006</t>
  </si>
  <si>
    <t>KEONA</t>
  </si>
  <si>
    <t>13C0014006</t>
  </si>
  <si>
    <t>T3335</t>
  </si>
  <si>
    <t>TENBUSCH, GIUSEPPINA</t>
  </si>
  <si>
    <t>HAMUNI</t>
  </si>
  <si>
    <t>HAMPTON UNIVERSITY</t>
  </si>
  <si>
    <t>ORD1</t>
  </si>
  <si>
    <t>JACKSON</t>
  </si>
  <si>
    <t>TIAJUANA</t>
  </si>
  <si>
    <t>J TENBUSCH/TANYA STEWART</t>
  </si>
  <si>
    <t xml:space="preserve">OFFICE OF THE VICE PRESIDENT FOR    </t>
  </si>
  <si>
    <t xml:space="preserve">   BUSINESS  AFFAIRS AND TREASURER</t>
  </si>
  <si>
    <t>HAMPTON</t>
  </si>
  <si>
    <t>13C0937500</t>
  </si>
  <si>
    <t>TRUSTEES OF INDIANA UNIVE</t>
  </si>
  <si>
    <t>ORD2</t>
  </si>
  <si>
    <t>GARCIA</t>
  </si>
  <si>
    <t>JENNY</t>
  </si>
  <si>
    <t>317-274-5525</t>
  </si>
  <si>
    <t>INDIANA UNIVERSITY</t>
  </si>
  <si>
    <t>SPONSORED RESEARCH SERVICES</t>
  </si>
  <si>
    <t>P.O. BOX 1847</t>
  </si>
  <si>
    <t>BLOOMINGTON</t>
  </si>
  <si>
    <t>IN</t>
  </si>
  <si>
    <t>47402-1847</t>
  </si>
  <si>
    <t>13C0937600</t>
  </si>
  <si>
    <t>MILLER</t>
  </si>
  <si>
    <t>TERESA</t>
  </si>
  <si>
    <t>13C1252500</t>
  </si>
  <si>
    <t>UNICO3</t>
  </si>
  <si>
    <t>UNIVERSITY OF CONNECTICUT</t>
  </si>
  <si>
    <t>SPSCONTRACTS@UCONN.EDU</t>
  </si>
  <si>
    <t>860-486-3994</t>
  </si>
  <si>
    <t>DEPARTMENT OF PHYSICS</t>
  </si>
  <si>
    <t>2152 HILLSIDE ROAD,  U3046</t>
  </si>
  <si>
    <t>STORRS</t>
  </si>
  <si>
    <t>CT</t>
  </si>
  <si>
    <t>06269-3046</t>
  </si>
  <si>
    <t>14C0252400</t>
  </si>
  <si>
    <t>G4532</t>
  </si>
  <si>
    <t>LEARY, DENISE G</t>
  </si>
  <si>
    <t>GEOWAS</t>
  </si>
  <si>
    <t>GEORGE WASHINGTON UNIVER.</t>
  </si>
  <si>
    <t>MAPLES</t>
  </si>
  <si>
    <t>CHARLES</t>
  </si>
  <si>
    <t>D LEARY/TANYA STEWART</t>
  </si>
  <si>
    <t>DEPT OF PHYSICS,ASHBURN CAMPUS</t>
  </si>
  <si>
    <t>20101 ACADEMIC WAY</t>
  </si>
  <si>
    <t>ASHBURN</t>
  </si>
  <si>
    <t>20147 2604</t>
  </si>
  <si>
    <t>RETURN</t>
  </si>
  <si>
    <t>14C1199300</t>
  </si>
  <si>
    <t>MISSIS</t>
  </si>
  <si>
    <t>MISSISSIPPI STATE UNIVER.</t>
  </si>
  <si>
    <t>BISCHOFF</t>
  </si>
  <si>
    <t>CHRISTY</t>
  </si>
  <si>
    <t>662-325-7397</t>
  </si>
  <si>
    <t>662-325-3803</t>
  </si>
  <si>
    <t>SPONSORED PROGRAMS ADMINST.</t>
  </si>
  <si>
    <t>P.O. BOX 6156</t>
  </si>
  <si>
    <t>MISSISSIPPI STATE</t>
  </si>
  <si>
    <t>MS</t>
  </si>
  <si>
    <t>14C1199400</t>
  </si>
  <si>
    <t>NEWELL</t>
  </si>
  <si>
    <t>LELE</t>
  </si>
  <si>
    <t>662-325-7396</t>
  </si>
  <si>
    <t>15-C0587</t>
  </si>
  <si>
    <t>JARROD-A</t>
  </si>
  <si>
    <t>FITZPATRICK, JARROD A</t>
  </si>
  <si>
    <t>RIRESE</t>
  </si>
  <si>
    <t>RI RESEARCH INSTRUMENTS</t>
  </si>
  <si>
    <t>MICHAEL</t>
  </si>
  <si>
    <t>PEKELER</t>
  </si>
  <si>
    <t>FRIEDRICH-EBERT STRASSE 75</t>
  </si>
  <si>
    <t>BERGISCH GLADBACH</t>
  </si>
  <si>
    <t>D-51429</t>
  </si>
  <si>
    <t>GER</t>
  </si>
  <si>
    <t>C1388</t>
  </si>
  <si>
    <t>15-C0753</t>
  </si>
  <si>
    <t>ETTZAN</t>
  </si>
  <si>
    <t xml:space="preserve">ETTORE ZANON S.P.A. </t>
  </si>
  <si>
    <t>CORNIANI</t>
  </si>
  <si>
    <t>GIORGIO</t>
  </si>
  <si>
    <t xml:space="preserve">BEST WAY </t>
  </si>
  <si>
    <t>VIA VICENZA 113</t>
  </si>
  <si>
    <t>SCHIO VI</t>
  </si>
  <si>
    <t>ITA</t>
  </si>
  <si>
    <t>15-C1196</t>
  </si>
  <si>
    <t>P2226</t>
  </si>
  <si>
    <t>PESHEHONOFF, THEODORE</t>
  </si>
  <si>
    <t>AIRLI3</t>
  </si>
  <si>
    <t>AIR LIQUIDE ADVANCED TECH</t>
  </si>
  <si>
    <t>ORD4</t>
  </si>
  <si>
    <t>SUMIRATHRAT</t>
  </si>
  <si>
    <t>PANCHALI</t>
  </si>
  <si>
    <t>713-757-2619</t>
  </si>
  <si>
    <t xml:space="preserve">PESH/ARENIUS/MBEVINS </t>
  </si>
  <si>
    <t>2700 POST OAK BLVD</t>
  </si>
  <si>
    <t>SUITE 325</t>
  </si>
  <si>
    <t xml:space="preserve">HOUSTON </t>
  </si>
  <si>
    <t>TX</t>
  </si>
  <si>
    <t>15-C1369</t>
  </si>
  <si>
    <t>SCHLCO</t>
  </si>
  <si>
    <t xml:space="preserve">W.M. SCHLOSSER COMPANY </t>
  </si>
  <si>
    <t>SCHLOSSER</t>
  </si>
  <si>
    <t>ANDREW</t>
  </si>
  <si>
    <t>301-773-1300</t>
  </si>
  <si>
    <t>M TORRES/C SNETTER</t>
  </si>
  <si>
    <t xml:space="preserve">2400 51ST PLACE </t>
  </si>
  <si>
    <t>HYATTSVILLE</t>
  </si>
  <si>
    <t>MD</t>
  </si>
  <si>
    <t>T0681</t>
  </si>
  <si>
    <t>15-C1402</t>
  </si>
  <si>
    <t>PHPKTE</t>
  </si>
  <si>
    <t>KENDALL HOLDINGS LTD.</t>
  </si>
  <si>
    <t>SAVELY</t>
  </si>
  <si>
    <t>TIMOTHY</t>
  </si>
  <si>
    <t>614-486-4750</t>
  </si>
  <si>
    <t>614-486-4950</t>
  </si>
  <si>
    <t>PESHEHONOFF/BEVINS</t>
  </si>
  <si>
    <t xml:space="preserve">  dba PHPK TECHNOLOGIES</t>
  </si>
  <si>
    <t>2111 BUILDERS PLACE</t>
  </si>
  <si>
    <t>COLUMBUS</t>
  </si>
  <si>
    <t>OH</t>
  </si>
  <si>
    <t>C2200</t>
  </si>
  <si>
    <t>15C0126300</t>
  </si>
  <si>
    <t>NORSTA</t>
  </si>
  <si>
    <t>NORFOLK STATE UNIVERSITY</t>
  </si>
  <si>
    <t>WASHINGTON</t>
  </si>
  <si>
    <t>ADRIENNE</t>
  </si>
  <si>
    <t>757-823-2113</t>
  </si>
  <si>
    <t>757-823-2823</t>
  </si>
  <si>
    <t>DIRECTOR,  OFFICE FOR RESEARCH</t>
  </si>
  <si>
    <t>E.L. HAMM FINE ARTS BLDG.</t>
  </si>
  <si>
    <t>SUITE 212</t>
  </si>
  <si>
    <t>23504-3998</t>
  </si>
  <si>
    <t>15C1391200</t>
  </si>
  <si>
    <t>PENSTA</t>
  </si>
  <si>
    <t>PENNSYLVANIA STATE UNIV.</t>
  </si>
  <si>
    <t>PMT4</t>
  </si>
  <si>
    <t>KRONENWETTER</t>
  </si>
  <si>
    <t>SARAH</t>
  </si>
  <si>
    <t>814-863-3411</t>
  </si>
  <si>
    <t>C MCCLOUD/TANYA STEWART</t>
  </si>
  <si>
    <t xml:space="preserve">408 OLD MAIN </t>
  </si>
  <si>
    <t xml:space="preserve">UNIVERSITY PARK </t>
  </si>
  <si>
    <t>PA</t>
  </si>
  <si>
    <t>15C1391300</t>
  </si>
  <si>
    <t>ROW</t>
  </si>
  <si>
    <t>MARGA</t>
  </si>
  <si>
    <t>610-396-6051</t>
  </si>
  <si>
    <t>15C1526200</t>
  </si>
  <si>
    <t>CNC</t>
  </si>
  <si>
    <t>CHRISTOPHER NEWPORT UNIV.</t>
  </si>
  <si>
    <t>PASCUCCI</t>
  </si>
  <si>
    <t>ANNE</t>
  </si>
  <si>
    <t>757-594-7266</t>
  </si>
  <si>
    <t>1 UNIVERSITY PLACE</t>
  </si>
  <si>
    <t>NEWPORT NEWS</t>
  </si>
  <si>
    <t>15C1526300</t>
  </si>
  <si>
    <t>16-C0274</t>
  </si>
  <si>
    <t>PHYINS</t>
  </si>
  <si>
    <t>PI (PHYSIK INSTRUMENTE)</t>
  </si>
  <si>
    <t>PRANO</t>
  </si>
  <si>
    <t>PAUL</t>
  </si>
  <si>
    <t>508-832-3456</t>
  </si>
  <si>
    <t>508-832-0506</t>
  </si>
  <si>
    <t>PESHEHONOFF/HUQUE</t>
  </si>
  <si>
    <t>16 ALBERT STREET</t>
  </si>
  <si>
    <t>AUBURN</t>
  </si>
  <si>
    <t>MA</t>
  </si>
  <si>
    <t>16-C0275</t>
  </si>
  <si>
    <t>PHYTRO</t>
  </si>
  <si>
    <t>PHYTRON INC</t>
  </si>
  <si>
    <t>LAHMADI</t>
  </si>
  <si>
    <t>WAHID</t>
  </si>
  <si>
    <t>802-872-1600</t>
  </si>
  <si>
    <t>802-872-0311</t>
  </si>
  <si>
    <t>600 BLAIR PARK ROAD</t>
  </si>
  <si>
    <t>SUITE 220</t>
  </si>
  <si>
    <t>WILLISTON</t>
  </si>
  <si>
    <t>VT</t>
  </si>
  <si>
    <t>16-C0737</t>
  </si>
  <si>
    <t>PMT3</t>
  </si>
  <si>
    <t>SUMITHRARTNE</t>
  </si>
  <si>
    <t>P.</t>
  </si>
  <si>
    <t>713-402-2384</t>
  </si>
  <si>
    <t>713-803-7589</t>
  </si>
  <si>
    <t>PESHEHONOFF/SCANLON</t>
  </si>
  <si>
    <t xml:space="preserve">9807 KATY FREEWAY </t>
  </si>
  <si>
    <t>SUITE 100</t>
  </si>
  <si>
    <t>HOUSTON</t>
  </si>
  <si>
    <t>17-C0086A</t>
  </si>
  <si>
    <t>MIT</t>
  </si>
  <si>
    <t>MASSACHUSETTS INST OF TEC</t>
  </si>
  <si>
    <t>M TORRES/T WHITLATCH</t>
  </si>
  <si>
    <t>MIT CONFERENCE SERVICES</t>
  </si>
  <si>
    <t>PANIC11 ROOM 12-156</t>
  </si>
  <si>
    <t>77 MASSACHUSETTS AVE</t>
  </si>
  <si>
    <t>CAMBRIDGE</t>
  </si>
  <si>
    <t>02139-4307</t>
  </si>
  <si>
    <t>17-C0211</t>
  </si>
  <si>
    <t>ADVEN3</t>
  </si>
  <si>
    <t>ADVANCED ENG SYSTEMS LLC</t>
  </si>
  <si>
    <t>NET 15</t>
  </si>
  <si>
    <t>HOANG</t>
  </si>
  <si>
    <t>TUAN</t>
  </si>
  <si>
    <t>484-542-0907</t>
  </si>
  <si>
    <t>M TORRES/C KAUFMANN</t>
  </si>
  <si>
    <t>P.O. BOX 40</t>
  </si>
  <si>
    <t>MERTZTOWN</t>
  </si>
  <si>
    <t>17-C0264</t>
  </si>
  <si>
    <t>L3135</t>
  </si>
  <si>
    <t>LANEY, MITCHELL L</t>
  </si>
  <si>
    <t>MODCUS</t>
  </si>
  <si>
    <t>MODERN CUSTOM FABRICATION</t>
  </si>
  <si>
    <t xml:space="preserve">DESTINATION </t>
  </si>
  <si>
    <t>GRAY</t>
  </si>
  <si>
    <t xml:space="preserve">JAMES W. </t>
  </si>
  <si>
    <t>800-800-8265</t>
  </si>
  <si>
    <t>559-237-3413</t>
  </si>
  <si>
    <t>J TENBUSCH/C DUBBE</t>
  </si>
  <si>
    <t>P.O. BOX 11925</t>
  </si>
  <si>
    <t>FRESNO</t>
  </si>
  <si>
    <t>CA</t>
  </si>
  <si>
    <t>17-C0265</t>
  </si>
  <si>
    <t>DABIND</t>
  </si>
  <si>
    <t>DABAR INDUSTRIES LLC</t>
  </si>
  <si>
    <t>HENSLEY</t>
  </si>
  <si>
    <t>STEVE</t>
  </si>
  <si>
    <t>614-873-3949</t>
  </si>
  <si>
    <t>614-873-6295</t>
  </si>
  <si>
    <t>dba EDEN CRYOGENICS</t>
  </si>
  <si>
    <t>8475 RAUSCH DRIVE</t>
  </si>
  <si>
    <t>PLAIN CITY</t>
  </si>
  <si>
    <t>17-C0367</t>
  </si>
  <si>
    <t>ABILIT</t>
  </si>
  <si>
    <t>BENNU GROUP INC</t>
  </si>
  <si>
    <t>PMT1</t>
  </si>
  <si>
    <t>.05%,10,N30</t>
  </si>
  <si>
    <t>BOTSOE</t>
  </si>
  <si>
    <t>EUGENE</t>
  </si>
  <si>
    <t>708-331-0025</t>
  </si>
  <si>
    <t>dba ABILITY ENGINEERING TECHNOLOGY INC</t>
  </si>
  <si>
    <t>16140 VINCENNES AVE.</t>
  </si>
  <si>
    <t>SOUTH HOLLAND</t>
  </si>
  <si>
    <t>IL</t>
  </si>
  <si>
    <t>17-C0529</t>
  </si>
  <si>
    <t>WESSIN</t>
  </si>
  <si>
    <t>WESSINGTON CRYOGENICS LTD</t>
  </si>
  <si>
    <t>ROWE</t>
  </si>
  <si>
    <t>BUILDING 9 - - PHILADELPHIA COMPLEX</t>
  </si>
  <si>
    <t xml:space="preserve">HOUGHTON-LE-SPRING </t>
  </si>
  <si>
    <t>CO. DURHAM    DH4 4UG</t>
  </si>
  <si>
    <t>UNITED KINGDOM</t>
  </si>
  <si>
    <t>17-C0631</t>
  </si>
  <si>
    <t>TIM</t>
  </si>
  <si>
    <t>17-C0686</t>
  </si>
  <si>
    <t>HIGHPO</t>
  </si>
  <si>
    <t xml:space="preserve">HIGH POINT CONSULTING </t>
  </si>
  <si>
    <t>CHRISTIANSON</t>
  </si>
  <si>
    <t>RENE</t>
  </si>
  <si>
    <t>503-341-5311</t>
  </si>
  <si>
    <t>M TORRES/C SCANLON</t>
  </si>
  <si>
    <t>dba HIGH POINT CONSTRUCTION SERVICES</t>
  </si>
  <si>
    <t>715 NW TERRITORIAL ROAD</t>
  </si>
  <si>
    <t>P.O. BOX 365</t>
  </si>
  <si>
    <t>CANBY</t>
  </si>
  <si>
    <t>OR</t>
  </si>
  <si>
    <t>17-C0716</t>
  </si>
  <si>
    <t>S0684</t>
  </si>
  <si>
    <t>STEPNEY, CAROLYN</t>
  </si>
  <si>
    <t>ROOFIN</t>
  </si>
  <si>
    <t xml:space="preserve">ROOFING AND SUSTAINABLE </t>
  </si>
  <si>
    <t>KEPPELER</t>
  </si>
  <si>
    <t>410-238-0360</t>
  </si>
  <si>
    <t>410-238-0364</t>
  </si>
  <si>
    <t>C STEPNEY/S CHANDRA</t>
  </si>
  <si>
    <t>9100 YELLOW BRICK ROAD</t>
  </si>
  <si>
    <t>SUITE D</t>
  </si>
  <si>
    <t>BALTIMORE</t>
  </si>
  <si>
    <t>17-C1092</t>
  </si>
  <si>
    <t>708-331-5090</t>
  </si>
  <si>
    <t>M TORRES/K DIXON</t>
  </si>
  <si>
    <t>17-C1093</t>
  </si>
  <si>
    <t>A5295</t>
  </si>
  <si>
    <t>ANTHONY, JAMI</t>
  </si>
  <si>
    <t>757-683-7232</t>
  </si>
  <si>
    <t>J ANTHONY//TANYA STEWART</t>
  </si>
  <si>
    <t>17-C1142</t>
  </si>
  <si>
    <t>TEXA&amp;M</t>
  </si>
  <si>
    <t>TEXAS A&amp;M UNIVERSITY</t>
  </si>
  <si>
    <t>STRICKLAND</t>
  </si>
  <si>
    <t>MICHELLE</t>
  </si>
  <si>
    <t>979-847-7627</t>
  </si>
  <si>
    <t>M TORRES/T MICHALSKI</t>
  </si>
  <si>
    <t>400 HARVEY MITCHELL PARKWAY SOUTH</t>
  </si>
  <si>
    <t>SUITE 300</t>
  </si>
  <si>
    <t>COLLEGE STATION</t>
  </si>
  <si>
    <t>17-C1148</t>
  </si>
  <si>
    <t>THECAT</t>
  </si>
  <si>
    <t xml:space="preserve">THE CATHOLIC UNIVERSITY  </t>
  </si>
  <si>
    <t>ALBANO</t>
  </si>
  <si>
    <t>RALPH</t>
  </si>
  <si>
    <t>202-319-5218</t>
  </si>
  <si>
    <t>202-319-4495</t>
  </si>
  <si>
    <t>213 McMAHON HALL</t>
  </si>
  <si>
    <t>DC</t>
  </si>
  <si>
    <t>17-C1149</t>
  </si>
  <si>
    <t>ORD5</t>
  </si>
  <si>
    <t>BOOTHE</t>
  </si>
  <si>
    <t>757-221-3941</t>
  </si>
  <si>
    <t>GRANT AND RESEARCH ADMINISTRATION</t>
  </si>
  <si>
    <t>P.O. BOX 8795</t>
  </si>
  <si>
    <t>17-C1150</t>
  </si>
  <si>
    <t>17-C1197</t>
  </si>
  <si>
    <t>757-727-5000</t>
  </si>
  <si>
    <t>OFFICE OF GOVERNMENTAL RELATIONS</t>
  </si>
  <si>
    <t>12C2405005</t>
  </si>
  <si>
    <t>13C0014004</t>
  </si>
  <si>
    <t>13C0014005</t>
  </si>
  <si>
    <t>16-C1244</t>
  </si>
  <si>
    <t>15C0126200</t>
  </si>
  <si>
    <t>15C1391100</t>
  </si>
  <si>
    <t>16-C0083</t>
  </si>
  <si>
    <t>13C1252400</t>
  </si>
  <si>
    <t>16-C0834</t>
  </si>
  <si>
    <t>06C0612011</t>
  </si>
  <si>
    <t>D9084</t>
  </si>
  <si>
    <t>DANFORTH, TERESA M</t>
  </si>
  <si>
    <t>DILARC</t>
  </si>
  <si>
    <t>DILLS ARCHITECTS PC</t>
  </si>
  <si>
    <t>System Closed</t>
  </si>
  <si>
    <t xml:space="preserve">BRYANT </t>
  </si>
  <si>
    <t>757-496-4926</t>
  </si>
  <si>
    <t>757-496-5037</t>
  </si>
  <si>
    <t>BESTWAY</t>
  </si>
  <si>
    <t>1432 NORTH GREAT NECK ROAD</t>
  </si>
  <si>
    <t>VIRGINIA BEACH</t>
  </si>
  <si>
    <t>23454-1342</t>
  </si>
  <si>
    <t>07-P1008A</t>
  </si>
  <si>
    <t>W3869</t>
  </si>
  <si>
    <t>WILLIAMS, SHARON B</t>
  </si>
  <si>
    <t>UNIREG</t>
  </si>
  <si>
    <t>UNIVERSITY OF REGINA</t>
  </si>
  <si>
    <t>CAMPBELL</t>
  </si>
  <si>
    <t>JANET</t>
  </si>
  <si>
    <t>306-585-5184</t>
  </si>
  <si>
    <t>306-585-5205</t>
  </si>
  <si>
    <t>S WILLIAMS/T FRAITES/12H2</t>
  </si>
  <si>
    <t>OFFICE OF RESEARCH SERVICES</t>
  </si>
  <si>
    <t>BUILDING ADMIN. &amp; HUMANITIES 505</t>
  </si>
  <si>
    <t>REGINA</t>
  </si>
  <si>
    <t>SA</t>
  </si>
  <si>
    <t>S4S 0A2</t>
  </si>
  <si>
    <t>CAN</t>
  </si>
  <si>
    <t>S2191</t>
  </si>
  <si>
    <t>07-P1112</t>
  </si>
  <si>
    <t>HARNISCH</t>
  </si>
  <si>
    <t>ANTJE</t>
  </si>
  <si>
    <t>OFFICE FOR SPONSORED PROGRAMS</t>
  </si>
  <si>
    <t>438 WHITNEY ROAD EXT., UNIT 1133</t>
  </si>
  <si>
    <t>06269-1113</t>
  </si>
  <si>
    <t>07-P1135</t>
  </si>
  <si>
    <t>IDASTA</t>
  </si>
  <si>
    <t>IDAHO STATE UNIVERSITY</t>
  </si>
  <si>
    <t>HORROCKS</t>
  </si>
  <si>
    <t>DIANNE</t>
  </si>
  <si>
    <t>208-282-2592</t>
  </si>
  <si>
    <t>208-282-4723</t>
  </si>
  <si>
    <t>D LEARY/M MESTAYER/12H</t>
  </si>
  <si>
    <t>921 SOUTH 8TH AVE.</t>
  </si>
  <si>
    <t>309 FINE ARTS BUILDING</t>
  </si>
  <si>
    <t>STOP 8046</t>
  </si>
  <si>
    <t>POCATELLO</t>
  </si>
  <si>
    <t>ID</t>
  </si>
  <si>
    <t>83209-8046</t>
  </si>
  <si>
    <t>07-P1801</t>
  </si>
  <si>
    <t>CEA-SA</t>
  </si>
  <si>
    <t>CEA-SACLAY</t>
  </si>
  <si>
    <t>GRISVARD</t>
  </si>
  <si>
    <t>VICTOR</t>
  </si>
  <si>
    <t>DAPNIA / SPHN</t>
  </si>
  <si>
    <t>GIF-SUR-YVETTE</t>
  </si>
  <si>
    <t>FRA</t>
  </si>
  <si>
    <t>07-P2266</t>
  </si>
  <si>
    <t>UNIPEN</t>
  </si>
  <si>
    <t>UNIVERSITY OF PENNSYLVANI</t>
  </si>
  <si>
    <t>OSHANA</t>
  </si>
  <si>
    <t>LAUREN</t>
  </si>
  <si>
    <t>215-898-7293</t>
  </si>
  <si>
    <t>215-573-6710</t>
  </si>
  <si>
    <t>ROOM P221, FRANKLIN BUILDING</t>
  </si>
  <si>
    <t>3451 WALNUT STREET</t>
  </si>
  <si>
    <t>PHILADELPHIA</t>
  </si>
  <si>
    <t>19104-6205</t>
  </si>
  <si>
    <t>07C0366006</t>
  </si>
  <si>
    <t>ALPHAC</t>
  </si>
  <si>
    <t>ALPHA CONST.&amp; ENGINEERING</t>
  </si>
  <si>
    <t xml:space="preserve">  dba ALPHA CORPORATION</t>
  </si>
  <si>
    <t>WORLD TRADE CENTER</t>
  </si>
  <si>
    <t>101 WEST MAIN ST., SUITE 715</t>
  </si>
  <si>
    <t>07C0366010</t>
  </si>
  <si>
    <t>TOLLAKSEN</t>
  </si>
  <si>
    <t>DAVID</t>
  </si>
  <si>
    <t>533-9368</t>
  </si>
  <si>
    <t>533-9432</t>
  </si>
  <si>
    <t>07C0366012</t>
  </si>
  <si>
    <t>WITHERSPOON</t>
  </si>
  <si>
    <t>TOM</t>
  </si>
  <si>
    <t>07C0366013</t>
  </si>
  <si>
    <t>07C0366027</t>
  </si>
  <si>
    <t>CARSON</t>
  </si>
  <si>
    <t>CHRIS</t>
  </si>
  <si>
    <t>07C0366033</t>
  </si>
  <si>
    <t>DENNIS SOBOTA</t>
  </si>
  <si>
    <t>08-A0592</t>
  </si>
  <si>
    <t>L5965</t>
  </si>
  <si>
    <t>LLOYD, DANNY L</t>
  </si>
  <si>
    <t>MAGTEC</t>
  </si>
  <si>
    <t>MAGTEC ENGINEERING INC</t>
  </si>
  <si>
    <t>D LLOYD/C RODE/12B</t>
  </si>
  <si>
    <t>P O BOX 722064</t>
  </si>
  <si>
    <t>SAN DIEGO</t>
  </si>
  <si>
    <t>08-C1952A</t>
  </si>
  <si>
    <t>EWINGC</t>
  </si>
  <si>
    <t>EWINGCOLE INC.</t>
  </si>
  <si>
    <t>HEBDEN</t>
  </si>
  <si>
    <t>MARK</t>
  </si>
  <si>
    <t>215-923-2020</t>
  </si>
  <si>
    <t>215-574-9163</t>
  </si>
  <si>
    <t>FEDERAL RESERVE BANK BUILDING</t>
  </si>
  <si>
    <t>100 NORTH 6th STREET</t>
  </si>
  <si>
    <t>08-P0748</t>
  </si>
  <si>
    <t>UNIGLA</t>
  </si>
  <si>
    <t>UNIVERSITY OF GLASGOW</t>
  </si>
  <si>
    <t>NATALIE LEWIS</t>
  </si>
  <si>
    <t>0141 330 5199</t>
  </si>
  <si>
    <t>0141 330 5856</t>
  </si>
  <si>
    <t>S WILLIAMS/T FRAITES/28D</t>
  </si>
  <si>
    <t>FINANCE OFFICE</t>
  </si>
  <si>
    <t>UNIVERSITY AVENUE</t>
  </si>
  <si>
    <t>GLASGOW</t>
  </si>
  <si>
    <t>SCOTLAND G12 8QQ</t>
  </si>
  <si>
    <t>G12 8QQ</t>
  </si>
  <si>
    <t>UK</t>
  </si>
  <si>
    <t>08-P0863</t>
  </si>
  <si>
    <t>S7405</t>
  </si>
  <si>
    <t>SMALL, WILLIAM R</t>
  </si>
  <si>
    <t>SPACRY</t>
  </si>
  <si>
    <t>SPACE CRYOMAGNETICS LTD.</t>
  </si>
  <si>
    <t>O/P-HANDLING</t>
  </si>
  <si>
    <t>PETER PENFOLD</t>
  </si>
  <si>
    <t>44 1865 409 200</t>
  </si>
  <si>
    <t>44 1865 409 222</t>
  </si>
  <si>
    <t>T/A  SCIENTIFIC MAGNETICS</t>
  </si>
  <si>
    <t>BUILDING E1, CULHAM SCIENCE CENTRE</t>
  </si>
  <si>
    <t>ABINGDON</t>
  </si>
  <si>
    <t>ENGLAND</t>
  </si>
  <si>
    <t xml:space="preserve">OX14 3DB </t>
  </si>
  <si>
    <t>08-P1065</t>
  </si>
  <si>
    <t>COLOFW</t>
  </si>
  <si>
    <t>COLLEGE OF WILLIAM&amp; MARY</t>
  </si>
  <si>
    <t>MIKE LUDWICK</t>
  </si>
  <si>
    <t>757-221-3485</t>
  </si>
  <si>
    <t>S WILLIAMS/LATIFA</t>
  </si>
  <si>
    <t>OFFICE OF GRANTS RESEARCH ADMINISTRA.</t>
  </si>
  <si>
    <t>314 JAMESTOWN ROAD</t>
  </si>
  <si>
    <t>08-P1415</t>
  </si>
  <si>
    <t>MICHIG</t>
  </si>
  <si>
    <t>MICHIGAN STATE UNIVERSITY</t>
  </si>
  <si>
    <t>HOPPER</t>
  </si>
  <si>
    <t>SUSAN</t>
  </si>
  <si>
    <t>517-355-5040</t>
  </si>
  <si>
    <t>517-353-9812</t>
  </si>
  <si>
    <t>CONTRACTS AND GRANTS ADMINISTRATION</t>
  </si>
  <si>
    <t>301 ADMINISTRATION BUILDING</t>
  </si>
  <si>
    <t>EAST LANSING</t>
  </si>
  <si>
    <t>MI</t>
  </si>
  <si>
    <t>09-C0156</t>
  </si>
  <si>
    <t>SBBALL</t>
  </si>
  <si>
    <t>S.B. BALLARD CONSTRUCTION</t>
  </si>
  <si>
    <t>PAYNE</t>
  </si>
  <si>
    <t>757-440-5555</t>
  </si>
  <si>
    <t>757-451-2873</t>
  </si>
  <si>
    <t>T DANFORTH/R YASKY/12C2</t>
  </si>
  <si>
    <t>2828 SHIPPS CORNER ROAD</t>
  </si>
  <si>
    <t>23453-2920</t>
  </si>
  <si>
    <t>09-C1061</t>
  </si>
  <si>
    <t>RITCHI</t>
  </si>
  <si>
    <t>RITCHIE-CURBOW CONSTRUC</t>
  </si>
  <si>
    <t>JOE RITCHIE</t>
  </si>
  <si>
    <t>11820 FOUNTAIN WAY</t>
  </si>
  <si>
    <t>SUITE 202</t>
  </si>
  <si>
    <t>09-C1356A</t>
  </si>
  <si>
    <t>DJGINC</t>
  </si>
  <si>
    <t>DJG, INC.</t>
  </si>
  <si>
    <t>Closed</t>
  </si>
  <si>
    <t>DeYOUNG</t>
  </si>
  <si>
    <t>DANIEL</t>
  </si>
  <si>
    <t>253-0673</t>
  </si>
  <si>
    <t>253-2319</t>
  </si>
  <si>
    <t>449 McLAWS CIRCLE</t>
  </si>
  <si>
    <t>23185-5645</t>
  </si>
  <si>
    <t>09-C1561</t>
  </si>
  <si>
    <t>SUNBAY</t>
  </si>
  <si>
    <t>SUN BAY CONTRACTING INC.</t>
  </si>
  <si>
    <t>GUENTHER</t>
  </si>
  <si>
    <t>JO</t>
  </si>
  <si>
    <t>557-6896</t>
  </si>
  <si>
    <t>4865 HAYGOOD ROAD</t>
  </si>
  <si>
    <t>09-C1744</t>
  </si>
  <si>
    <t>NET 10</t>
  </si>
  <si>
    <t>09-C1997</t>
  </si>
  <si>
    <t>JOEY RITCHIE</t>
  </si>
  <si>
    <t>09-C2246</t>
  </si>
  <si>
    <t>RITCHIE</t>
  </si>
  <si>
    <t>JOEY</t>
  </si>
  <si>
    <t>09-P1434</t>
  </si>
  <si>
    <t>CORBETT</t>
  </si>
  <si>
    <t>CINDY</t>
  </si>
  <si>
    <t>757-221-4910</t>
  </si>
  <si>
    <t>09-P1995</t>
  </si>
  <si>
    <t>EWMULL</t>
  </si>
  <si>
    <t>E.W. MULLER CONTRACTOR</t>
  </si>
  <si>
    <t>LOCKER</t>
  </si>
  <si>
    <t>ROBERT</t>
  </si>
  <si>
    <t>757-249-0500</t>
  </si>
  <si>
    <t>757-249-1655</t>
  </si>
  <si>
    <t>P.O. BOX 12886</t>
  </si>
  <si>
    <t>23612-2886</t>
  </si>
  <si>
    <t>09-P2048</t>
  </si>
  <si>
    <t>ADVENE</t>
  </si>
  <si>
    <t>ADVANCED ENERGY SYSTEMS</t>
  </si>
  <si>
    <t>NET  30</t>
  </si>
  <si>
    <t>MYERS</t>
  </si>
  <si>
    <t>631-345-6264</t>
  </si>
  <si>
    <t>631-345-0548</t>
  </si>
  <si>
    <t>27 INDUSTRIAL BLVD</t>
  </si>
  <si>
    <t>UNIT E</t>
  </si>
  <si>
    <t>MEDFORD</t>
  </si>
  <si>
    <t>NY</t>
  </si>
  <si>
    <t>09C0351202</t>
  </si>
  <si>
    <t>SHAW</t>
  </si>
  <si>
    <t>PAULA</t>
  </si>
  <si>
    <t>823-9053</t>
  </si>
  <si>
    <t>10-C0005</t>
  </si>
  <si>
    <t>HONEYW</t>
  </si>
  <si>
    <t>HONEYWELL INC.</t>
  </si>
  <si>
    <t>N 30</t>
  </si>
  <si>
    <t>WAYNE VERLANDER</t>
  </si>
  <si>
    <t>7870 VILLA PARK DRIVE</t>
  </si>
  <si>
    <t>SUITE 900</t>
  </si>
  <si>
    <t>RICHMOND</t>
  </si>
  <si>
    <t>10-C0126</t>
  </si>
  <si>
    <t>HUDGIN</t>
  </si>
  <si>
    <t>HUDGINS CONTRACTING CORP.</t>
  </si>
  <si>
    <t>LINDEMAN</t>
  </si>
  <si>
    <t>105 E STREET</t>
  </si>
  <si>
    <t>SUITE 400</t>
  </si>
  <si>
    <t>10-C0143</t>
  </si>
  <si>
    <t>NORSWORTHY</t>
  </si>
  <si>
    <t>BRYAN</t>
  </si>
  <si>
    <t>10-C0162</t>
  </si>
  <si>
    <t>MORTEN</t>
  </si>
  <si>
    <t>M. A. MORTENSON CO., INC.</t>
  </si>
  <si>
    <t>WOESTE</t>
  </si>
  <si>
    <t>JEFF</t>
  </si>
  <si>
    <t>763-287-3341</t>
  </si>
  <si>
    <t xml:space="preserve">  dba MORTENSON CONSTRUCTIO</t>
  </si>
  <si>
    <t>12500 LAWRENCE DRIVE</t>
  </si>
  <si>
    <t>10-C0211</t>
  </si>
  <si>
    <t>10-C0362</t>
  </si>
  <si>
    <t>DEKIRB</t>
  </si>
  <si>
    <t>D.E. KIRBY, INC.</t>
  </si>
  <si>
    <t>.5% 10,NET30</t>
  </si>
  <si>
    <t>KIRBY</t>
  </si>
  <si>
    <t>488-5065</t>
  </si>
  <si>
    <t>465-2781</t>
  </si>
  <si>
    <t>3921 GARWOOD AVE.</t>
  </si>
  <si>
    <t>PORTSMOUTH</t>
  </si>
  <si>
    <t>10-C0457</t>
  </si>
  <si>
    <t>KENT</t>
  </si>
  <si>
    <t>DON</t>
  </si>
  <si>
    <t>10-C0458</t>
  </si>
  <si>
    <t>YORKRI</t>
  </si>
  <si>
    <t>YORK RIVER ELECTRIC INC.</t>
  </si>
  <si>
    <t>McQUADE</t>
  </si>
  <si>
    <t>CATHERINE</t>
  </si>
  <si>
    <t>110-C PRODUCTION DRIVE</t>
  </si>
  <si>
    <t>YORKTOWN</t>
  </si>
  <si>
    <t>10-C0507A</t>
  </si>
  <si>
    <t>KOJONES</t>
  </si>
  <si>
    <t>JONES, KATHLEEN O</t>
  </si>
  <si>
    <t>D2555</t>
  </si>
  <si>
    <t>10-C0713</t>
  </si>
  <si>
    <t>MALELE</t>
  </si>
  <si>
    <t>MALLORY ELECTRIC CO.</t>
  </si>
  <si>
    <t>MALLORY</t>
  </si>
  <si>
    <t>244-3592</t>
  </si>
  <si>
    <t>D LEARY/R YASKY-28G</t>
  </si>
  <si>
    <t>900 BRIARFIELD ROAD</t>
  </si>
  <si>
    <t>23605-2404</t>
  </si>
  <si>
    <t>10-C0757</t>
  </si>
  <si>
    <t>COUCON</t>
  </si>
  <si>
    <t>COURTHOUSE CONSTRUCTION</t>
  </si>
  <si>
    <t>HOGGE</t>
  </si>
  <si>
    <t>MATTHEW</t>
  </si>
  <si>
    <t>804-693-6750</t>
  </si>
  <si>
    <t>804-693-0026</t>
  </si>
  <si>
    <t>P.O. BOX 2058</t>
  </si>
  <si>
    <t>GLOUCESTER</t>
  </si>
  <si>
    <t>23061-2058</t>
  </si>
  <si>
    <t>10-C1122A</t>
  </si>
  <si>
    <t>517-355-5040,EXT 244</t>
  </si>
  <si>
    <t>CONTRACT &amp; GRANT ADMINISTRATION</t>
  </si>
  <si>
    <t>426 AUDITORIUM ROAD, ROOM 2</t>
  </si>
  <si>
    <t>48824-1046</t>
  </si>
  <si>
    <t>10-C1971</t>
  </si>
  <si>
    <t>10-C2279</t>
  </si>
  <si>
    <t>PRETEC</t>
  </si>
  <si>
    <t>PREMIER TECHNOLOGY, INC.</t>
  </si>
  <si>
    <t>FREEMAN</t>
  </si>
  <si>
    <t>208-785-2274</t>
  </si>
  <si>
    <t>1858 WEST BRIDGE STREET</t>
  </si>
  <si>
    <t>BLACKFOOT</t>
  </si>
  <si>
    <t>83221-5115</t>
  </si>
  <si>
    <t>10-C2282A</t>
  </si>
  <si>
    <t>CORNER</t>
  </si>
  <si>
    <t>CORNERSTONE COMMISSIONING</t>
  </si>
  <si>
    <t>PETERSSON</t>
  </si>
  <si>
    <t>BO</t>
  </si>
  <si>
    <t>978-887-8177</t>
  </si>
  <si>
    <t>11 COLD SPRING DRIVE</t>
  </si>
  <si>
    <t>BOXFORD</t>
  </si>
  <si>
    <t>01921-1911</t>
  </si>
  <si>
    <t>10-C2689</t>
  </si>
  <si>
    <t>R2567</t>
  </si>
  <si>
    <t>RICE, BARBARA J</t>
  </si>
  <si>
    <t>10-P0209</t>
  </si>
  <si>
    <t>CPOLK</t>
  </si>
  <si>
    <t>POLK, CHARLENE</t>
  </si>
  <si>
    <t>BLETT</t>
  </si>
  <si>
    <t>CAROLE</t>
  </si>
  <si>
    <t>757-683-5290</t>
  </si>
  <si>
    <t>10-P0249</t>
  </si>
  <si>
    <t>HALL</t>
  </si>
  <si>
    <t>JOSEPH</t>
  </si>
  <si>
    <t>757-823-9053</t>
  </si>
  <si>
    <t>10C0418300</t>
  </si>
  <si>
    <t>TYLER, JULIE K</t>
  </si>
  <si>
    <t>GAUDREAU</t>
  </si>
  <si>
    <t>DEBBIE</t>
  </si>
  <si>
    <t>594-7392</t>
  </si>
  <si>
    <t>10C0503020</t>
  </si>
  <si>
    <t>TED NEWELL</t>
  </si>
  <si>
    <t>215-625-4137</t>
  </si>
  <si>
    <t>10C2689200</t>
  </si>
  <si>
    <t>CPOLK-A</t>
  </si>
  <si>
    <t>HUYG</t>
  </si>
  <si>
    <t>MONICA</t>
  </si>
  <si>
    <t>11-C0202</t>
  </si>
  <si>
    <t>CARD</t>
  </si>
  <si>
    <t>ROBYN</t>
  </si>
  <si>
    <t>11-C0358</t>
  </si>
  <si>
    <t>PIEHOI</t>
  </si>
  <si>
    <t>PIEDMONT HOIST &amp; CRANE, I</t>
  </si>
  <si>
    <t>NEWCOMB</t>
  </si>
  <si>
    <t>ANDY</t>
  </si>
  <si>
    <t>336-992-1355</t>
  </si>
  <si>
    <t>336-993-5843</t>
  </si>
  <si>
    <t>8511-A NORCROSS ROAD</t>
  </si>
  <si>
    <t>COLFAX</t>
  </si>
  <si>
    <t>NC</t>
  </si>
  <si>
    <t>11-C1041</t>
  </si>
  <si>
    <t>11-C1226</t>
  </si>
  <si>
    <t>CLEAIR</t>
  </si>
  <si>
    <t>CLEAN AIR TECHNOLOGY</t>
  </si>
  <si>
    <t>FAVOR</t>
  </si>
  <si>
    <t>BEVERLY</t>
  </si>
  <si>
    <t>734-459-9437</t>
  </si>
  <si>
    <t>41105 CAPITAL ST.</t>
  </si>
  <si>
    <t>CANTON,</t>
  </si>
  <si>
    <t>11-C1568</t>
  </si>
  <si>
    <t>108 PRODUCTION DRIVE</t>
  </si>
  <si>
    <t>11-C1802</t>
  </si>
  <si>
    <t>UNIVSO</t>
  </si>
  <si>
    <t>UNIV. OF SOUTHERN CALIFOR</t>
  </si>
  <si>
    <t>MCNAY</t>
  </si>
  <si>
    <t>DAN</t>
  </si>
  <si>
    <t>310-448-8215</t>
  </si>
  <si>
    <t>310-823-5624</t>
  </si>
  <si>
    <t>THE MOSIS SERVICE</t>
  </si>
  <si>
    <t>USC INFORMATION SCIENCE INSTITUTE</t>
  </si>
  <si>
    <t>4676 ADMIRALTY WAY, 7TH FLOOR</t>
  </si>
  <si>
    <t>MARINA DEL REY</t>
  </si>
  <si>
    <t>90292-6695</t>
  </si>
  <si>
    <t>11-C1841</t>
  </si>
  <si>
    <t>11-C1871</t>
  </si>
  <si>
    <t>ROME</t>
  </si>
  <si>
    <t>CHANNELL</t>
  </si>
  <si>
    <t>617-253-4734</t>
  </si>
  <si>
    <t>OFFICE OF SPONSORED PROGRAMS</t>
  </si>
  <si>
    <t>77 MASSACHUSETTS AVE.</t>
  </si>
  <si>
    <t>BUILDING E19, ROOM 750</t>
  </si>
  <si>
    <t>11-C2503</t>
  </si>
  <si>
    <t>KONDA2</t>
  </si>
  <si>
    <t>ANATOLIY M. KONDRATENKO</t>
  </si>
  <si>
    <t>KONDRATENKO</t>
  </si>
  <si>
    <t>ANATOLIY</t>
  </si>
  <si>
    <t xml:space="preserve">28-10 ZHEMCHUZHNAYA STR. </t>
  </si>
  <si>
    <t>NOVOSIBIRSK</t>
  </si>
  <si>
    <t>RUS</t>
  </si>
  <si>
    <t>11-C3079</t>
  </si>
  <si>
    <t>FOLEY</t>
  </si>
  <si>
    <t xml:space="preserve">FOLEY MATERIAL HANDLING </t>
  </si>
  <si>
    <t>LEFEBVRE</t>
  </si>
  <si>
    <t>804-459-1116</t>
  </si>
  <si>
    <t>P.O. BOX 289</t>
  </si>
  <si>
    <t>ASHLAND</t>
  </si>
  <si>
    <t>11-C3123</t>
  </si>
  <si>
    <t>GIBIND</t>
  </si>
  <si>
    <t>GIBSON INDUSTRIAL INC.</t>
  </si>
  <si>
    <t>GIBSON</t>
  </si>
  <si>
    <t>RAY</t>
  </si>
  <si>
    <t>804-222-7340</t>
  </si>
  <si>
    <t>2804 WALMSLEY BLVD.</t>
  </si>
  <si>
    <t>11-F3077</t>
  </si>
  <si>
    <t>FERMI</t>
  </si>
  <si>
    <t>FERMI RESEARCH ALLIANCE L</t>
  </si>
  <si>
    <t>LYKE</t>
  </si>
  <si>
    <t>MARY JO</t>
  </si>
  <si>
    <t>630-840-8976</t>
  </si>
  <si>
    <t>P.O. BOX 500</t>
  </si>
  <si>
    <t>MAIL STATION 112</t>
  </si>
  <si>
    <t>BATAVIA</t>
  </si>
  <si>
    <t>11-P0552</t>
  </si>
  <si>
    <t>11-P1331</t>
  </si>
  <si>
    <t>11-P1824</t>
  </si>
  <si>
    <t>CONVER</t>
  </si>
  <si>
    <t>CONVERGINT TECHNOLOGIES</t>
  </si>
  <si>
    <t>VANZILE</t>
  </si>
  <si>
    <t>757-591-2700</t>
  </si>
  <si>
    <t>804-358-0444</t>
  </si>
  <si>
    <t>4821 BETHLEHEM ROAD</t>
  </si>
  <si>
    <t>11-P2121</t>
  </si>
  <si>
    <t>WASTEA</t>
  </si>
  <si>
    <t>WASTE ALLIANCE OF NORTH</t>
  </si>
  <si>
    <t>MEE</t>
  </si>
  <si>
    <t>MIKE</t>
  </si>
  <si>
    <t>817-0335</t>
  </si>
  <si>
    <t>116 PINE BLUFF DRIVE</t>
  </si>
  <si>
    <t>11-P3001</t>
  </si>
  <si>
    <t>LOCKWO</t>
  </si>
  <si>
    <t>LOCKWOOD BROTHERS INC.</t>
  </si>
  <si>
    <t>KOCH</t>
  </si>
  <si>
    <t>757-722-1946</t>
  </si>
  <si>
    <t>220 SALTERS CREEK ROAD</t>
  </si>
  <si>
    <t>11-P3181</t>
  </si>
  <si>
    <t>SHIELD</t>
  </si>
  <si>
    <t>SHIELDS COMMUNICATIONS</t>
  </si>
  <si>
    <t>SHIELDS</t>
  </si>
  <si>
    <t>JON</t>
  </si>
  <si>
    <t>1811 ROSENEATH ROAD</t>
  </si>
  <si>
    <t>11-P3399</t>
  </si>
  <si>
    <t>WILMUL</t>
  </si>
  <si>
    <t>WILLIAMS, MULLEN, CLARK &amp;</t>
  </si>
  <si>
    <t>MAUCK</t>
  </si>
  <si>
    <t>WILLIAM</t>
  </si>
  <si>
    <t>804-420-6000</t>
  </si>
  <si>
    <t>804-420-6507</t>
  </si>
  <si>
    <t>dba WILLIAMS MULLEN</t>
  </si>
  <si>
    <t>1021 EAST CARY STREET, 17TH FLOOR</t>
  </si>
  <si>
    <t>11-V0704</t>
  </si>
  <si>
    <t>11A0009400</t>
  </si>
  <si>
    <t>BECKY ELLIS</t>
  </si>
  <si>
    <t>11A0009401</t>
  </si>
  <si>
    <t>J TYLER/ T STEWART</t>
  </si>
  <si>
    <t>11A0009500</t>
  </si>
  <si>
    <t>MCCLOUD, CHRISTINA</t>
  </si>
  <si>
    <t>C MCCLOUD/T STEWART</t>
  </si>
  <si>
    <t>11C0023100</t>
  </si>
  <si>
    <t>11C0024100</t>
  </si>
  <si>
    <t>11C0026100</t>
  </si>
  <si>
    <t>727-5310</t>
  </si>
  <si>
    <t>727-5085</t>
  </si>
  <si>
    <t>11C0616300</t>
  </si>
  <si>
    <t>FLOINT</t>
  </si>
  <si>
    <t>FLORIDA INTERNATIONAL UNV</t>
  </si>
  <si>
    <t>NET 5</t>
  </si>
  <si>
    <t>ROBERTO</t>
  </si>
  <si>
    <t>DIVISION OF SPONSORED RESEARCH</t>
  </si>
  <si>
    <t>11200 SW 8TH STREET, MARC 430</t>
  </si>
  <si>
    <t>UNIVERSITY PARK CAMPUS</t>
  </si>
  <si>
    <t>MIAMI</t>
  </si>
  <si>
    <t>FL</t>
  </si>
  <si>
    <t>33199-2516</t>
  </si>
  <si>
    <t>11C1987002</t>
  </si>
  <si>
    <t>RANCOR</t>
  </si>
  <si>
    <t>RANCORN WILDMAN ARCHITECT</t>
  </si>
  <si>
    <t>MEL GREWE</t>
  </si>
  <si>
    <t>873-6606</t>
  </si>
  <si>
    <t>873-0730</t>
  </si>
  <si>
    <t>601 THIMBLE SHOALS BLVD.</t>
  </si>
  <si>
    <t>SUITE 210</t>
  </si>
  <si>
    <t>12-C0240</t>
  </si>
  <si>
    <t>WESTRO</t>
  </si>
  <si>
    <t>WEST ROOFING SYSTEMS,INC.</t>
  </si>
  <si>
    <t>MOORE</t>
  </si>
  <si>
    <t>JACK</t>
  </si>
  <si>
    <t>800-356-5748</t>
  </si>
  <si>
    <t>440-355-8106</t>
  </si>
  <si>
    <t>121 COMMERCE DRIVE</t>
  </si>
  <si>
    <t>LA GRANGE</t>
  </si>
  <si>
    <t>12-C0356</t>
  </si>
  <si>
    <t>D8434</t>
  </si>
  <si>
    <t>DECHRISTOPHER JR, ALBERT</t>
  </si>
  <si>
    <t>LISTAI</t>
  </si>
  <si>
    <t>LISTA INTERNATIONAL CORP.</t>
  </si>
  <si>
    <t>SCHOEN</t>
  </si>
  <si>
    <t>508-429-1350</t>
  </si>
  <si>
    <t>508-626-0353</t>
  </si>
  <si>
    <t>D FAZENBAKER/28G</t>
  </si>
  <si>
    <t>106 LOWLAND STREET</t>
  </si>
  <si>
    <t>HOLLISTON</t>
  </si>
  <si>
    <t>D7242</t>
  </si>
  <si>
    <t>12-C0559</t>
  </si>
  <si>
    <t>GARY NIXON</t>
  </si>
  <si>
    <t>617-253-9200</t>
  </si>
  <si>
    <t>12-C0643</t>
  </si>
  <si>
    <t>SCIAKY</t>
  </si>
  <si>
    <t>SCIAKY INC</t>
  </si>
  <si>
    <t>ROBINSON</t>
  </si>
  <si>
    <t>RICHARD</t>
  </si>
  <si>
    <t>708-496-6173</t>
  </si>
  <si>
    <t>4915 WEST 67TH STREET</t>
  </si>
  <si>
    <t>CHICAGO</t>
  </si>
  <si>
    <t>12-C1577</t>
  </si>
  <si>
    <t>WARWIC</t>
  </si>
  <si>
    <t>WARWICK PLUMBING&amp;HEATING</t>
  </si>
  <si>
    <t>BRIAN SAUNDERS</t>
  </si>
  <si>
    <t>599-6111</t>
  </si>
  <si>
    <t>dba WARWICK MECHANICAL GROUP</t>
  </si>
  <si>
    <t>11048 WARWICK BLVD</t>
  </si>
  <si>
    <t>23601-3229</t>
  </si>
  <si>
    <t>12-C1608</t>
  </si>
  <si>
    <t>CARREL</t>
  </si>
  <si>
    <t>CARR ELECTRICAL TECHNOLOG</t>
  </si>
  <si>
    <t>ATKINS</t>
  </si>
  <si>
    <t>PAMELA</t>
  </si>
  <si>
    <t>269-0080</t>
  </si>
  <si>
    <t>269-0048</t>
  </si>
  <si>
    <t>497 MULLER LANE</t>
  </si>
  <si>
    <t>12-C2037</t>
  </si>
  <si>
    <t>TAYENT</t>
  </si>
  <si>
    <t>TAYLOR ENTERPRISE, LLC</t>
  </si>
  <si>
    <t>TAYLOR</t>
  </si>
  <si>
    <t>RONALD</t>
  </si>
  <si>
    <t>757-723-6711</t>
  </si>
  <si>
    <t>2462 WEST PEMBROKE AVE.</t>
  </si>
  <si>
    <t>12-C2082</t>
  </si>
  <si>
    <t>SHOREL</t>
  </si>
  <si>
    <t>SHORELINE INDUSTRIES INC.</t>
  </si>
  <si>
    <t>HESS</t>
  </si>
  <si>
    <t>397-9877</t>
  </si>
  <si>
    <t>397-9878</t>
  </si>
  <si>
    <t>1040 VIRGINIA AVE.</t>
  </si>
  <si>
    <t>12-C2403</t>
  </si>
  <si>
    <t>216-401-1367</t>
  </si>
  <si>
    <t>12-C2405</t>
  </si>
  <si>
    <t>12-C2448</t>
  </si>
  <si>
    <t>12-C2672</t>
  </si>
  <si>
    <t>VUSKIOC</t>
  </si>
  <si>
    <t>LEPSHA</t>
  </si>
  <si>
    <t>683-4611</t>
  </si>
  <si>
    <t>12-F1748A</t>
  </si>
  <si>
    <t>MARY JO LYKE</t>
  </si>
  <si>
    <t>KO JONES/MARK WISEMAN</t>
  </si>
  <si>
    <t>12-P0024</t>
  </si>
  <si>
    <t>APCOGR</t>
  </si>
  <si>
    <t>APCO GRAPHICS, INC.</t>
  </si>
  <si>
    <t>.2%-10,NET 30</t>
  </si>
  <si>
    <t>COLNER</t>
  </si>
  <si>
    <t>GAYLE</t>
  </si>
  <si>
    <t>301-577-3930</t>
  </si>
  <si>
    <t>301-577-3934</t>
  </si>
  <si>
    <t>4601 PRESIDENTS DRIVE</t>
  </si>
  <si>
    <t>LANHAM</t>
  </si>
  <si>
    <t>12-P0416</t>
  </si>
  <si>
    <t>ASTURI</t>
  </si>
  <si>
    <t>ASTURIAN GROUP INC.</t>
  </si>
  <si>
    <t>HELMER</t>
  </si>
  <si>
    <t>KEITH</t>
  </si>
  <si>
    <t>757-452-3100</t>
  </si>
  <si>
    <t>757-961-3345</t>
  </si>
  <si>
    <t>201A DEXTER STREET WEST</t>
  </si>
  <si>
    <t>SUITE 103</t>
  </si>
  <si>
    <t>CHESAPEAKE</t>
  </si>
  <si>
    <t>12-P0419</t>
  </si>
  <si>
    <t>WOGRUB</t>
  </si>
  <si>
    <t>W.O. GRUBB STEEL ERECTION</t>
  </si>
  <si>
    <t>BECKER</t>
  </si>
  <si>
    <t>LARRY</t>
  </si>
  <si>
    <t>757-465-4072</t>
  </si>
  <si>
    <t>2201 ELMHURST LANE</t>
  </si>
  <si>
    <t>12-P1320</t>
  </si>
  <si>
    <t>UNIMAS</t>
  </si>
  <si>
    <t>UNIVER. OF MASSACHUSETTS</t>
  </si>
  <si>
    <t>COTE</t>
  </si>
  <si>
    <t>413-545-2480</t>
  </si>
  <si>
    <t>OFFICE OF GRANT &amp; CONTRACT ADMIN.</t>
  </si>
  <si>
    <t>RESEARCH ADMINISTRATION BLDG.</t>
  </si>
  <si>
    <t>70 BUTTERFIELD TERRACE</t>
  </si>
  <si>
    <t>AMHERST</t>
  </si>
  <si>
    <t>01003-9242</t>
  </si>
  <si>
    <t>12-P2509</t>
  </si>
  <si>
    <t>12-V0235</t>
  </si>
  <si>
    <t>221-3941</t>
  </si>
  <si>
    <t>12C2405002</t>
  </si>
  <si>
    <t>12C2405003</t>
  </si>
  <si>
    <t>MARY KAY HAYDEN</t>
  </si>
  <si>
    <t>12C2405004</t>
  </si>
  <si>
    <t>HAYDEN</t>
  </si>
  <si>
    <t>MARY KAY</t>
  </si>
  <si>
    <t>J TYLER/TANYA STEWART</t>
  </si>
  <si>
    <t>12C2447100</t>
  </si>
  <si>
    <t>JULIE</t>
  </si>
  <si>
    <t>12C2447200</t>
  </si>
  <si>
    <t>TYLER</t>
  </si>
  <si>
    <t>12C2447300</t>
  </si>
  <si>
    <t>12C2447301</t>
  </si>
  <si>
    <t>J TYLER/T STEWART</t>
  </si>
  <si>
    <t>12C2447400</t>
  </si>
  <si>
    <t>13-C0011</t>
  </si>
  <si>
    <t>KEONA BOOTHE</t>
  </si>
  <si>
    <t>13-C0014</t>
  </si>
  <si>
    <t>13-C0037</t>
  </si>
  <si>
    <t>RM</t>
  </si>
  <si>
    <t>13-C0316</t>
  </si>
  <si>
    <t>757-873-0123</t>
  </si>
  <si>
    <t>757-873-0467</t>
  </si>
  <si>
    <t>13-C0474</t>
  </si>
  <si>
    <t>GRINNELL-A</t>
  </si>
  <si>
    <t>MARTINEZ, KRISTIN M</t>
  </si>
  <si>
    <t>SIEGO2</t>
  </si>
  <si>
    <t>SIEMENS GOV'T TECHNOLOGIE</t>
  </si>
  <si>
    <t>GUIFFAULT</t>
  </si>
  <si>
    <t>LISA</t>
  </si>
  <si>
    <t>972-238-6800</t>
  </si>
  <si>
    <t>972-772-8632</t>
  </si>
  <si>
    <t>T COATES/12B1</t>
  </si>
  <si>
    <t>PLM DIVISION</t>
  </si>
  <si>
    <t>1010 EAST ARAPAHO ROAD</t>
  </si>
  <si>
    <t>RICHARDSON</t>
  </si>
  <si>
    <t>75081-2302</t>
  </si>
  <si>
    <t>13-C0647</t>
  </si>
  <si>
    <t>WARDMA</t>
  </si>
  <si>
    <t>WARD MARINE ENTERPRISES</t>
  </si>
  <si>
    <t>WARD</t>
  </si>
  <si>
    <t>CECIL</t>
  </si>
  <si>
    <t>838-9626</t>
  </si>
  <si>
    <t>838-9650</t>
  </si>
  <si>
    <t>611 COPELAND DRIVE</t>
  </si>
  <si>
    <t>13-C0804</t>
  </si>
  <si>
    <t>MECRES</t>
  </si>
  <si>
    <t>MECHANICAL RESOURCES INC.</t>
  </si>
  <si>
    <t>JOHN MANCIL</t>
  </si>
  <si>
    <t>873-0298</t>
  </si>
  <si>
    <t>873-0195</t>
  </si>
  <si>
    <t>P.O. BOX 120008</t>
  </si>
  <si>
    <t>13-C1076</t>
  </si>
  <si>
    <t>BRANSC</t>
  </si>
  <si>
    <t>BRANSCOME INC.</t>
  </si>
  <si>
    <t>KOWALSKI</t>
  </si>
  <si>
    <t>887-3040</t>
  </si>
  <si>
    <t>887-3269</t>
  </si>
  <si>
    <t xml:space="preserve">  dba BRANSCOME CONCRETE</t>
  </si>
  <si>
    <t>432 MCLAWS CIRCLE</t>
  </si>
  <si>
    <t>13-C1217</t>
  </si>
  <si>
    <t>HYLTON</t>
  </si>
  <si>
    <t>HYLTON BUILDERS INC.</t>
  </si>
  <si>
    <t>RANDY</t>
  </si>
  <si>
    <t>757-382-7266</t>
  </si>
  <si>
    <t>3324 VIRGINIA BEACH BLVD</t>
  </si>
  <si>
    <t>SUITE 106</t>
  </si>
  <si>
    <t>13-C1516</t>
  </si>
  <si>
    <t>13-F0624</t>
  </si>
  <si>
    <t>BROSCI</t>
  </si>
  <si>
    <t>BROOKHAVEN SCIENCE ASSOC.</t>
  </si>
  <si>
    <t>ANERELLA</t>
  </si>
  <si>
    <t>631-344-7291</t>
  </si>
  <si>
    <t>BROOKHAVEN NATIONAL LABORATORY</t>
  </si>
  <si>
    <t>P3 WORKSHOP</t>
  </si>
  <si>
    <t>P O BOX 5000, BUILDING 535B</t>
  </si>
  <si>
    <t>UPTON</t>
  </si>
  <si>
    <t>11973-5000</t>
  </si>
  <si>
    <t>13-P0039</t>
  </si>
  <si>
    <t>EMENET</t>
  </si>
  <si>
    <t>EMERSON NETWORK POWER,</t>
  </si>
  <si>
    <t>BRENZOVICH</t>
  </si>
  <si>
    <t>SUE</t>
  </si>
  <si>
    <t>804-205-1485</t>
  </si>
  <si>
    <t>804-270-5703</t>
  </si>
  <si>
    <t>610 EXECUTIVE CAMPUS DRIVE</t>
  </si>
  <si>
    <t>WESTERVILLE</t>
  </si>
  <si>
    <t>13-P0315</t>
  </si>
  <si>
    <t>BROOKS</t>
  </si>
  <si>
    <t>13-P1315</t>
  </si>
  <si>
    <t>CASH</t>
  </si>
  <si>
    <t>JEFFREY</t>
  </si>
  <si>
    <t>13A1313001</t>
  </si>
  <si>
    <t>HITTEL</t>
  </si>
  <si>
    <t>HITT ELECTRIC CORP.</t>
  </si>
  <si>
    <t>ROBERT HITT</t>
  </si>
  <si>
    <t>1-804-422-2740</t>
  </si>
  <si>
    <t>1924 VIRGINIA BEACH BLVD.</t>
  </si>
  <si>
    <t>13C0011002</t>
  </si>
  <si>
    <t>757-229-3941</t>
  </si>
  <si>
    <t>13C0011003</t>
  </si>
  <si>
    <t>13C0011004</t>
  </si>
  <si>
    <t>BOOTH</t>
  </si>
  <si>
    <t>J TYLER/TANYA G STEWART</t>
  </si>
  <si>
    <t>13C0014002</t>
  </si>
  <si>
    <t>13C0014003</t>
  </si>
  <si>
    <t>TIAJUANA JACKSON</t>
  </si>
  <si>
    <t>J TENBUSCH/T STEWART</t>
  </si>
  <si>
    <t>13C0937100</t>
  </si>
  <si>
    <t>13C0937300</t>
  </si>
  <si>
    <t>JENNY GARCIA</t>
  </si>
  <si>
    <t>13C0937400</t>
  </si>
  <si>
    <t>13C1013100</t>
  </si>
  <si>
    <t>UNIOFN</t>
  </si>
  <si>
    <t>UNIV. SYS. OF NEW HAMPSHI</t>
  </si>
  <si>
    <t>CHERLY</t>
  </si>
  <si>
    <t>603-862-0051</t>
  </si>
  <si>
    <t>603-862-3564</t>
  </si>
  <si>
    <t>UNIVERSITY OF NEW HAMPSHIRE</t>
  </si>
  <si>
    <t>ATTN: D.HARDY,SEN.GRANT&amp;CONT.ADMINISTRA.</t>
  </si>
  <si>
    <t>51 COLLEGE ROAD</t>
  </si>
  <si>
    <t>DURHAM</t>
  </si>
  <si>
    <t>NH</t>
  </si>
  <si>
    <t>13C1013200</t>
  </si>
  <si>
    <t>KELLY SHAW</t>
  </si>
  <si>
    <t>603-862-4672</t>
  </si>
  <si>
    <t>603-862-4674</t>
  </si>
  <si>
    <t>M LANEY/T STEWART</t>
  </si>
  <si>
    <t>13C1013300</t>
  </si>
  <si>
    <t>KELLY</t>
  </si>
  <si>
    <t>13C1252100</t>
  </si>
  <si>
    <t>HUSEREAY</t>
  </si>
  <si>
    <t>DANA</t>
  </si>
  <si>
    <t>13C1252200</t>
  </si>
  <si>
    <t>DANA HUSEREAU</t>
  </si>
  <si>
    <t>860-486-6716</t>
  </si>
  <si>
    <t>13C1252300</t>
  </si>
  <si>
    <t>HUSEREAU</t>
  </si>
  <si>
    <t>J TENBUSCH/TANYA STEAWRT</t>
  </si>
  <si>
    <t>14-C0166</t>
  </si>
  <si>
    <t>14-C0590</t>
  </si>
  <si>
    <t>AMPLIT</t>
  </si>
  <si>
    <t>AMPLITUDE LASER, INC.</t>
  </si>
  <si>
    <t>BRAUNSCHWEIG</t>
  </si>
  <si>
    <t>617-401-2195</t>
  </si>
  <si>
    <t>FITZPATRICK/P EVTUSHENKO</t>
  </si>
  <si>
    <t>ONE BROADWAY, 14TH FLOOR</t>
  </si>
  <si>
    <t>14-C0678</t>
  </si>
  <si>
    <t>CATHERINE MCQUADE</t>
  </si>
  <si>
    <t>757-369-3673</t>
  </si>
  <si>
    <t>14-C1014</t>
  </si>
  <si>
    <t>JEFF CASH</t>
  </si>
  <si>
    <t>14-C1473</t>
  </si>
  <si>
    <t>HOYER</t>
  </si>
  <si>
    <t>CRAIG</t>
  </si>
  <si>
    <t>OVERNIGHT</t>
  </si>
  <si>
    <t>14-C1480</t>
  </si>
  <si>
    <t>LARMS</t>
  </si>
  <si>
    <t>ARMSTRONG, LASHAUNDA O</t>
  </si>
  <si>
    <t>HEARDC</t>
  </si>
  <si>
    <t>HEARD CONSTRUCTION, INC.</t>
  </si>
  <si>
    <t>JASON HEARD</t>
  </si>
  <si>
    <t>757-673-0573</t>
  </si>
  <si>
    <t>757-961-2998</t>
  </si>
  <si>
    <t>L ARMSTRONG/C SNETTER</t>
  </si>
  <si>
    <t xml:space="preserve">  dba  HEARD CONTRACTING</t>
  </si>
  <si>
    <t>201-A DEXTER STREET WEST</t>
  </si>
  <si>
    <t>14-P0173</t>
  </si>
  <si>
    <t>SWFUNK</t>
  </si>
  <si>
    <t>S.W. FUNK INDUSTRIAL CONT</t>
  </si>
  <si>
    <t>TETRICK</t>
  </si>
  <si>
    <t>CLAY</t>
  </si>
  <si>
    <t>804-748-0461</t>
  </si>
  <si>
    <t>1710 W. HUNDRED ROAD</t>
  </si>
  <si>
    <t>CHESTER</t>
  </si>
  <si>
    <t>14C0252100</t>
  </si>
  <si>
    <t>202-994-3909</t>
  </si>
  <si>
    <t>14C0252200</t>
  </si>
  <si>
    <t>CHARLES MAPLES</t>
  </si>
  <si>
    <t>14C0252300</t>
  </si>
  <si>
    <t>14C0436005</t>
  </si>
  <si>
    <t>HANKIN</t>
  </si>
  <si>
    <t>HANKINS &amp; ANDERSON INC</t>
  </si>
  <si>
    <t>VICK</t>
  </si>
  <si>
    <t>804-420-1617</t>
  </si>
  <si>
    <t>H &amp; A ARCHITECTS &amp; ENGINEERS</t>
  </si>
  <si>
    <t>4880 SADLER ROAD</t>
  </si>
  <si>
    <t>GLEN ALLEN</t>
  </si>
  <si>
    <t>23060-6150</t>
  </si>
  <si>
    <t>14C0436012</t>
  </si>
  <si>
    <t>STOCKMAN</t>
  </si>
  <si>
    <t>804-285-4171</t>
  </si>
  <si>
    <t>M TORRES/M SOLAROLI</t>
  </si>
  <si>
    <t>14C1199100</t>
  </si>
  <si>
    <t>CHRISTY BISCHOFF</t>
  </si>
  <si>
    <t>14C1199200</t>
  </si>
  <si>
    <t>15-C0126</t>
  </si>
  <si>
    <t>700 PARK AVENUE</t>
  </si>
  <si>
    <t>15-C0164</t>
  </si>
  <si>
    <t>15-C0497</t>
  </si>
  <si>
    <t>757-488-5065</t>
  </si>
  <si>
    <t>757-465-2781</t>
  </si>
  <si>
    <t>C STEPNEY/M SOLAROLI</t>
  </si>
  <si>
    <t>15-C0512</t>
  </si>
  <si>
    <t>MCQUADE</t>
  </si>
  <si>
    <t>D LEARY/M SOLAROLI</t>
  </si>
  <si>
    <t>15-C0580</t>
  </si>
  <si>
    <t>D LEARY/RONNIE ROUSE</t>
  </si>
  <si>
    <t>15-C0791</t>
  </si>
  <si>
    <t>757-328-2433</t>
  </si>
  <si>
    <t>J TYLER/S CHANDRA/28G</t>
  </si>
  <si>
    <t>15-C1551</t>
  </si>
  <si>
    <t>AUNE</t>
  </si>
  <si>
    <t>M. STEPHAN</t>
  </si>
  <si>
    <t>+33 1 69 08 66</t>
  </si>
  <si>
    <t>+33 01 69 08</t>
  </si>
  <si>
    <t>M TORRES/V BURKERT</t>
  </si>
  <si>
    <t>L7994</t>
  </si>
  <si>
    <t>15C0126100</t>
  </si>
  <si>
    <t>15C0415001</t>
  </si>
  <si>
    <t>MCDON2</t>
  </si>
  <si>
    <t xml:space="preserve">MCDONOUGH BOLYARD PECK, </t>
  </si>
  <si>
    <t>ARBINO</t>
  </si>
  <si>
    <t>EVELINE</t>
  </si>
  <si>
    <t>757-259-0284</t>
  </si>
  <si>
    <t>INDEPENDENCE PLACE</t>
  </si>
  <si>
    <t>676 INDEPENDENCE PARKWAY</t>
  </si>
  <si>
    <t>110 TECHNOLOGY CENTER BUILDING</t>
  </si>
  <si>
    <t>UNIVERSITY PARK</t>
  </si>
  <si>
    <t>16802-7000</t>
  </si>
  <si>
    <t>15C1526100</t>
  </si>
  <si>
    <t>16-C0032</t>
  </si>
  <si>
    <t>OVEDOO</t>
  </si>
  <si>
    <t>DOORS, INC</t>
  </si>
  <si>
    <t>757-363-0330</t>
  </si>
  <si>
    <t>C  STEPNEY/S CHANDRA</t>
  </si>
  <si>
    <t>T/A OVERHEAD DOOR COMPANY OF NORFOLK</t>
  </si>
  <si>
    <t>1417 MILLER STORE ROAD</t>
  </si>
  <si>
    <t>M TORRES/R SPROUSE</t>
  </si>
  <si>
    <t>NET 14</t>
  </si>
  <si>
    <t>MIKE BRILEY</t>
  </si>
  <si>
    <t xml:space="preserve">C STEPNEY/ M SOLAROLI </t>
  </si>
  <si>
    <t>16-C1011</t>
  </si>
  <si>
    <t>EWCONS</t>
  </si>
  <si>
    <t xml:space="preserve">EAST WEST CONSTRUCTION </t>
  </si>
  <si>
    <t>BLAND</t>
  </si>
  <si>
    <t>SCOTT</t>
  </si>
  <si>
    <t>757-216-3152</t>
  </si>
  <si>
    <t>757-257-3422</t>
  </si>
  <si>
    <t>700 INDEPENDENCE BLVD</t>
  </si>
  <si>
    <t>SUITE 201</t>
  </si>
  <si>
    <t xml:space="preserve">VIRGINIA BEACH </t>
  </si>
  <si>
    <t>16-C1102</t>
  </si>
  <si>
    <t>RPCIND</t>
  </si>
  <si>
    <t>RPC INDUSTRIES INC.</t>
  </si>
  <si>
    <t>COCKRELL</t>
  </si>
  <si>
    <t>BUDDY</t>
  </si>
  <si>
    <t>757-827-9625</t>
  </si>
  <si>
    <t>757-827-5069</t>
  </si>
  <si>
    <t>J TYLER/S CHANDRA</t>
  </si>
  <si>
    <t>705 INDUSTRY DRIVE</t>
  </si>
  <si>
    <t>NOMURA</t>
  </si>
  <si>
    <t>NOMURA PLATING CO., LTD.</t>
  </si>
  <si>
    <t>Yokomi</t>
  </si>
  <si>
    <t>Shinichiro</t>
  </si>
  <si>
    <t>81 (6) 6473-1355</t>
  </si>
  <si>
    <t>PESHEHONOFF/K WILSON</t>
  </si>
  <si>
    <t>5-12-20 HIMEJIMA</t>
  </si>
  <si>
    <t>NISHIYODOGAWA-KU</t>
  </si>
  <si>
    <t>OSAKA</t>
  </si>
  <si>
    <t>555-0033</t>
  </si>
  <si>
    <t>JAP</t>
  </si>
  <si>
    <t>16-C1301</t>
  </si>
  <si>
    <t>D&amp;DMEC</t>
  </si>
  <si>
    <t>D&amp;D MECHANICAL INC</t>
  </si>
  <si>
    <t>2% 10,NET 30</t>
  </si>
  <si>
    <t>CROOKS</t>
  </si>
  <si>
    <t>804-271-6811</t>
  </si>
  <si>
    <t>C STEPNEY/C WHITLATCH</t>
  </si>
  <si>
    <t>2563 BELLWOOD ROAD</t>
  </si>
  <si>
    <t>PO STATUS</t>
  </si>
  <si>
    <t>11-P3001A</t>
  </si>
  <si>
    <t>1-C0024100</t>
  </si>
  <si>
    <t/>
  </si>
  <si>
    <t>Subcontract PO Status Update</t>
  </si>
  <si>
    <t>Open Count</t>
  </si>
  <si>
    <t>NOTES</t>
  </si>
  <si>
    <t>C DUBBE</t>
  </si>
  <si>
    <t>TANYA STEWART</t>
  </si>
  <si>
    <t>C KAUFMAN</t>
  </si>
  <si>
    <t>K WILSON</t>
  </si>
  <si>
    <t>HUQUE</t>
  </si>
  <si>
    <t>S CHANDRA</t>
  </si>
  <si>
    <t xml:space="preserve"> M SOLAROLI </t>
  </si>
  <si>
    <t>K DIXON</t>
  </si>
  <si>
    <t>C SCANLON</t>
  </si>
  <si>
    <t>R SPROUSE</t>
  </si>
  <si>
    <t>T MICHALSKI</t>
  </si>
  <si>
    <t>C SNETTER</t>
  </si>
  <si>
    <t>E Daly</t>
  </si>
  <si>
    <t>Araneius</t>
  </si>
  <si>
    <t xml:space="preserve">MBEVINS </t>
  </si>
  <si>
    <t>PO Value (in $K)</t>
  </si>
  <si>
    <t xml:space="preserve">DEOB Request 10/27/17 </t>
  </si>
  <si>
    <t>E. Winslow Per Chandra</t>
  </si>
  <si>
    <t>Oct INV (2)</t>
  </si>
  <si>
    <t>NEW     ACCR</t>
  </si>
  <si>
    <t>NEW            ACCR</t>
  </si>
  <si>
    <t>INV OCT (8) ACCR</t>
  </si>
  <si>
    <t>NEW        ACCR</t>
  </si>
  <si>
    <t>OCT INV (2)</t>
  </si>
  <si>
    <t>INV (JUNE)</t>
  </si>
  <si>
    <t>NEW      ACCR</t>
  </si>
  <si>
    <t>INV SEPT    DONE DEOB</t>
  </si>
  <si>
    <t>NEW       ACCR</t>
  </si>
  <si>
    <t>2 INV SEPT ACCR</t>
  </si>
  <si>
    <t>ACCR mpk</t>
  </si>
  <si>
    <t>INV AUG      INV SEP DONE DEOB</t>
  </si>
  <si>
    <t>NO ACCR (100% ACCRD)</t>
  </si>
  <si>
    <t>NEW INV OCT</t>
  </si>
  <si>
    <t>M LANEY/DALY/K WILSON</t>
  </si>
  <si>
    <t>ACCR 
INV NOV</t>
  </si>
  <si>
    <t>INV (5) ACCR (INV)</t>
  </si>
  <si>
    <t>ACCR 
INV OCT</t>
  </si>
  <si>
    <t>INV (2) ACCR</t>
  </si>
  <si>
    <t>INV (OCT)
INV NOV</t>
  </si>
  <si>
    <t>Need Deob Request</t>
  </si>
  <si>
    <t>NO ACCR ONLY TVL</t>
  </si>
  <si>
    <t>ONLY Travel</t>
  </si>
  <si>
    <t>DEOB Needed</t>
  </si>
  <si>
    <t>DEOB Needed??</t>
  </si>
  <si>
    <t>INV (AUG &amp; SEP)  ACCR</t>
  </si>
  <si>
    <t>M8395</t>
  </si>
  <si>
    <t>MADDOX, DEANN J</t>
  </si>
  <si>
    <t>D MADDOX/C DUBBE</t>
  </si>
  <si>
    <t>18-C0109</t>
  </si>
  <si>
    <t>UNC-CH</t>
  </si>
  <si>
    <t>UNIV OF N CAROLINA CHAPEL</t>
  </si>
  <si>
    <t>DESTINIATION</t>
  </si>
  <si>
    <t>STRAYHORN</t>
  </si>
  <si>
    <t>JOHN</t>
  </si>
  <si>
    <t>919-962-8001</t>
  </si>
  <si>
    <t xml:space="preserve">OFFICE OF SPONSORED RESEARCH </t>
  </si>
  <si>
    <t>104 AIRPORT DRIVE</t>
  </si>
  <si>
    <t>SUITE 2200</t>
  </si>
  <si>
    <t>CHAPEL HILL</t>
  </si>
  <si>
    <t>27599-1350</t>
  </si>
  <si>
    <t>18-C0191</t>
  </si>
  <si>
    <t>SEMPRO</t>
  </si>
  <si>
    <t>SEMICONDUCTOR PROCESS</t>
  </si>
  <si>
    <t>DOUGLAS</t>
  </si>
  <si>
    <t>ROBIN</t>
  </si>
  <si>
    <t>661-257-0934</t>
  </si>
  <si>
    <t>661-257-1083</t>
  </si>
  <si>
    <t>T PESHEHONOFF/P DENNY</t>
  </si>
  <si>
    <t>27963 FRANKLIN PARKWAY</t>
  </si>
  <si>
    <t>VALENCIA</t>
  </si>
  <si>
    <t>PO</t>
  </si>
  <si>
    <t>Rel</t>
  </si>
  <si>
    <t>Total  (PO Line Extended Amount) No.2</t>
  </si>
  <si>
    <t>Total  (Received Amount) No.2</t>
  </si>
  <si>
    <t>Total  (Vouchered Amount) No.2</t>
  </si>
  <si>
    <t>Total  (Posted Amount) No.2</t>
  </si>
  <si>
    <t>S</t>
  </si>
  <si>
    <t>C</t>
  </si>
  <si>
    <t>FOLEY MATERIAL HANDLING</t>
  </si>
  <si>
    <t>THE CATHOLIC UNIVERSITY</t>
  </si>
  <si>
    <t>O</t>
  </si>
  <si>
    <t>ETTORE ZANON S.P.A.</t>
  </si>
  <si>
    <t>W.M. SCHLOSSER COMPANY</t>
  </si>
  <si>
    <t>MCDONOUGH BOLYARD PECK,</t>
  </si>
  <si>
    <t>EAST WEST CONSTRUCTION</t>
  </si>
  <si>
    <t>HIGH POINT CONSULTING</t>
  </si>
  <si>
    <t>ROOFING AND SUSTAINABLE</t>
  </si>
  <si>
    <t>PO Accrued (in $K)</t>
  </si>
  <si>
    <t>PO Vouchered (in $K)</t>
  </si>
  <si>
    <t>DEOB Request 1/2/18</t>
  </si>
  <si>
    <t>Travel ONLY, Deob Req 1/2/18</t>
  </si>
  <si>
    <t>Balance (Val-Accr) 
(in $K)</t>
  </si>
  <si>
    <t>No Accrual</t>
  </si>
  <si>
    <t>NO ACCR INV DEC</t>
  </si>
  <si>
    <t>ACCR INV (4)</t>
  </si>
  <si>
    <t>INV (2) DEC</t>
  </si>
  <si>
    <t>ACCR INV NOV</t>
  </si>
  <si>
    <t>ACCR INV THRU OCT</t>
  </si>
  <si>
    <t>INV NOV ACCR</t>
  </si>
  <si>
    <t>ACCR INV (2)</t>
  </si>
  <si>
    <t>18-C0268</t>
  </si>
  <si>
    <t>DUKEU2</t>
  </si>
  <si>
    <t>DUKE UNIVERSITY</t>
  </si>
  <si>
    <t>ORD6</t>
  </si>
  <si>
    <t>SKILTON</t>
  </si>
  <si>
    <t>919-681-2461</t>
  </si>
  <si>
    <t>C/O OFFICE OF RESEARCH SUPPORT</t>
  </si>
  <si>
    <t>2200 WEST MAIN STREET</t>
  </si>
  <si>
    <t>SUITE 710</t>
  </si>
  <si>
    <t xml:space="preserve">DURHAM </t>
  </si>
  <si>
    <t>27705-4677</t>
  </si>
  <si>
    <t>DEOB Done 1/19/18</t>
  </si>
  <si>
    <t>LOCKWOOD BROTHERS INC</t>
  </si>
  <si>
    <t>J ANTHONY/TANYA STEWART</t>
  </si>
  <si>
    <t>M LANEY/K WILSON</t>
  </si>
  <si>
    <t>ACCR 
INV JAN</t>
  </si>
  <si>
    <t>INV DEC/ACCR JAN</t>
  </si>
  <si>
    <t>INV JAN/ACCR JAN</t>
  </si>
  <si>
    <t>ACCR INV JAN</t>
  </si>
  <si>
    <t>ACCR JAN</t>
  </si>
  <si>
    <t>INV (2) DEC/JAN</t>
  </si>
  <si>
    <t>Next Due 4/15/18</t>
  </si>
  <si>
    <t>Nothing Due</t>
  </si>
  <si>
    <t>INV DEC/JAN</t>
  </si>
  <si>
    <t>18-C0331</t>
  </si>
  <si>
    <t>WEKAAG</t>
  </si>
  <si>
    <t>WEKA AG</t>
  </si>
  <si>
    <t>CONSOGNO</t>
  </si>
  <si>
    <t>GUIDO</t>
  </si>
  <si>
    <t>SCHUERLISTRASSE 8</t>
  </si>
  <si>
    <t>CH-8344  BAERETSWIL</t>
  </si>
  <si>
    <t>SWITZERLAND</t>
  </si>
  <si>
    <t>Done</t>
  </si>
  <si>
    <t>INV JAN (2)</t>
  </si>
  <si>
    <t>PESHEHONOFF/C KAUFMAN</t>
  </si>
  <si>
    <t>INV JAN (3)
ACCR FEB</t>
  </si>
  <si>
    <t>INV FEB
ACCR FEB</t>
  </si>
  <si>
    <t>INV FEB (2)</t>
  </si>
  <si>
    <t>ACCR FEB</t>
  </si>
  <si>
    <t>INV JAN
ACCR FEB</t>
  </si>
  <si>
    <t>INV
NO ACCR</t>
  </si>
  <si>
    <t>ACCR FEB
FEB INV</t>
  </si>
  <si>
    <t>Nothing Due
per notes</t>
  </si>
  <si>
    <t>Ted - No accrual until provided</t>
  </si>
  <si>
    <t>INV FEB (4)
ACCR FEB</t>
  </si>
  <si>
    <t>ACCR FEB
DEC INV
JAN INV (2)
FEB INV (3)</t>
  </si>
  <si>
    <t>INV JAN
INV FEB</t>
  </si>
  <si>
    <t>FMA CR1410</t>
  </si>
  <si>
    <t>EVERINGHAM</t>
  </si>
  <si>
    <t>LEIGHANN</t>
  </si>
  <si>
    <t>18-C0207</t>
  </si>
  <si>
    <t>M LANEY/KATHERINE WILSON</t>
  </si>
  <si>
    <t>18-C0233A</t>
  </si>
  <si>
    <t>M LANEY/M DICKEY/K WILSON</t>
  </si>
  <si>
    <t>18-C0415</t>
  </si>
  <si>
    <t>P</t>
  </si>
  <si>
    <t>T PESHEHONOFF/HASAN</t>
  </si>
  <si>
    <t>18-C0547</t>
  </si>
  <si>
    <t>614-873-6219</t>
  </si>
  <si>
    <t>M TORRES/K MACHA</t>
  </si>
  <si>
    <r>
      <t xml:space="preserve">NEW </t>
    </r>
    <r>
      <rPr>
        <sz val="14"/>
        <color rgb="FFFF0000"/>
        <rFont val="Calibri"/>
        <family val="2"/>
        <scheme val="minor"/>
      </rPr>
      <t>No Accrual Kick Off Mtg 4/2</t>
    </r>
  </si>
  <si>
    <t>ACCR MAR</t>
  </si>
  <si>
    <t>INV FEB ACCR MAR</t>
  </si>
  <si>
    <t>18-D0491</t>
  </si>
  <si>
    <t>INV JAN
INV FEB ACCR MAR</t>
  </si>
  <si>
    <t>INV DEC ACCR MAR</t>
  </si>
  <si>
    <t>INV MAR ACCR MAR</t>
  </si>
  <si>
    <t>ACCR MAR INV thru DEC</t>
  </si>
  <si>
    <t>INV MAR (4)</t>
  </si>
  <si>
    <t>NEW ACCR MAR INV MAR</t>
  </si>
  <si>
    <t>NEW 
ACCR MAR</t>
  </si>
  <si>
    <t>Late April or early May INV or ACCR</t>
  </si>
  <si>
    <t>P/O Number</t>
  </si>
  <si>
    <t>Release Number</t>
  </si>
  <si>
    <t>Buyer ID</t>
  </si>
  <si>
    <t>Vendor ID</t>
  </si>
  <si>
    <t>Status Type</t>
  </si>
  <si>
    <t>Status Description</t>
  </si>
  <si>
    <t>Line Extended Amount</t>
  </si>
  <si>
    <t>Received Amount</t>
  </si>
  <si>
    <t>Vouchered Amount</t>
  </si>
  <si>
    <t>Posted Amount</t>
  </si>
  <si>
    <t>TERESA DANFORTH</t>
  </si>
  <si>
    <t>SHARON WILLIAMS</t>
  </si>
  <si>
    <t>DANNY LLOYD</t>
  </si>
  <si>
    <t>WILLIAM SMALL</t>
  </si>
  <si>
    <t>MELISSA TORRES</t>
  </si>
  <si>
    <t>MITCHELL LANEY</t>
  </si>
  <si>
    <t>KATHLEEN JONES</t>
  </si>
  <si>
    <t>JARROD FITZPATRICK</t>
  </si>
  <si>
    <t>BARBARA RICE</t>
  </si>
  <si>
    <t>CHARLENE POLK</t>
  </si>
  <si>
    <t>JULIE TYLER</t>
  </si>
  <si>
    <t>CHRISTINA MCCLOUD</t>
  </si>
  <si>
    <t>ALBERT DECHRISTOPHER</t>
  </si>
  <si>
    <t>JAMI ANTHONY</t>
  </si>
  <si>
    <t>KRISTIN MARTINEZ</t>
  </si>
  <si>
    <t>GIUSEPPINA TENBUSCH</t>
  </si>
  <si>
    <t>CAROLYN STEPNEY</t>
  </si>
  <si>
    <t>LASHAUNDA ARMSTRONG</t>
  </si>
  <si>
    <t>THEODORE PESHEHONOFF</t>
  </si>
  <si>
    <t>DEANN MADDOX</t>
  </si>
  <si>
    <t>18-C0426</t>
  </si>
  <si>
    <t>INSTR2</t>
  </si>
  <si>
    <t xml:space="preserve">INSTRUMENT &amp; CON SYS ENG </t>
  </si>
  <si>
    <t>M TORRES/C SCANLON/SLAC</t>
  </si>
  <si>
    <t>J TENBUSCH/M SOLAROLI</t>
  </si>
  <si>
    <t>Closed and Cleanup</t>
  </si>
  <si>
    <t>Subcontract PO Status Export</t>
  </si>
  <si>
    <r>
      <rPr>
        <sz val="10"/>
        <color rgb="FF222222"/>
        <rFont val="Arial"/>
        <family val="2"/>
      </rPr>
      <t xml:space="preserve">Page: </t>
    </r>
    <r>
      <rPr>
        <sz val="10"/>
        <color rgb="FF222222"/>
        <rFont val="Arial"/>
        <family val="2"/>
      </rPr>
      <t>1</t>
    </r>
  </si>
  <si>
    <t>INV JAN (2) ACCR MAR</t>
  </si>
  <si>
    <t>No ACCR</t>
  </si>
  <si>
    <t>ACCR MAR INV MAR</t>
  </si>
  <si>
    <t>Thomas Jefferson National Accelerator Facility</t>
  </si>
  <si>
    <t>18-C0507</t>
  </si>
  <si>
    <t>18-C0548</t>
  </si>
  <si>
    <t>H3243</t>
  </si>
  <si>
    <t>THOMAS HURATIAK</t>
  </si>
  <si>
    <t>DANFYS</t>
  </si>
  <si>
    <t>DANFYSIK A/S</t>
  </si>
  <si>
    <t>J HURATIAK/JAMES COLEMAN</t>
  </si>
  <si>
    <t>INV FEB
INV MAR
INV APR (2)</t>
  </si>
  <si>
    <t>MCDONOUGH BOLYARD PECK</t>
  </si>
  <si>
    <t>18-D0642</t>
  </si>
  <si>
    <t>D MADDOX/SHIRLEY YANG</t>
  </si>
  <si>
    <t>Updated:</t>
  </si>
  <si>
    <t>ACCR APR</t>
  </si>
  <si>
    <t>INV MAR
ACCR APR</t>
  </si>
  <si>
    <t>INV MAR (2)
ACCR APR</t>
  </si>
  <si>
    <t>NO ACCR APR</t>
  </si>
  <si>
    <t>INV FEB
ACCR APR</t>
  </si>
  <si>
    <t>ACCR APR
INV MAR</t>
  </si>
  <si>
    <t>RVRS INV APR
ACCR APR
INV APR</t>
  </si>
  <si>
    <t>INV APR (2)</t>
  </si>
  <si>
    <t>INV APR (3)</t>
  </si>
  <si>
    <t>NO ACCR APR; INV APR</t>
  </si>
  <si>
    <t>18-D0451</t>
  </si>
  <si>
    <t>CHAE&amp;C</t>
  </si>
  <si>
    <t xml:space="preserve">CHART ENERGY &amp; CHEMICALS </t>
  </si>
  <si>
    <t>GEORGE WASHINGTON UNIV</t>
  </si>
  <si>
    <t>D MADDOXK MACHA</t>
  </si>
  <si>
    <t>18-C0651</t>
  </si>
  <si>
    <t>DEMHOL</t>
  </si>
  <si>
    <t>DEMACO HOLLAND BV</t>
  </si>
  <si>
    <t>18-C0760</t>
  </si>
  <si>
    <t>PESHEH/LAVERDURE</t>
  </si>
  <si>
    <t>18-C0761</t>
  </si>
  <si>
    <t>LINDEE</t>
  </si>
  <si>
    <t xml:space="preserve">LINDE ENGINEERING NORTH </t>
  </si>
  <si>
    <t>PESHEHONOFF/LAVERDURE</t>
  </si>
  <si>
    <t>NEW INV MAY</t>
  </si>
  <si>
    <t>INV MAY (2)</t>
  </si>
  <si>
    <t>NO ACCR MAY</t>
  </si>
  <si>
    <t>ACCR MAY</t>
  </si>
  <si>
    <t>INV APR
ACCR MAY</t>
  </si>
  <si>
    <t>INV CR SEPT
INV APR
ACCR MAY</t>
  </si>
  <si>
    <t>INV MAR
ACCR MAY</t>
  </si>
  <si>
    <t>INV MAY
ACCR MAY</t>
  </si>
  <si>
    <t>ACCR MAY
INV MAY</t>
  </si>
  <si>
    <t>ACCR MAY
INV APR</t>
  </si>
  <si>
    <t>ACCR MAY
APR INV</t>
  </si>
  <si>
    <t>NO ACCR MAY
MAY INV</t>
  </si>
  <si>
    <t>Has $3K Retention on Line 10
Inv'd $2,935.58  and .01 to be de-ob'd on line 1</t>
  </si>
  <si>
    <t>NEW
INV MAY</t>
  </si>
  <si>
    <t>INV APR
NO MAY ACCR</t>
  </si>
  <si>
    <t>Monitor for missing Accruals
PO is 1 line for salaries</t>
  </si>
  <si>
    <t>18-C0419</t>
  </si>
  <si>
    <t>$50K unvouchered for lines 5-8</t>
  </si>
  <si>
    <t>Nothing Due until 4/20/18
$41K unvouchered for lines 8, 9, 13
$840 uncommitted line 10</t>
  </si>
  <si>
    <t>INV MAY (3)</t>
  </si>
  <si>
    <t>18-D0912</t>
  </si>
  <si>
    <t>CRAFT</t>
  </si>
  <si>
    <t>CRAFT MACHINE WORKS, INC.</t>
  </si>
  <si>
    <t>MACHA</t>
  </si>
  <si>
    <t>NO ACCR JUNE</t>
  </si>
  <si>
    <t xml:space="preserve">18-D0463 </t>
  </si>
  <si>
    <t>DABAR</t>
  </si>
  <si>
    <t xml:space="preserve">MACHA </t>
  </si>
  <si>
    <t>Standard PO</t>
  </si>
  <si>
    <t>Date</t>
  </si>
  <si>
    <t>Manager</t>
  </si>
  <si>
    <t>ACCR JUNE</t>
  </si>
  <si>
    <t>INV JUN ACCR JUNE</t>
  </si>
  <si>
    <t>INV JUN NO ACCR</t>
  </si>
  <si>
    <t>INV FEB NO ACCR</t>
  </si>
  <si>
    <t>INV MAR (2) NO ACCR</t>
  </si>
  <si>
    <t>INV MAY INV JUNE</t>
  </si>
  <si>
    <t>INV MAY ACCR JUNE</t>
  </si>
  <si>
    <t>INV JUNE ACCR JUNE</t>
  </si>
  <si>
    <t>INV SEP 17
INV JAN ACCR JUNE</t>
  </si>
  <si>
    <t>INV MAY NO ACCR</t>
  </si>
  <si>
    <t>INV MAY (2) NO ACCR</t>
  </si>
  <si>
    <t>Earliest Accrual 10/31/18 per Laney</t>
  </si>
  <si>
    <t>Earliest Accrual 8/30/18 per Laney</t>
  </si>
  <si>
    <t xml:space="preserve">NEW NO ACCR </t>
  </si>
  <si>
    <t>ACCR JUNE INV MAY</t>
  </si>
  <si>
    <t>INV FEB
INV JUN (5) ACCR JUNE</t>
  </si>
  <si>
    <t>ACCR JUNE INV JUNE</t>
  </si>
  <si>
    <t>18-C0837</t>
  </si>
  <si>
    <t>MASONA</t>
  </si>
  <si>
    <t>ROBERT E MASON &amp; ASSOCIAT</t>
  </si>
  <si>
    <t>T HURATIAK/CHASE DUBBE</t>
  </si>
  <si>
    <t>INV MAY
INV MAR ACCR JUNE
INV JUN</t>
  </si>
  <si>
    <t>$91.7K unvouchered for lines 3 &amp; 6</t>
  </si>
  <si>
    <t>T PESHEHONOFF/NORTON</t>
  </si>
  <si>
    <t>18-C0946</t>
  </si>
  <si>
    <t>T HURATIAK/C KAUFMANN</t>
  </si>
  <si>
    <t>Peshehonoff /Shirley Yang</t>
  </si>
  <si>
    <t>PESHEHONOFF/J MATALEVICH</t>
  </si>
  <si>
    <t>INV JUL
ACCR JUL</t>
  </si>
  <si>
    <t>ACCR JUL</t>
  </si>
  <si>
    <t>INV JUN
ACCR JUL</t>
  </si>
  <si>
    <t>INV JUN(2)
ACCR JUL</t>
  </si>
  <si>
    <t>NEW INV JUL</t>
  </si>
  <si>
    <t>NO ACCR JUL</t>
  </si>
  <si>
    <t>INV JUL
NO ACCR JUL</t>
  </si>
  <si>
    <t>NO ACCR JUL
(Notes)</t>
  </si>
  <si>
    <t>INV JUL (2)</t>
  </si>
  <si>
    <t>INV MAY
INV JUN
ACCR JUL</t>
  </si>
  <si>
    <t>ACCR JUL
INV JUN</t>
  </si>
  <si>
    <t>17-C0120</t>
  </si>
  <si>
    <t>Kubara Lamina SA</t>
  </si>
  <si>
    <t>Ted</t>
  </si>
  <si>
    <t>Park</t>
  </si>
  <si>
    <t>Ted - No accrual until provided
Milestone expected Nov 2018</t>
  </si>
  <si>
    <t>Nothing Due until 4/20/18
1st Inv expected in June 2018 
Milestone $172K materials expected 10/15/18</t>
  </si>
  <si>
    <t>INV AUG (2)</t>
  </si>
  <si>
    <t>ACCR AUG</t>
  </si>
  <si>
    <t>INV JUL
ACCR AUG</t>
  </si>
  <si>
    <t>INV JUN
ACCR AUG</t>
  </si>
  <si>
    <t>18-D1063</t>
  </si>
  <si>
    <t>PESHEHONOFF/SHIRLEY YANG</t>
  </si>
  <si>
    <t>INV JUL
NO ACCR AUG</t>
  </si>
  <si>
    <t>INV MAY
NO ACCR AUG</t>
  </si>
  <si>
    <t>NO ACCR AUG</t>
  </si>
  <si>
    <t>NO ACCR AUG
(Notes)</t>
  </si>
  <si>
    <t>INV JUN
ACCR AUG
INV JUL</t>
  </si>
  <si>
    <t>ACCR AUG
INV JUL</t>
  </si>
  <si>
    <t>De-Ob'd</t>
  </si>
  <si>
    <t>NO ACCR SEPT</t>
  </si>
  <si>
    <t>ACCR SEPT</t>
  </si>
  <si>
    <t>INV AUG
ACCR SEPT</t>
  </si>
  <si>
    <t>NO ACCR SEPT
(Notes)</t>
  </si>
  <si>
    <t>NO ACCR AUG (Notes)</t>
  </si>
  <si>
    <t>ACCR SEPT
INV SEPT</t>
  </si>
  <si>
    <t xml:space="preserve">ACCR SEPT
</t>
  </si>
  <si>
    <t>Process Inv by 9/28/18</t>
  </si>
  <si>
    <t>INV JUL
INV AUG (4)
ACCR SEPT
INV SEPT</t>
  </si>
  <si>
    <t>Ted- Inv forthcoming 9/26/18</t>
  </si>
  <si>
    <t>Only Travel REMAINING</t>
  </si>
  <si>
    <t>ACCR SEPT
INV AUG</t>
  </si>
  <si>
    <t>INV AUG
ACCR SEPT
INV SEPT</t>
  </si>
  <si>
    <t>ACCR SEPT
INV SEPT
INV AUG</t>
  </si>
  <si>
    <t>INV JUL
ACCR SEPT
INV SEPT</t>
  </si>
  <si>
    <t>INV JUL
INV AUG (2)
ACCR SEPT
INV SEPT (2)</t>
  </si>
  <si>
    <t>18-C1361</t>
  </si>
  <si>
    <t>18-C1373</t>
  </si>
  <si>
    <t>INV OCT (2)</t>
  </si>
  <si>
    <t>K7103</t>
  </si>
  <si>
    <t>MICHELE KHASIDIS</t>
  </si>
  <si>
    <t>M KHASIDIS/TANYA STEWART</t>
  </si>
  <si>
    <t>14C0252500</t>
  </si>
  <si>
    <t>INV SEPT
INV OCT</t>
  </si>
  <si>
    <t>ACCR OCT</t>
  </si>
  <si>
    <t>INV SEPT (2)
ACCR OCT</t>
  </si>
  <si>
    <t>INV SEPT
ACCR OCT</t>
  </si>
  <si>
    <t>INV Aug-Sep
ACCR OCT</t>
  </si>
  <si>
    <t>18-P1387</t>
  </si>
  <si>
    <t>NO ACCR OCT</t>
  </si>
  <si>
    <t>Line 9 still unvouchered</t>
  </si>
  <si>
    <t>.01 unvouchered Line 21</t>
  </si>
  <si>
    <t>Tom- Next Milestone in Dec 2018</t>
  </si>
  <si>
    <t>15C1526400</t>
  </si>
  <si>
    <t>14C1199500</t>
  </si>
  <si>
    <t>15C0126400</t>
  </si>
  <si>
    <t>15C1391400</t>
  </si>
  <si>
    <t>ACCR NOV</t>
  </si>
  <si>
    <t>ACCR NOV
INV OCT</t>
  </si>
  <si>
    <t>NO ACCR NOV</t>
  </si>
  <si>
    <t>NO ACCR NOV
INV NOV</t>
  </si>
  <si>
    <t>INV NOV
NO ACCR NOV</t>
  </si>
  <si>
    <t>19-D0253</t>
  </si>
  <si>
    <t>FLOSTA</t>
  </si>
  <si>
    <t>FLORIDA STATE UNIVERSITY</t>
  </si>
  <si>
    <t>G TENBUSCH/TANYA STEWART</t>
  </si>
  <si>
    <t>19-D0288</t>
  </si>
  <si>
    <t>TEMPLE</t>
  </si>
  <si>
    <t>TEMPLE UNIVERSITY</t>
  </si>
  <si>
    <t>ACCR DEC</t>
  </si>
  <si>
    <t>INV NOV
ACCR DEC</t>
  </si>
  <si>
    <t>NO ACCR DEC</t>
  </si>
  <si>
    <t>ACCR DEC
INV DEC</t>
  </si>
  <si>
    <t>19-D0351</t>
  </si>
  <si>
    <t>19-D0382</t>
  </si>
  <si>
    <t>NO ACCR JAN</t>
  </si>
  <si>
    <t>INV DEC (2)
INV JAN
ACCR JAN</t>
  </si>
  <si>
    <t>Inquire about Nov accrual still not vouchered Line 6</t>
  </si>
  <si>
    <t>INV JAN (3)
ACCR JAN</t>
  </si>
  <si>
    <t>INV NOV
INV DEC
ACCR JAN</t>
  </si>
  <si>
    <t>Inquire about Nov accrual still not vouchered Line 5</t>
  </si>
  <si>
    <t>INV DEC
INV JAN</t>
  </si>
  <si>
    <t>(Solaroli no longer here 1/23/19-New contact Rusty?)</t>
  </si>
  <si>
    <t>INV DEC
ACCR JAN
INV JAN</t>
  </si>
  <si>
    <t>19-D0461</t>
  </si>
  <si>
    <t>DAVCOL</t>
  </si>
  <si>
    <t>DAVIDSON COLLEGE</t>
  </si>
  <si>
    <t>19-D0485</t>
  </si>
  <si>
    <t>OHIOUN</t>
  </si>
  <si>
    <t>OHIO UNIVERSITY</t>
  </si>
  <si>
    <t>INV DEC (2)
INV JAN
INV FEB (2)
ACCR FEB</t>
  </si>
  <si>
    <t>ACCR FEB
INV FEB</t>
  </si>
  <si>
    <t>NO ACCR FEB</t>
  </si>
  <si>
    <t>INV JAN
NO ACCR FEB</t>
  </si>
  <si>
    <t>Monitor for missing Accruals
PO is 1 line for salaries
No invoicing until 4/30/19</t>
  </si>
  <si>
    <t>SubK is finished 3/5/19.
Will be de-ob'd</t>
  </si>
  <si>
    <t>ACCR FEB
INV JAN</t>
  </si>
  <si>
    <t>SIEMENS GOVT TECHNOLOGIES</t>
  </si>
  <si>
    <t>NO ACCR MAR</t>
  </si>
  <si>
    <t>INV MAR
ACCR MAR</t>
  </si>
  <si>
    <t>INV FEB
ACCR MAR</t>
  </si>
  <si>
    <t>INV MAR
NO ACCR MAR</t>
  </si>
  <si>
    <t>INV JAN
INV MAR
ACCR MAR</t>
  </si>
  <si>
    <t>ACCR MAR
INV MAR</t>
  </si>
  <si>
    <t>INV JAN
INV FEB
ACCR MAR</t>
  </si>
  <si>
    <t>ACCR MAR
PO MAR</t>
  </si>
  <si>
    <t>ACCR MAR
PO MAR (3)</t>
  </si>
  <si>
    <t>INV MAR (3)</t>
  </si>
  <si>
    <t>19-D0681</t>
  </si>
  <si>
    <t>CNRS</t>
  </si>
  <si>
    <t>CENTRE NATIONALE DE</t>
  </si>
  <si>
    <t>Line 5 = 55.69
Emailed about de-ob</t>
  </si>
  <si>
    <t>19-C0747</t>
  </si>
  <si>
    <t>T HURATIAK/S LASSITER</t>
  </si>
  <si>
    <t>19-C0777</t>
  </si>
  <si>
    <t>C STEPNEY/J WILLOUGHBY</t>
  </si>
  <si>
    <t>INV APR
NO ACCR APR</t>
  </si>
  <si>
    <t>ACCR APR
INV APR</t>
  </si>
  <si>
    <t>INV MAY
INV JAN</t>
  </si>
  <si>
    <t>INV JUN 17
INV MAR
ACCR MAY</t>
  </si>
  <si>
    <t>INV APR
INV MAY</t>
  </si>
  <si>
    <t>DENISE LEARY-STITH</t>
  </si>
  <si>
    <t>19-C0871</t>
  </si>
  <si>
    <t>M TORRES/J WILLOUGHBY</t>
  </si>
  <si>
    <t>SubK is finished 5/29/19.
Will be de-ob'd</t>
  </si>
  <si>
    <t>Emailed - unvouchered Feb 19 accrual</t>
  </si>
  <si>
    <t xml:space="preserve">INV APR 
Correct MAR INV
Correct APR INV
ACCR MAY
</t>
  </si>
  <si>
    <t>INV MAY (2)
ACCR JUN</t>
  </si>
  <si>
    <t>NO ACCR JUN</t>
  </si>
  <si>
    <t>ACCR JUN</t>
  </si>
  <si>
    <t>INV MAY
NO ACCR JUN</t>
  </si>
  <si>
    <t>SubK is finished 5/31/19.
Will be de-ob'd</t>
  </si>
  <si>
    <t>INV MAY
ACCR JUN</t>
  </si>
  <si>
    <t>ACCR JUN
INV MAY</t>
  </si>
  <si>
    <t>INV JUNE (2)
ACCR JUN</t>
  </si>
  <si>
    <t>ACCR JUN
INV JUN</t>
  </si>
  <si>
    <t>INV MAY
NO ACCR JUN
INV JUN</t>
  </si>
  <si>
    <t>19-D1020</t>
  </si>
  <si>
    <t>19-D1151</t>
  </si>
  <si>
    <t>INV JUN
NO ACCR JUL</t>
  </si>
  <si>
    <t>ACCR JUL
INV JUL</t>
  </si>
  <si>
    <t>INV MAY, INV JUN
ACCR JUL</t>
  </si>
  <si>
    <t>INV MAY
ACCR JUL</t>
  </si>
  <si>
    <t>INV MAY
NO ACCR JUL</t>
  </si>
  <si>
    <t>19-D1166</t>
  </si>
  <si>
    <t>INV AUG
ACCR AUG</t>
  </si>
  <si>
    <t>15C1526500</t>
  </si>
  <si>
    <t>M KHASIDIS/T STEWART</t>
  </si>
  <si>
    <t>INV MAY
ACCR AUG</t>
  </si>
  <si>
    <t>ACCR AUG
INV AUG</t>
  </si>
  <si>
    <t>INV AUG
INV SEPT</t>
  </si>
  <si>
    <t>19-C0904</t>
  </si>
  <si>
    <t>HOMCON</t>
  </si>
  <si>
    <t>HOMELAND CONTRACTING CORP</t>
  </si>
  <si>
    <t>C STEPNEY/T RENZO</t>
  </si>
  <si>
    <t>19-D1431</t>
  </si>
  <si>
    <t>INV SEPT
ACCR SEPT</t>
  </si>
  <si>
    <t>INV JUL
ACCR SEPT (3)</t>
  </si>
  <si>
    <t>INV AUG
ACCR SEPT (2)</t>
  </si>
  <si>
    <t>19-C1456</t>
  </si>
  <si>
    <t>20-C0004</t>
  </si>
  <si>
    <t>SUMIT2</t>
  </si>
  <si>
    <t>SUMITOMO CORP OF AMERICAS</t>
  </si>
  <si>
    <t>M TORRES/G CHENG</t>
  </si>
  <si>
    <t>20-C0009</t>
  </si>
  <si>
    <t>KELTEC</t>
  </si>
  <si>
    <t>KELLER TECHNOLOGY CORP.</t>
  </si>
  <si>
    <t>T PESHEHONOFF/N HUQUE</t>
  </si>
  <si>
    <t>20-C0029</t>
  </si>
  <si>
    <t>JOSOAT</t>
  </si>
  <si>
    <t>JOSEPH OAT CORPORATION</t>
  </si>
  <si>
    <t>T HURITIAK/K WILSON/MIKED</t>
  </si>
  <si>
    <t>/content/folder[@name='Production']/folder[@name='Common Reports']/folder[@name='General Access']/folder[@name='Procurement']/report[@name='Subcontract PO Status Export']</t>
  </si>
  <si>
    <t>20-C0031</t>
  </si>
  <si>
    <t>20-D0103</t>
  </si>
  <si>
    <t>20-C0011</t>
  </si>
  <si>
    <t>PESHEHONOFF/PHILIP DENNY</t>
  </si>
  <si>
    <t>SW FUNK INDUSTRIAL</t>
  </si>
  <si>
    <t>20-C0007</t>
  </si>
  <si>
    <t>ANDDAH</t>
  </si>
  <si>
    <t>ANDERSON &amp; DAHLEN INC</t>
  </si>
  <si>
    <t>PESHEHONOFF/MARCHLIK</t>
  </si>
  <si>
    <t>20-C0248</t>
  </si>
  <si>
    <t>T HURATIAK/M MARCHLIK</t>
  </si>
  <si>
    <t>20-D0376</t>
  </si>
  <si>
    <t>PESHEHONOFF/ARENIUS</t>
  </si>
  <si>
    <t>20-C0375</t>
  </si>
  <si>
    <t>TECPR2</t>
  </si>
  <si>
    <t>TECHNIFAB PRODUCTS INC</t>
  </si>
  <si>
    <t>M TORRES/N LAVERDURE</t>
  </si>
  <si>
    <t>20-C0499</t>
  </si>
  <si>
    <t>MEYER</t>
  </si>
  <si>
    <t>20-C0439</t>
  </si>
  <si>
    <t>D MADDOX/M MARCHLIK</t>
  </si>
  <si>
    <t>20-D0554</t>
  </si>
  <si>
    <t>20-C0568</t>
  </si>
  <si>
    <t>UCRIVR</t>
  </si>
  <si>
    <t>UNIVERSITY OF CALIFORNIA</t>
  </si>
  <si>
    <t>MEYER TOOL &amp; MFG INC</t>
  </si>
  <si>
    <t>20-C0726</t>
  </si>
  <si>
    <t>M TORRES/G CIVOVATI</t>
  </si>
  <si>
    <t>20-C0733</t>
  </si>
  <si>
    <t>20-C0820</t>
  </si>
  <si>
    <t>20-C0825</t>
  </si>
  <si>
    <t>SHANGH</t>
  </si>
  <si>
    <t>SHANGHAI SICCAS HIGH TECH</t>
  </si>
  <si>
    <t>M TORRES/A SOMOV</t>
  </si>
  <si>
    <t>C STEPNEY/E WINSLOW</t>
  </si>
  <si>
    <t>POC Primary</t>
  </si>
  <si>
    <t>POC Primary Email</t>
  </si>
  <si>
    <t>POC_Alternate</t>
  </si>
  <si>
    <t>POC Alternete Email</t>
  </si>
  <si>
    <t>UNIV OF MASSACHUSETTS</t>
  </si>
  <si>
    <t>STEWART, TANYA-GAYE N</t>
  </si>
  <si>
    <t>fraites@jlab.org</t>
  </si>
  <si>
    <t>PARKINSON, SHARON K</t>
  </si>
  <si>
    <t>spark@jlab.org</t>
  </si>
  <si>
    <t>jessie@jlab.org</t>
  </si>
  <si>
    <t>20-D0982</t>
  </si>
  <si>
    <t>UVA</t>
  </si>
  <si>
    <t>UNIVERSITY OF VIRGINIA</t>
  </si>
  <si>
    <r>
      <rPr>
        <b/>
        <sz val="10"/>
        <color rgb="FF31455E"/>
        <rFont val="Arial"/>
        <family val="2"/>
      </rPr>
      <t>Overall</t>
    </r>
    <r>
      <rPr>
        <b/>
        <sz val="10"/>
        <color rgb="FF31455E"/>
        <rFont val="Arial"/>
        <family val="2"/>
      </rPr>
      <t xml:space="preserve"> - </t>
    </r>
    <r>
      <rPr>
        <b/>
        <sz val="10"/>
        <color rgb="FF31455E"/>
        <rFont val="Arial"/>
        <family val="2"/>
      </rPr>
      <t>Summary</t>
    </r>
  </si>
  <si>
    <t>/content/folder[@name='Production']/folder[@name='Packages']/folder[@name='General Access']/package[@name='Purchasing CP']/model[@name='2020-06-25T11:36:22.174Z']</t>
  </si>
  <si>
    <t>POC1</t>
  </si>
  <si>
    <t>POC2</t>
  </si>
  <si>
    <t>POC1 Email</t>
  </si>
  <si>
    <t>POC2 Email</t>
  </si>
  <si>
    <t>WILLOUGHBY, JASON</t>
  </si>
  <si>
    <t>jasonw@jlab.org</t>
  </si>
  <si>
    <t>FRIES, RUSSELL W</t>
  </si>
  <si>
    <t>rfries@jlab.org</t>
  </si>
  <si>
    <t>DOLBECK, JOEL</t>
  </si>
  <si>
    <t>dolbeck@jlab.org</t>
  </si>
  <si>
    <t>WINSLOW, EDWARD B</t>
  </si>
  <si>
    <t>winslow@jlab.org</t>
  </si>
  <si>
    <t>Bal (Val-Vouch) 
(in $K)</t>
  </si>
  <si>
    <t>primary POC</t>
  </si>
  <si>
    <t>Secondary POC</t>
  </si>
  <si>
    <t>E-Mail  Deliver To:</t>
  </si>
  <si>
    <t>Procurement Department</t>
  </si>
  <si>
    <t>MARCHLIK, MATTHEW J</t>
  </si>
  <si>
    <t>marchlik@jlab.org</t>
  </si>
  <si>
    <t>PHILIP, SARIN</t>
  </si>
  <si>
    <t>philip@jlab.org</t>
  </si>
  <si>
    <t>COLEMAN, JAMES L</t>
  </si>
  <si>
    <t>colemanj@jlab.org</t>
  </si>
  <si>
    <t>LASSITER, STEVEN R</t>
  </si>
  <si>
    <t>lassiter@jlab.org</t>
  </si>
  <si>
    <t>HURATIAK, THOMAS</t>
  </si>
  <si>
    <t>huratiak@jlab.org</t>
  </si>
  <si>
    <t>WILSON, KATHERINE M</t>
  </si>
  <si>
    <t>kwilson@jlab.org</t>
  </si>
  <si>
    <t>tvp@jlab.org</t>
  </si>
  <si>
    <t>ARENIUS, DANA M</t>
  </si>
  <si>
    <t>arenius@jlab.org</t>
  </si>
  <si>
    <t>NORTON, ROBERT O</t>
  </si>
  <si>
    <t>norton@jlab.org</t>
  </si>
  <si>
    <t>DENNY, PHILIP J</t>
  </si>
  <si>
    <t>denny@jlab.org</t>
  </si>
  <si>
    <t>torres@jlab.org</t>
  </si>
  <si>
    <t>LAVERDURE, NATHANIEL A</t>
  </si>
  <si>
    <t>nal@jlab.org</t>
  </si>
  <si>
    <t>CHENG, GUANGFENG</t>
  </si>
  <si>
    <t>cheng@jlab.org</t>
  </si>
  <si>
    <t>CIOVATI, GIANLUIGI</t>
  </si>
  <si>
    <t>gciovati@jlab.org</t>
  </si>
  <si>
    <t>SOMOV, ALEXANDER</t>
  </si>
  <si>
    <t>somov@jlab.org</t>
  </si>
  <si>
    <t>20-D0972</t>
  </si>
  <si>
    <t>20-C0336</t>
  </si>
  <si>
    <t>COMPOW</t>
  </si>
  <si>
    <t>CPI INTERNATIONAL INC</t>
  </si>
  <si>
    <t>HUQUE, NAEEM A</t>
  </si>
  <si>
    <t>huque@jlab.org</t>
  </si>
  <si>
    <t>20-D1030</t>
  </si>
  <si>
    <t>T STEWART</t>
  </si>
  <si>
    <t>20-C1137</t>
  </si>
  <si>
    <t>NEXTIN</t>
  </si>
  <si>
    <t>NEXT INTENT INC</t>
  </si>
  <si>
    <t>M TORRES/N HUQUE</t>
  </si>
  <si>
    <t>20-C1142</t>
  </si>
  <si>
    <t>M KHASIDIS/J RIESBECK</t>
  </si>
  <si>
    <t>RIESBECK, JOHN D</t>
  </si>
  <si>
    <t>riesbeck@jlab.org</t>
  </si>
  <si>
    <t>20-C1174</t>
  </si>
  <si>
    <t>BFPEIN</t>
  </si>
  <si>
    <t>BFPE INTERNATIONAL INC</t>
  </si>
  <si>
    <t>renzo@jlab.org</t>
  </si>
  <si>
    <t>19C0197010</t>
  </si>
  <si>
    <t>CLARKN</t>
  </si>
  <si>
    <t>CLARK NEXSEN INC</t>
  </si>
  <si>
    <t>RENZO, THOMAS C</t>
  </si>
  <si>
    <t>SNETTER, CHRISTINE F</t>
  </si>
  <si>
    <t>snetter@jlab.org</t>
  </si>
  <si>
    <r>
      <rPr>
        <sz val="10"/>
        <color rgb="FF222222"/>
        <rFont val="Arial"/>
        <family val="2"/>
      </rPr>
      <t>September 9, 2020</t>
    </r>
    <r>
      <rPr>
        <sz val="10"/>
        <color rgb="FF222222"/>
        <rFont val="Arial"/>
        <family val="2"/>
      </rPr>
      <t xml:space="preserve"> : </t>
    </r>
    <r>
      <rPr>
        <sz val="10"/>
        <color rgb="FF222222"/>
        <rFont val="Arial"/>
        <family val="2"/>
      </rPr>
      <t>8:25:44 AM</t>
    </r>
  </si>
  <si>
    <t>NORTON</t>
  </si>
  <si>
    <t>MARCHLIK</t>
  </si>
  <si>
    <t>T RENZO</t>
  </si>
  <si>
    <t>J WILLOUGHBY</t>
  </si>
  <si>
    <t>E WINSLOW</t>
  </si>
  <si>
    <t>S LASSITER</t>
  </si>
  <si>
    <t>J RIESBECK</t>
  </si>
  <si>
    <t>K WILSON/MIKED</t>
  </si>
  <si>
    <t>M MARCHLIK</t>
  </si>
  <si>
    <t>G CHENG</t>
  </si>
  <si>
    <t>N HUQUE</t>
  </si>
  <si>
    <t>G CIVOVATI</t>
  </si>
  <si>
    <t>PHILIP DENNY</t>
  </si>
  <si>
    <t>A SOMOV</t>
  </si>
  <si>
    <t>C KAUFMANN</t>
  </si>
  <si>
    <t>19-D0046A</t>
  </si>
  <si>
    <t>SOUTHERN METHODIST UNIVER</t>
  </si>
  <si>
    <t xml:space="preserve">T STEWART </t>
  </si>
  <si>
    <t>20-C1342</t>
  </si>
  <si>
    <t>SPACE CRYOMAGNETICS LTD</t>
  </si>
  <si>
    <t>C KEITH</t>
  </si>
  <si>
    <t>KEITH, CHRISTOPHE D</t>
  </si>
  <si>
    <t>ckeith@jlab.org</t>
  </si>
  <si>
    <t>16-C0252A</t>
  </si>
  <si>
    <t>20-C1207</t>
  </si>
  <si>
    <t xml:space="preserve">OMNISENSING PHOTONICS </t>
  </si>
  <si>
    <t>CARL ZORN</t>
  </si>
  <si>
    <t>ZORN, CARL J</t>
  </si>
  <si>
    <t>zorn@jlab.org</t>
  </si>
  <si>
    <t>20-D1427</t>
  </si>
  <si>
    <t>D GRIFFITH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</si>
</sst>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;\-0"/>
    <numFmt numFmtId="167" formatCode="#0"/>
    <numFmt numFmtId="168" formatCode="#,##0.00;\(#,##0.00\)"/>
    <numFmt numFmtId="169" formatCode="mmmm\ d\,\ yyyy"/>
  </numFmts>
  <fonts count="41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indexed="8"/>
      <name val="Arial"/>
      <family val="2"/>
      <charset val="1"/>
    </font>
    <font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222222"/>
      <name val="Arial"/>
      <family val="2"/>
    </font>
    <font>
      <sz val="14"/>
      <color rgb="FF222222"/>
      <name val="Arial"/>
      <family val="2"/>
    </font>
    <font>
      <b/>
      <sz val="16"/>
      <color rgb="FF222222"/>
      <name val="Arial"/>
      <family val="2"/>
    </font>
    <font>
      <sz val="8"/>
      <color rgb="FF222222"/>
      <name val="Arial"/>
      <family val="2"/>
    </font>
    <font>
      <sz val="10"/>
      <color theme="1"/>
      <name val="Tahoma"/>
      <family val="2"/>
    </font>
    <font>
      <sz val="14"/>
      <color rgb="FF7030A0"/>
      <name val="Calibri"/>
      <family val="2"/>
      <scheme val="minor"/>
    </font>
    <font>
      <b/>
      <sz val="10"/>
      <color rgb="FF31455E"/>
      <name val="Arial"/>
      <family val="2"/>
    </font>
    <font>
      <u/>
      <sz val="11"/>
      <color theme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rgb="FFE7E5E5"/>
      </patternFill>
    </fill>
    <fill>
      <patternFill patternType="solid">
        <fgColor rgb="FFBDDAF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9" fontId="16" fillId="0" borderId="1" applyNumberFormat="0" applyBorder="0">
      <alignment horizontal="center" wrapText="1"/>
    </xf>
    <xf numFmtId="43" fontId="26" fillId="0" borderId="0" applyFont="0" applyFill="0" applyBorder="0" applyAlignment="0" applyProtection="0"/>
    <xf numFmtId="0" fontId="26" fillId="24" borderId="0" applyNumberFormat="0" applyBorder="0" applyAlignment="0" applyProtection="0"/>
    <xf numFmtId="0" fontId="37" fillId="0" borderId="0"/>
    <xf numFmtId="0" fontId="40" fillId="0" borderId="0" applyNumberFormat="0" applyFill="0" applyBorder="0" applyAlignment="0" applyProtection="0"/>
  </cellStyleXfs>
  <cellXfs count="439">
    <xf numFmtId="0" fontId="0" fillId="0" borderId="0" xfId="0"/>
    <xf numFmtId="0" fontId="1" fillId="0" borderId="0" xfId="0" applyFont="1"/>
    <xf numFmtId="49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2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2" fillId="3" borderId="1" xfId="0" applyNumberFormat="1" applyFont="1" applyFill="1" applyBorder="1"/>
    <xf numFmtId="0" fontId="0" fillId="3" borderId="1" xfId="0" applyFill="1" applyBorder="1"/>
    <xf numFmtId="0" fontId="4" fillId="2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1" xfId="0" applyFill="1" applyBorder="1"/>
    <xf numFmtId="49" fontId="2" fillId="0" borderId="1" xfId="0" applyNumberFormat="1" applyFont="1" applyFill="1" applyBorder="1"/>
    <xf numFmtId="14" fontId="0" fillId="2" borderId="1" xfId="0" applyNumberForma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14" fontId="0" fillId="0" borderId="2" xfId="0" applyNumberForma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quotePrefix="1" applyNumberFormat="1" applyFont="1" applyFill="1" applyBorder="1" applyAlignment="1">
      <alignment horizontal="center"/>
    </xf>
    <xf numFmtId="49" fontId="12" fillId="0" borderId="1" xfId="0" quotePrefix="1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" xfId="0" quotePrefix="1" applyNumberFormat="1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49" fontId="12" fillId="0" borderId="0" xfId="0" applyNumberFormat="1" applyFont="1" applyBorder="1" applyAlignment="1">
      <alignment horizontal="center"/>
    </xf>
    <xf numFmtId="49" fontId="12" fillId="0" borderId="0" xfId="0" quotePrefix="1" applyNumberFormat="1" applyFont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wrapText="1"/>
    </xf>
    <xf numFmtId="49" fontId="2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 applyProtection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49" fontId="9" fillId="0" borderId="1" xfId="0" quotePrefix="1" applyNumberFormat="1" applyFont="1" applyFill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wrapText="1"/>
    </xf>
    <xf numFmtId="49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49" fontId="9" fillId="0" borderId="3" xfId="0" quotePrefix="1" applyNumberFormat="1" applyFont="1" applyFill="1" applyBorder="1" applyAlignment="1">
      <alignment horizontal="center" wrapText="1"/>
    </xf>
    <xf numFmtId="49" fontId="11" fillId="0" borderId="4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0" quotePrefix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10" fillId="0" borderId="1" xfId="0" quotePrefix="1" applyNumberFormat="1" applyFont="1" applyBorder="1" applyAlignment="1">
      <alignment horizontal="center" wrapText="1"/>
    </xf>
    <xf numFmtId="49" fontId="11" fillId="0" borderId="1" xfId="0" quotePrefix="1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9" fillId="0" borderId="4" xfId="0" quotePrefix="1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4" xfId="0" quotePrefix="1" applyNumberFormat="1" applyFont="1" applyBorder="1" applyAlignment="1">
      <alignment horizontal="center" wrapText="1"/>
    </xf>
    <xf numFmtId="49" fontId="2" fillId="0" borderId="1" xfId="0" quotePrefix="1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9" fillId="0" borderId="3" xfId="0" quotePrefix="1" applyNumberFormat="1" applyFont="1" applyBorder="1" applyAlignment="1">
      <alignment horizontal="center" wrapText="1"/>
    </xf>
    <xf numFmtId="0" fontId="9" fillId="0" borderId="3" xfId="0" quotePrefix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9" fillId="0" borderId="4" xfId="0" quotePrefix="1" applyNumberFormat="1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quotePrefix="1" applyFont="1" applyBorder="1" applyAlignment="1">
      <alignment horizontal="center" wrapText="1"/>
    </xf>
    <xf numFmtId="49" fontId="9" fillId="4" borderId="5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1" fillId="0" borderId="3" xfId="0" applyNumberFormat="1" applyFont="1" applyBorder="1" applyAlignment="1">
      <alignment horizontal="center" wrapText="1"/>
    </xf>
    <xf numFmtId="49" fontId="11" fillId="0" borderId="3" xfId="0" quotePrefix="1" applyNumberFormat="1" applyFont="1" applyBorder="1" applyAlignment="1">
      <alignment horizontal="center" wrapText="1"/>
    </xf>
    <xf numFmtId="49" fontId="9" fillId="0" borderId="6" xfId="0" quotePrefix="1" applyNumberFormat="1" applyFont="1" applyFill="1" applyBorder="1" applyAlignment="1">
      <alignment horizontal="center" wrapText="1"/>
    </xf>
    <xf numFmtId="0" fontId="9" fillId="0" borderId="1" xfId="0" quotePrefix="1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9" fontId="15" fillId="0" borderId="1" xfId="0" quotePrefix="1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1" xfId="0" quotePrefix="1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49" fontId="16" fillId="0" borderId="3" xfId="0" quotePrefix="1" applyNumberFormat="1" applyFont="1" applyBorder="1" applyAlignment="1">
      <alignment horizontal="center" wrapText="1"/>
    </xf>
    <xf numFmtId="49" fontId="16" fillId="0" borderId="4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49" fontId="16" fillId="0" borderId="4" xfId="0" quotePrefix="1" applyNumberFormat="1" applyFont="1" applyFill="1" applyBorder="1" applyAlignment="1">
      <alignment horizontal="center" wrapText="1"/>
    </xf>
    <xf numFmtId="49" fontId="16" fillId="0" borderId="3" xfId="0" applyNumberFormat="1" applyFont="1" applyFill="1" applyBorder="1" applyAlignment="1">
      <alignment horizontal="center" wrapText="1"/>
    </xf>
    <xf numFmtId="14" fontId="16" fillId="0" borderId="1" xfId="0" applyNumberFormat="1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49" fontId="16" fillId="0" borderId="1" xfId="0" quotePrefix="1" applyNumberFormat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49" fontId="16" fillId="0" borderId="3" xfId="0" quotePrefix="1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49" fontId="16" fillId="0" borderId="4" xfId="0" quotePrefix="1" applyNumberFormat="1" applyFont="1" applyBorder="1" applyAlignment="1">
      <alignment horizontal="center" wrapText="1"/>
    </xf>
    <xf numFmtId="8" fontId="16" fillId="0" borderId="1" xfId="0" applyNumberFormat="1" applyFont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49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9" fontId="17" fillId="0" borderId="1" xfId="0" quotePrefix="1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49" fontId="16" fillId="2" borderId="1" xfId="0" quotePrefix="1" applyNumberFormat="1" applyFont="1" applyFill="1" applyBorder="1" applyAlignment="1">
      <alignment horizontal="center" wrapText="1"/>
    </xf>
    <xf numFmtId="0" fontId="16" fillId="0" borderId="1" xfId="0" quotePrefix="1" applyFont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wrapText="1"/>
    </xf>
    <xf numFmtId="14" fontId="18" fillId="6" borderId="1" xfId="0" applyNumberFormat="1" applyFont="1" applyFill="1" applyBorder="1" applyAlignment="1">
      <alignment horizontal="center" wrapText="1"/>
    </xf>
    <xf numFmtId="0" fontId="18" fillId="9" borderId="1" xfId="0" applyFont="1" applyFill="1" applyBorder="1" applyAlignment="1">
      <alignment horizontal="center" wrapText="1"/>
    </xf>
    <xf numFmtId="14" fontId="18" fillId="8" borderId="1" xfId="0" applyNumberFormat="1" applyFont="1" applyFill="1" applyBorder="1" applyAlignment="1">
      <alignment horizontal="center" wrapText="1"/>
    </xf>
    <xf numFmtId="14" fontId="18" fillId="5" borderId="1" xfId="0" applyNumberFormat="1" applyFont="1" applyFill="1" applyBorder="1" applyAlignment="1">
      <alignment horizontal="center" wrapText="1"/>
    </xf>
    <xf numFmtId="14" fontId="18" fillId="0" borderId="1" xfId="0" applyNumberFormat="1" applyFont="1" applyFill="1" applyBorder="1" applyAlignment="1">
      <alignment horizontal="center" wrapText="1"/>
    </xf>
    <xf numFmtId="14" fontId="18" fillId="10" borderId="1" xfId="0" applyNumberFormat="1" applyFont="1" applyFill="1" applyBorder="1" applyAlignment="1">
      <alignment horizontal="center" wrapText="1"/>
    </xf>
    <xf numFmtId="0" fontId="18" fillId="10" borderId="1" xfId="0" applyFont="1" applyFill="1" applyBorder="1" applyAlignment="1">
      <alignment horizontal="center" wrapText="1"/>
    </xf>
    <xf numFmtId="0" fontId="18" fillId="11" borderId="1" xfId="0" applyFont="1" applyFill="1" applyBorder="1" applyAlignment="1">
      <alignment horizontal="center" wrapText="1"/>
    </xf>
    <xf numFmtId="14" fontId="18" fillId="11" borderId="1" xfId="0" applyNumberFormat="1" applyFont="1" applyFill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wrapText="1"/>
    </xf>
    <xf numFmtId="0" fontId="19" fillId="0" borderId="1" xfId="0" quotePrefix="1" applyFont="1" applyFill="1" applyBorder="1" applyAlignment="1">
      <alignment horizontal="center" wrapText="1"/>
    </xf>
    <xf numFmtId="49" fontId="19" fillId="0" borderId="1" xfId="0" quotePrefix="1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17" fontId="16" fillId="0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49" fontId="19" fillId="0" borderId="1" xfId="0" quotePrefix="1" applyNumberFormat="1" applyFont="1" applyBorder="1" applyAlignment="1">
      <alignment horizontal="center" wrapText="1"/>
    </xf>
    <xf numFmtId="0" fontId="16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164" fontId="24" fillId="0" borderId="1" xfId="0" applyNumberFormat="1" applyFont="1" applyBorder="1" applyAlignment="1">
      <alignment horizontal="center"/>
    </xf>
    <xf numFmtId="0" fontId="24" fillId="6" borderId="1" xfId="0" applyFont="1" applyFill="1" applyBorder="1" applyAlignment="1">
      <alignment horizontal="center" wrapText="1"/>
    </xf>
    <xf numFmtId="0" fontId="24" fillId="1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 wrapText="1"/>
    </xf>
    <xf numFmtId="49" fontId="24" fillId="0" borderId="1" xfId="0" applyNumberFormat="1" applyFont="1" applyBorder="1" applyAlignment="1">
      <alignment horizontal="center" wrapText="1"/>
    </xf>
    <xf numFmtId="49" fontId="24" fillId="0" borderId="1" xfId="0" quotePrefix="1" applyNumberFormat="1" applyFont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 wrapText="1"/>
    </xf>
    <xf numFmtId="0" fontId="24" fillId="14" borderId="1" xfId="0" applyFont="1" applyFill="1" applyBorder="1" applyAlignment="1">
      <alignment horizontal="center" wrapText="1"/>
    </xf>
    <xf numFmtId="0" fontId="24" fillId="8" borderId="1" xfId="0" applyFont="1" applyFill="1" applyBorder="1" applyAlignment="1">
      <alignment horizontal="center" wrapText="1"/>
    </xf>
    <xf numFmtId="17" fontId="24" fillId="0" borderId="1" xfId="0" applyNumberFormat="1" applyFont="1" applyFill="1" applyBorder="1" applyAlignment="1">
      <alignment horizontal="center" wrapText="1"/>
    </xf>
    <xf numFmtId="0" fontId="24" fillId="12" borderId="1" xfId="0" applyFont="1" applyFill="1" applyBorder="1" applyAlignment="1">
      <alignment horizontal="center" wrapText="1"/>
    </xf>
    <xf numFmtId="14" fontId="24" fillId="0" borderId="1" xfId="0" applyNumberFormat="1" applyFont="1" applyBorder="1" applyAlignment="1">
      <alignment horizont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10" borderId="1" xfId="0" applyNumberFormat="1" applyFont="1" applyFill="1" applyBorder="1" applyAlignment="1">
      <alignment horizontal="center" wrapText="1"/>
    </xf>
    <xf numFmtId="14" fontId="24" fillId="8" borderId="1" xfId="0" applyNumberFormat="1" applyFont="1" applyFill="1" applyBorder="1" applyAlignment="1">
      <alignment horizontal="center" wrapText="1"/>
    </xf>
    <xf numFmtId="14" fontId="24" fillId="0" borderId="1" xfId="0" applyNumberFormat="1" applyFont="1" applyFill="1" applyBorder="1" applyAlignment="1">
      <alignment horizontal="center" wrapText="1"/>
    </xf>
    <xf numFmtId="0" fontId="24" fillId="0" borderId="1" xfId="0" quotePrefix="1" applyFont="1" applyBorder="1" applyAlignment="1">
      <alignment horizontal="center" wrapText="1"/>
    </xf>
    <xf numFmtId="14" fontId="24" fillId="14" borderId="1" xfId="0" applyNumberFormat="1" applyFont="1" applyFill="1" applyBorder="1" applyAlignment="1">
      <alignment horizontal="center" wrapText="1"/>
    </xf>
    <xf numFmtId="14" fontId="24" fillId="6" borderId="1" xfId="0" applyNumberFormat="1" applyFont="1" applyFill="1" applyBorder="1" applyAlignment="1">
      <alignment horizontal="center" wrapText="1"/>
    </xf>
    <xf numFmtId="49" fontId="24" fillId="2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49" fontId="24" fillId="2" borderId="1" xfId="0" quotePrefix="1" applyNumberFormat="1" applyFont="1" applyFill="1" applyBorder="1" applyAlignment="1">
      <alignment horizontal="center" wrapText="1"/>
    </xf>
    <xf numFmtId="0" fontId="24" fillId="11" borderId="1" xfId="0" applyFont="1" applyFill="1" applyBorder="1" applyAlignment="1">
      <alignment horizontal="center" wrapText="1"/>
    </xf>
    <xf numFmtId="14" fontId="24" fillId="5" borderId="1" xfId="0" applyNumberFormat="1" applyFont="1" applyFill="1" applyBorder="1" applyAlignment="1">
      <alignment horizontal="center" wrapText="1"/>
    </xf>
    <xf numFmtId="14" fontId="24" fillId="11" borderId="1" xfId="0" applyNumberFormat="1" applyFont="1" applyFill="1" applyBorder="1" applyAlignment="1">
      <alignment horizontal="center" wrapText="1"/>
    </xf>
    <xf numFmtId="14" fontId="24" fillId="2" borderId="1" xfId="0" applyNumberFormat="1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wrapText="1"/>
    </xf>
    <xf numFmtId="0" fontId="24" fillId="0" borderId="1" xfId="0" applyFont="1" applyBorder="1"/>
    <xf numFmtId="0" fontId="16" fillId="0" borderId="0" xfId="0" quotePrefix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24" fillId="15" borderId="1" xfId="0" applyFont="1" applyFill="1" applyBorder="1" applyAlignment="1">
      <alignment horizontal="center" wrapText="1"/>
    </xf>
    <xf numFmtId="0" fontId="24" fillId="13" borderId="1" xfId="0" applyFont="1" applyFill="1" applyBorder="1" applyAlignment="1">
      <alignment horizontal="center" wrapText="1"/>
    </xf>
    <xf numFmtId="0" fontId="16" fillId="0" borderId="4" xfId="0" quotePrefix="1" applyFont="1" applyBorder="1" applyAlignment="1">
      <alignment horizontal="center" wrapText="1"/>
    </xf>
    <xf numFmtId="0" fontId="25" fillId="0" borderId="1" xfId="0" quotePrefix="1" applyFont="1" applyBorder="1" applyAlignment="1">
      <alignment horizontal="center"/>
    </xf>
    <xf numFmtId="49" fontId="25" fillId="0" borderId="1" xfId="0" quotePrefix="1" applyNumberFormat="1" applyFont="1" applyFill="1" applyBorder="1" applyAlignment="1">
      <alignment horizontal="center" wrapText="1"/>
    </xf>
    <xf numFmtId="49" fontId="25" fillId="0" borderId="1" xfId="0" quotePrefix="1" applyNumberFormat="1" applyFont="1" applyBorder="1" applyAlignment="1">
      <alignment horizontal="center" wrapText="1"/>
    </xf>
    <xf numFmtId="17" fontId="25" fillId="0" borderId="1" xfId="0" quotePrefix="1" applyNumberFormat="1" applyFont="1" applyFill="1" applyBorder="1" applyAlignment="1">
      <alignment horizontal="center" wrapText="1"/>
    </xf>
    <xf numFmtId="0" fontId="25" fillId="0" borderId="1" xfId="0" quotePrefix="1" applyFont="1" applyBorder="1" applyAlignment="1">
      <alignment horizontal="center" wrapText="1"/>
    </xf>
    <xf numFmtId="164" fontId="24" fillId="0" borderId="1" xfId="0" applyNumberFormat="1" applyFont="1" applyBorder="1" applyAlignment="1">
      <alignment horizontal="center" wrapText="1"/>
    </xf>
    <xf numFmtId="14" fontId="16" fillId="0" borderId="0" xfId="0" applyNumberFormat="1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49" fontId="17" fillId="0" borderId="0" xfId="0" quotePrefix="1" applyNumberFormat="1" applyFont="1" applyBorder="1" applyAlignment="1">
      <alignment horizontal="center" wrapText="1"/>
    </xf>
    <xf numFmtId="49" fontId="16" fillId="0" borderId="0" xfId="0" quotePrefix="1" applyNumberFormat="1" applyFont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center" wrapText="1"/>
    </xf>
    <xf numFmtId="49" fontId="16" fillId="2" borderId="4" xfId="0" applyNumberFormat="1" applyFont="1" applyFill="1" applyBorder="1" applyAlignment="1">
      <alignment horizontal="center" wrapText="1"/>
    </xf>
    <xf numFmtId="14" fontId="24" fillId="2" borderId="0" xfId="0" applyNumberFormat="1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14" fontId="24" fillId="0" borderId="0" xfId="0" applyNumberFormat="1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49" fontId="24" fillId="0" borderId="0" xfId="0" quotePrefix="1" applyNumberFormat="1" applyFont="1" applyBorder="1" applyAlignment="1">
      <alignment horizontal="center" wrapText="1"/>
    </xf>
    <xf numFmtId="49" fontId="24" fillId="0" borderId="0" xfId="0" applyNumberFormat="1" applyFont="1" applyFill="1" applyBorder="1" applyAlignment="1">
      <alignment horizontal="center" wrapText="1"/>
    </xf>
    <xf numFmtId="49" fontId="16" fillId="0" borderId="0" xfId="0" quotePrefix="1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164" fontId="24" fillId="0" borderId="4" xfId="0" applyNumberFormat="1" applyFont="1" applyFill="1" applyBorder="1" applyAlignment="1">
      <alignment horizont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0" borderId="0" xfId="0" applyNumberFormat="1" applyFont="1" applyFill="1" applyBorder="1" applyAlignment="1">
      <alignment horizontal="center" wrapText="1"/>
    </xf>
    <xf numFmtId="0" fontId="24" fillId="0" borderId="0" xfId="0" quotePrefix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0" fontId="23" fillId="16" borderId="1" xfId="0" applyFont="1" applyFill="1" applyBorder="1" applyAlignment="1">
      <alignment horizontal="center" wrapText="1"/>
    </xf>
    <xf numFmtId="14" fontId="23" fillId="16" borderId="1" xfId="0" applyNumberFormat="1" applyFont="1" applyFill="1" applyBorder="1" applyAlignment="1">
      <alignment horizontal="center" wrapText="1"/>
    </xf>
    <xf numFmtId="0" fontId="24" fillId="18" borderId="1" xfId="0" applyFont="1" applyFill="1" applyBorder="1" applyAlignment="1">
      <alignment horizontal="center" wrapText="1"/>
    </xf>
    <xf numFmtId="14" fontId="24" fillId="17" borderId="1" xfId="0" applyNumberFormat="1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 wrapText="1"/>
    </xf>
    <xf numFmtId="0" fontId="16" fillId="2" borderId="1" xfId="0" quotePrefix="1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49" fontId="17" fillId="0" borderId="4" xfId="0" applyNumberFormat="1" applyFont="1" applyBorder="1" applyAlignment="1">
      <alignment horizontal="center" wrapText="1"/>
    </xf>
    <xf numFmtId="49" fontId="16" fillId="2" borderId="0" xfId="0" quotePrefix="1" applyNumberFormat="1" applyFont="1" applyFill="1" applyBorder="1" applyAlignment="1">
      <alignment horizontal="center" wrapText="1"/>
    </xf>
    <xf numFmtId="0" fontId="19" fillId="0" borderId="0" xfId="0" quotePrefix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17" fontId="18" fillId="0" borderId="1" xfId="0" applyNumberFormat="1" applyFont="1" applyFill="1" applyBorder="1" applyAlignment="1">
      <alignment horizontal="center" wrapText="1"/>
    </xf>
    <xf numFmtId="0" fontId="23" fillId="17" borderId="1" xfId="0" applyFont="1" applyFill="1" applyBorder="1" applyAlignment="1">
      <alignment horizontal="center" wrapText="1"/>
    </xf>
    <xf numFmtId="14" fontId="23" fillId="0" borderId="1" xfId="0" applyNumberFormat="1" applyFont="1" applyBorder="1" applyAlignment="1">
      <alignment horizontal="center" wrapText="1"/>
    </xf>
    <xf numFmtId="0" fontId="24" fillId="0" borderId="4" xfId="0" quotePrefix="1" applyFont="1" applyBorder="1" applyAlignment="1">
      <alignment horizontal="center" wrapText="1"/>
    </xf>
    <xf numFmtId="0" fontId="24" fillId="17" borderId="1" xfId="0" applyFont="1" applyFill="1" applyBorder="1" applyAlignment="1">
      <alignment horizontal="center" wrapText="1"/>
    </xf>
    <xf numFmtId="17" fontId="20" fillId="0" borderId="1" xfId="0" applyNumberFormat="1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16" fontId="24" fillId="0" borderId="1" xfId="0" applyNumberFormat="1" applyFont="1" applyBorder="1" applyAlignment="1">
      <alignment horizontal="center" wrapText="1"/>
    </xf>
    <xf numFmtId="0" fontId="0" fillId="0" borderId="1" xfId="0" quotePrefix="1" applyFont="1" applyBorder="1" applyAlignment="1">
      <alignment horizontal="center" wrapText="1"/>
    </xf>
    <xf numFmtId="16" fontId="24" fillId="0" borderId="3" xfId="0" applyNumberFormat="1" applyFont="1" applyBorder="1" applyAlignment="1">
      <alignment horizontal="center" wrapText="1"/>
    </xf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4" fillId="0" borderId="3" xfId="0" quotePrefix="1" applyFont="1" applyBorder="1" applyAlignment="1">
      <alignment horizontal="center" wrapText="1"/>
    </xf>
    <xf numFmtId="0" fontId="25" fillId="0" borderId="3" xfId="0" quotePrefix="1" applyFont="1" applyBorder="1" applyAlignment="1">
      <alignment horizontal="center" wrapText="1"/>
    </xf>
    <xf numFmtId="49" fontId="24" fillId="0" borderId="3" xfId="0" quotePrefix="1" applyNumberFormat="1" applyFont="1" applyBorder="1" applyAlignment="1">
      <alignment horizontal="center" wrapText="1"/>
    </xf>
    <xf numFmtId="0" fontId="0" fillId="0" borderId="3" xfId="0" quotePrefix="1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17" fontId="20" fillId="2" borderId="1" xfId="0" applyNumberFormat="1" applyFont="1" applyFill="1" applyBorder="1" applyAlignment="1">
      <alignment horizontal="center" wrapText="1"/>
    </xf>
    <xf numFmtId="0" fontId="24" fillId="2" borderId="1" xfId="0" quotePrefix="1" applyFont="1" applyFill="1" applyBorder="1" applyAlignment="1">
      <alignment horizontal="center" wrapText="1"/>
    </xf>
    <xf numFmtId="0" fontId="24" fillId="2" borderId="3" xfId="0" quotePrefix="1" applyFont="1" applyFill="1" applyBorder="1" applyAlignment="1">
      <alignment horizontal="center" wrapText="1"/>
    </xf>
    <xf numFmtId="0" fontId="16" fillId="2" borderId="0" xfId="0" applyFont="1" applyFill="1"/>
    <xf numFmtId="0" fontId="24" fillId="2" borderId="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  <xf numFmtId="49" fontId="16" fillId="2" borderId="4" xfId="0" quotePrefix="1" applyNumberFormat="1" applyFont="1" applyFill="1" applyBorder="1" applyAlignment="1">
      <alignment horizontal="center" wrapText="1"/>
    </xf>
    <xf numFmtId="0" fontId="24" fillId="16" borderId="1" xfId="0" applyFont="1" applyFill="1" applyBorder="1" applyAlignment="1">
      <alignment horizontal="center" wrapText="1"/>
    </xf>
    <xf numFmtId="49" fontId="24" fillId="0" borderId="3" xfId="0" applyNumberFormat="1" applyFont="1" applyFill="1" applyBorder="1" applyAlignment="1">
      <alignment horizontal="center" wrapText="1"/>
    </xf>
    <xf numFmtId="0" fontId="16" fillId="0" borderId="0" xfId="0" applyFont="1" applyFill="1"/>
    <xf numFmtId="14" fontId="23" fillId="9" borderId="1" xfId="0" applyNumberFormat="1" applyFont="1" applyFill="1" applyBorder="1" applyAlignment="1">
      <alignment horizontal="center" wrapText="1"/>
    </xf>
    <xf numFmtId="14" fontId="23" fillId="17" borderId="1" xfId="0" applyNumberFormat="1" applyFont="1" applyFill="1" applyBorder="1" applyAlignment="1">
      <alignment horizontal="center" wrapText="1"/>
    </xf>
    <xf numFmtId="164" fontId="24" fillId="0" borderId="0" xfId="0" applyNumberFormat="1" applyFont="1" applyBorder="1" applyAlignment="1">
      <alignment horizontal="center"/>
    </xf>
    <xf numFmtId="0" fontId="24" fillId="19" borderId="1" xfId="0" applyFont="1" applyFill="1" applyBorder="1" applyAlignment="1">
      <alignment horizontal="center" wrapText="1"/>
    </xf>
    <xf numFmtId="14" fontId="23" fillId="19" borderId="1" xfId="0" applyNumberFormat="1" applyFont="1" applyFill="1" applyBorder="1" applyAlignment="1">
      <alignment horizontal="center" wrapText="1"/>
    </xf>
    <xf numFmtId="0" fontId="16" fillId="0" borderId="0" xfId="0" quotePrefix="1" applyFont="1" applyFill="1" applyBorder="1" applyAlignment="1">
      <alignment horizontal="center" wrapText="1"/>
    </xf>
    <xf numFmtId="14" fontId="23" fillId="12" borderId="1" xfId="0" applyNumberFormat="1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20" borderId="1" xfId="0" applyFont="1" applyFill="1" applyBorder="1" applyAlignment="1">
      <alignment horizontal="center" wrapText="1"/>
    </xf>
    <xf numFmtId="0" fontId="24" fillId="21" borderId="1" xfId="0" applyFont="1" applyFill="1" applyBorder="1" applyAlignment="1">
      <alignment horizontal="center" wrapText="1"/>
    </xf>
    <xf numFmtId="14" fontId="23" fillId="22" borderId="1" xfId="0" applyNumberFormat="1" applyFont="1" applyFill="1" applyBorder="1" applyAlignment="1">
      <alignment horizontal="center" wrapText="1"/>
    </xf>
    <xf numFmtId="14" fontId="23" fillId="23" borderId="1" xfId="0" applyNumberFormat="1" applyFont="1" applyFill="1" applyBorder="1" applyAlignment="1">
      <alignment horizontal="center" wrapText="1"/>
    </xf>
    <xf numFmtId="0" fontId="24" fillId="0" borderId="1" xfId="0" quotePrefix="1" applyFont="1" applyFill="1" applyBorder="1" applyAlignment="1">
      <alignment horizontal="center" wrapText="1"/>
    </xf>
    <xf numFmtId="0" fontId="24" fillId="8" borderId="1" xfId="0" quotePrefix="1" applyFont="1" applyFill="1" applyBorder="1" applyAlignment="1">
      <alignment horizontal="center" wrapText="1"/>
    </xf>
    <xf numFmtId="49" fontId="24" fillId="8" borderId="1" xfId="0" quotePrefix="1" applyNumberFormat="1" applyFont="1" applyFill="1" applyBorder="1" applyAlignment="1">
      <alignment horizontal="center" wrapText="1"/>
    </xf>
    <xf numFmtId="49" fontId="24" fillId="8" borderId="1" xfId="0" applyNumberFormat="1" applyFont="1" applyFill="1" applyBorder="1" applyAlignment="1">
      <alignment horizontal="center" wrapText="1"/>
    </xf>
    <xf numFmtId="49" fontId="24" fillId="0" borderId="1" xfId="0" quotePrefix="1" applyNumberFormat="1" applyFont="1" applyFill="1" applyBorder="1" applyAlignment="1">
      <alignment horizontal="center" wrapText="1"/>
    </xf>
    <xf numFmtId="14" fontId="0" fillId="0" borderId="0" xfId="0" applyNumberForma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2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28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4" fontId="3" fillId="22" borderId="1" xfId="0" applyNumberFormat="1" applyFont="1" applyFill="1" applyBorder="1" applyAlignment="1">
      <alignment horizontal="center" vertical="center" wrapText="1"/>
    </xf>
    <xf numFmtId="14" fontId="3" fillId="23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11" xfId="0" applyFont="1" applyBorder="1" applyAlignment="1">
      <alignment horizontal="center" vertical="center" wrapText="1"/>
    </xf>
    <xf numFmtId="0" fontId="3" fillId="24" borderId="7" xfId="3" applyFont="1" applyBorder="1" applyAlignment="1">
      <alignment horizontal="center" vertical="center" wrapText="1"/>
    </xf>
    <xf numFmtId="0" fontId="3" fillId="24" borderId="1" xfId="3" applyFont="1" applyBorder="1" applyAlignment="1">
      <alignment horizontal="center" vertical="center" wrapText="1"/>
    </xf>
    <xf numFmtId="165" fontId="3" fillId="0" borderId="7" xfId="2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49" fontId="3" fillId="0" borderId="0" xfId="0" quotePrefix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9" borderId="0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9" fillId="25" borderId="12" xfId="0" applyFont="1" applyFill="1" applyBorder="1" applyAlignment="1" applyProtection="1">
      <alignment horizontal="center" vertical="top"/>
      <protection locked="0"/>
    </xf>
    <xf numFmtId="0" fontId="29" fillId="25" borderId="12" xfId="0" applyFont="1" applyFill="1" applyBorder="1" applyAlignment="1" applyProtection="1">
      <alignment horizontal="left" vertical="top"/>
      <protection locked="0"/>
    </xf>
    <xf numFmtId="166" fontId="29" fillId="25" borderId="12" xfId="0" applyNumberFormat="1" applyFont="1" applyFill="1" applyBorder="1" applyAlignment="1" applyProtection="1">
      <alignment horizontal="center" vertical="top"/>
      <protection locked="0"/>
    </xf>
    <xf numFmtId="0" fontId="29" fillId="25" borderId="12" xfId="0" applyFont="1" applyFill="1" applyBorder="1" applyAlignment="1" applyProtection="1">
      <alignment horizontal="right" vertical="top"/>
      <protection locked="0"/>
    </xf>
    <xf numFmtId="49" fontId="30" fillId="0" borderId="1" xfId="0" quotePrefix="1" applyNumberFormat="1" applyFont="1" applyBorder="1" applyAlignment="1">
      <alignment horizontal="center" vertical="center" wrapText="1"/>
    </xf>
    <xf numFmtId="49" fontId="30" fillId="0" borderId="1" xfId="0" quotePrefix="1" applyNumberFormat="1" applyFont="1" applyFill="1" applyBorder="1" applyAlignment="1">
      <alignment horizontal="center" vertical="center" wrapText="1"/>
    </xf>
    <xf numFmtId="49" fontId="31" fillId="0" borderId="1" xfId="0" quotePrefix="1" applyNumberFormat="1" applyFont="1" applyBorder="1" applyAlignment="1">
      <alignment horizontal="center" vertical="center" wrapText="1"/>
    </xf>
    <xf numFmtId="49" fontId="31" fillId="0" borderId="1" xfId="0" quotePrefix="1" applyNumberFormat="1" applyFont="1" applyFill="1" applyBorder="1" applyAlignment="1">
      <alignment horizontal="center" vertical="center" wrapText="1"/>
    </xf>
    <xf numFmtId="49" fontId="32" fillId="0" borderId="1" xfId="0" quotePrefix="1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14" fontId="3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14" fontId="17" fillId="0" borderId="0" xfId="0" applyNumberFormat="1" applyFont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49" fontId="32" fillId="0" borderId="1" xfId="0" quotePrefix="1" applyNumberFormat="1" applyFont="1" applyFill="1" applyBorder="1" applyAlignment="1">
      <alignment horizontal="center" vertical="center" wrapText="1"/>
    </xf>
    <xf numFmtId="49" fontId="38" fillId="0" borderId="1" xfId="0" quotePrefix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49" fontId="3" fillId="2" borderId="1" xfId="0" quotePrefix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3" fillId="9" borderId="0" xfId="0" applyFont="1" applyFill="1" applyBorder="1" applyAlignment="1">
      <alignment horizontal="center" vertical="center" wrapText="1"/>
    </xf>
    <xf numFmtId="49" fontId="30" fillId="0" borderId="16" xfId="0" quotePrefix="1" applyNumberFormat="1" applyFont="1" applyFill="1" applyBorder="1" applyAlignment="1">
      <alignment horizontal="center" vertical="center" wrapText="1"/>
    </xf>
    <xf numFmtId="49" fontId="30" fillId="0" borderId="0" xfId="0" quotePrefix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0" fillId="0" borderId="0" xfId="0" quotePrefix="1" applyNumberFormat="1" applyFont="1" applyBorder="1" applyAlignment="1">
      <alignment horizontal="center" vertical="center" wrapText="1"/>
    </xf>
    <xf numFmtId="49" fontId="30" fillId="0" borderId="16" xfId="0" quotePrefix="1" applyNumberFormat="1" applyFont="1" applyBorder="1" applyAlignment="1">
      <alignment horizontal="center" vertical="center" wrapText="1"/>
    </xf>
    <xf numFmtId="49" fontId="30" fillId="0" borderId="3" xfId="0" quotePrefix="1" applyNumberFormat="1" applyFont="1" applyFill="1" applyBorder="1" applyAlignment="1">
      <alignment horizontal="center" vertical="center" wrapText="1"/>
    </xf>
    <xf numFmtId="14" fontId="3" fillId="23" borderId="0" xfId="0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0" fillId="0" borderId="0" xfId="0"/>
    <xf numFmtId="0" fontId="17" fillId="0" borderId="0" xfId="0" applyFont="1" applyFill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3" fillId="0" borderId="7" xfId="3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33" fillId="26" borderId="13" xfId="0" applyFont="1" applyFill="1" applyBorder="1" applyAlignment="1">
      <alignment horizontal="center" vertical="top"/>
    </xf>
    <xf numFmtId="0" fontId="33" fillId="0" borderId="14" xfId="0" applyFont="1" applyBorder="1" applyAlignment="1">
      <alignment horizontal="left" vertical="top"/>
    </xf>
    <xf numFmtId="167" fontId="33" fillId="0" borderId="14" xfId="0" applyNumberFormat="1" applyFont="1" applyBorder="1" applyAlignment="1">
      <alignment horizontal="left" vertical="top"/>
    </xf>
    <xf numFmtId="168" fontId="33" fillId="0" borderId="14" xfId="0" applyNumberFormat="1" applyFont="1" applyBorder="1" applyAlignment="1">
      <alignment horizontal="right" vertical="top"/>
    </xf>
    <xf numFmtId="0" fontId="0" fillId="0" borderId="14" xfId="0" applyBorder="1"/>
    <xf numFmtId="0" fontId="33" fillId="0" borderId="15" xfId="0" applyFont="1" applyBorder="1" applyAlignment="1">
      <alignment horizontal="left" vertical="top"/>
    </xf>
    <xf numFmtId="167" fontId="33" fillId="0" borderId="15" xfId="0" applyNumberFormat="1" applyFont="1" applyBorder="1" applyAlignment="1">
      <alignment horizontal="left" vertical="top"/>
    </xf>
    <xf numFmtId="168" fontId="33" fillId="0" borderId="15" xfId="0" applyNumberFormat="1" applyFont="1" applyBorder="1" applyAlignment="1">
      <alignment horizontal="right" vertical="top"/>
    </xf>
    <xf numFmtId="0" fontId="0" fillId="0" borderId="15" xfId="0" applyBorder="1"/>
    <xf numFmtId="168" fontId="39" fillId="27" borderId="20" xfId="0" applyNumberFormat="1" applyFont="1" applyFill="1" applyBorder="1" applyAlignment="1">
      <alignment horizontal="right" vertical="top"/>
    </xf>
    <xf numFmtId="0" fontId="0" fillId="0" borderId="0" xfId="0" applyFont="1"/>
    <xf numFmtId="0" fontId="40" fillId="0" borderId="0" xfId="5"/>
    <xf numFmtId="0" fontId="0" fillId="0" borderId="0" xfId="0"/>
    <xf numFmtId="0" fontId="3" fillId="0" borderId="21" xfId="0" applyFont="1" applyBorder="1" applyAlignment="1">
      <alignment horizontal="center" vertical="center" wrapText="1"/>
    </xf>
    <xf numFmtId="165" fontId="3" fillId="0" borderId="21" xfId="2" applyNumberFormat="1" applyFont="1" applyBorder="1" applyAlignment="1">
      <alignment horizontal="center" vertical="center" wrapText="1"/>
    </xf>
    <xf numFmtId="0" fontId="3" fillId="24" borderId="21" xfId="3" applyFont="1" applyBorder="1" applyAlignment="1">
      <alignment horizontal="center" vertical="center" wrapText="1"/>
    </xf>
    <xf numFmtId="0" fontId="3" fillId="0" borderId="21" xfId="3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wrapText="1"/>
    </xf>
    <xf numFmtId="169" fontId="33" fillId="0" borderId="0" xfId="0" applyNumberFormat="1" applyFont="1" applyAlignment="1">
      <alignment horizontal="left" vertical="center"/>
    </xf>
    <xf numFmtId="0" fontId="0" fillId="0" borderId="0" xfId="0"/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9" fillId="27" borderId="17" xfId="0" applyFont="1" applyFill="1" applyBorder="1" applyAlignment="1">
      <alignment horizontal="left" vertical="top"/>
    </xf>
    <xf numFmtId="0" fontId="0" fillId="27" borderId="18" xfId="0" applyFill="1" applyBorder="1"/>
    <xf numFmtId="0" fontId="0" fillId="27" borderId="19" xfId="0" applyFill="1" applyBorder="1"/>
    <xf numFmtId="0" fontId="0" fillId="27" borderId="17" xfId="0" applyFill="1" applyBorder="1"/>
    <xf numFmtId="0" fontId="36" fillId="0" borderId="0" xfId="0" applyFont="1" applyAlignment="1">
      <alignment horizontal="left" vertical="center"/>
    </xf>
  </cellXfs>
  <cellStyles count="6">
    <cellStyle name="20% - Accent5" xfId="3" builtinId="46"/>
    <cellStyle name="Comma" xfId="2" builtinId="3"/>
    <cellStyle name="Hyperlink" xfId="5" builtinId="8"/>
    <cellStyle name="Normal" xfId="0" builtinId="0"/>
    <cellStyle name="Normal 2" xfId="4"/>
    <cellStyle name="Style 1" xfId="1"/>
  </cellStyles>
  <dxfs count="2389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8</xdr:row>
      <xdr:rowOff>133350</xdr:rowOff>
    </xdr:from>
    <xdr:to>
      <xdr:col>3</xdr:col>
      <xdr:colOff>323850</xdr:colOff>
      <xdr:row>8</xdr:row>
      <xdr:rowOff>247650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50" y="1247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9</xdr:row>
      <xdr:rowOff>133350</xdr:rowOff>
    </xdr:from>
    <xdr:to>
      <xdr:col>4</xdr:col>
      <xdr:colOff>323850</xdr:colOff>
      <xdr:row>9</xdr:row>
      <xdr:rowOff>247650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50" y="2028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8</xdr:row>
      <xdr:rowOff>133350</xdr:rowOff>
    </xdr:from>
    <xdr:to>
      <xdr:col>4</xdr:col>
      <xdr:colOff>323850</xdr:colOff>
      <xdr:row>8</xdr:row>
      <xdr:rowOff>247650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638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209550</xdr:colOff>
      <xdr:row>12</xdr:row>
      <xdr:rowOff>133350</xdr:rowOff>
    </xdr:from>
    <xdr:to>
      <xdr:col>5</xdr:col>
      <xdr:colOff>323850</xdr:colOff>
      <xdr:row>12</xdr:row>
      <xdr:rowOff>247650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1638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228600</xdr:colOff>
      <xdr:row>8</xdr:row>
      <xdr:rowOff>152400</xdr:rowOff>
    </xdr:from>
    <xdr:to>
      <xdr:col>7</xdr:col>
      <xdr:colOff>342900</xdr:colOff>
      <xdr:row>8</xdr:row>
      <xdr:rowOff>266700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1266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8</xdr:row>
      <xdr:rowOff>171450</xdr:rowOff>
    </xdr:from>
    <xdr:to>
      <xdr:col>8</xdr:col>
      <xdr:colOff>342900</xdr:colOff>
      <xdr:row>8</xdr:row>
      <xdr:rowOff>285750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285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266700</xdr:colOff>
      <xdr:row>12</xdr:row>
      <xdr:rowOff>114300</xdr:rowOff>
    </xdr:from>
    <xdr:to>
      <xdr:col>7</xdr:col>
      <xdr:colOff>381000</xdr:colOff>
      <xdr:row>12</xdr:row>
      <xdr:rowOff>228600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3571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209550</xdr:colOff>
      <xdr:row>12</xdr:row>
      <xdr:rowOff>123825</xdr:rowOff>
    </xdr:from>
    <xdr:to>
      <xdr:col>8</xdr:col>
      <xdr:colOff>323850</xdr:colOff>
      <xdr:row>12</xdr:row>
      <xdr:rowOff>238125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3581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228600</xdr:colOff>
      <xdr:row>10</xdr:row>
      <xdr:rowOff>152400</xdr:rowOff>
    </xdr:from>
    <xdr:to>
      <xdr:col>7</xdr:col>
      <xdr:colOff>342900</xdr:colOff>
      <xdr:row>10</xdr:row>
      <xdr:rowOff>266700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1266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10</xdr:row>
      <xdr:rowOff>152400</xdr:rowOff>
    </xdr:from>
    <xdr:to>
      <xdr:col>8</xdr:col>
      <xdr:colOff>342900</xdr:colOff>
      <xdr:row>10</xdr:row>
      <xdr:rowOff>266700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1266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219075</xdr:colOff>
      <xdr:row>11</xdr:row>
      <xdr:rowOff>152400</xdr:rowOff>
    </xdr:from>
    <xdr:to>
      <xdr:col>7</xdr:col>
      <xdr:colOff>333375</xdr:colOff>
      <xdr:row>11</xdr:row>
      <xdr:rowOff>266700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3619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247650</xdr:colOff>
      <xdr:row>8</xdr:row>
      <xdr:rowOff>152400</xdr:rowOff>
    </xdr:from>
    <xdr:to>
      <xdr:col>9</xdr:col>
      <xdr:colOff>361950</xdr:colOff>
      <xdr:row>8</xdr:row>
      <xdr:rowOff>266700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1266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209550</xdr:colOff>
      <xdr:row>12</xdr:row>
      <xdr:rowOff>123825</xdr:rowOff>
    </xdr:from>
    <xdr:to>
      <xdr:col>9</xdr:col>
      <xdr:colOff>323850</xdr:colOff>
      <xdr:row>12</xdr:row>
      <xdr:rowOff>238125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775" y="3200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13</xdr:row>
      <xdr:rowOff>133350</xdr:rowOff>
    </xdr:from>
    <xdr:to>
      <xdr:col>9</xdr:col>
      <xdr:colOff>304800</xdr:colOff>
      <xdr:row>13</xdr:row>
      <xdr:rowOff>247650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1247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7</xdr:row>
      <xdr:rowOff>133350</xdr:rowOff>
    </xdr:from>
    <xdr:to>
      <xdr:col>9</xdr:col>
      <xdr:colOff>304800</xdr:colOff>
      <xdr:row>7</xdr:row>
      <xdr:rowOff>247650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1247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8</xdr:row>
      <xdr:rowOff>152400</xdr:rowOff>
    </xdr:from>
    <xdr:to>
      <xdr:col>10</xdr:col>
      <xdr:colOff>361950</xdr:colOff>
      <xdr:row>8</xdr:row>
      <xdr:rowOff>266700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2047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190500</xdr:colOff>
      <xdr:row>13</xdr:row>
      <xdr:rowOff>133350</xdr:rowOff>
    </xdr:from>
    <xdr:to>
      <xdr:col>10</xdr:col>
      <xdr:colOff>304800</xdr:colOff>
      <xdr:row>13</xdr:row>
      <xdr:rowOff>247650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43719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9</xdr:row>
      <xdr:rowOff>152400</xdr:rowOff>
    </xdr:from>
    <xdr:to>
      <xdr:col>10</xdr:col>
      <xdr:colOff>361950</xdr:colOff>
      <xdr:row>9</xdr:row>
      <xdr:rowOff>266700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2047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10</xdr:row>
      <xdr:rowOff>152400</xdr:rowOff>
    </xdr:from>
    <xdr:to>
      <xdr:col>10</xdr:col>
      <xdr:colOff>361950</xdr:colOff>
      <xdr:row>10</xdr:row>
      <xdr:rowOff>266700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2047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11</xdr:row>
      <xdr:rowOff>152400</xdr:rowOff>
    </xdr:from>
    <xdr:to>
      <xdr:col>10</xdr:col>
      <xdr:colOff>361950</xdr:colOff>
      <xdr:row>11</xdr:row>
      <xdr:rowOff>266700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2047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5</xdr:row>
      <xdr:rowOff>152400</xdr:rowOff>
    </xdr:from>
    <xdr:to>
      <xdr:col>10</xdr:col>
      <xdr:colOff>361950</xdr:colOff>
      <xdr:row>5</xdr:row>
      <xdr:rowOff>266700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28289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8</xdr:row>
      <xdr:rowOff>152400</xdr:rowOff>
    </xdr:from>
    <xdr:to>
      <xdr:col>11</xdr:col>
      <xdr:colOff>361950</xdr:colOff>
      <xdr:row>8</xdr:row>
      <xdr:rowOff>266700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2438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190500</xdr:colOff>
      <xdr:row>13</xdr:row>
      <xdr:rowOff>133350</xdr:rowOff>
    </xdr:from>
    <xdr:to>
      <xdr:col>11</xdr:col>
      <xdr:colOff>304800</xdr:colOff>
      <xdr:row>13</xdr:row>
      <xdr:rowOff>247650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0325" y="4762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10</xdr:row>
      <xdr:rowOff>152400</xdr:rowOff>
    </xdr:from>
    <xdr:to>
      <xdr:col>11</xdr:col>
      <xdr:colOff>361950</xdr:colOff>
      <xdr:row>10</xdr:row>
      <xdr:rowOff>266700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3619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11</xdr:row>
      <xdr:rowOff>152400</xdr:rowOff>
    </xdr:from>
    <xdr:to>
      <xdr:col>11</xdr:col>
      <xdr:colOff>361950</xdr:colOff>
      <xdr:row>11</xdr:row>
      <xdr:rowOff>266700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40195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5</xdr:row>
      <xdr:rowOff>152400</xdr:rowOff>
    </xdr:from>
    <xdr:to>
      <xdr:col>11</xdr:col>
      <xdr:colOff>361950</xdr:colOff>
      <xdr:row>5</xdr:row>
      <xdr:rowOff>266700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1266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266700</xdr:colOff>
      <xdr:row>7</xdr:row>
      <xdr:rowOff>133350</xdr:rowOff>
    </xdr:from>
    <xdr:to>
      <xdr:col>10</xdr:col>
      <xdr:colOff>381000</xdr:colOff>
      <xdr:row>7</xdr:row>
      <xdr:rowOff>247650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2028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228600</xdr:colOff>
      <xdr:row>7</xdr:row>
      <xdr:rowOff>133350</xdr:rowOff>
    </xdr:from>
    <xdr:to>
      <xdr:col>11</xdr:col>
      <xdr:colOff>342900</xdr:colOff>
      <xdr:row>7</xdr:row>
      <xdr:rowOff>247650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8025" y="2028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6</xdr:row>
      <xdr:rowOff>152400</xdr:rowOff>
    </xdr:from>
    <xdr:to>
      <xdr:col>11</xdr:col>
      <xdr:colOff>361950</xdr:colOff>
      <xdr:row>6</xdr:row>
      <xdr:rowOff>266700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7075" y="1266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12</xdr:row>
      <xdr:rowOff>152400</xdr:rowOff>
    </xdr:from>
    <xdr:to>
      <xdr:col>11</xdr:col>
      <xdr:colOff>361950</xdr:colOff>
      <xdr:row>12</xdr:row>
      <xdr:rowOff>266700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7075" y="3619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9</xdr:row>
      <xdr:rowOff>152400</xdr:rowOff>
    </xdr:from>
    <xdr:to>
      <xdr:col>11</xdr:col>
      <xdr:colOff>361950</xdr:colOff>
      <xdr:row>9</xdr:row>
      <xdr:rowOff>266700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28289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12</xdr:row>
      <xdr:rowOff>152400</xdr:rowOff>
    </xdr:from>
    <xdr:to>
      <xdr:col>10</xdr:col>
      <xdr:colOff>361950</xdr:colOff>
      <xdr:row>12</xdr:row>
      <xdr:rowOff>266700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3619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12</xdr:row>
      <xdr:rowOff>133350</xdr:rowOff>
    </xdr:from>
    <xdr:to>
      <xdr:col>6</xdr:col>
      <xdr:colOff>323850</xdr:colOff>
      <xdr:row>12</xdr:row>
      <xdr:rowOff>247650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3981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11</xdr:row>
      <xdr:rowOff>133350</xdr:rowOff>
    </xdr:from>
    <xdr:to>
      <xdr:col>6</xdr:col>
      <xdr:colOff>323850</xdr:colOff>
      <xdr:row>11</xdr:row>
      <xdr:rowOff>247650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3981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209550</xdr:colOff>
      <xdr:row>11</xdr:row>
      <xdr:rowOff>133350</xdr:rowOff>
    </xdr:from>
    <xdr:to>
      <xdr:col>3</xdr:col>
      <xdr:colOff>323850</xdr:colOff>
      <xdr:row>11</xdr:row>
      <xdr:rowOff>247650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3600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209550</xdr:colOff>
      <xdr:row>11</xdr:row>
      <xdr:rowOff>133350</xdr:rowOff>
    </xdr:from>
    <xdr:to>
      <xdr:col>4</xdr:col>
      <xdr:colOff>323850</xdr:colOff>
      <xdr:row>11</xdr:row>
      <xdr:rowOff>247650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3600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209550</xdr:colOff>
      <xdr:row>11</xdr:row>
      <xdr:rowOff>133350</xdr:rowOff>
    </xdr:from>
    <xdr:to>
      <xdr:col>5</xdr:col>
      <xdr:colOff>323850</xdr:colOff>
      <xdr:row>11</xdr:row>
      <xdr:rowOff>247650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3600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11</xdr:row>
      <xdr:rowOff>152400</xdr:rowOff>
    </xdr:from>
    <xdr:to>
      <xdr:col>8</xdr:col>
      <xdr:colOff>342900</xdr:colOff>
      <xdr:row>11</xdr:row>
      <xdr:rowOff>266700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3219450"/>
          <a:ext cx="114300" cy="114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renzo@jlab.org" TargetMode="External"/><Relationship Id="rId1" Type="http://schemas.openxmlformats.org/officeDocument/2006/relationships/hyperlink" Target="mailto:marchlik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6"/>
  <sheetViews>
    <sheetView workbookViewId="0">
      <selection activeCell="G6" sqref="G6"/>
    </sheetView>
  </sheetViews>
  <sheetFormatPr defaultRowHeight="15" x14ac:dyDescent="0.25"/>
  <cols>
    <col min="1" max="1" width="3.28515625" customWidth="1"/>
    <col min="2" max="2" width="9.140625" hidden="1" customWidth="1"/>
    <col min="3" max="3" width="27" style="6" customWidth="1"/>
    <col min="9" max="9" width="8.140625" customWidth="1"/>
  </cols>
  <sheetData>
    <row r="2" spans="3:12" ht="0.75" customHeight="1" x14ac:dyDescent="0.25"/>
    <row r="3" spans="3:12" ht="31.5" x14ac:dyDescent="0.5">
      <c r="D3" s="1" t="s">
        <v>4</v>
      </c>
      <c r="F3" s="1"/>
      <c r="G3" s="1"/>
    </row>
    <row r="4" spans="3:12" ht="9.75" customHeight="1" x14ac:dyDescent="0.5">
      <c r="D4" s="1"/>
      <c r="F4" s="1"/>
      <c r="G4" s="1"/>
    </row>
    <row r="5" spans="3:12" ht="30.75" customHeight="1" x14ac:dyDescent="0.3">
      <c r="C5" s="5" t="s">
        <v>0</v>
      </c>
      <c r="D5" s="2" t="s">
        <v>1</v>
      </c>
      <c r="E5" s="2" t="s">
        <v>2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28</v>
      </c>
      <c r="L5" s="2" t="s">
        <v>30</v>
      </c>
    </row>
    <row r="6" spans="3:12" ht="30.75" customHeight="1" x14ac:dyDescent="0.25">
      <c r="C6" s="11" t="s">
        <v>29</v>
      </c>
      <c r="D6" s="12"/>
      <c r="E6" s="12"/>
      <c r="F6" s="12"/>
      <c r="G6" s="12"/>
      <c r="H6" s="12"/>
      <c r="I6" s="12"/>
      <c r="J6" s="12"/>
      <c r="K6" s="2"/>
      <c r="L6" s="2"/>
    </row>
    <row r="7" spans="3:12" ht="30.75" customHeight="1" x14ac:dyDescent="0.25">
      <c r="C7" s="11" t="s">
        <v>31</v>
      </c>
      <c r="D7" s="12"/>
      <c r="E7" s="12"/>
      <c r="F7" s="12"/>
      <c r="G7" s="12"/>
      <c r="H7" s="12"/>
      <c r="I7" s="12"/>
      <c r="J7" s="12"/>
      <c r="K7" s="12"/>
      <c r="L7" s="2"/>
    </row>
    <row r="8" spans="3:12" ht="30.75" customHeight="1" x14ac:dyDescent="0.25">
      <c r="C8" s="11" t="s">
        <v>27</v>
      </c>
      <c r="D8" s="12"/>
      <c r="E8" s="12"/>
      <c r="F8" s="12"/>
      <c r="G8" s="12"/>
      <c r="H8" s="12"/>
      <c r="I8" s="12"/>
      <c r="J8" s="2"/>
      <c r="K8" s="2"/>
      <c r="L8" s="2"/>
    </row>
    <row r="9" spans="3:12" ht="30.75" customHeight="1" x14ac:dyDescent="0.25">
      <c r="C9" s="11" t="s">
        <v>20</v>
      </c>
      <c r="D9" s="2"/>
      <c r="E9" s="2"/>
      <c r="F9" s="15" t="s">
        <v>22</v>
      </c>
      <c r="G9" s="15" t="s">
        <v>22</v>
      </c>
      <c r="H9" s="2"/>
      <c r="I9" s="2"/>
      <c r="J9" s="2"/>
      <c r="K9" s="2"/>
      <c r="L9" s="2"/>
    </row>
    <row r="10" spans="3:12" ht="30.75" customHeight="1" x14ac:dyDescent="0.25">
      <c r="C10" s="11" t="s">
        <v>24</v>
      </c>
      <c r="D10" s="12"/>
      <c r="E10" s="2"/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2"/>
      <c r="L10" s="2"/>
    </row>
    <row r="11" spans="3:12" ht="31.5" customHeight="1" x14ac:dyDescent="0.25">
      <c r="C11" s="4" t="s">
        <v>23</v>
      </c>
      <c r="D11" s="12"/>
      <c r="E11" s="12"/>
      <c r="F11" s="13"/>
      <c r="G11" s="13"/>
      <c r="H11" s="2"/>
      <c r="I11" s="2"/>
      <c r="J11" s="15" t="s">
        <v>22</v>
      </c>
      <c r="K11" s="2"/>
      <c r="L11" s="2"/>
    </row>
    <row r="12" spans="3:12" ht="30" x14ac:dyDescent="0.25">
      <c r="C12" s="4" t="s">
        <v>7</v>
      </c>
      <c r="D12" s="2"/>
      <c r="E12" s="2"/>
      <c r="F12" s="2"/>
      <c r="G12" s="2"/>
      <c r="H12" s="2"/>
      <c r="I12" s="2"/>
      <c r="J12" s="15" t="s">
        <v>22</v>
      </c>
      <c r="K12" s="2"/>
      <c r="L12" s="2"/>
    </row>
    <row r="13" spans="3:12" ht="30" customHeight="1" x14ac:dyDescent="0.25">
      <c r="C13" s="4" t="s">
        <v>21</v>
      </c>
      <c r="D13" s="13"/>
      <c r="E13" s="13"/>
      <c r="F13" s="2"/>
      <c r="G13" s="2"/>
      <c r="H13" s="3"/>
      <c r="I13" s="3"/>
      <c r="J13" s="3"/>
      <c r="K13" s="2"/>
      <c r="L13" s="2"/>
    </row>
    <row r="14" spans="3:12" ht="30" customHeight="1" x14ac:dyDescent="0.25">
      <c r="C14" s="4" t="s">
        <v>26</v>
      </c>
      <c r="D14" s="12"/>
      <c r="E14" s="12"/>
      <c r="F14" s="12"/>
      <c r="G14" s="12"/>
      <c r="H14" s="12"/>
      <c r="I14" s="12"/>
      <c r="J14" s="2"/>
      <c r="K14" s="2"/>
      <c r="L14" s="2"/>
    </row>
    <row r="15" spans="3:12" ht="30" customHeight="1" x14ac:dyDescent="0.25">
      <c r="C15" s="4"/>
      <c r="D15" s="18"/>
      <c r="E15" s="18"/>
      <c r="F15" s="19"/>
      <c r="G15" s="18"/>
      <c r="H15" s="3"/>
      <c r="I15" s="3"/>
      <c r="J15" s="3"/>
      <c r="K15" s="3"/>
      <c r="L15" s="3"/>
    </row>
    <row r="16" spans="3:12" ht="27" customHeight="1" x14ac:dyDescent="0.25">
      <c r="C16" s="14" t="s">
        <v>19</v>
      </c>
      <c r="D16" s="3"/>
      <c r="E16" s="3"/>
      <c r="F16" s="3"/>
      <c r="G16" s="3"/>
      <c r="H16" s="3"/>
      <c r="I16" s="3"/>
      <c r="J16" s="3"/>
      <c r="K16" s="3"/>
      <c r="L16" s="3"/>
    </row>
    <row r="17" spans="3:12" ht="27" customHeight="1" x14ac:dyDescent="0.25">
      <c r="C17" s="20" t="s">
        <v>25</v>
      </c>
      <c r="D17" s="3"/>
      <c r="E17" s="3"/>
      <c r="F17" s="3"/>
      <c r="G17" s="3"/>
      <c r="H17" s="3"/>
      <c r="I17" s="3"/>
      <c r="J17" s="3"/>
      <c r="K17" s="3"/>
      <c r="L17" s="3"/>
    </row>
    <row r="18" spans="3:12" ht="27" customHeight="1" x14ac:dyDescent="0.25">
      <c r="C18" s="9" t="s">
        <v>3</v>
      </c>
      <c r="D18" s="3"/>
      <c r="E18" s="3"/>
      <c r="F18" s="3"/>
      <c r="G18" s="3"/>
      <c r="H18" s="3"/>
      <c r="I18" s="3"/>
      <c r="J18" s="3"/>
      <c r="K18" s="3"/>
      <c r="L18" s="3"/>
    </row>
    <row r="19" spans="3:12" ht="29.25" customHeight="1" x14ac:dyDescent="0.25">
      <c r="C19" s="9" t="s">
        <v>5</v>
      </c>
      <c r="D19" s="3"/>
      <c r="E19" s="3"/>
      <c r="F19" s="3"/>
      <c r="G19" s="3"/>
      <c r="H19" s="3"/>
      <c r="I19" s="3"/>
      <c r="J19" s="3"/>
      <c r="K19" s="3"/>
      <c r="L19" s="3"/>
    </row>
    <row r="20" spans="3:12" ht="29.25" customHeight="1" x14ac:dyDescent="0.25">
      <c r="C20" s="9" t="s">
        <v>8</v>
      </c>
      <c r="D20" s="3"/>
      <c r="E20" s="3"/>
      <c r="F20" s="3"/>
      <c r="G20" s="3"/>
      <c r="H20" s="3"/>
      <c r="I20" s="3"/>
      <c r="J20" s="3"/>
      <c r="K20" s="3"/>
      <c r="L20" s="3"/>
    </row>
    <row r="21" spans="3:12" ht="30.75" customHeight="1" x14ac:dyDescent="0.25">
      <c r="C21" s="9" t="s">
        <v>6</v>
      </c>
      <c r="D21" s="3"/>
      <c r="E21" s="3"/>
      <c r="F21" s="3"/>
      <c r="G21" s="3"/>
      <c r="H21" s="3"/>
      <c r="I21" s="3"/>
      <c r="J21" s="3"/>
      <c r="K21" s="3"/>
      <c r="L21" s="3"/>
    </row>
    <row r="22" spans="3:12" ht="29.25" customHeight="1" x14ac:dyDescent="0.25">
      <c r="C22" s="9" t="s">
        <v>12</v>
      </c>
      <c r="D22" s="3"/>
      <c r="E22" s="3"/>
      <c r="F22" s="3"/>
      <c r="G22" s="3"/>
      <c r="H22" s="3"/>
      <c r="I22" s="3"/>
      <c r="J22" s="3"/>
      <c r="K22" s="3"/>
      <c r="L22" s="3"/>
    </row>
    <row r="23" spans="3:12" ht="30" customHeight="1" x14ac:dyDescent="0.25">
      <c r="C23" s="9" t="s">
        <v>11</v>
      </c>
      <c r="D23" s="3"/>
      <c r="E23" s="3"/>
      <c r="F23" s="3"/>
      <c r="G23" s="3"/>
      <c r="H23" s="3"/>
      <c r="I23" s="3"/>
      <c r="J23" s="3"/>
      <c r="K23" s="3"/>
      <c r="L23" s="3"/>
    </row>
    <row r="24" spans="3:12" ht="32.25" customHeight="1" x14ac:dyDescent="0.25">
      <c r="C24" s="9" t="s">
        <v>9</v>
      </c>
      <c r="D24" s="3"/>
      <c r="E24" s="3"/>
      <c r="F24" s="3"/>
      <c r="G24" s="3"/>
      <c r="H24" s="3"/>
      <c r="I24" s="3"/>
      <c r="J24" s="3"/>
      <c r="K24" s="3"/>
      <c r="L24" s="3"/>
    </row>
    <row r="25" spans="3:12" ht="30" x14ac:dyDescent="0.25">
      <c r="C25" s="9" t="s">
        <v>10</v>
      </c>
      <c r="D25" s="2"/>
      <c r="E25" s="15"/>
      <c r="F25" s="15"/>
      <c r="G25" s="16"/>
      <c r="H25" s="3"/>
      <c r="I25" s="3"/>
      <c r="J25" s="3"/>
      <c r="K25" s="3"/>
      <c r="L25" s="3"/>
    </row>
    <row r="26" spans="3:12" ht="30" customHeight="1" x14ac:dyDescent="0.25">
      <c r="C26" s="9" t="s">
        <v>13</v>
      </c>
      <c r="D26" s="3"/>
      <c r="E26" s="3"/>
      <c r="F26" s="3"/>
      <c r="G26" s="3"/>
      <c r="H26" s="3"/>
      <c r="I26" s="3"/>
      <c r="J26" s="3"/>
      <c r="K26" s="3"/>
      <c r="L26" s="3"/>
    </row>
    <row r="27" spans="3:12" ht="43.5" customHeight="1" x14ac:dyDescent="0.25">
      <c r="C27" s="4"/>
      <c r="D27" s="3"/>
      <c r="E27" s="3"/>
      <c r="F27" s="3"/>
      <c r="G27" s="3"/>
      <c r="H27" s="3"/>
      <c r="I27" s="3"/>
      <c r="J27" s="3"/>
      <c r="K27" s="3"/>
      <c r="L27" s="3"/>
    </row>
    <row r="28" spans="3:12" s="8" customFormat="1" ht="30" customHeight="1" x14ac:dyDescent="0.25"/>
    <row r="29" spans="3:12" ht="17.25" customHeight="1" x14ac:dyDescent="0.25">
      <c r="C29" s="17"/>
      <c r="D29" s="8"/>
      <c r="E29" s="8"/>
      <c r="F29" s="8"/>
      <c r="G29" s="8"/>
      <c r="H29" s="8"/>
      <c r="I29" s="8"/>
      <c r="J29" s="8"/>
      <c r="K29" s="8"/>
      <c r="L29" s="8"/>
    </row>
    <row r="30" spans="3:12" x14ac:dyDescent="0.25">
      <c r="C30" s="10"/>
      <c r="D30" s="8"/>
      <c r="E30" s="8"/>
      <c r="F30" s="8"/>
      <c r="G30" s="8"/>
      <c r="H30" s="8"/>
      <c r="I30" s="8"/>
      <c r="J30" s="8"/>
      <c r="K30" s="8"/>
      <c r="L30" s="8"/>
    </row>
    <row r="31" spans="3:12" x14ac:dyDescent="0.25">
      <c r="C31" s="7"/>
      <c r="D31" s="8"/>
      <c r="E31" s="8"/>
      <c r="F31" s="8"/>
      <c r="G31" s="8"/>
      <c r="H31" s="8"/>
      <c r="I31" s="8"/>
      <c r="J31" s="8"/>
      <c r="K31" s="8"/>
      <c r="L31" s="8"/>
    </row>
    <row r="32" spans="3:12" x14ac:dyDescent="0.25">
      <c r="C32" s="7"/>
      <c r="D32" s="8"/>
      <c r="E32" s="8"/>
      <c r="F32" s="8"/>
      <c r="G32" s="8"/>
      <c r="H32" s="8"/>
      <c r="I32" s="8"/>
      <c r="J32" s="8"/>
      <c r="K32" s="8"/>
      <c r="L32" s="8"/>
    </row>
    <row r="33" spans="3:12" x14ac:dyDescent="0.25">
      <c r="C33" s="10"/>
      <c r="D33" s="8"/>
      <c r="E33" s="8"/>
      <c r="F33" s="8"/>
      <c r="G33" s="8"/>
      <c r="H33" s="8"/>
      <c r="I33" s="8"/>
      <c r="J33" s="8"/>
      <c r="K33" s="8"/>
      <c r="L33" s="8"/>
    </row>
    <row r="34" spans="3:12" x14ac:dyDescent="0.25">
      <c r="C34" s="7"/>
      <c r="D34" s="8"/>
      <c r="E34" s="8"/>
      <c r="F34" s="8"/>
      <c r="G34" s="8"/>
      <c r="H34" s="8"/>
      <c r="I34" s="8"/>
      <c r="J34" s="8"/>
      <c r="K34" s="8"/>
      <c r="L34" s="8"/>
    </row>
    <row r="35" spans="3:12" x14ac:dyDescent="0.25">
      <c r="C35" s="7"/>
      <c r="D35" s="8"/>
      <c r="E35" s="8"/>
      <c r="F35" s="8"/>
      <c r="G35" s="8"/>
      <c r="H35" s="8"/>
      <c r="I35" s="8"/>
      <c r="J35" s="8"/>
      <c r="K35" s="8"/>
      <c r="L35" s="8"/>
    </row>
    <row r="36" spans="3:12" x14ac:dyDescent="0.25">
      <c r="C36" s="7"/>
      <c r="D36" s="8"/>
      <c r="E36" s="8"/>
      <c r="F36" s="8"/>
      <c r="G36" s="8"/>
      <c r="H36" s="8"/>
      <c r="I36" s="8"/>
      <c r="J36" s="8"/>
      <c r="K36" s="8"/>
      <c r="L36" s="8"/>
    </row>
  </sheetData>
  <pageMargins left="0.27" right="0.22" top="0.75" bottom="0.75" header="0.3" footer="0.3"/>
  <pageSetup scale="91" orientation="portrait" r:id="rId1"/>
  <headerFooter>
    <oddFooter>&amp;L&amp;8&amp;D&amp;R&amp;8&amp;Z&amp;F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45"/>
  <sheetViews>
    <sheetView zoomScaleNormal="100" workbookViewId="0">
      <pane xSplit="1" topLeftCell="B1" activePane="topRight" state="frozen"/>
      <selection pane="topRight" activeCell="A14" sqref="A1:A1048576"/>
    </sheetView>
  </sheetViews>
  <sheetFormatPr defaultColWidth="12.42578125" defaultRowHeight="15" x14ac:dyDescent="0.25"/>
  <cols>
    <col min="1" max="1" width="28.5703125" style="6" customWidth="1"/>
    <col min="2" max="2" width="18" style="6" customWidth="1"/>
    <col min="3" max="3" width="16.42578125" style="6" customWidth="1"/>
    <col min="4" max="4" width="14.140625" style="6" hidden="1" customWidth="1"/>
    <col min="5" max="5" width="14" style="6" customWidth="1"/>
    <col min="6" max="9" width="0" style="6" hidden="1" customWidth="1"/>
    <col min="10" max="10" width="27.140625" style="6" hidden="1" customWidth="1"/>
    <col min="11" max="11" width="22.7109375" style="6" hidden="1" customWidth="1"/>
    <col min="12" max="12" width="12.42578125" style="6" hidden="1" customWidth="1"/>
    <col min="13" max="13" width="11.85546875" style="6" customWidth="1"/>
    <col min="14" max="14" width="9.28515625" style="6" customWidth="1"/>
    <col min="15" max="15" width="9.42578125" style="6" customWidth="1"/>
    <col min="16" max="16" width="10.42578125" style="6" customWidth="1"/>
    <col min="17" max="17" width="10.28515625" style="60" customWidth="1"/>
  </cols>
  <sheetData>
    <row r="1" spans="1:17" x14ac:dyDescent="0.25">
      <c r="A1" s="26"/>
      <c r="B1" s="26"/>
    </row>
    <row r="2" spans="1:17" ht="0.75" customHeight="1" x14ac:dyDescent="0.25">
      <c r="A2" s="26"/>
      <c r="B2" s="26"/>
    </row>
    <row r="3" spans="1:17" ht="31.5" x14ac:dyDescent="0.5">
      <c r="A3" s="26"/>
      <c r="B3" s="26"/>
      <c r="C3" s="27" t="s">
        <v>4</v>
      </c>
      <c r="D3" s="27"/>
      <c r="H3" s="24"/>
      <c r="I3" s="24"/>
    </row>
    <row r="4" spans="1:17" ht="9.75" hidden="1" customHeight="1" x14ac:dyDescent="0.5">
      <c r="F4" s="24"/>
      <c r="H4" s="24"/>
      <c r="I4" s="24"/>
    </row>
    <row r="5" spans="1:17" ht="38.25" customHeight="1" x14ac:dyDescent="0.3">
      <c r="A5" s="5" t="s">
        <v>0</v>
      </c>
      <c r="B5" s="5" t="s">
        <v>61</v>
      </c>
      <c r="C5" s="5" t="s">
        <v>62</v>
      </c>
      <c r="D5" s="5" t="s">
        <v>86</v>
      </c>
      <c r="E5" s="35" t="s">
        <v>105</v>
      </c>
      <c r="F5" s="15" t="s">
        <v>32</v>
      </c>
      <c r="G5" s="15" t="s">
        <v>33</v>
      </c>
      <c r="H5" s="15" t="s">
        <v>34</v>
      </c>
      <c r="I5" s="15" t="s">
        <v>35</v>
      </c>
      <c r="J5" s="15" t="s">
        <v>36</v>
      </c>
      <c r="K5" s="15" t="s">
        <v>47</v>
      </c>
      <c r="L5" s="15" t="s">
        <v>37</v>
      </c>
      <c r="M5" s="15" t="s">
        <v>38</v>
      </c>
      <c r="N5" s="15" t="s">
        <v>39</v>
      </c>
      <c r="O5" s="15" t="s">
        <v>40</v>
      </c>
      <c r="P5" s="15" t="s">
        <v>48</v>
      </c>
      <c r="Q5" s="34" t="s">
        <v>49</v>
      </c>
    </row>
    <row r="6" spans="1:17" ht="49.5" customHeight="1" x14ac:dyDescent="0.35">
      <c r="A6" s="11" t="s">
        <v>43</v>
      </c>
      <c r="B6" s="58" t="s">
        <v>73</v>
      </c>
      <c r="C6" s="59" t="s">
        <v>74</v>
      </c>
      <c r="D6" s="11" t="s">
        <v>87</v>
      </c>
      <c r="E6" s="11" t="s">
        <v>63</v>
      </c>
      <c r="F6" s="38" t="s">
        <v>72</v>
      </c>
      <c r="G6" s="39" t="s">
        <v>72</v>
      </c>
      <c r="H6" s="39" t="s">
        <v>72</v>
      </c>
      <c r="I6" s="40" t="s">
        <v>22</v>
      </c>
      <c r="J6" s="40" t="s">
        <v>22</v>
      </c>
      <c r="K6" s="39" t="s">
        <v>72</v>
      </c>
      <c r="L6" s="30" t="s">
        <v>60</v>
      </c>
      <c r="M6" s="32" t="s">
        <v>64</v>
      </c>
      <c r="N6" s="50" t="s">
        <v>22</v>
      </c>
      <c r="O6" s="50" t="s">
        <v>22</v>
      </c>
      <c r="P6" s="32" t="s">
        <v>106</v>
      </c>
      <c r="Q6" s="50" t="s">
        <v>22</v>
      </c>
    </row>
    <row r="7" spans="1:17" ht="45" customHeight="1" x14ac:dyDescent="0.25">
      <c r="A7" s="22" t="s">
        <v>44</v>
      </c>
      <c r="B7" s="57" t="s">
        <v>75</v>
      </c>
      <c r="C7" s="57" t="s">
        <v>120</v>
      </c>
      <c r="D7" s="22" t="s">
        <v>88</v>
      </c>
      <c r="E7" s="22" t="s">
        <v>85</v>
      </c>
      <c r="F7" s="41" t="s">
        <v>22</v>
      </c>
      <c r="G7" s="41" t="s">
        <v>22</v>
      </c>
      <c r="H7" s="41" t="s">
        <v>22</v>
      </c>
      <c r="I7" s="39" t="s">
        <v>72</v>
      </c>
      <c r="J7" s="39" t="s">
        <v>72</v>
      </c>
      <c r="K7" s="39" t="s">
        <v>72</v>
      </c>
      <c r="L7" s="39" t="s">
        <v>72</v>
      </c>
      <c r="M7" s="32" t="s">
        <v>65</v>
      </c>
      <c r="N7" s="32" t="s">
        <v>109</v>
      </c>
      <c r="O7" s="32" t="s">
        <v>109</v>
      </c>
      <c r="P7" s="32" t="s">
        <v>127</v>
      </c>
      <c r="Q7" s="56" t="s">
        <v>131</v>
      </c>
    </row>
    <row r="8" spans="1:17" ht="45" customHeight="1" x14ac:dyDescent="0.25">
      <c r="A8" s="22" t="s">
        <v>45</v>
      </c>
      <c r="B8" s="57" t="s">
        <v>73</v>
      </c>
      <c r="C8" s="57" t="s">
        <v>76</v>
      </c>
      <c r="D8" s="22" t="s">
        <v>89</v>
      </c>
      <c r="E8" s="22" t="s">
        <v>85</v>
      </c>
      <c r="F8" s="41" t="s">
        <v>22</v>
      </c>
      <c r="G8" s="41" t="s">
        <v>22</v>
      </c>
      <c r="H8" s="41" t="s">
        <v>22</v>
      </c>
      <c r="I8" s="41" t="s">
        <v>22</v>
      </c>
      <c r="J8" s="41" t="s">
        <v>22</v>
      </c>
      <c r="K8" s="39" t="s">
        <v>72</v>
      </c>
      <c r="L8" s="41" t="s">
        <v>22</v>
      </c>
      <c r="M8" s="32" t="s">
        <v>64</v>
      </c>
      <c r="N8" s="32" t="s">
        <v>64</v>
      </c>
      <c r="O8" s="32" t="s">
        <v>64</v>
      </c>
      <c r="P8" s="32" t="s">
        <v>66</v>
      </c>
      <c r="Q8" s="56" t="s">
        <v>131</v>
      </c>
    </row>
    <row r="9" spans="1:17" ht="45" customHeight="1" x14ac:dyDescent="0.25">
      <c r="A9" s="57" t="s">
        <v>118</v>
      </c>
      <c r="B9" s="57" t="s">
        <v>75</v>
      </c>
      <c r="C9" s="57" t="s">
        <v>79</v>
      </c>
      <c r="D9" s="22" t="s">
        <v>119</v>
      </c>
      <c r="E9" s="22" t="s">
        <v>63</v>
      </c>
      <c r="F9" s="41"/>
      <c r="G9" s="41"/>
      <c r="H9" s="41"/>
      <c r="I9" s="41"/>
      <c r="J9" s="41"/>
      <c r="K9" s="39"/>
      <c r="L9" s="41"/>
      <c r="M9" s="51" t="s">
        <v>22</v>
      </c>
      <c r="N9" s="51" t="s">
        <v>22</v>
      </c>
      <c r="O9" s="51" t="s">
        <v>22</v>
      </c>
      <c r="P9" s="33" t="s">
        <v>108</v>
      </c>
      <c r="Q9" s="56" t="s">
        <v>132</v>
      </c>
    </row>
    <row r="10" spans="1:17" ht="45" customHeight="1" x14ac:dyDescent="0.25">
      <c r="A10" s="22" t="s">
        <v>55</v>
      </c>
      <c r="B10" s="57" t="s">
        <v>77</v>
      </c>
      <c r="C10" s="57" t="s">
        <v>78</v>
      </c>
      <c r="D10" s="22" t="s">
        <v>90</v>
      </c>
      <c r="E10" s="22" t="s">
        <v>85</v>
      </c>
      <c r="F10" s="41" t="s">
        <v>22</v>
      </c>
      <c r="G10" s="41" t="s">
        <v>22</v>
      </c>
      <c r="H10" s="41" t="s">
        <v>22</v>
      </c>
      <c r="I10" s="41" t="s">
        <v>22</v>
      </c>
      <c r="J10" s="41" t="s">
        <v>22</v>
      </c>
      <c r="K10" s="39" t="s">
        <v>72</v>
      </c>
      <c r="L10" s="39" t="s">
        <v>72</v>
      </c>
      <c r="M10" s="33" t="s">
        <v>66</v>
      </c>
      <c r="N10" s="33" t="s">
        <v>66</v>
      </c>
      <c r="O10" s="32" t="s">
        <v>64</v>
      </c>
      <c r="P10" s="33" t="s">
        <v>127</v>
      </c>
      <c r="Q10" s="33" t="s">
        <v>108</v>
      </c>
    </row>
    <row r="11" spans="1:17" ht="45" customHeight="1" x14ac:dyDescent="0.25">
      <c r="A11" s="22" t="s">
        <v>111</v>
      </c>
      <c r="B11" s="57" t="s">
        <v>77</v>
      </c>
      <c r="C11" s="57" t="s">
        <v>121</v>
      </c>
      <c r="D11" s="22" t="s">
        <v>113</v>
      </c>
      <c r="E11" s="22" t="s">
        <v>85</v>
      </c>
      <c r="F11" s="41" t="s">
        <v>22</v>
      </c>
      <c r="G11" s="41" t="s">
        <v>22</v>
      </c>
      <c r="H11" s="41" t="s">
        <v>22</v>
      </c>
      <c r="I11" s="41" t="s">
        <v>22</v>
      </c>
      <c r="J11" s="39" t="s">
        <v>72</v>
      </c>
      <c r="K11" s="39" t="s">
        <v>72</v>
      </c>
      <c r="L11" s="39" t="s">
        <v>72</v>
      </c>
      <c r="M11" s="51" t="s">
        <v>22</v>
      </c>
      <c r="N11" s="51" t="s">
        <v>22</v>
      </c>
      <c r="O11" s="32" t="s">
        <v>109</v>
      </c>
      <c r="P11" s="33" t="s">
        <v>128</v>
      </c>
      <c r="Q11" s="56" t="s">
        <v>133</v>
      </c>
    </row>
    <row r="12" spans="1:17" ht="45" customHeight="1" x14ac:dyDescent="0.25">
      <c r="A12" s="4" t="s">
        <v>70</v>
      </c>
      <c r="B12" s="56" t="s">
        <v>75</v>
      </c>
      <c r="C12" s="56" t="s">
        <v>79</v>
      </c>
      <c r="D12" s="4" t="s">
        <v>91</v>
      </c>
      <c r="E12" s="4" t="s">
        <v>63</v>
      </c>
      <c r="F12" s="39" t="s">
        <v>72</v>
      </c>
      <c r="G12" s="39" t="s">
        <v>72</v>
      </c>
      <c r="H12" s="39" t="s">
        <v>72</v>
      </c>
      <c r="I12" s="39" t="s">
        <v>72</v>
      </c>
      <c r="J12" s="39" t="s">
        <v>72</v>
      </c>
      <c r="K12" s="39" t="s">
        <v>72</v>
      </c>
      <c r="L12" s="39" t="s">
        <v>72</v>
      </c>
      <c r="M12" s="32" t="s">
        <v>64</v>
      </c>
      <c r="N12" s="50" t="s">
        <v>22</v>
      </c>
      <c r="O12" s="32" t="s">
        <v>109</v>
      </c>
      <c r="P12" s="32" t="s">
        <v>128</v>
      </c>
      <c r="Q12" s="56" t="s">
        <v>134</v>
      </c>
    </row>
    <row r="13" spans="1:17" ht="45" customHeight="1" x14ac:dyDescent="0.35">
      <c r="A13" s="11" t="s">
        <v>71</v>
      </c>
      <c r="B13" s="59" t="s">
        <v>77</v>
      </c>
      <c r="C13" s="59" t="s">
        <v>80</v>
      </c>
      <c r="D13" s="11" t="s">
        <v>92</v>
      </c>
      <c r="E13" s="11" t="s">
        <v>63</v>
      </c>
      <c r="F13" s="41" t="s">
        <v>22</v>
      </c>
      <c r="G13" s="41" t="s">
        <v>22</v>
      </c>
      <c r="H13" s="39" t="s">
        <v>72</v>
      </c>
      <c r="I13" s="39" t="s">
        <v>72</v>
      </c>
      <c r="J13" s="41" t="s">
        <v>22</v>
      </c>
      <c r="K13" s="41" t="s">
        <v>22</v>
      </c>
      <c r="L13" s="31" t="s">
        <v>60</v>
      </c>
      <c r="M13" s="33" t="s">
        <v>64</v>
      </c>
      <c r="N13" s="51" t="s">
        <v>22</v>
      </c>
      <c r="O13" s="51" t="s">
        <v>22</v>
      </c>
      <c r="P13" s="51" t="s">
        <v>22</v>
      </c>
      <c r="Q13" s="33" t="s">
        <v>106</v>
      </c>
    </row>
    <row r="14" spans="1:17" ht="45" customHeight="1" x14ac:dyDescent="0.35">
      <c r="A14" s="11" t="s">
        <v>57</v>
      </c>
      <c r="B14" s="59" t="s">
        <v>123</v>
      </c>
      <c r="C14" s="59" t="s">
        <v>122</v>
      </c>
      <c r="D14" s="11" t="s">
        <v>93</v>
      </c>
      <c r="E14" s="11" t="s">
        <v>85</v>
      </c>
      <c r="F14" s="41" t="s">
        <v>22</v>
      </c>
      <c r="G14" s="40" t="s">
        <v>22</v>
      </c>
      <c r="H14" s="39" t="s">
        <v>72</v>
      </c>
      <c r="I14" s="39" t="s">
        <v>72</v>
      </c>
      <c r="J14" s="39" t="s">
        <v>72</v>
      </c>
      <c r="K14" s="39" t="s">
        <v>72</v>
      </c>
      <c r="L14" s="31" t="s">
        <v>60</v>
      </c>
      <c r="M14" s="34" t="s">
        <v>65</v>
      </c>
      <c r="N14" s="34" t="s">
        <v>107</v>
      </c>
      <c r="O14" s="34" t="s">
        <v>65</v>
      </c>
      <c r="P14" s="34" t="s">
        <v>64</v>
      </c>
      <c r="Q14" s="64" t="s">
        <v>135</v>
      </c>
    </row>
    <row r="15" spans="1:17" ht="45" customHeight="1" x14ac:dyDescent="0.35">
      <c r="A15" s="22" t="s">
        <v>58</v>
      </c>
      <c r="B15" s="57" t="s">
        <v>73</v>
      </c>
      <c r="C15" s="57" t="s">
        <v>81</v>
      </c>
      <c r="D15" s="22" t="s">
        <v>94</v>
      </c>
      <c r="E15" s="22" t="s">
        <v>63</v>
      </c>
      <c r="F15" s="41" t="s">
        <v>22</v>
      </c>
      <c r="G15" s="41" t="s">
        <v>22</v>
      </c>
      <c r="H15" s="39" t="s">
        <v>72</v>
      </c>
      <c r="I15" s="39" t="s">
        <v>72</v>
      </c>
      <c r="J15" s="41" t="s">
        <v>22</v>
      </c>
      <c r="K15" s="39" t="s">
        <v>72</v>
      </c>
      <c r="L15" s="39" t="s">
        <v>72</v>
      </c>
      <c r="M15" s="31" t="s">
        <v>60</v>
      </c>
      <c r="N15" s="33" t="s">
        <v>110</v>
      </c>
      <c r="O15" s="33" t="s">
        <v>64</v>
      </c>
      <c r="P15" s="54" t="s">
        <v>136</v>
      </c>
      <c r="Q15" s="33" t="s">
        <v>106</v>
      </c>
    </row>
    <row r="16" spans="1:17" ht="45" customHeight="1" x14ac:dyDescent="0.25">
      <c r="A16" s="11" t="s">
        <v>59</v>
      </c>
      <c r="B16" s="59" t="s">
        <v>75</v>
      </c>
      <c r="C16" s="59" t="s">
        <v>79</v>
      </c>
      <c r="D16" s="11" t="s">
        <v>95</v>
      </c>
      <c r="E16" s="11" t="s">
        <v>63</v>
      </c>
      <c r="F16" s="38" t="s">
        <v>22</v>
      </c>
      <c r="G16" s="39" t="s">
        <v>72</v>
      </c>
      <c r="H16" s="39"/>
      <c r="I16" s="39" t="s">
        <v>72</v>
      </c>
      <c r="J16" s="39" t="s">
        <v>72</v>
      </c>
      <c r="K16" s="39" t="s">
        <v>72</v>
      </c>
      <c r="L16" s="39" t="s">
        <v>72</v>
      </c>
      <c r="M16" s="33" t="s">
        <v>64</v>
      </c>
      <c r="N16" s="33" t="s">
        <v>108</v>
      </c>
      <c r="O16" s="33" t="s">
        <v>114</v>
      </c>
      <c r="P16" s="33" t="s">
        <v>128</v>
      </c>
      <c r="Q16" s="54" t="s">
        <v>137</v>
      </c>
    </row>
    <row r="17" spans="1:17" ht="45" customHeight="1" x14ac:dyDescent="0.35">
      <c r="A17" s="4" t="s">
        <v>7</v>
      </c>
      <c r="B17" s="56" t="s">
        <v>104</v>
      </c>
      <c r="C17" s="56" t="s">
        <v>82</v>
      </c>
      <c r="D17" s="4" t="s">
        <v>96</v>
      </c>
      <c r="E17" s="4" t="s">
        <v>63</v>
      </c>
      <c r="F17" s="39" t="s">
        <v>72</v>
      </c>
      <c r="G17" s="39" t="s">
        <v>72</v>
      </c>
      <c r="H17" s="39" t="s">
        <v>72</v>
      </c>
      <c r="I17" s="41" t="s">
        <v>22</v>
      </c>
      <c r="J17" s="39" t="s">
        <v>72</v>
      </c>
      <c r="K17" s="39" t="s">
        <v>72</v>
      </c>
      <c r="L17" s="31" t="s">
        <v>60</v>
      </c>
      <c r="M17" s="37" t="s">
        <v>69</v>
      </c>
      <c r="N17" s="33" t="s">
        <v>64</v>
      </c>
      <c r="O17" s="51" t="s">
        <v>22</v>
      </c>
      <c r="P17" s="33" t="s">
        <v>129</v>
      </c>
      <c r="Q17" s="56" t="s">
        <v>131</v>
      </c>
    </row>
    <row r="18" spans="1:17" ht="42.75" customHeight="1" x14ac:dyDescent="0.25">
      <c r="A18" s="11" t="s">
        <v>116</v>
      </c>
      <c r="B18" s="59" t="s">
        <v>123</v>
      </c>
      <c r="C18" s="59" t="s">
        <v>120</v>
      </c>
      <c r="D18" s="11" t="s">
        <v>117</v>
      </c>
      <c r="E18" s="11" t="s">
        <v>85</v>
      </c>
      <c r="F18" s="38"/>
      <c r="G18" s="41"/>
      <c r="H18" s="41"/>
      <c r="I18" s="41"/>
      <c r="J18" s="39"/>
      <c r="K18" s="39"/>
      <c r="L18" s="39"/>
      <c r="M18" s="55" t="s">
        <v>22</v>
      </c>
      <c r="N18" s="55" t="s">
        <v>22</v>
      </c>
      <c r="O18" s="34" t="s">
        <v>65</v>
      </c>
      <c r="P18" s="34" t="s">
        <v>64</v>
      </c>
      <c r="Q18" s="34" t="s">
        <v>138</v>
      </c>
    </row>
    <row r="19" spans="1:17" ht="42.75" customHeight="1" x14ac:dyDescent="0.25">
      <c r="A19" s="11" t="s">
        <v>142</v>
      </c>
      <c r="B19" s="59" t="s">
        <v>143</v>
      </c>
      <c r="C19" s="59" t="s">
        <v>76</v>
      </c>
      <c r="D19" s="11" t="s">
        <v>89</v>
      </c>
      <c r="E19" s="11" t="s">
        <v>85</v>
      </c>
      <c r="F19" s="38"/>
      <c r="G19" s="41"/>
      <c r="H19" s="41"/>
      <c r="I19" s="41"/>
      <c r="J19" s="39"/>
      <c r="K19" s="39"/>
      <c r="L19" s="39"/>
      <c r="M19" s="55" t="s">
        <v>22</v>
      </c>
      <c r="N19" s="55" t="s">
        <v>22</v>
      </c>
      <c r="O19" s="52" t="s">
        <v>22</v>
      </c>
      <c r="P19" s="52" t="s">
        <v>22</v>
      </c>
      <c r="Q19" s="34" t="s">
        <v>144</v>
      </c>
    </row>
    <row r="20" spans="1:17" ht="45" customHeight="1" x14ac:dyDescent="0.25">
      <c r="A20" s="11" t="s">
        <v>41</v>
      </c>
      <c r="B20" s="59" t="s">
        <v>126</v>
      </c>
      <c r="C20" s="59" t="s">
        <v>76</v>
      </c>
      <c r="D20" s="11" t="s">
        <v>89</v>
      </c>
      <c r="E20" s="11" t="s">
        <v>85</v>
      </c>
      <c r="F20" s="38" t="s">
        <v>22</v>
      </c>
      <c r="G20" s="41" t="s">
        <v>22</v>
      </c>
      <c r="H20" s="41" t="s">
        <v>22</v>
      </c>
      <c r="I20" s="41" t="s">
        <v>22</v>
      </c>
      <c r="J20" s="41" t="s">
        <v>22</v>
      </c>
      <c r="K20" s="41" t="s">
        <v>22</v>
      </c>
      <c r="L20" s="41" t="s">
        <v>22</v>
      </c>
      <c r="M20" s="56" t="s">
        <v>130</v>
      </c>
      <c r="N20" s="50" t="s">
        <v>22</v>
      </c>
      <c r="O20" s="50" t="s">
        <v>22</v>
      </c>
      <c r="P20" s="32" t="s">
        <v>107</v>
      </c>
      <c r="Q20" s="32" t="s">
        <v>139</v>
      </c>
    </row>
    <row r="21" spans="1:17" ht="45" customHeight="1" x14ac:dyDescent="0.25">
      <c r="A21" s="11" t="s">
        <v>145</v>
      </c>
      <c r="B21" s="59" t="s">
        <v>123</v>
      </c>
      <c r="C21" s="59" t="s">
        <v>121</v>
      </c>
      <c r="D21" s="11" t="s">
        <v>146</v>
      </c>
      <c r="E21" s="11" t="s">
        <v>85</v>
      </c>
      <c r="F21" s="38"/>
      <c r="G21" s="41"/>
      <c r="H21" s="41"/>
      <c r="I21" s="41"/>
      <c r="J21" s="41"/>
      <c r="K21" s="41"/>
      <c r="L21" s="41"/>
      <c r="M21" s="66" t="s">
        <v>22</v>
      </c>
      <c r="N21" s="50" t="s">
        <v>22</v>
      </c>
      <c r="O21" s="50" t="s">
        <v>22</v>
      </c>
      <c r="P21" s="50" t="s">
        <v>22</v>
      </c>
      <c r="Q21" s="32" t="s">
        <v>65</v>
      </c>
    </row>
    <row r="22" spans="1:17" ht="45" customHeight="1" x14ac:dyDescent="0.25">
      <c r="A22" s="11" t="s">
        <v>51</v>
      </c>
      <c r="B22" s="59" t="s">
        <v>77</v>
      </c>
      <c r="C22" s="59" t="s">
        <v>121</v>
      </c>
      <c r="D22" s="11" t="s">
        <v>97</v>
      </c>
      <c r="E22" s="11" t="s">
        <v>63</v>
      </c>
      <c r="F22" s="39" t="s">
        <v>72</v>
      </c>
      <c r="G22" s="39" t="s">
        <v>72</v>
      </c>
      <c r="H22" s="39" t="s">
        <v>72</v>
      </c>
      <c r="I22" s="39" t="s">
        <v>72</v>
      </c>
      <c r="J22" s="39" t="s">
        <v>72</v>
      </c>
      <c r="K22" s="39" t="s">
        <v>72</v>
      </c>
      <c r="L22" s="39" t="s">
        <v>72</v>
      </c>
      <c r="M22" s="32" t="s">
        <v>65</v>
      </c>
      <c r="N22" s="32" t="s">
        <v>64</v>
      </c>
      <c r="O22" s="50" t="s">
        <v>22</v>
      </c>
      <c r="P22" s="32"/>
      <c r="Q22" s="56" t="s">
        <v>140</v>
      </c>
    </row>
    <row r="23" spans="1:17" ht="45" customHeight="1" x14ac:dyDescent="0.35">
      <c r="A23" s="4" t="s">
        <v>50</v>
      </c>
      <c r="B23" s="56" t="s">
        <v>77</v>
      </c>
      <c r="C23" s="56" t="s">
        <v>81</v>
      </c>
      <c r="D23" s="4" t="s">
        <v>98</v>
      </c>
      <c r="E23" s="4" t="s">
        <v>85</v>
      </c>
      <c r="F23" s="41" t="s">
        <v>22</v>
      </c>
      <c r="G23" s="41" t="s">
        <v>22</v>
      </c>
      <c r="H23" s="41" t="s">
        <v>22</v>
      </c>
      <c r="I23" s="39" t="s">
        <v>72</v>
      </c>
      <c r="J23" s="39" t="s">
        <v>72</v>
      </c>
      <c r="K23" s="39" t="s">
        <v>72</v>
      </c>
      <c r="L23" s="31" t="s">
        <v>60</v>
      </c>
      <c r="M23" s="31" t="s">
        <v>60</v>
      </c>
      <c r="N23" s="32" t="s">
        <v>64</v>
      </c>
      <c r="O23" s="31" t="s">
        <v>60</v>
      </c>
      <c r="P23" s="32" t="s">
        <v>64</v>
      </c>
      <c r="Q23" s="65" t="s">
        <v>141</v>
      </c>
    </row>
    <row r="24" spans="1:17" ht="45" customHeight="1" x14ac:dyDescent="0.35">
      <c r="A24" s="11" t="s">
        <v>52</v>
      </c>
      <c r="B24" s="59" t="s">
        <v>77</v>
      </c>
      <c r="C24" s="59" t="s">
        <v>124</v>
      </c>
      <c r="D24" s="11" t="s">
        <v>99</v>
      </c>
      <c r="E24" s="11" t="s">
        <v>85</v>
      </c>
      <c r="F24" s="41" t="s">
        <v>22</v>
      </c>
      <c r="G24" s="40" t="s">
        <v>22</v>
      </c>
      <c r="H24" s="39" t="s">
        <v>72</v>
      </c>
      <c r="I24" s="39" t="s">
        <v>72</v>
      </c>
      <c r="J24" s="39" t="s">
        <v>72</v>
      </c>
      <c r="K24" s="39" t="s">
        <v>72</v>
      </c>
      <c r="L24" s="39" t="s">
        <v>72</v>
      </c>
      <c r="M24" s="31" t="s">
        <v>67</v>
      </c>
      <c r="N24" s="34" t="s">
        <v>107</v>
      </c>
      <c r="O24" s="31" t="s">
        <v>60</v>
      </c>
      <c r="P24" s="34" t="s">
        <v>109</v>
      </c>
      <c r="Q24" s="56" t="s">
        <v>132</v>
      </c>
    </row>
    <row r="25" spans="1:17" ht="45" customHeight="1" x14ac:dyDescent="0.25">
      <c r="A25" s="11" t="s">
        <v>56</v>
      </c>
      <c r="B25" s="59" t="s">
        <v>73</v>
      </c>
      <c r="C25" s="59" t="s">
        <v>78</v>
      </c>
      <c r="D25" s="11" t="s">
        <v>100</v>
      </c>
      <c r="E25" s="11" t="s">
        <v>85</v>
      </c>
      <c r="F25" s="41" t="s">
        <v>22</v>
      </c>
      <c r="G25" s="41" t="s">
        <v>22</v>
      </c>
      <c r="H25" s="41" t="s">
        <v>22</v>
      </c>
      <c r="I25" s="41" t="s">
        <v>22</v>
      </c>
      <c r="J25" s="41" t="s">
        <v>22</v>
      </c>
      <c r="K25" s="39" t="s">
        <v>72</v>
      </c>
      <c r="L25" s="39" t="s">
        <v>72</v>
      </c>
      <c r="M25" s="33" t="s">
        <v>66</v>
      </c>
      <c r="N25" s="33" t="s">
        <v>66</v>
      </c>
      <c r="O25" s="33" t="s">
        <v>115</v>
      </c>
      <c r="P25" s="33" t="s">
        <v>109</v>
      </c>
      <c r="Q25" s="33" t="s">
        <v>115</v>
      </c>
    </row>
    <row r="26" spans="1:17" ht="45" customHeight="1" x14ac:dyDescent="0.25">
      <c r="A26" s="11" t="s">
        <v>53</v>
      </c>
      <c r="B26" s="59" t="s">
        <v>75</v>
      </c>
      <c r="C26" s="59" t="s">
        <v>121</v>
      </c>
      <c r="D26" s="11" t="s">
        <v>101</v>
      </c>
      <c r="E26" s="11" t="s">
        <v>85</v>
      </c>
      <c r="F26" s="39" t="s">
        <v>72</v>
      </c>
      <c r="G26" s="39"/>
      <c r="H26" s="39" t="s">
        <v>72</v>
      </c>
      <c r="I26" s="39" t="s">
        <v>72</v>
      </c>
      <c r="J26" s="39" t="s">
        <v>72</v>
      </c>
      <c r="K26" s="39" t="s">
        <v>72</v>
      </c>
      <c r="L26" s="39" t="s">
        <v>72</v>
      </c>
      <c r="M26" s="32" t="s">
        <v>66</v>
      </c>
      <c r="N26" s="32" t="s">
        <v>109</v>
      </c>
      <c r="O26" s="32" t="s">
        <v>114</v>
      </c>
      <c r="P26" s="32" t="s">
        <v>128</v>
      </c>
      <c r="Q26" s="32" t="s">
        <v>115</v>
      </c>
    </row>
    <row r="27" spans="1:17" ht="45" customHeight="1" x14ac:dyDescent="0.35">
      <c r="A27" s="11" t="s">
        <v>42</v>
      </c>
      <c r="B27" s="59" t="s">
        <v>125</v>
      </c>
      <c r="C27" s="59" t="s">
        <v>83</v>
      </c>
      <c r="D27" s="11" t="s">
        <v>102</v>
      </c>
      <c r="E27" s="11" t="s">
        <v>63</v>
      </c>
      <c r="F27" s="41" t="s">
        <v>22</v>
      </c>
      <c r="G27" s="39" t="s">
        <v>72</v>
      </c>
      <c r="H27" s="41" t="s">
        <v>22</v>
      </c>
      <c r="I27" s="39" t="s">
        <v>72</v>
      </c>
      <c r="J27" s="39" t="s">
        <v>72</v>
      </c>
      <c r="K27" s="39" t="s">
        <v>72</v>
      </c>
      <c r="L27" s="39" t="s">
        <v>72</v>
      </c>
      <c r="M27" s="31" t="s">
        <v>60</v>
      </c>
      <c r="N27" s="34" t="s">
        <v>64</v>
      </c>
      <c r="O27" s="52" t="s">
        <v>22</v>
      </c>
      <c r="P27" s="34" t="s">
        <v>64</v>
      </c>
      <c r="Q27" s="34" t="s">
        <v>65</v>
      </c>
    </row>
    <row r="28" spans="1:17" ht="45" customHeight="1" x14ac:dyDescent="0.25">
      <c r="A28" s="11" t="s">
        <v>46</v>
      </c>
      <c r="B28" s="59" t="s">
        <v>73</v>
      </c>
      <c r="C28" s="59" t="s">
        <v>84</v>
      </c>
      <c r="D28" s="11" t="s">
        <v>103</v>
      </c>
      <c r="E28" s="11" t="s">
        <v>85</v>
      </c>
      <c r="F28" s="38" t="s">
        <v>22</v>
      </c>
      <c r="G28" s="41" t="s">
        <v>22</v>
      </c>
      <c r="H28" s="41" t="s">
        <v>22</v>
      </c>
      <c r="I28" s="41" t="s">
        <v>22</v>
      </c>
      <c r="J28" s="39" t="s">
        <v>72</v>
      </c>
      <c r="K28" s="39" t="s">
        <v>72</v>
      </c>
      <c r="L28" s="40" t="s">
        <v>22</v>
      </c>
      <c r="M28" s="36" t="s">
        <v>68</v>
      </c>
      <c r="N28" s="52" t="s">
        <v>22</v>
      </c>
      <c r="O28" s="34" t="s">
        <v>106</v>
      </c>
      <c r="P28" s="34"/>
      <c r="Q28" s="34" t="s">
        <v>106</v>
      </c>
    </row>
    <row r="30" spans="1:17" ht="31.5" customHeight="1" x14ac:dyDescent="0.25">
      <c r="A30" s="28"/>
      <c r="B30" s="28"/>
      <c r="C30" s="28"/>
      <c r="D30" s="28"/>
      <c r="E30" s="28"/>
      <c r="F30" s="42"/>
      <c r="G30" s="43"/>
      <c r="H30" s="43"/>
      <c r="I30" s="43"/>
      <c r="J30" s="44"/>
      <c r="K30" s="44"/>
      <c r="L30" s="44"/>
      <c r="M30" s="29"/>
      <c r="N30" s="29"/>
      <c r="O30" s="29"/>
      <c r="P30" s="29"/>
      <c r="Q30" s="61"/>
    </row>
    <row r="31" spans="1:17" ht="30" customHeight="1" x14ac:dyDescent="0.25">
      <c r="A31" s="45"/>
      <c r="B31" s="45"/>
      <c r="C31" s="45"/>
      <c r="D31" s="45"/>
      <c r="E31" s="45"/>
      <c r="F31" s="46"/>
      <c r="G31" s="47"/>
      <c r="H31" s="47"/>
      <c r="I31" s="47"/>
      <c r="J31" s="48"/>
      <c r="K31" s="48"/>
      <c r="L31" s="48"/>
      <c r="M31" s="49"/>
      <c r="N31" s="49"/>
      <c r="O31" s="49"/>
      <c r="P31" s="49"/>
      <c r="Q31" s="62"/>
    </row>
    <row r="32" spans="1:17" x14ac:dyDescent="0.25">
      <c r="A32" s="10"/>
      <c r="B32" s="10"/>
      <c r="C32" s="10"/>
      <c r="D32" s="10"/>
      <c r="E32" s="1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63"/>
    </row>
    <row r="33" spans="1:17" x14ac:dyDescent="0.25">
      <c r="A33" s="7"/>
      <c r="B33" s="7"/>
      <c r="C33" s="7"/>
      <c r="D33" s="7"/>
      <c r="E33" s="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63"/>
    </row>
    <row r="34" spans="1:17" x14ac:dyDescent="0.25">
      <c r="A34" s="7"/>
      <c r="B34" s="7"/>
      <c r="C34" s="7"/>
      <c r="D34" s="7"/>
      <c r="E34" s="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63"/>
    </row>
    <row r="35" spans="1:17" x14ac:dyDescent="0.25">
      <c r="A35" s="10"/>
      <c r="B35" s="10"/>
      <c r="C35" s="10"/>
      <c r="D35" s="10"/>
      <c r="E35" s="1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63"/>
    </row>
    <row r="36" spans="1:17" x14ac:dyDescent="0.25">
      <c r="A36" s="7"/>
      <c r="B36" s="7"/>
      <c r="C36" s="7"/>
      <c r="D36" s="7"/>
      <c r="E36" s="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63"/>
    </row>
    <row r="37" spans="1:17" x14ac:dyDescent="0.25">
      <c r="A37" s="7"/>
      <c r="B37" s="7"/>
      <c r="C37" s="7"/>
      <c r="D37" s="7"/>
      <c r="E37" s="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63"/>
    </row>
    <row r="38" spans="1:17" x14ac:dyDescent="0.25">
      <c r="A38" s="14" t="s">
        <v>19</v>
      </c>
      <c r="B38" s="14"/>
      <c r="C38" s="14"/>
      <c r="D38" s="14"/>
      <c r="E38" s="14"/>
      <c r="F38" s="16"/>
      <c r="G38" s="16"/>
      <c r="H38" s="16"/>
      <c r="I38" s="16"/>
      <c r="J38" s="16"/>
      <c r="K38" s="16"/>
      <c r="L38" s="16"/>
      <c r="M38" s="25"/>
      <c r="N38" s="25"/>
      <c r="O38" s="25"/>
      <c r="P38" s="25"/>
      <c r="Q38" s="32"/>
    </row>
    <row r="39" spans="1:17" ht="30" x14ac:dyDescent="0.25">
      <c r="A39" s="9" t="s">
        <v>21</v>
      </c>
      <c r="B39" s="9"/>
      <c r="C39" s="9"/>
      <c r="D39" s="9"/>
      <c r="E39" s="9"/>
      <c r="F39" s="38" t="s">
        <v>22</v>
      </c>
      <c r="G39" s="41" t="s">
        <v>22</v>
      </c>
      <c r="H39" s="41" t="s">
        <v>22</v>
      </c>
      <c r="I39" s="39" t="s">
        <v>72</v>
      </c>
      <c r="J39" s="39" t="s">
        <v>72</v>
      </c>
      <c r="K39" s="39" t="s">
        <v>72</v>
      </c>
      <c r="L39" s="39" t="s">
        <v>72</v>
      </c>
      <c r="M39" s="25"/>
      <c r="N39" s="25"/>
      <c r="O39" s="25"/>
      <c r="P39" s="25"/>
      <c r="Q39" s="32"/>
    </row>
    <row r="40" spans="1:17" ht="30" x14ac:dyDescent="0.25">
      <c r="A40" s="20" t="s">
        <v>31</v>
      </c>
      <c r="B40" s="20"/>
      <c r="C40" s="20"/>
      <c r="D40" s="20"/>
      <c r="E40" s="20"/>
      <c r="F40" s="38"/>
      <c r="G40" s="38"/>
      <c r="H40" s="38"/>
      <c r="I40" s="16"/>
      <c r="J40" s="16"/>
      <c r="K40" s="16"/>
      <c r="L40" s="16"/>
      <c r="M40" s="25"/>
      <c r="N40" s="25"/>
      <c r="O40" s="25"/>
      <c r="P40" s="25"/>
      <c r="Q40" s="32"/>
    </row>
    <row r="41" spans="1:17" ht="30" x14ac:dyDescent="0.25">
      <c r="A41" s="23" t="s">
        <v>26</v>
      </c>
      <c r="B41" s="23"/>
      <c r="C41" s="23"/>
      <c r="D41" s="23"/>
      <c r="E41" s="23"/>
      <c r="F41" s="39" t="s">
        <v>72</v>
      </c>
      <c r="G41" s="39" t="s">
        <v>72</v>
      </c>
      <c r="H41" s="16"/>
      <c r="I41" s="16"/>
      <c r="J41" s="16"/>
      <c r="K41" s="16"/>
      <c r="L41" s="16"/>
      <c r="M41" s="25"/>
      <c r="N41" s="25"/>
      <c r="O41" s="25"/>
      <c r="P41" s="25"/>
      <c r="Q41" s="32"/>
    </row>
    <row r="42" spans="1:17" ht="30" x14ac:dyDescent="0.25">
      <c r="A42" s="20" t="s">
        <v>29</v>
      </c>
      <c r="B42" s="20"/>
      <c r="C42" s="20"/>
      <c r="D42" s="20"/>
      <c r="E42" s="20"/>
      <c r="F42" s="39" t="s">
        <v>72</v>
      </c>
      <c r="G42" s="40" t="s">
        <v>22</v>
      </c>
      <c r="H42" s="40" t="s">
        <v>22</v>
      </c>
      <c r="I42" s="39" t="s">
        <v>72</v>
      </c>
      <c r="J42" s="40" t="s">
        <v>22</v>
      </c>
      <c r="K42" s="40" t="s">
        <v>22</v>
      </c>
      <c r="L42" s="40" t="s">
        <v>22</v>
      </c>
      <c r="M42" s="21"/>
      <c r="N42" s="21"/>
      <c r="O42" s="21"/>
      <c r="P42" s="21"/>
      <c r="Q42" s="33"/>
    </row>
    <row r="43" spans="1:17" ht="30" x14ac:dyDescent="0.25">
      <c r="A43" s="20" t="s">
        <v>54</v>
      </c>
      <c r="B43" s="20"/>
      <c r="C43" s="20"/>
      <c r="D43" s="20"/>
      <c r="E43" s="20"/>
      <c r="F43" s="39" t="s">
        <v>72</v>
      </c>
      <c r="G43" s="39" t="s">
        <v>72</v>
      </c>
      <c r="H43" s="39" t="s">
        <v>72</v>
      </c>
      <c r="I43" s="39" t="s">
        <v>72</v>
      </c>
      <c r="J43" s="39" t="s">
        <v>72</v>
      </c>
      <c r="K43" s="39" t="s">
        <v>72</v>
      </c>
      <c r="L43" s="39" t="s">
        <v>72</v>
      </c>
      <c r="M43" s="21"/>
      <c r="N43" s="21"/>
      <c r="O43" s="21"/>
      <c r="P43" s="21"/>
      <c r="Q43" s="33"/>
    </row>
    <row r="44" spans="1:17" ht="28.5" customHeight="1" x14ac:dyDescent="0.25">
      <c r="A44" s="9" t="s">
        <v>112</v>
      </c>
      <c r="B44" s="53"/>
      <c r="C44" s="53"/>
      <c r="D44" s="53"/>
      <c r="E44" s="53"/>
    </row>
    <row r="45" spans="1:17" ht="30" x14ac:dyDescent="0.25">
      <c r="A45" s="20" t="s">
        <v>46</v>
      </c>
      <c r="B45" s="20"/>
      <c r="C45" s="20"/>
      <c r="D45" s="20"/>
      <c r="E45" s="20"/>
      <c r="F45" s="38"/>
      <c r="G45" s="41"/>
      <c r="H45" s="41"/>
      <c r="I45" s="41"/>
      <c r="J45" s="39"/>
      <c r="K45" s="39"/>
      <c r="L45" s="40"/>
      <c r="M45" s="36"/>
      <c r="N45" s="52"/>
      <c r="O45" s="34"/>
    </row>
  </sheetData>
  <pageMargins left="0.17" right="0.18" top="0.53" bottom="0.61" header="0.28000000000000003" footer="0.19"/>
  <pageSetup scale="75" orientation="portrait" r:id="rId1"/>
  <headerFooter differentOddEven="1">
    <oddFooter>&amp;L&amp;9*=Accrued by JGE
ACCR/INV= RC'D Invoice &amp; Accrued
&amp;C&amp;P&amp;R&amp;8&amp;Z&amp;F</oddFooter>
    <evenHeader>&amp;CSUBCONTRACT POS</evenHeader>
    <evenFooter>&amp;C&amp;P</even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59"/>
  <sheetViews>
    <sheetView topLeftCell="A5" workbookViewId="0">
      <selection activeCell="A3" sqref="A3:R59"/>
    </sheetView>
  </sheetViews>
  <sheetFormatPr defaultColWidth="12.42578125" defaultRowHeight="15" x14ac:dyDescent="0.25"/>
  <cols>
    <col min="1" max="1" width="28.5703125" style="6" customWidth="1"/>
    <col min="2" max="2" width="18" style="6" customWidth="1"/>
    <col min="3" max="3" width="16.140625" style="6" customWidth="1"/>
    <col min="4" max="4" width="8.85546875" style="6" hidden="1" customWidth="1"/>
    <col min="5" max="5" width="8.28515625" style="6" customWidth="1"/>
    <col min="6" max="6" width="9.42578125" style="6" customWidth="1"/>
    <col min="7" max="7" width="9.140625" style="6" customWidth="1"/>
    <col min="8" max="8" width="9" style="6" customWidth="1"/>
    <col min="9" max="9" width="9.140625" style="6" customWidth="1"/>
    <col min="10" max="10" width="11.28515625" style="6" customWidth="1"/>
    <col min="11" max="11" width="9.140625" style="84" customWidth="1"/>
    <col min="12" max="12" width="9.42578125" style="84" customWidth="1"/>
    <col min="13" max="13" width="6.28515625" style="6" hidden="1" customWidth="1"/>
    <col min="14" max="14" width="6.140625" style="6" hidden="1" customWidth="1"/>
    <col min="15" max="15" width="5.85546875" style="6" hidden="1" customWidth="1"/>
    <col min="16" max="16" width="9.140625" style="6" hidden="1" customWidth="1"/>
    <col min="17" max="17" width="11.85546875" style="60" hidden="1" customWidth="1"/>
    <col min="18" max="18" width="9.5703125" style="84" customWidth="1"/>
    <col min="19" max="19" width="8.5703125" style="84" hidden="1" customWidth="1"/>
    <col min="20" max="20" width="8.42578125" style="84" hidden="1" customWidth="1"/>
    <col min="21" max="21" width="8.7109375" style="84" hidden="1" customWidth="1"/>
    <col min="22" max="22" width="12.28515625" style="84" hidden="1" customWidth="1"/>
  </cols>
  <sheetData>
    <row r="1" spans="1:22" x14ac:dyDescent="0.25">
      <c r="A1" s="26"/>
      <c r="B1" s="26"/>
    </row>
    <row r="2" spans="1:22" ht="0.75" customHeight="1" x14ac:dyDescent="0.25">
      <c r="A2" s="26"/>
      <c r="B2" s="26"/>
    </row>
    <row r="3" spans="1:22" ht="31.5" x14ac:dyDescent="0.5">
      <c r="A3" s="26"/>
      <c r="B3" s="26"/>
      <c r="C3" s="27" t="s">
        <v>270</v>
      </c>
      <c r="D3" s="27"/>
      <c r="H3" s="24"/>
      <c r="I3" s="24"/>
    </row>
    <row r="4" spans="1:22" ht="9.75" hidden="1" customHeight="1" x14ac:dyDescent="0.5">
      <c r="F4" s="24"/>
      <c r="H4" s="24"/>
      <c r="I4" s="24"/>
    </row>
    <row r="5" spans="1:22" ht="38.25" customHeight="1" x14ac:dyDescent="0.3">
      <c r="A5" s="5" t="s">
        <v>0</v>
      </c>
      <c r="B5" s="5" t="s">
        <v>61</v>
      </c>
      <c r="C5" s="5" t="s">
        <v>62</v>
      </c>
      <c r="D5" s="5" t="s">
        <v>86</v>
      </c>
      <c r="E5" s="35" t="s">
        <v>105</v>
      </c>
      <c r="F5" s="15" t="s">
        <v>258</v>
      </c>
      <c r="G5" s="15" t="s">
        <v>259</v>
      </c>
      <c r="H5" s="15" t="s">
        <v>260</v>
      </c>
      <c r="I5" s="15" t="s">
        <v>261</v>
      </c>
      <c r="J5" s="15" t="s">
        <v>262</v>
      </c>
      <c r="K5" s="15" t="s">
        <v>263</v>
      </c>
      <c r="L5" s="15" t="s">
        <v>264</v>
      </c>
      <c r="M5" s="15" t="s">
        <v>154</v>
      </c>
      <c r="N5" s="15" t="s">
        <v>155</v>
      </c>
      <c r="O5" s="15" t="s">
        <v>156</v>
      </c>
      <c r="P5" s="15" t="s">
        <v>158</v>
      </c>
      <c r="Q5" s="67" t="s">
        <v>157</v>
      </c>
      <c r="R5" s="15"/>
      <c r="S5" s="15" t="s">
        <v>266</v>
      </c>
      <c r="T5" s="97" t="s">
        <v>267</v>
      </c>
      <c r="U5" s="15" t="s">
        <v>268</v>
      </c>
      <c r="V5" s="15" t="s">
        <v>269</v>
      </c>
    </row>
    <row r="6" spans="1:22" hidden="1" x14ac:dyDescent="0.25">
      <c r="U6" s="88"/>
      <c r="V6" s="88"/>
    </row>
    <row r="7" spans="1:22" ht="45.75" customHeight="1" x14ac:dyDescent="0.25">
      <c r="A7" s="22" t="s">
        <v>44</v>
      </c>
      <c r="B7" s="57" t="s">
        <v>75</v>
      </c>
      <c r="C7" s="57" t="s">
        <v>120</v>
      </c>
      <c r="D7" s="22" t="s">
        <v>88</v>
      </c>
      <c r="E7" s="22" t="s">
        <v>85</v>
      </c>
      <c r="F7" s="72"/>
      <c r="G7" s="64"/>
      <c r="H7" s="64"/>
      <c r="I7" s="54"/>
      <c r="J7" s="74"/>
      <c r="K7" s="54"/>
      <c r="L7" s="54"/>
      <c r="M7" s="79"/>
      <c r="N7" s="56"/>
      <c r="O7" s="56"/>
      <c r="P7" s="56"/>
      <c r="Q7" s="56"/>
      <c r="R7" s="54"/>
      <c r="S7" s="54"/>
      <c r="T7" s="98"/>
      <c r="U7" s="54"/>
      <c r="V7" s="54"/>
    </row>
    <row r="8" spans="1:22" ht="48" customHeight="1" x14ac:dyDescent="0.25">
      <c r="A8" s="22" t="s">
        <v>203</v>
      </c>
      <c r="B8" s="57" t="s">
        <v>75</v>
      </c>
      <c r="C8" s="57" t="s">
        <v>120</v>
      </c>
      <c r="D8" s="22" t="s">
        <v>206</v>
      </c>
      <c r="E8" s="22" t="s">
        <v>85</v>
      </c>
      <c r="F8" s="72"/>
      <c r="G8" s="69"/>
      <c r="H8" s="64" t="s">
        <v>306</v>
      </c>
      <c r="I8" s="69"/>
      <c r="J8" s="69"/>
      <c r="K8" s="54"/>
      <c r="L8" s="69"/>
      <c r="M8" s="79"/>
      <c r="N8" s="56"/>
      <c r="O8" s="56"/>
      <c r="P8" s="56"/>
      <c r="Q8" s="56"/>
      <c r="R8" s="54"/>
      <c r="S8" s="54"/>
      <c r="T8" s="77"/>
      <c r="U8" s="54"/>
      <c r="V8" s="54"/>
    </row>
    <row r="9" spans="1:22" ht="46.5" customHeight="1" x14ac:dyDescent="0.25">
      <c r="A9" s="22" t="s">
        <v>204</v>
      </c>
      <c r="B9" s="57" t="s">
        <v>75</v>
      </c>
      <c r="C9" s="57" t="s">
        <v>120</v>
      </c>
      <c r="D9" s="22" t="s">
        <v>207</v>
      </c>
      <c r="E9" s="22" t="s">
        <v>85</v>
      </c>
      <c r="F9" s="72" t="s">
        <v>274</v>
      </c>
      <c r="G9" s="69"/>
      <c r="H9" s="64" t="s">
        <v>307</v>
      </c>
      <c r="I9" s="69"/>
      <c r="J9" s="69"/>
      <c r="K9" s="54"/>
      <c r="L9" s="69"/>
      <c r="M9" s="79"/>
      <c r="N9" s="56"/>
      <c r="O9" s="56"/>
      <c r="P9" s="56"/>
      <c r="Q9" s="56"/>
      <c r="R9" s="54"/>
      <c r="S9" s="54"/>
      <c r="T9" s="74"/>
      <c r="U9" s="54"/>
      <c r="V9" s="54"/>
    </row>
    <row r="10" spans="1:22" ht="48" customHeight="1" x14ac:dyDescent="0.25">
      <c r="A10" s="22" t="s">
        <v>240</v>
      </c>
      <c r="B10" s="57" t="s">
        <v>223</v>
      </c>
      <c r="C10" s="57" t="s">
        <v>241</v>
      </c>
      <c r="D10" s="22"/>
      <c r="E10" s="22" t="s">
        <v>63</v>
      </c>
      <c r="F10" s="72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98"/>
      <c r="U10" s="25"/>
      <c r="V10" s="54"/>
    </row>
    <row r="11" spans="1:22" ht="48" customHeight="1" x14ac:dyDescent="0.25">
      <c r="A11" s="22" t="s">
        <v>218</v>
      </c>
      <c r="B11" s="57" t="s">
        <v>223</v>
      </c>
      <c r="C11" s="57" t="s">
        <v>224</v>
      </c>
      <c r="D11" s="22" t="s">
        <v>225</v>
      </c>
      <c r="E11" s="22" t="s">
        <v>63</v>
      </c>
      <c r="F11" s="82" t="s">
        <v>22</v>
      </c>
      <c r="G11" s="64" t="s">
        <v>65</v>
      </c>
      <c r="H11" s="64" t="s">
        <v>65</v>
      </c>
      <c r="I11" s="69"/>
      <c r="J11" s="98"/>
      <c r="K11" s="69"/>
      <c r="L11" s="69"/>
      <c r="M11" s="106"/>
      <c r="N11" s="69"/>
      <c r="O11" s="69"/>
      <c r="P11" s="69"/>
      <c r="Q11" s="69"/>
      <c r="R11" s="69"/>
      <c r="S11" s="69"/>
      <c r="T11" s="98"/>
      <c r="U11" s="25"/>
      <c r="V11" s="54"/>
    </row>
    <row r="12" spans="1:22" ht="54" customHeight="1" x14ac:dyDescent="0.25">
      <c r="A12" s="22" t="s">
        <v>45</v>
      </c>
      <c r="B12" s="57" t="s">
        <v>73</v>
      </c>
      <c r="C12" s="57" t="s">
        <v>76</v>
      </c>
      <c r="D12" s="22" t="s">
        <v>89</v>
      </c>
      <c r="E12" s="22" t="s">
        <v>85</v>
      </c>
      <c r="F12" s="64" t="s">
        <v>286</v>
      </c>
      <c r="G12" s="64" t="s">
        <v>287</v>
      </c>
      <c r="H12" s="64" t="s">
        <v>308</v>
      </c>
      <c r="I12" s="69"/>
      <c r="J12" s="75"/>
      <c r="K12" s="54"/>
      <c r="L12" s="64"/>
      <c r="M12" s="79"/>
      <c r="N12" s="56"/>
      <c r="O12" s="56"/>
      <c r="P12" s="56"/>
      <c r="Q12" s="56"/>
      <c r="R12" s="64"/>
      <c r="S12" s="64"/>
      <c r="T12" s="98"/>
      <c r="U12" s="64"/>
      <c r="V12" s="36"/>
    </row>
    <row r="13" spans="1:22" ht="45" customHeight="1" x14ac:dyDescent="0.25">
      <c r="A13" s="22" t="s">
        <v>161</v>
      </c>
      <c r="B13" s="57" t="s">
        <v>75</v>
      </c>
      <c r="C13" s="57" t="s">
        <v>210</v>
      </c>
      <c r="D13" s="22" t="s">
        <v>162</v>
      </c>
      <c r="E13" s="22" t="s">
        <v>63</v>
      </c>
      <c r="F13" s="64" t="s">
        <v>283</v>
      </c>
      <c r="G13" s="64" t="s">
        <v>291</v>
      </c>
      <c r="H13" s="64" t="s">
        <v>309</v>
      </c>
      <c r="I13" s="69"/>
      <c r="J13" s="75"/>
      <c r="K13" s="54"/>
      <c r="L13" s="64"/>
      <c r="M13" s="79"/>
      <c r="N13" s="56"/>
      <c r="O13" s="56"/>
      <c r="P13" s="56"/>
      <c r="Q13" s="56"/>
      <c r="R13" s="64"/>
      <c r="S13" s="64"/>
      <c r="T13" s="75"/>
      <c r="U13" s="64"/>
      <c r="V13" s="64"/>
    </row>
    <row r="14" spans="1:22" ht="45" customHeight="1" x14ac:dyDescent="0.25">
      <c r="A14" s="57" t="s">
        <v>201</v>
      </c>
      <c r="B14" s="57" t="s">
        <v>75</v>
      </c>
      <c r="C14" s="57" t="s">
        <v>79</v>
      </c>
      <c r="D14" s="22" t="s">
        <v>119</v>
      </c>
      <c r="E14" s="22" t="s">
        <v>63</v>
      </c>
      <c r="F14" s="64" t="s">
        <v>65</v>
      </c>
      <c r="G14" s="64" t="s">
        <v>292</v>
      </c>
      <c r="H14" s="64" t="s">
        <v>310</v>
      </c>
      <c r="I14" s="64"/>
      <c r="J14" s="75"/>
      <c r="K14" s="54"/>
      <c r="L14" s="64"/>
      <c r="M14" s="89"/>
      <c r="N14" s="71"/>
      <c r="O14" s="71"/>
      <c r="P14" s="54"/>
      <c r="Q14" s="56"/>
      <c r="R14" s="64"/>
      <c r="S14" s="64"/>
      <c r="T14" s="75"/>
      <c r="U14" s="64"/>
      <c r="V14" s="64"/>
    </row>
    <row r="15" spans="1:22" ht="45" customHeight="1" x14ac:dyDescent="0.25">
      <c r="A15" s="22" t="s">
        <v>111</v>
      </c>
      <c r="B15" s="57" t="s">
        <v>77</v>
      </c>
      <c r="C15" s="57" t="s">
        <v>121</v>
      </c>
      <c r="D15" s="22" t="s">
        <v>113</v>
      </c>
      <c r="E15" s="22" t="s">
        <v>85</v>
      </c>
      <c r="F15" s="64" t="s">
        <v>288</v>
      </c>
      <c r="G15" s="64"/>
      <c r="H15" s="64"/>
      <c r="I15" s="64"/>
      <c r="J15" s="74"/>
      <c r="K15" s="54"/>
      <c r="L15" s="69"/>
      <c r="M15" s="89"/>
      <c r="N15" s="71"/>
      <c r="O15" s="56"/>
      <c r="P15" s="54"/>
      <c r="Q15" s="56"/>
      <c r="R15" s="54"/>
      <c r="S15" s="71"/>
      <c r="T15" s="98"/>
      <c r="U15" s="71"/>
      <c r="V15" s="54"/>
    </row>
    <row r="16" spans="1:22" ht="45" customHeight="1" x14ac:dyDescent="0.25">
      <c r="A16" s="22" t="s">
        <v>189</v>
      </c>
      <c r="B16" s="57" t="s">
        <v>77</v>
      </c>
      <c r="C16" s="57" t="s">
        <v>121</v>
      </c>
      <c r="D16" s="22" t="s">
        <v>193</v>
      </c>
      <c r="E16" s="22" t="s">
        <v>63</v>
      </c>
      <c r="F16" s="64" t="s">
        <v>275</v>
      </c>
      <c r="G16" s="64" t="s">
        <v>293</v>
      </c>
      <c r="H16" s="69"/>
      <c r="I16" s="69"/>
      <c r="J16" s="74"/>
      <c r="K16" s="54"/>
      <c r="L16" s="54"/>
      <c r="M16" s="89"/>
      <c r="N16" s="71"/>
      <c r="O16" s="56"/>
      <c r="P16" s="54"/>
      <c r="Q16" s="56"/>
      <c r="R16" s="54"/>
      <c r="S16" s="54"/>
      <c r="T16" s="74"/>
      <c r="U16" s="54"/>
      <c r="V16" s="54"/>
    </row>
    <row r="17" spans="1:22" ht="45.75" customHeight="1" x14ac:dyDescent="0.25">
      <c r="A17" s="4" t="s">
        <v>70</v>
      </c>
      <c r="B17" s="56" t="s">
        <v>75</v>
      </c>
      <c r="C17" s="56" t="s">
        <v>79</v>
      </c>
      <c r="D17" s="4" t="s">
        <v>91</v>
      </c>
      <c r="E17" s="4" t="s">
        <v>63</v>
      </c>
      <c r="F17" s="54" t="s">
        <v>282</v>
      </c>
      <c r="G17" s="54" t="s">
        <v>294</v>
      </c>
      <c r="H17" s="54" t="s">
        <v>65</v>
      </c>
      <c r="I17" s="64" t="s">
        <v>309</v>
      </c>
      <c r="J17" s="74"/>
      <c r="K17" s="54"/>
      <c r="L17" s="54"/>
      <c r="M17" s="79"/>
      <c r="N17" s="66"/>
      <c r="O17" s="56"/>
      <c r="P17" s="56"/>
      <c r="Q17" s="56"/>
      <c r="R17" s="54"/>
      <c r="S17" s="54"/>
      <c r="T17" s="74"/>
      <c r="U17" s="54"/>
      <c r="V17" s="54"/>
    </row>
    <row r="18" spans="1:22" ht="45.75" customHeight="1" x14ac:dyDescent="0.25">
      <c r="A18" s="4" t="s">
        <v>281</v>
      </c>
      <c r="B18" s="56" t="s">
        <v>179</v>
      </c>
      <c r="C18" s="56" t="s">
        <v>82</v>
      </c>
      <c r="D18" s="4" t="s">
        <v>208</v>
      </c>
      <c r="E18" s="4" t="s">
        <v>63</v>
      </c>
      <c r="F18" s="54" t="s">
        <v>297</v>
      </c>
      <c r="G18" s="54" t="s">
        <v>295</v>
      </c>
      <c r="H18" s="54" t="s">
        <v>311</v>
      </c>
      <c r="I18" s="64"/>
      <c r="J18" s="74"/>
      <c r="K18" s="54"/>
      <c r="L18" s="54"/>
      <c r="M18" s="108"/>
      <c r="N18" s="109"/>
      <c r="O18" s="108"/>
      <c r="P18" s="108"/>
      <c r="Q18" s="108"/>
      <c r="R18" s="54"/>
      <c r="S18" s="54"/>
      <c r="T18" s="74"/>
      <c r="U18" s="54"/>
      <c r="V18" s="54"/>
    </row>
    <row r="19" spans="1:22" ht="45.75" customHeight="1" x14ac:dyDescent="0.25">
      <c r="A19" s="4" t="s">
        <v>312</v>
      </c>
      <c r="B19" s="56" t="s">
        <v>273</v>
      </c>
      <c r="C19" s="56" t="s">
        <v>216</v>
      </c>
      <c r="D19" s="4" t="s">
        <v>280</v>
      </c>
      <c r="E19" s="4" t="s">
        <v>63</v>
      </c>
      <c r="F19" s="54" t="s">
        <v>296</v>
      </c>
      <c r="G19" s="54" t="s">
        <v>295</v>
      </c>
      <c r="H19" s="54" t="s">
        <v>313</v>
      </c>
      <c r="I19" s="64"/>
      <c r="J19" s="74"/>
      <c r="K19" s="54"/>
      <c r="L19" s="54"/>
      <c r="M19" s="108"/>
      <c r="N19" s="109"/>
      <c r="O19" s="108"/>
      <c r="P19" s="108"/>
      <c r="Q19" s="108"/>
      <c r="R19" s="54"/>
      <c r="S19" s="54"/>
      <c r="T19" s="74"/>
      <c r="U19" s="54"/>
      <c r="V19" s="54"/>
    </row>
    <row r="20" spans="1:22" ht="41.25" customHeight="1" x14ac:dyDescent="0.25">
      <c r="A20" s="4" t="s">
        <v>169</v>
      </c>
      <c r="B20" s="56" t="s">
        <v>273</v>
      </c>
      <c r="C20" s="56" t="s">
        <v>176</v>
      </c>
      <c r="D20" s="25" t="s">
        <v>172</v>
      </c>
      <c r="E20" s="25" t="s">
        <v>63</v>
      </c>
      <c r="F20" s="66" t="s">
        <v>22</v>
      </c>
      <c r="G20" s="56" t="s">
        <v>65</v>
      </c>
      <c r="H20" s="56" t="s">
        <v>65</v>
      </c>
      <c r="I20" s="56"/>
      <c r="J20" s="76"/>
      <c r="K20" s="56"/>
      <c r="L20" s="56"/>
      <c r="M20" s="91"/>
      <c r="N20" s="91"/>
      <c r="O20" s="91"/>
      <c r="P20" s="91"/>
      <c r="Q20" s="70"/>
      <c r="R20" s="56"/>
      <c r="S20" s="56"/>
      <c r="T20" s="76"/>
      <c r="U20" s="56"/>
      <c r="V20" s="56"/>
    </row>
    <row r="21" spans="1:22" ht="42" customHeight="1" x14ac:dyDescent="0.25">
      <c r="A21" s="4" t="s">
        <v>231</v>
      </c>
      <c r="B21" s="56" t="s">
        <v>179</v>
      </c>
      <c r="C21" s="56" t="s">
        <v>82</v>
      </c>
      <c r="D21" s="25" t="s">
        <v>180</v>
      </c>
      <c r="E21" s="25" t="s">
        <v>63</v>
      </c>
      <c r="F21" s="56" t="s">
        <v>276</v>
      </c>
      <c r="G21" s="56" t="s">
        <v>298</v>
      </c>
      <c r="H21" s="56" t="s">
        <v>65</v>
      </c>
      <c r="I21" s="56"/>
      <c r="J21" s="69"/>
      <c r="K21" s="69"/>
      <c r="L21" s="69"/>
      <c r="M21" s="69"/>
      <c r="N21" s="69"/>
      <c r="O21" s="69"/>
      <c r="P21" s="69"/>
      <c r="Q21" s="69"/>
      <c r="R21" s="69"/>
      <c r="S21" s="56"/>
      <c r="T21" s="99"/>
      <c r="U21" s="66"/>
      <c r="V21" s="56"/>
    </row>
    <row r="22" spans="1:22" ht="42" customHeight="1" x14ac:dyDescent="0.25">
      <c r="A22" s="22" t="s">
        <v>170</v>
      </c>
      <c r="B22" s="56" t="s">
        <v>75</v>
      </c>
      <c r="C22" s="56" t="s">
        <v>174</v>
      </c>
      <c r="D22" s="25" t="s">
        <v>173</v>
      </c>
      <c r="E22" s="25" t="s">
        <v>63</v>
      </c>
      <c r="F22" s="66" t="s">
        <v>22</v>
      </c>
      <c r="G22" s="56" t="s">
        <v>65</v>
      </c>
      <c r="H22" s="56" t="s">
        <v>65</v>
      </c>
      <c r="I22" s="56"/>
      <c r="J22" s="98"/>
      <c r="K22" s="69"/>
      <c r="L22" s="69"/>
      <c r="M22" s="106"/>
      <c r="N22" s="69"/>
      <c r="O22" s="69"/>
      <c r="P22" s="69"/>
      <c r="Q22" s="69"/>
      <c r="R22" s="69"/>
      <c r="S22" s="56"/>
      <c r="T22" s="99"/>
      <c r="U22" s="66"/>
      <c r="V22" s="56"/>
    </row>
    <row r="23" spans="1:22" ht="45" customHeight="1" x14ac:dyDescent="0.25">
      <c r="A23" s="11" t="s">
        <v>59</v>
      </c>
      <c r="B23" s="59" t="s">
        <v>75</v>
      </c>
      <c r="C23" s="59" t="s">
        <v>79</v>
      </c>
      <c r="D23" s="11" t="s">
        <v>95</v>
      </c>
      <c r="E23" s="11" t="s">
        <v>63</v>
      </c>
      <c r="F23" s="64" t="s">
        <v>277</v>
      </c>
      <c r="G23" s="56" t="s">
        <v>299</v>
      </c>
      <c r="H23" s="71" t="s">
        <v>22</v>
      </c>
      <c r="I23" s="54" t="s">
        <v>309</v>
      </c>
      <c r="J23" s="74"/>
      <c r="K23" s="54"/>
      <c r="L23" s="54"/>
      <c r="M23" s="90"/>
      <c r="N23" s="54"/>
      <c r="O23" s="54"/>
      <c r="P23" s="54"/>
      <c r="Q23" s="54"/>
      <c r="R23" s="54"/>
      <c r="S23" s="54"/>
      <c r="T23" s="74"/>
      <c r="U23" s="54"/>
      <c r="V23" s="54"/>
    </row>
    <row r="24" spans="1:22" ht="45" customHeight="1" x14ac:dyDescent="0.25">
      <c r="A24" s="4" t="s">
        <v>7</v>
      </c>
      <c r="B24" s="56" t="s">
        <v>104</v>
      </c>
      <c r="C24" s="56" t="s">
        <v>82</v>
      </c>
      <c r="D24" s="4" t="s">
        <v>96</v>
      </c>
      <c r="E24" s="4" t="s">
        <v>63</v>
      </c>
      <c r="F24" s="73" t="s">
        <v>278</v>
      </c>
      <c r="G24" s="54" t="s">
        <v>289</v>
      </c>
      <c r="H24" s="71"/>
      <c r="I24" s="36"/>
      <c r="J24" s="74"/>
      <c r="K24" s="54"/>
      <c r="L24" s="64"/>
      <c r="M24" s="78"/>
      <c r="N24" s="54"/>
      <c r="O24" s="71"/>
      <c r="P24" s="54"/>
      <c r="Q24" s="56"/>
      <c r="R24" s="64"/>
      <c r="S24" s="69"/>
      <c r="T24" s="75"/>
      <c r="U24" s="64"/>
      <c r="V24" s="64"/>
    </row>
    <row r="25" spans="1:22" ht="45" customHeight="1" x14ac:dyDescent="0.25">
      <c r="A25" s="11" t="s">
        <v>242</v>
      </c>
      <c r="B25" s="59" t="s">
        <v>271</v>
      </c>
      <c r="C25" s="59" t="s">
        <v>216</v>
      </c>
      <c r="D25" s="11" t="s">
        <v>243</v>
      </c>
      <c r="E25" s="11" t="s">
        <v>63</v>
      </c>
      <c r="F25" s="69" t="s">
        <v>22</v>
      </c>
      <c r="G25" s="64" t="s">
        <v>228</v>
      </c>
      <c r="H25" s="69"/>
      <c r="I25" s="36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98"/>
      <c r="U25" s="54"/>
      <c r="V25" s="102"/>
    </row>
    <row r="26" spans="1:22" ht="48" customHeight="1" x14ac:dyDescent="0.25">
      <c r="A26" s="68" t="s">
        <v>165</v>
      </c>
      <c r="B26" s="59" t="s">
        <v>164</v>
      </c>
      <c r="C26" s="59" t="s">
        <v>254</v>
      </c>
      <c r="D26" s="11" t="s">
        <v>163</v>
      </c>
      <c r="E26" s="11" t="s">
        <v>63</v>
      </c>
      <c r="F26" s="72" t="s">
        <v>305</v>
      </c>
      <c r="G26" s="64" t="s">
        <v>300</v>
      </c>
      <c r="H26" s="64" t="s">
        <v>314</v>
      </c>
      <c r="I26" s="64" t="s">
        <v>315</v>
      </c>
      <c r="J26" s="74"/>
      <c r="K26" s="54"/>
      <c r="L26" s="54"/>
      <c r="M26" s="92"/>
      <c r="N26" s="93"/>
      <c r="O26" s="64"/>
      <c r="P26" s="64"/>
      <c r="Q26" s="64"/>
      <c r="R26" s="54"/>
      <c r="S26" s="54"/>
      <c r="T26" s="74"/>
      <c r="U26" s="54"/>
      <c r="V26" s="102"/>
    </row>
    <row r="27" spans="1:22" ht="42.75" customHeight="1" x14ac:dyDescent="0.25">
      <c r="A27" s="11" t="s">
        <v>142</v>
      </c>
      <c r="B27" s="59" t="s">
        <v>175</v>
      </c>
      <c r="C27" s="59" t="s">
        <v>76</v>
      </c>
      <c r="D27" s="11" t="s">
        <v>89</v>
      </c>
      <c r="E27" s="11" t="s">
        <v>85</v>
      </c>
      <c r="F27" s="69"/>
      <c r="G27" s="64"/>
      <c r="H27" s="69"/>
      <c r="I27" s="69"/>
      <c r="J27" s="77"/>
      <c r="K27" s="69"/>
      <c r="L27" s="69"/>
      <c r="M27" s="92"/>
      <c r="N27" s="93"/>
      <c r="O27" s="69"/>
      <c r="P27" s="69"/>
      <c r="Q27" s="64"/>
      <c r="R27" s="69"/>
      <c r="S27" s="69"/>
      <c r="T27" s="74"/>
      <c r="U27" s="54"/>
      <c r="V27" s="54"/>
    </row>
    <row r="28" spans="1:22" ht="52.5" customHeight="1" x14ac:dyDescent="0.25">
      <c r="A28" s="11" t="s">
        <v>41</v>
      </c>
      <c r="B28" s="59" t="s">
        <v>126</v>
      </c>
      <c r="C28" s="59" t="s">
        <v>76</v>
      </c>
      <c r="D28" s="11" t="s">
        <v>89</v>
      </c>
      <c r="E28" s="11" t="s">
        <v>85</v>
      </c>
      <c r="F28" s="69"/>
      <c r="G28" s="69"/>
      <c r="H28" s="69"/>
      <c r="I28" s="69"/>
      <c r="J28" s="75"/>
      <c r="K28" s="64"/>
      <c r="L28" s="69"/>
      <c r="M28" s="79"/>
      <c r="N28" s="66"/>
      <c r="O28" s="66"/>
      <c r="P28" s="56"/>
      <c r="Q28" s="56"/>
      <c r="R28" s="69"/>
      <c r="S28" s="69"/>
      <c r="T28" s="75"/>
      <c r="U28" s="64"/>
      <c r="V28" s="64"/>
    </row>
    <row r="29" spans="1:22" ht="52.5" customHeight="1" x14ac:dyDescent="0.25">
      <c r="A29" s="11" t="s">
        <v>284</v>
      </c>
      <c r="B29" s="59" t="s">
        <v>175</v>
      </c>
      <c r="C29" s="59" t="s">
        <v>177</v>
      </c>
      <c r="D29" s="11" t="s">
        <v>171</v>
      </c>
      <c r="E29" s="11" t="s">
        <v>63</v>
      </c>
      <c r="F29" s="69"/>
      <c r="G29" s="64" t="s">
        <v>301</v>
      </c>
      <c r="H29" s="64" t="s">
        <v>65</v>
      </c>
      <c r="I29" s="64" t="s">
        <v>315</v>
      </c>
      <c r="J29" s="75"/>
      <c r="K29" s="64"/>
      <c r="L29" s="69"/>
      <c r="M29" s="79"/>
      <c r="N29" s="66"/>
      <c r="O29" s="66"/>
      <c r="P29" s="56"/>
      <c r="Q29" s="56"/>
      <c r="R29" s="69"/>
      <c r="S29" s="69"/>
      <c r="T29" s="75"/>
      <c r="U29" s="64"/>
      <c r="V29" s="64"/>
    </row>
    <row r="30" spans="1:22" ht="49.5" customHeight="1" x14ac:dyDescent="0.25">
      <c r="A30" s="11" t="s">
        <v>234</v>
      </c>
      <c r="B30" s="59" t="s">
        <v>179</v>
      </c>
      <c r="C30" s="59" t="s">
        <v>82</v>
      </c>
      <c r="D30" s="11" t="s">
        <v>180</v>
      </c>
      <c r="E30" s="11" t="s">
        <v>63</v>
      </c>
      <c r="F30" s="64" t="s">
        <v>279</v>
      </c>
      <c r="G30" s="64" t="s">
        <v>302</v>
      </c>
      <c r="H30" s="72" t="s">
        <v>65</v>
      </c>
      <c r="I30" s="36"/>
      <c r="J30" s="75"/>
      <c r="K30" s="64"/>
      <c r="L30" s="64"/>
      <c r="M30" s="79"/>
      <c r="N30" s="66"/>
      <c r="O30" s="66"/>
      <c r="P30" s="56"/>
      <c r="Q30" s="56"/>
      <c r="R30" s="64"/>
      <c r="S30" s="64"/>
      <c r="T30" s="75"/>
      <c r="U30" s="64"/>
      <c r="V30" s="64"/>
    </row>
    <row r="31" spans="1:22" ht="52.5" customHeight="1" x14ac:dyDescent="0.25">
      <c r="A31" s="11" t="s">
        <v>53</v>
      </c>
      <c r="B31" s="59" t="s">
        <v>75</v>
      </c>
      <c r="C31" s="59" t="s">
        <v>121</v>
      </c>
      <c r="D31" s="11" t="s">
        <v>101</v>
      </c>
      <c r="E31" s="11" t="s">
        <v>85</v>
      </c>
      <c r="F31" s="54" t="s">
        <v>290</v>
      </c>
      <c r="G31" s="54" t="s">
        <v>303</v>
      </c>
      <c r="H31" s="54"/>
      <c r="I31" s="54"/>
      <c r="J31" s="74"/>
      <c r="K31" s="54"/>
      <c r="L31" s="54"/>
      <c r="M31" s="79"/>
      <c r="N31" s="56"/>
      <c r="O31" s="56"/>
      <c r="P31" s="56"/>
      <c r="Q31" s="56"/>
      <c r="R31" s="54"/>
      <c r="S31" s="54"/>
      <c r="T31" s="74"/>
      <c r="U31" s="54"/>
      <c r="V31" s="54"/>
    </row>
    <row r="32" spans="1:22" ht="46.5" customHeight="1" x14ac:dyDescent="0.35">
      <c r="A32" s="11" t="s">
        <v>42</v>
      </c>
      <c r="B32" s="59" t="s">
        <v>125</v>
      </c>
      <c r="C32" s="59" t="s">
        <v>83</v>
      </c>
      <c r="D32" s="11" t="s">
        <v>102</v>
      </c>
      <c r="E32" s="11" t="s">
        <v>63</v>
      </c>
      <c r="F32" s="69" t="s">
        <v>22</v>
      </c>
      <c r="G32" s="71" t="s">
        <v>22</v>
      </c>
      <c r="H32" s="64" t="s">
        <v>316</v>
      </c>
      <c r="I32" s="54"/>
      <c r="J32" s="74"/>
      <c r="K32" s="54"/>
      <c r="L32" s="54"/>
      <c r="M32" s="94"/>
      <c r="N32" s="64"/>
      <c r="O32" s="69"/>
      <c r="P32" s="64"/>
      <c r="Q32" s="64"/>
      <c r="R32" s="54"/>
      <c r="S32" s="54"/>
      <c r="T32" s="74"/>
      <c r="U32" s="54"/>
      <c r="V32" s="105"/>
    </row>
    <row r="33" spans="1:22" ht="42.75" customHeight="1" x14ac:dyDescent="0.25">
      <c r="A33" s="11" t="s">
        <v>253</v>
      </c>
      <c r="B33" s="59" t="s">
        <v>175</v>
      </c>
      <c r="C33" s="57" t="s">
        <v>81</v>
      </c>
      <c r="D33" s="11" t="s">
        <v>255</v>
      </c>
      <c r="E33" s="11" t="s">
        <v>63</v>
      </c>
      <c r="F33" s="54" t="s">
        <v>289</v>
      </c>
      <c r="G33" s="64" t="s">
        <v>304</v>
      </c>
      <c r="H33" s="64" t="s">
        <v>306</v>
      </c>
      <c r="I33" s="69"/>
      <c r="J33" s="69"/>
      <c r="K33" s="69"/>
      <c r="L33" s="69"/>
      <c r="M33" s="79"/>
      <c r="N33" s="56"/>
      <c r="O33" s="56"/>
      <c r="P33" s="56"/>
      <c r="Q33" s="56"/>
      <c r="R33" s="69"/>
      <c r="S33" s="54"/>
      <c r="T33" s="98"/>
      <c r="U33" s="54"/>
      <c r="V33" s="54"/>
    </row>
    <row r="34" spans="1:22" ht="44.25" customHeight="1" x14ac:dyDescent="0.25"/>
    <row r="35" spans="1:22" ht="0.75" customHeight="1" x14ac:dyDescent="0.25">
      <c r="A35" s="28"/>
      <c r="B35" s="28"/>
      <c r="C35" s="28"/>
      <c r="D35" s="28"/>
      <c r="E35" s="28"/>
      <c r="F35" s="42"/>
      <c r="G35" s="43"/>
      <c r="H35" s="43"/>
      <c r="I35" s="43"/>
      <c r="J35" s="44"/>
      <c r="K35" s="85"/>
      <c r="L35" s="85"/>
      <c r="M35" s="29"/>
      <c r="N35" s="29"/>
      <c r="O35" s="29"/>
      <c r="P35" s="29"/>
      <c r="Q35" s="61"/>
      <c r="R35" s="85"/>
      <c r="S35" s="85"/>
      <c r="T35" s="85"/>
      <c r="U35" s="85"/>
      <c r="V35" s="85"/>
    </row>
    <row r="36" spans="1:22" ht="30" customHeight="1" x14ac:dyDescent="0.25">
      <c r="A36" s="45"/>
      <c r="B36" s="45"/>
      <c r="C36" s="45"/>
      <c r="D36" s="45"/>
      <c r="E36" s="45"/>
      <c r="F36" s="46"/>
      <c r="G36" s="47"/>
      <c r="H36" s="47"/>
      <c r="I36" s="47"/>
      <c r="J36" s="48"/>
      <c r="K36" s="86"/>
      <c r="L36" s="86"/>
      <c r="M36" s="49"/>
      <c r="N36" s="49"/>
      <c r="O36" s="49"/>
      <c r="P36" s="49"/>
      <c r="Q36" s="62"/>
      <c r="R36" s="86"/>
      <c r="S36" s="86"/>
      <c r="T36" s="86"/>
      <c r="U36" s="86"/>
      <c r="V36" s="86"/>
    </row>
    <row r="37" spans="1:22" x14ac:dyDescent="0.25">
      <c r="A37" s="10"/>
      <c r="B37" s="10"/>
      <c r="C37" s="10"/>
      <c r="D37" s="10"/>
      <c r="E37" s="10"/>
      <c r="F37" s="26"/>
      <c r="G37" s="26"/>
      <c r="H37" s="26"/>
      <c r="I37" s="26"/>
      <c r="J37" s="26"/>
      <c r="K37" s="87"/>
      <c r="L37" s="87"/>
      <c r="M37" s="26"/>
      <c r="N37" s="26"/>
      <c r="O37" s="26"/>
      <c r="P37" s="26"/>
      <c r="Q37" s="63"/>
      <c r="R37" s="87"/>
      <c r="S37" s="87"/>
      <c r="T37" s="87"/>
      <c r="U37" s="87"/>
      <c r="V37" s="87"/>
    </row>
    <row r="38" spans="1:22" x14ac:dyDescent="0.25">
      <c r="A38" s="7"/>
      <c r="B38" s="7"/>
      <c r="C38" s="7"/>
      <c r="D38" s="7"/>
      <c r="E38" s="7"/>
      <c r="F38" s="26"/>
      <c r="G38" s="26"/>
      <c r="H38" s="26"/>
      <c r="I38" s="26"/>
      <c r="J38" s="26"/>
      <c r="K38" s="87"/>
      <c r="L38" s="87"/>
      <c r="M38" s="26"/>
      <c r="N38" s="26"/>
      <c r="O38" s="26"/>
      <c r="P38" s="26"/>
      <c r="Q38" s="63"/>
      <c r="R38" s="87"/>
      <c r="S38" s="87"/>
      <c r="T38" s="87"/>
      <c r="U38" s="87"/>
      <c r="V38" s="87"/>
    </row>
    <row r="39" spans="1:22" x14ac:dyDescent="0.25">
      <c r="A39" s="7"/>
      <c r="B39" s="7"/>
      <c r="C39" s="7"/>
      <c r="D39" s="7"/>
      <c r="E39" s="7"/>
      <c r="F39" s="26"/>
      <c r="G39" s="26"/>
      <c r="H39" s="26"/>
      <c r="I39" s="26"/>
      <c r="J39" s="26"/>
      <c r="K39" s="87"/>
      <c r="L39" s="87"/>
      <c r="M39" s="26"/>
      <c r="N39" s="26"/>
      <c r="O39" s="26"/>
      <c r="P39" s="26"/>
      <c r="Q39" s="63"/>
      <c r="R39" s="87"/>
      <c r="S39" s="87"/>
      <c r="T39" s="87"/>
      <c r="U39" s="87"/>
      <c r="V39" s="87"/>
    </row>
    <row r="40" spans="1:22" x14ac:dyDescent="0.25">
      <c r="A40" s="10"/>
      <c r="B40" s="10"/>
      <c r="C40" s="10"/>
      <c r="D40" s="10"/>
      <c r="E40" s="10"/>
      <c r="F40" s="26"/>
      <c r="G40" s="26"/>
      <c r="H40" s="26"/>
      <c r="I40" s="26"/>
      <c r="J40" s="26"/>
      <c r="K40" s="87"/>
      <c r="L40" s="87"/>
      <c r="M40" s="26"/>
      <c r="N40" s="26"/>
      <c r="O40" s="26"/>
      <c r="P40" s="26"/>
      <c r="Q40" s="63"/>
      <c r="R40" s="87"/>
      <c r="S40" s="87"/>
      <c r="T40" s="87"/>
      <c r="U40" s="87"/>
      <c r="V40" s="87"/>
    </row>
    <row r="41" spans="1:22" x14ac:dyDescent="0.25">
      <c r="A41" s="7"/>
      <c r="B41" s="7"/>
      <c r="C41" s="7"/>
      <c r="D41" s="7"/>
      <c r="E41" s="7"/>
      <c r="F41" s="26"/>
      <c r="G41" s="26"/>
      <c r="H41" s="26"/>
      <c r="I41" s="26"/>
      <c r="J41" s="26"/>
      <c r="K41" s="87"/>
      <c r="L41" s="87"/>
      <c r="M41" s="26"/>
      <c r="N41" s="26"/>
      <c r="O41" s="26"/>
      <c r="P41" s="26"/>
      <c r="Q41" s="63"/>
      <c r="R41" s="87"/>
      <c r="S41" s="87"/>
      <c r="T41" s="87"/>
      <c r="U41" s="87"/>
      <c r="V41" s="87"/>
    </row>
    <row r="42" spans="1:22" x14ac:dyDescent="0.25">
      <c r="A42" s="7"/>
      <c r="B42" s="7"/>
      <c r="C42" s="7"/>
      <c r="D42" s="7"/>
      <c r="E42" s="7"/>
      <c r="F42" s="26"/>
      <c r="G42" s="26"/>
      <c r="H42" s="26"/>
      <c r="I42" s="26"/>
      <c r="J42" s="26"/>
      <c r="K42" s="87"/>
      <c r="L42" s="87"/>
      <c r="M42" s="26"/>
      <c r="N42" s="26"/>
      <c r="O42" s="26"/>
      <c r="P42" s="26"/>
      <c r="Q42" s="63"/>
      <c r="R42" s="87"/>
      <c r="S42" s="87"/>
      <c r="T42" s="87"/>
      <c r="U42" s="87"/>
      <c r="V42" s="87"/>
    </row>
    <row r="43" spans="1:22" ht="15.75" x14ac:dyDescent="0.25">
      <c r="A43" s="81" t="s">
        <v>257</v>
      </c>
      <c r="B43" s="81"/>
      <c r="C43" s="81"/>
      <c r="D43" s="81"/>
      <c r="E43" s="81"/>
      <c r="F43" s="15" t="s">
        <v>147</v>
      </c>
      <c r="G43" s="15" t="s">
        <v>148</v>
      </c>
      <c r="H43" s="15" t="s">
        <v>149</v>
      </c>
      <c r="I43" s="15" t="s">
        <v>150</v>
      </c>
      <c r="J43" s="15" t="s">
        <v>151</v>
      </c>
      <c r="K43" s="15" t="s">
        <v>152</v>
      </c>
      <c r="L43" s="15" t="s">
        <v>153</v>
      </c>
      <c r="M43" s="15" t="s">
        <v>154</v>
      </c>
      <c r="N43" s="15" t="s">
        <v>155</v>
      </c>
      <c r="O43" s="15" t="s">
        <v>156</v>
      </c>
      <c r="P43" s="15" t="s">
        <v>158</v>
      </c>
      <c r="Q43" s="67" t="s">
        <v>157</v>
      </c>
      <c r="R43" s="15" t="s">
        <v>154</v>
      </c>
      <c r="S43" s="15" t="s">
        <v>219</v>
      </c>
      <c r="T43" s="97" t="s">
        <v>227</v>
      </c>
      <c r="U43" s="15" t="s">
        <v>158</v>
      </c>
      <c r="V43" s="15" t="s">
        <v>239</v>
      </c>
    </row>
    <row r="44" spans="1:22" ht="45" customHeight="1" x14ac:dyDescent="0.25">
      <c r="A44" s="22" t="s">
        <v>218</v>
      </c>
      <c r="B44" s="57" t="s">
        <v>223</v>
      </c>
      <c r="C44" s="57" t="s">
        <v>224</v>
      </c>
      <c r="D44" s="22" t="s">
        <v>225</v>
      </c>
      <c r="E44" s="22" t="s">
        <v>63</v>
      </c>
      <c r="F44" s="72"/>
      <c r="G44" s="69" t="s">
        <v>22</v>
      </c>
      <c r="H44" s="69" t="s">
        <v>22</v>
      </c>
      <c r="I44" s="69" t="s">
        <v>22</v>
      </c>
      <c r="J44" s="69" t="s">
        <v>22</v>
      </c>
      <c r="K44" s="69" t="s">
        <v>22</v>
      </c>
      <c r="L44" s="69" t="s">
        <v>22</v>
      </c>
      <c r="M44" s="79"/>
      <c r="N44" s="56"/>
      <c r="O44" s="56"/>
      <c r="P44" s="56"/>
      <c r="Q44" s="56"/>
      <c r="R44" s="54" t="s">
        <v>212</v>
      </c>
      <c r="S44" s="54" t="s">
        <v>65</v>
      </c>
      <c r="T44" s="74" t="s">
        <v>65</v>
      </c>
      <c r="U44" s="54" t="s">
        <v>244</v>
      </c>
      <c r="V44" s="100" t="s">
        <v>248</v>
      </c>
    </row>
    <row r="45" spans="1:22" ht="45" customHeight="1" x14ac:dyDescent="0.25">
      <c r="A45" s="9" t="s">
        <v>205</v>
      </c>
      <c r="B45" s="57" t="s">
        <v>73</v>
      </c>
      <c r="C45" s="57" t="s">
        <v>209</v>
      </c>
      <c r="D45" s="22" t="s">
        <v>208</v>
      </c>
      <c r="E45" s="22" t="s">
        <v>63</v>
      </c>
      <c r="F45" s="72"/>
      <c r="G45" s="69" t="s">
        <v>22</v>
      </c>
      <c r="H45" s="69" t="s">
        <v>22</v>
      </c>
      <c r="I45" s="69" t="s">
        <v>22</v>
      </c>
      <c r="J45" s="69" t="s">
        <v>22</v>
      </c>
      <c r="K45" s="54" t="s">
        <v>200</v>
      </c>
      <c r="L45" s="54" t="s">
        <v>211</v>
      </c>
      <c r="M45" s="79"/>
      <c r="N45" s="56"/>
      <c r="O45" s="56"/>
      <c r="P45" s="56"/>
      <c r="Q45" s="56"/>
      <c r="R45" s="54" t="s">
        <v>65</v>
      </c>
      <c r="S45" s="100" t="s">
        <v>228</v>
      </c>
      <c r="T45" s="98" t="s">
        <v>22</v>
      </c>
      <c r="U45" s="54"/>
      <c r="V45" s="54"/>
    </row>
    <row r="46" spans="1:22" ht="45" customHeight="1" x14ac:dyDescent="0.25">
      <c r="A46" s="9" t="s">
        <v>226</v>
      </c>
      <c r="B46" s="57" t="s">
        <v>223</v>
      </c>
      <c r="C46" s="57" t="s">
        <v>199</v>
      </c>
      <c r="D46" s="22" t="s">
        <v>235</v>
      </c>
      <c r="E46" s="22" t="s">
        <v>63</v>
      </c>
      <c r="F46" s="64"/>
      <c r="G46" s="64"/>
      <c r="H46" s="69"/>
      <c r="I46" s="69"/>
      <c r="J46" s="69" t="s">
        <v>22</v>
      </c>
      <c r="K46" s="69" t="s">
        <v>22</v>
      </c>
      <c r="L46" s="69" t="s">
        <v>22</v>
      </c>
      <c r="M46" s="69" t="s">
        <v>22</v>
      </c>
      <c r="N46" s="69" t="s">
        <v>22</v>
      </c>
      <c r="O46" s="69" t="s">
        <v>22</v>
      </c>
      <c r="P46" s="69" t="s">
        <v>22</v>
      </c>
      <c r="Q46" s="69" t="s">
        <v>22</v>
      </c>
      <c r="R46" s="69" t="s">
        <v>22</v>
      </c>
      <c r="S46" s="64" t="s">
        <v>229</v>
      </c>
      <c r="T46" s="75" t="s">
        <v>237</v>
      </c>
      <c r="U46" s="64" t="s">
        <v>245</v>
      </c>
      <c r="V46" s="100" t="s">
        <v>248</v>
      </c>
    </row>
    <row r="47" spans="1:22" ht="45" customHeight="1" x14ac:dyDescent="0.25">
      <c r="A47" s="9" t="s">
        <v>188</v>
      </c>
      <c r="B47" s="57" t="s">
        <v>77</v>
      </c>
      <c r="C47" s="57" t="s">
        <v>199</v>
      </c>
      <c r="D47" s="22" t="s">
        <v>192</v>
      </c>
      <c r="E47" s="22" t="s">
        <v>63</v>
      </c>
      <c r="F47" s="64"/>
      <c r="G47" s="69" t="s">
        <v>22</v>
      </c>
      <c r="H47" s="69" t="s">
        <v>22</v>
      </c>
      <c r="I47" s="69" t="s">
        <v>22</v>
      </c>
      <c r="J47" s="74" t="s">
        <v>184</v>
      </c>
      <c r="K47" s="54" t="s">
        <v>200</v>
      </c>
      <c r="L47" s="54" t="s">
        <v>211</v>
      </c>
      <c r="M47" s="89"/>
      <c r="N47" s="71"/>
      <c r="O47" s="56"/>
      <c r="P47" s="54"/>
      <c r="Q47" s="56"/>
      <c r="R47" s="54" t="s">
        <v>64</v>
      </c>
      <c r="S47" s="54" t="s">
        <v>230</v>
      </c>
      <c r="T47" s="98" t="s">
        <v>22</v>
      </c>
      <c r="U47" s="100" t="s">
        <v>246</v>
      </c>
      <c r="V47" s="54"/>
    </row>
    <row r="48" spans="1:22" ht="42" customHeight="1" x14ac:dyDescent="0.25">
      <c r="A48" s="22" t="s">
        <v>170</v>
      </c>
      <c r="B48" s="56" t="s">
        <v>75</v>
      </c>
      <c r="C48" s="56" t="s">
        <v>174</v>
      </c>
      <c r="D48" s="25" t="s">
        <v>173</v>
      </c>
      <c r="E48" s="25" t="s">
        <v>63</v>
      </c>
      <c r="F48" s="66" t="s">
        <v>22</v>
      </c>
      <c r="G48" s="56" t="s">
        <v>65</v>
      </c>
      <c r="H48" s="56" t="s">
        <v>65</v>
      </c>
      <c r="I48" s="56" t="s">
        <v>181</v>
      </c>
      <c r="J48" s="76" t="s">
        <v>186</v>
      </c>
      <c r="K48" s="56" t="s">
        <v>65</v>
      </c>
      <c r="L48" s="56" t="s">
        <v>213</v>
      </c>
      <c r="M48" s="91"/>
      <c r="N48" s="91"/>
      <c r="O48" s="91"/>
      <c r="P48" s="91"/>
      <c r="Q48" s="70"/>
      <c r="R48" s="56" t="s">
        <v>65</v>
      </c>
      <c r="S48" s="56" t="s">
        <v>65</v>
      </c>
      <c r="T48" s="76" t="s">
        <v>236</v>
      </c>
      <c r="U48" s="66" t="s">
        <v>22</v>
      </c>
      <c r="V48" s="101" t="s">
        <v>249</v>
      </c>
    </row>
    <row r="49" spans="1:23" ht="42" customHeight="1" x14ac:dyDescent="0.25">
      <c r="A49" s="9" t="s">
        <v>272</v>
      </c>
      <c r="B49" s="56" t="s">
        <v>175</v>
      </c>
      <c r="C49" s="56" t="s">
        <v>216</v>
      </c>
      <c r="D49" s="25" t="s">
        <v>256</v>
      </c>
      <c r="E49" s="25"/>
      <c r="F49" s="66"/>
      <c r="G49" s="56"/>
      <c r="H49" s="56"/>
      <c r="I49" s="56"/>
      <c r="J49" s="98"/>
      <c r="K49" s="69"/>
      <c r="L49" s="69"/>
      <c r="M49" s="106"/>
      <c r="N49" s="69"/>
      <c r="O49" s="69"/>
      <c r="P49" s="69"/>
      <c r="Q49" s="69"/>
      <c r="R49" s="69"/>
      <c r="S49" s="56"/>
      <c r="T49" s="99"/>
      <c r="U49" s="66"/>
      <c r="V49" s="101" t="s">
        <v>252</v>
      </c>
    </row>
    <row r="50" spans="1:23" ht="42.75" customHeight="1" x14ac:dyDescent="0.25">
      <c r="A50" s="20" t="s">
        <v>116</v>
      </c>
      <c r="B50" s="59" t="s">
        <v>123</v>
      </c>
      <c r="C50" s="59" t="s">
        <v>120</v>
      </c>
      <c r="D50" s="11" t="s">
        <v>117</v>
      </c>
      <c r="E50" s="11" t="s">
        <v>85</v>
      </c>
      <c r="F50" s="69" t="s">
        <v>22</v>
      </c>
      <c r="G50" s="69" t="s">
        <v>22</v>
      </c>
      <c r="H50" s="69" t="s">
        <v>22</v>
      </c>
      <c r="I50" s="36" t="s">
        <v>182</v>
      </c>
      <c r="J50" s="74" t="s">
        <v>187</v>
      </c>
      <c r="K50" s="69" t="s">
        <v>22</v>
      </c>
      <c r="L50" s="69" t="s">
        <v>22</v>
      </c>
      <c r="M50" s="92"/>
      <c r="N50" s="93"/>
      <c r="O50" s="64"/>
      <c r="P50" s="64"/>
      <c r="Q50" s="64"/>
      <c r="R50" s="71" t="s">
        <v>22</v>
      </c>
      <c r="S50" s="71" t="s">
        <v>22</v>
      </c>
      <c r="T50" s="98" t="s">
        <v>22</v>
      </c>
      <c r="U50" s="54"/>
      <c r="V50" s="103" t="s">
        <v>250</v>
      </c>
    </row>
    <row r="51" spans="1:23" ht="45" customHeight="1" x14ac:dyDescent="0.25">
      <c r="A51" s="20" t="s">
        <v>167</v>
      </c>
      <c r="B51" s="59" t="s">
        <v>175</v>
      </c>
      <c r="C51" s="59" t="s">
        <v>177</v>
      </c>
      <c r="D51" s="11" t="s">
        <v>171</v>
      </c>
      <c r="E51" s="11" t="s">
        <v>63</v>
      </c>
      <c r="F51" s="69"/>
      <c r="G51" s="64" t="s">
        <v>168</v>
      </c>
      <c r="H51" s="64" t="s">
        <v>178</v>
      </c>
      <c r="I51" s="64" t="s">
        <v>183</v>
      </c>
      <c r="J51" s="75" t="s">
        <v>186</v>
      </c>
      <c r="K51" s="64" t="s">
        <v>202</v>
      </c>
      <c r="L51" s="64" t="s">
        <v>214</v>
      </c>
      <c r="M51" s="79"/>
      <c r="N51" s="66"/>
      <c r="O51" s="66"/>
      <c r="P51" s="56"/>
      <c r="Q51" s="56"/>
      <c r="R51" s="64" t="s">
        <v>220</v>
      </c>
      <c r="S51" s="64" t="s">
        <v>65</v>
      </c>
      <c r="T51" s="75" t="s">
        <v>238</v>
      </c>
      <c r="U51" s="64"/>
      <c r="V51" s="100" t="s">
        <v>251</v>
      </c>
      <c r="W51" s="110" t="s">
        <v>285</v>
      </c>
    </row>
    <row r="52" spans="1:23" ht="45" customHeight="1" x14ac:dyDescent="0.25">
      <c r="A52" s="20" t="s">
        <v>190</v>
      </c>
      <c r="B52" s="59" t="s">
        <v>194</v>
      </c>
      <c r="C52" s="59" t="s">
        <v>176</v>
      </c>
      <c r="D52" s="11" t="s">
        <v>196</v>
      </c>
      <c r="E52" s="11" t="s">
        <v>63</v>
      </c>
      <c r="F52" s="69"/>
      <c r="G52" s="69" t="s">
        <v>22</v>
      </c>
      <c r="H52" s="82" t="s">
        <v>22</v>
      </c>
      <c r="I52" s="83" t="s">
        <v>22</v>
      </c>
      <c r="J52" s="75" t="s">
        <v>184</v>
      </c>
      <c r="K52" s="64" t="s">
        <v>184</v>
      </c>
      <c r="L52" s="64" t="s">
        <v>200</v>
      </c>
      <c r="M52" s="79"/>
      <c r="N52" s="66"/>
      <c r="O52" s="66"/>
      <c r="P52" s="56"/>
      <c r="Q52" s="56"/>
      <c r="R52" s="64" t="s">
        <v>221</v>
      </c>
      <c r="S52" s="69"/>
      <c r="T52" s="104" t="s">
        <v>106</v>
      </c>
      <c r="U52" s="64"/>
      <c r="V52" s="64"/>
    </row>
    <row r="53" spans="1:23" ht="42.75" customHeight="1" x14ac:dyDescent="0.25">
      <c r="A53" s="20" t="s">
        <v>191</v>
      </c>
      <c r="B53" s="59" t="s">
        <v>195</v>
      </c>
      <c r="C53" s="59" t="s">
        <v>198</v>
      </c>
      <c r="D53" s="11" t="s">
        <v>197</v>
      </c>
      <c r="E53" s="11" t="s">
        <v>63</v>
      </c>
      <c r="F53" s="69"/>
      <c r="G53" s="69" t="s">
        <v>22</v>
      </c>
      <c r="H53" s="82" t="s">
        <v>22</v>
      </c>
      <c r="I53" s="83" t="s">
        <v>22</v>
      </c>
      <c r="J53" s="75" t="s">
        <v>184</v>
      </c>
      <c r="K53" s="69" t="s">
        <v>22</v>
      </c>
      <c r="L53" s="69" t="s">
        <v>22</v>
      </c>
      <c r="M53" s="79"/>
      <c r="N53" s="66"/>
      <c r="O53" s="66"/>
      <c r="P53" s="56"/>
      <c r="Q53" s="56"/>
      <c r="R53" s="69" t="s">
        <v>22</v>
      </c>
      <c r="S53" s="69" t="s">
        <v>22</v>
      </c>
      <c r="T53" s="98" t="s">
        <v>22</v>
      </c>
      <c r="U53" s="69"/>
      <c r="V53" s="100" t="s">
        <v>185</v>
      </c>
    </row>
    <row r="54" spans="1:23" ht="41.25" customHeight="1" x14ac:dyDescent="0.25">
      <c r="A54" s="20" t="s">
        <v>145</v>
      </c>
      <c r="B54" s="59" t="s">
        <v>123</v>
      </c>
      <c r="C54" s="59" t="s">
        <v>121</v>
      </c>
      <c r="D54" s="11" t="s">
        <v>146</v>
      </c>
      <c r="E54" s="11" t="s">
        <v>85</v>
      </c>
      <c r="F54" s="64" t="s">
        <v>160</v>
      </c>
      <c r="G54" s="69" t="s">
        <v>22</v>
      </c>
      <c r="H54" s="69" t="s">
        <v>22</v>
      </c>
      <c r="I54" s="69" t="s">
        <v>22</v>
      </c>
      <c r="J54" s="69" t="s">
        <v>22</v>
      </c>
      <c r="K54" s="69" t="s">
        <v>22</v>
      </c>
      <c r="L54" s="69" t="s">
        <v>22</v>
      </c>
      <c r="M54" s="80"/>
      <c r="N54" s="66"/>
      <c r="O54" s="66"/>
      <c r="P54" s="66"/>
      <c r="Q54" s="56"/>
      <c r="R54" s="69" t="s">
        <v>22</v>
      </c>
      <c r="S54" s="69" t="s">
        <v>22</v>
      </c>
      <c r="T54" s="98" t="s">
        <v>22</v>
      </c>
      <c r="U54" s="69"/>
      <c r="V54" s="100" t="s">
        <v>185</v>
      </c>
    </row>
    <row r="55" spans="1:23" ht="1.5" hidden="1" customHeight="1" x14ac:dyDescent="0.25">
      <c r="A55" s="107"/>
      <c r="B55" s="60"/>
      <c r="C55" s="60"/>
      <c r="F55" s="70"/>
      <c r="G55" s="70"/>
      <c r="H55" s="70"/>
      <c r="I55" s="70"/>
      <c r="J55" s="69" t="s">
        <v>22</v>
      </c>
      <c r="K55" s="69" t="s">
        <v>22</v>
      </c>
      <c r="L55" s="69" t="s">
        <v>22</v>
      </c>
      <c r="M55" s="91"/>
      <c r="N55" s="91"/>
      <c r="O55" s="91"/>
      <c r="P55" s="91"/>
      <c r="Q55" s="70"/>
      <c r="R55" s="69" t="s">
        <v>22</v>
      </c>
      <c r="S55" s="69" t="s">
        <v>22</v>
      </c>
      <c r="T55" s="98" t="s">
        <v>22</v>
      </c>
      <c r="U55" s="56"/>
      <c r="V55" s="100" t="s">
        <v>185</v>
      </c>
    </row>
    <row r="56" spans="1:23" ht="45" customHeight="1" x14ac:dyDescent="0.35">
      <c r="A56" s="9" t="s">
        <v>50</v>
      </c>
      <c r="B56" s="56" t="s">
        <v>77</v>
      </c>
      <c r="C56" s="56" t="s">
        <v>81</v>
      </c>
      <c r="D56" s="4" t="s">
        <v>98</v>
      </c>
      <c r="E56" s="4" t="s">
        <v>85</v>
      </c>
      <c r="F56" s="69" t="s">
        <v>22</v>
      </c>
      <c r="G56" s="69" t="s">
        <v>22</v>
      </c>
      <c r="H56" s="69" t="s">
        <v>22</v>
      </c>
      <c r="I56" s="71" t="s">
        <v>22</v>
      </c>
      <c r="J56" s="69" t="s">
        <v>22</v>
      </c>
      <c r="K56" s="69" t="s">
        <v>22</v>
      </c>
      <c r="L56" s="69" t="s">
        <v>22</v>
      </c>
      <c r="M56" s="94"/>
      <c r="N56" s="56"/>
      <c r="O56" s="95"/>
      <c r="P56" s="56"/>
      <c r="Q56" s="96"/>
      <c r="R56" s="69" t="s">
        <v>22</v>
      </c>
      <c r="S56" s="69" t="s">
        <v>22</v>
      </c>
      <c r="T56" s="98" t="s">
        <v>22</v>
      </c>
      <c r="U56" s="64"/>
      <c r="V56" s="100" t="s">
        <v>185</v>
      </c>
    </row>
    <row r="57" spans="1:23" ht="45" customHeight="1" x14ac:dyDescent="0.25">
      <c r="A57" s="20" t="s">
        <v>56</v>
      </c>
      <c r="B57" s="59" t="s">
        <v>73</v>
      </c>
      <c r="C57" s="59" t="s">
        <v>78</v>
      </c>
      <c r="D57" s="11" t="s">
        <v>100</v>
      </c>
      <c r="E57" s="11" t="s">
        <v>85</v>
      </c>
      <c r="F57" s="72" t="s">
        <v>159</v>
      </c>
      <c r="G57" s="64" t="s">
        <v>166</v>
      </c>
      <c r="H57" s="64" t="s">
        <v>65</v>
      </c>
      <c r="I57" s="64" t="s">
        <v>65</v>
      </c>
      <c r="J57" s="75" t="s">
        <v>184</v>
      </c>
      <c r="K57" s="69" t="s">
        <v>22</v>
      </c>
      <c r="L57" s="69" t="s">
        <v>22</v>
      </c>
      <c r="M57" s="90"/>
      <c r="N57" s="54"/>
      <c r="O57" s="54"/>
      <c r="P57" s="54"/>
      <c r="Q57" s="54"/>
      <c r="R57" s="54" t="s">
        <v>222</v>
      </c>
      <c r="S57" s="69" t="s">
        <v>22</v>
      </c>
      <c r="T57" s="98" t="s">
        <v>22</v>
      </c>
      <c r="U57" s="100" t="s">
        <v>247</v>
      </c>
      <c r="V57" s="54"/>
    </row>
    <row r="58" spans="1:23" ht="45" customHeight="1" x14ac:dyDescent="0.25">
      <c r="A58" s="20" t="s">
        <v>215</v>
      </c>
      <c r="B58" s="59" t="s">
        <v>125</v>
      </c>
      <c r="C58" s="59" t="s">
        <v>216</v>
      </c>
      <c r="D58" s="11" t="s">
        <v>217</v>
      </c>
      <c r="E58" s="11" t="s">
        <v>63</v>
      </c>
      <c r="F58" s="54"/>
      <c r="G58" s="69" t="s">
        <v>22</v>
      </c>
      <c r="H58" s="69" t="s">
        <v>22</v>
      </c>
      <c r="I58" s="69" t="s">
        <v>22</v>
      </c>
      <c r="J58" s="69" t="s">
        <v>22</v>
      </c>
      <c r="K58" s="69" t="s">
        <v>22</v>
      </c>
      <c r="L58" s="54" t="s">
        <v>211</v>
      </c>
      <c r="M58" s="79"/>
      <c r="N58" s="56"/>
      <c r="O58" s="56"/>
      <c r="P58" s="56"/>
      <c r="Q58" s="56"/>
      <c r="R58" s="69" t="s">
        <v>22</v>
      </c>
      <c r="S58" s="69" t="s">
        <v>22</v>
      </c>
      <c r="T58" s="98" t="s">
        <v>22</v>
      </c>
      <c r="U58" s="54" t="s">
        <v>245</v>
      </c>
      <c r="V58" s="100" t="s">
        <v>185</v>
      </c>
    </row>
    <row r="59" spans="1:23" ht="45" customHeight="1" x14ac:dyDescent="0.25">
      <c r="A59" s="20" t="s">
        <v>232</v>
      </c>
      <c r="B59" s="59" t="s">
        <v>175</v>
      </c>
      <c r="C59" s="57" t="s">
        <v>199</v>
      </c>
      <c r="D59" s="11" t="s">
        <v>92</v>
      </c>
      <c r="E59" s="11" t="s">
        <v>63</v>
      </c>
      <c r="F59" s="54"/>
      <c r="G59" s="69" t="s">
        <v>22</v>
      </c>
      <c r="H59" s="69" t="s">
        <v>22</v>
      </c>
      <c r="I59" s="69" t="s">
        <v>22</v>
      </c>
      <c r="J59" s="69" t="s">
        <v>22</v>
      </c>
      <c r="K59" s="69" t="s">
        <v>22</v>
      </c>
      <c r="L59" s="69" t="s">
        <v>22</v>
      </c>
      <c r="M59" s="79"/>
      <c r="N59" s="56"/>
      <c r="O59" s="56"/>
      <c r="P59" s="56"/>
      <c r="Q59" s="56"/>
      <c r="R59" s="69" t="s">
        <v>22</v>
      </c>
      <c r="S59" s="100" t="s">
        <v>233</v>
      </c>
      <c r="T59" s="98" t="s">
        <v>22</v>
      </c>
      <c r="U59" s="54"/>
      <c r="V59" s="54"/>
    </row>
  </sheetData>
  <pageMargins left="0.18" right="0.16" top="0.42" bottom="0.28000000000000003" header="0.21" footer="0.3"/>
  <pageSetup scale="70" orientation="portrait" r:id="rId1"/>
  <headerFooter differentFirst="1">
    <oddHeader>&amp;F</oddHeader>
    <oddFooter>&amp;L*=Accrued by JGE
ACCR/INV= RC'D Invoice &amp; Accrued
&amp;C&amp;D&amp;R&amp;Z&amp;F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95"/>
  <sheetViews>
    <sheetView topLeftCell="A5" zoomScaleNormal="100" workbookViewId="0">
      <pane ySplit="1" topLeftCell="A30" activePane="bottomLeft" state="frozen"/>
      <selection activeCell="A5" sqref="A5"/>
      <selection pane="bottomLeft" activeCell="N5" sqref="N1:N1048576"/>
    </sheetView>
  </sheetViews>
  <sheetFormatPr defaultColWidth="12.42578125" defaultRowHeight="15" x14ac:dyDescent="0.25"/>
  <cols>
    <col min="1" max="1" width="28.5703125" style="6" customWidth="1"/>
    <col min="2" max="2" width="18" style="6" customWidth="1"/>
    <col min="3" max="3" width="16.28515625" style="6" customWidth="1"/>
    <col min="4" max="4" width="0.140625" style="6" hidden="1" customWidth="1"/>
    <col min="5" max="5" width="9.28515625" style="6" hidden="1" customWidth="1"/>
    <col min="6" max="6" width="12.85546875" style="60" hidden="1" customWidth="1"/>
    <col min="7" max="11" width="12.7109375" style="6" customWidth="1"/>
    <col min="12" max="12" width="13" style="112" customWidth="1"/>
    <col min="13" max="13" width="11.85546875" style="84" customWidth="1"/>
    <col min="14" max="14" width="13.28515625" style="6" customWidth="1"/>
    <col min="15" max="15" width="0.140625" style="6" customWidth="1"/>
    <col min="16" max="16" width="8" style="6" hidden="1" customWidth="1"/>
    <col min="17" max="17" width="7.85546875" style="6" hidden="1" customWidth="1"/>
    <col min="18" max="18" width="9" style="6" hidden="1" customWidth="1"/>
  </cols>
  <sheetData>
    <row r="1" spans="1:18" x14ac:dyDescent="0.25">
      <c r="A1" s="26"/>
      <c r="B1" s="26"/>
    </row>
    <row r="2" spans="1:18" x14ac:dyDescent="0.25">
      <c r="A2" s="26"/>
      <c r="B2" s="26"/>
    </row>
    <row r="3" spans="1:18" ht="31.5" x14ac:dyDescent="0.5">
      <c r="A3" s="26"/>
      <c r="B3" s="26"/>
      <c r="C3" s="27" t="s">
        <v>386</v>
      </c>
      <c r="D3" s="27"/>
      <c r="I3" s="24"/>
      <c r="J3" s="24"/>
    </row>
    <row r="4" spans="1:18" ht="31.5" x14ac:dyDescent="0.5">
      <c r="G4" s="24"/>
      <c r="I4" s="24"/>
      <c r="J4" s="24"/>
    </row>
    <row r="5" spans="1:18" ht="37.5" x14ac:dyDescent="0.3">
      <c r="A5" s="5" t="s">
        <v>0</v>
      </c>
      <c r="B5" s="5" t="s">
        <v>61</v>
      </c>
      <c r="C5" s="5" t="s">
        <v>62</v>
      </c>
      <c r="D5" s="5" t="s">
        <v>86</v>
      </c>
      <c r="E5" s="35" t="s">
        <v>105</v>
      </c>
      <c r="F5" s="111" t="s">
        <v>387</v>
      </c>
      <c r="G5" s="115">
        <v>41194</v>
      </c>
      <c r="H5" s="115">
        <v>41225</v>
      </c>
      <c r="I5" s="115">
        <v>41255</v>
      </c>
      <c r="J5" s="115">
        <v>41287</v>
      </c>
      <c r="K5" s="115">
        <v>41318</v>
      </c>
      <c r="L5" s="116">
        <v>41346</v>
      </c>
      <c r="M5" s="115">
        <v>41377</v>
      </c>
      <c r="N5" s="115">
        <v>41407</v>
      </c>
      <c r="O5" s="115">
        <v>41438</v>
      </c>
      <c r="P5" s="115">
        <v>41468</v>
      </c>
      <c r="Q5" s="115">
        <v>41499</v>
      </c>
      <c r="R5" s="115">
        <v>41530</v>
      </c>
    </row>
    <row r="6" spans="1:18" ht="21.75" hidden="1" customHeight="1" x14ac:dyDescent="0.25"/>
    <row r="7" spans="1:18" ht="50.1" customHeight="1" x14ac:dyDescent="0.25">
      <c r="A7" s="22" t="s">
        <v>203</v>
      </c>
      <c r="B7" s="57" t="s">
        <v>75</v>
      </c>
      <c r="C7" s="57" t="s">
        <v>120</v>
      </c>
      <c r="D7" s="22" t="s">
        <v>206</v>
      </c>
      <c r="E7" s="22" t="s">
        <v>85</v>
      </c>
      <c r="F7" s="56" t="s">
        <v>364</v>
      </c>
      <c r="G7" s="122" t="s">
        <v>22</v>
      </c>
      <c r="H7" s="122" t="s">
        <v>22</v>
      </c>
      <c r="I7" s="64" t="s">
        <v>412</v>
      </c>
      <c r="J7" s="98" t="s">
        <v>22</v>
      </c>
      <c r="K7" s="66" t="s">
        <v>22</v>
      </c>
      <c r="L7" s="66" t="s">
        <v>22</v>
      </c>
      <c r="M7" s="69"/>
      <c r="N7" s="79"/>
      <c r="O7" s="56"/>
      <c r="P7" s="56"/>
      <c r="Q7" s="56"/>
      <c r="R7" s="56"/>
    </row>
    <row r="8" spans="1:18" ht="50.1" customHeight="1" x14ac:dyDescent="0.25">
      <c r="A8" s="22" t="s">
        <v>342</v>
      </c>
      <c r="B8" s="57" t="s">
        <v>73</v>
      </c>
      <c r="C8" s="57" t="s">
        <v>199</v>
      </c>
      <c r="D8" s="22" t="s">
        <v>92</v>
      </c>
      <c r="E8" s="22" t="s">
        <v>63</v>
      </c>
      <c r="F8" s="64" t="s">
        <v>316</v>
      </c>
      <c r="G8" s="122" t="s">
        <v>22</v>
      </c>
      <c r="H8" s="64" t="s">
        <v>400</v>
      </c>
      <c r="I8" s="69" t="s">
        <v>22</v>
      </c>
      <c r="J8" s="98" t="s">
        <v>22</v>
      </c>
      <c r="K8" s="66" t="s">
        <v>22</v>
      </c>
      <c r="L8" s="66" t="s">
        <v>22</v>
      </c>
      <c r="M8" s="69"/>
      <c r="N8" s="106"/>
      <c r="O8" s="69"/>
      <c r="P8" s="64"/>
      <c r="Q8" s="69"/>
      <c r="R8" s="69"/>
    </row>
    <row r="9" spans="1:18" ht="50.1" customHeight="1" x14ac:dyDescent="0.25">
      <c r="A9" s="22" t="s">
        <v>218</v>
      </c>
      <c r="B9" s="57" t="s">
        <v>223</v>
      </c>
      <c r="C9" s="57" t="s">
        <v>224</v>
      </c>
      <c r="D9" s="22" t="s">
        <v>225</v>
      </c>
      <c r="E9" s="22" t="s">
        <v>63</v>
      </c>
      <c r="F9" s="64" t="s">
        <v>366</v>
      </c>
      <c r="G9" s="122" t="s">
        <v>22</v>
      </c>
      <c r="H9" s="64" t="s">
        <v>306</v>
      </c>
      <c r="I9" s="69" t="s">
        <v>22</v>
      </c>
      <c r="J9" s="75" t="s">
        <v>427</v>
      </c>
      <c r="K9" s="66" t="s">
        <v>22</v>
      </c>
      <c r="L9" s="66" t="s">
        <v>22</v>
      </c>
      <c r="M9" s="64" t="s">
        <v>184</v>
      </c>
      <c r="N9" s="114"/>
      <c r="O9" s="64"/>
      <c r="P9" s="69"/>
      <c r="Q9" s="64"/>
      <c r="R9" s="64"/>
    </row>
    <row r="10" spans="1:18" ht="50.1" customHeight="1" x14ac:dyDescent="0.25">
      <c r="A10" s="22" t="s">
        <v>378</v>
      </c>
      <c r="B10" s="57" t="s">
        <v>380</v>
      </c>
      <c r="C10" s="57" t="s">
        <v>224</v>
      </c>
      <c r="D10" s="22" t="s">
        <v>225</v>
      </c>
      <c r="E10" s="22" t="s">
        <v>63</v>
      </c>
      <c r="F10" s="100" t="s">
        <v>316</v>
      </c>
      <c r="G10" s="122" t="s">
        <v>22</v>
      </c>
      <c r="H10" s="64" t="s">
        <v>306</v>
      </c>
      <c r="I10" s="64" t="s">
        <v>315</v>
      </c>
      <c r="J10" s="75" t="s">
        <v>428</v>
      </c>
      <c r="K10" s="66" t="s">
        <v>22</v>
      </c>
      <c r="L10" s="66" t="s">
        <v>22</v>
      </c>
      <c r="M10" s="64" t="s">
        <v>184</v>
      </c>
      <c r="N10" s="114"/>
      <c r="O10" s="64"/>
      <c r="P10" s="69"/>
      <c r="Q10" s="64"/>
      <c r="R10" s="64"/>
    </row>
    <row r="11" spans="1:18" ht="50.1" customHeight="1" x14ac:dyDescent="0.25">
      <c r="A11" s="22" t="s">
        <v>45</v>
      </c>
      <c r="B11" s="57" t="s">
        <v>73</v>
      </c>
      <c r="C11" s="57" t="s">
        <v>76</v>
      </c>
      <c r="D11" s="22" t="s">
        <v>89</v>
      </c>
      <c r="E11" s="22" t="s">
        <v>85</v>
      </c>
      <c r="F11" s="56" t="s">
        <v>367</v>
      </c>
      <c r="G11" s="64" t="s">
        <v>316</v>
      </c>
      <c r="H11" s="64" t="s">
        <v>401</v>
      </c>
      <c r="I11" s="69" t="s">
        <v>22</v>
      </c>
      <c r="J11" s="75" t="s">
        <v>309</v>
      </c>
      <c r="K11" s="66" t="s">
        <v>22</v>
      </c>
      <c r="L11" s="66" t="s">
        <v>22</v>
      </c>
      <c r="M11" s="64"/>
      <c r="N11" s="79"/>
      <c r="O11" s="56"/>
      <c r="P11" s="56"/>
      <c r="Q11" s="57"/>
      <c r="R11" s="57"/>
    </row>
    <row r="12" spans="1:18" ht="50.1" customHeight="1" x14ac:dyDescent="0.25">
      <c r="A12" s="22" t="s">
        <v>161</v>
      </c>
      <c r="B12" s="57" t="s">
        <v>75</v>
      </c>
      <c r="C12" s="57" t="s">
        <v>396</v>
      </c>
      <c r="D12" s="22" t="s">
        <v>162</v>
      </c>
      <c r="E12" s="22" t="s">
        <v>63</v>
      </c>
      <c r="F12" s="56" t="s">
        <v>382</v>
      </c>
      <c r="G12" s="122" t="s">
        <v>22</v>
      </c>
      <c r="H12" s="122" t="s">
        <v>22</v>
      </c>
      <c r="I12" s="69" t="s">
        <v>22</v>
      </c>
      <c r="J12" s="98" t="s">
        <v>22</v>
      </c>
      <c r="K12" s="66" t="s">
        <v>22</v>
      </c>
      <c r="L12" s="101" t="s">
        <v>185</v>
      </c>
      <c r="M12" s="64"/>
      <c r="N12" s="79"/>
      <c r="O12" s="56"/>
      <c r="P12" s="66"/>
      <c r="Q12" s="56"/>
      <c r="R12" s="56"/>
    </row>
    <row r="13" spans="1:18" ht="50.1" customHeight="1" x14ac:dyDescent="0.25">
      <c r="A13" s="22" t="s">
        <v>317</v>
      </c>
      <c r="B13" s="57" t="s">
        <v>223</v>
      </c>
      <c r="C13" s="57" t="s">
        <v>397</v>
      </c>
      <c r="D13" s="22" t="s">
        <v>326</v>
      </c>
      <c r="E13" s="22" t="s">
        <v>63</v>
      </c>
      <c r="F13" s="56" t="s">
        <v>316</v>
      </c>
      <c r="G13" s="122" t="s">
        <v>22</v>
      </c>
      <c r="H13" s="122" t="s">
        <v>22</v>
      </c>
      <c r="I13" s="64" t="s">
        <v>413</v>
      </c>
      <c r="J13" s="98" t="s">
        <v>22</v>
      </c>
      <c r="K13" s="66" t="s">
        <v>22</v>
      </c>
      <c r="L13" s="56" t="s">
        <v>200</v>
      </c>
      <c r="M13" s="64"/>
      <c r="N13" s="79"/>
      <c r="O13" s="56"/>
      <c r="P13" s="56"/>
      <c r="Q13" s="56"/>
      <c r="R13" s="56"/>
    </row>
    <row r="14" spans="1:18" ht="50.1" customHeight="1" x14ac:dyDescent="0.25">
      <c r="A14" s="22" t="s">
        <v>390</v>
      </c>
      <c r="B14" s="57" t="s">
        <v>380</v>
      </c>
      <c r="C14" s="57" t="s">
        <v>398</v>
      </c>
      <c r="D14" s="22" t="s">
        <v>394</v>
      </c>
      <c r="E14" s="121" t="s">
        <v>22</v>
      </c>
      <c r="F14" s="66" t="s">
        <v>22</v>
      </c>
      <c r="G14" s="72" t="s">
        <v>306</v>
      </c>
      <c r="H14" s="122" t="s">
        <v>22</v>
      </c>
      <c r="I14" s="64" t="s">
        <v>414</v>
      </c>
      <c r="J14" s="98" t="s">
        <v>22</v>
      </c>
      <c r="K14" s="66" t="s">
        <v>22</v>
      </c>
      <c r="L14" s="56" t="s">
        <v>200</v>
      </c>
      <c r="M14" s="64"/>
      <c r="N14" s="79"/>
      <c r="O14" s="56"/>
      <c r="P14" s="56"/>
      <c r="Q14" s="56"/>
      <c r="R14" s="56"/>
    </row>
    <row r="15" spans="1:18" ht="50.1" customHeight="1" x14ac:dyDescent="0.25">
      <c r="A15" s="57" t="s">
        <v>201</v>
      </c>
      <c r="B15" s="57" t="s">
        <v>75</v>
      </c>
      <c r="C15" s="57" t="s">
        <v>79</v>
      </c>
      <c r="D15" s="22" t="s">
        <v>119</v>
      </c>
      <c r="E15" s="22" t="s">
        <v>63</v>
      </c>
      <c r="F15" s="56" t="s">
        <v>368</v>
      </c>
      <c r="G15" s="122" t="s">
        <v>22</v>
      </c>
      <c r="H15" s="64" t="s">
        <v>306</v>
      </c>
      <c r="I15" s="64" t="s">
        <v>315</v>
      </c>
      <c r="J15" s="75" t="s">
        <v>436</v>
      </c>
      <c r="K15" s="66" t="s">
        <v>22</v>
      </c>
      <c r="L15" s="66" t="s">
        <v>22</v>
      </c>
      <c r="M15" s="64"/>
      <c r="N15" s="90"/>
      <c r="O15" s="54"/>
      <c r="P15" s="54"/>
      <c r="Q15" s="54"/>
      <c r="R15" s="54"/>
    </row>
    <row r="16" spans="1:18" ht="50.1" customHeight="1" x14ac:dyDescent="0.25">
      <c r="A16" s="124" t="s">
        <v>425</v>
      </c>
      <c r="B16" s="57" t="s">
        <v>75</v>
      </c>
      <c r="C16" s="57" t="s">
        <v>199</v>
      </c>
      <c r="D16" s="22" t="s">
        <v>435</v>
      </c>
      <c r="E16" s="22" t="s">
        <v>63</v>
      </c>
      <c r="F16" s="56"/>
      <c r="G16" s="122" t="s">
        <v>22</v>
      </c>
      <c r="H16" s="122" t="s">
        <v>22</v>
      </c>
      <c r="I16" s="122" t="s">
        <v>22</v>
      </c>
      <c r="J16" s="75" t="s">
        <v>426</v>
      </c>
      <c r="K16" s="75" t="s">
        <v>437</v>
      </c>
      <c r="L16" s="54" t="s">
        <v>446</v>
      </c>
      <c r="M16" s="64"/>
      <c r="N16" s="90"/>
      <c r="O16" s="54"/>
      <c r="P16" s="54"/>
      <c r="Q16" s="54"/>
      <c r="R16" s="54"/>
    </row>
    <row r="17" spans="1:18" ht="50.1" customHeight="1" x14ac:dyDescent="0.25">
      <c r="A17" s="22" t="s">
        <v>389</v>
      </c>
      <c r="B17" s="57" t="s">
        <v>77</v>
      </c>
      <c r="C17" s="57" t="s">
        <v>399</v>
      </c>
      <c r="D17" s="22" t="s">
        <v>92</v>
      </c>
      <c r="E17" s="121" t="s">
        <v>22</v>
      </c>
      <c r="F17" s="66" t="s">
        <v>22</v>
      </c>
      <c r="G17" s="72" t="s">
        <v>64</v>
      </c>
      <c r="H17" s="122" t="s">
        <v>22</v>
      </c>
      <c r="I17" s="64" t="s">
        <v>64</v>
      </c>
      <c r="J17" s="98" t="s">
        <v>22</v>
      </c>
      <c r="K17" s="122" t="s">
        <v>22</v>
      </c>
      <c r="L17" s="122" t="s">
        <v>22</v>
      </c>
      <c r="M17" s="64" t="s">
        <v>64</v>
      </c>
      <c r="N17" s="89"/>
      <c r="O17" s="54"/>
      <c r="P17" s="56"/>
      <c r="Q17" s="54"/>
      <c r="R17" s="54"/>
    </row>
    <row r="18" spans="1:18" ht="50.1" customHeight="1" x14ac:dyDescent="0.25">
      <c r="A18" s="4" t="s">
        <v>70</v>
      </c>
      <c r="B18" s="56" t="s">
        <v>75</v>
      </c>
      <c r="C18" s="56" t="s">
        <v>79</v>
      </c>
      <c r="D18" s="4" t="s">
        <v>91</v>
      </c>
      <c r="E18" s="4" t="s">
        <v>63</v>
      </c>
      <c r="F18" s="56" t="s">
        <v>316</v>
      </c>
      <c r="G18" s="54" t="s">
        <v>306</v>
      </c>
      <c r="H18" s="54" t="s">
        <v>65</v>
      </c>
      <c r="I18" s="54" t="s">
        <v>315</v>
      </c>
      <c r="J18" s="75" t="s">
        <v>309</v>
      </c>
      <c r="K18" s="66" t="s">
        <v>22</v>
      </c>
      <c r="L18" s="122" t="s">
        <v>22</v>
      </c>
      <c r="M18" s="54"/>
      <c r="N18" s="79"/>
      <c r="O18" s="56"/>
      <c r="P18" s="56"/>
      <c r="Q18" s="56"/>
      <c r="R18" s="56"/>
    </row>
    <row r="19" spans="1:18" ht="50.1" customHeight="1" x14ac:dyDescent="0.25">
      <c r="A19" s="4" t="s">
        <v>281</v>
      </c>
      <c r="B19" s="56" t="s">
        <v>179</v>
      </c>
      <c r="C19" s="56" t="s">
        <v>82</v>
      </c>
      <c r="D19" s="4" t="s">
        <v>208</v>
      </c>
      <c r="E19" s="4" t="s">
        <v>63</v>
      </c>
      <c r="F19" s="56" t="s">
        <v>369</v>
      </c>
      <c r="G19" s="122" t="s">
        <v>22</v>
      </c>
      <c r="H19" s="54" t="s">
        <v>402</v>
      </c>
      <c r="I19" s="54" t="s">
        <v>306</v>
      </c>
      <c r="J19" s="75" t="s">
        <v>429</v>
      </c>
      <c r="K19" s="74" t="s">
        <v>426</v>
      </c>
      <c r="L19" s="122" t="s">
        <v>22</v>
      </c>
      <c r="M19" s="54"/>
      <c r="N19" s="79"/>
      <c r="O19" s="56"/>
      <c r="P19" s="56"/>
      <c r="Q19" s="57"/>
      <c r="R19" s="57"/>
    </row>
    <row r="20" spans="1:18" ht="50.1" customHeight="1" x14ac:dyDescent="0.25">
      <c r="A20" s="4" t="s">
        <v>318</v>
      </c>
      <c r="B20" s="56" t="s">
        <v>75</v>
      </c>
      <c r="C20" s="59" t="s">
        <v>79</v>
      </c>
      <c r="D20" s="4" t="s">
        <v>327</v>
      </c>
      <c r="E20" s="4" t="s">
        <v>63</v>
      </c>
      <c r="F20" s="56" t="s">
        <v>370</v>
      </c>
      <c r="G20" s="122" t="s">
        <v>22</v>
      </c>
      <c r="H20" s="122" t="s">
        <v>22</v>
      </c>
      <c r="I20" s="122" t="s">
        <v>22</v>
      </c>
      <c r="J20" s="98" t="s">
        <v>22</v>
      </c>
      <c r="K20" s="74" t="s">
        <v>64</v>
      </c>
      <c r="L20" s="122" t="s">
        <v>22</v>
      </c>
      <c r="M20" s="54"/>
      <c r="N20" s="79"/>
      <c r="O20" s="66"/>
      <c r="P20" s="56"/>
      <c r="Q20" s="56"/>
      <c r="R20" s="56"/>
    </row>
    <row r="21" spans="1:18" ht="50.1" customHeight="1" x14ac:dyDescent="0.25">
      <c r="A21" s="4" t="s">
        <v>384</v>
      </c>
      <c r="B21" s="56" t="s">
        <v>77</v>
      </c>
      <c r="C21" s="59" t="s">
        <v>82</v>
      </c>
      <c r="D21" s="4" t="s">
        <v>385</v>
      </c>
      <c r="E21" s="4" t="s">
        <v>63</v>
      </c>
      <c r="F21" s="101" t="s">
        <v>65</v>
      </c>
      <c r="G21" s="54" t="s">
        <v>316</v>
      </c>
      <c r="H21" s="122" t="s">
        <v>22</v>
      </c>
      <c r="I21" s="122" t="s">
        <v>22</v>
      </c>
      <c r="J21" s="75" t="s">
        <v>426</v>
      </c>
      <c r="K21" s="74" t="s">
        <v>438</v>
      </c>
      <c r="L21" s="72" t="s">
        <v>65</v>
      </c>
      <c r="M21" s="71"/>
      <c r="N21" s="119"/>
      <c r="O21" s="77"/>
      <c r="P21" s="77"/>
      <c r="Q21" s="77"/>
      <c r="R21" s="77"/>
    </row>
    <row r="22" spans="1:18" ht="50.1" customHeight="1" x14ac:dyDescent="0.25">
      <c r="A22" s="4" t="s">
        <v>169</v>
      </c>
      <c r="B22" s="56" t="s">
        <v>273</v>
      </c>
      <c r="C22" s="56" t="s">
        <v>176</v>
      </c>
      <c r="D22" s="25" t="s">
        <v>172</v>
      </c>
      <c r="E22" s="25" t="s">
        <v>63</v>
      </c>
      <c r="F22" s="56" t="s">
        <v>65</v>
      </c>
      <c r="G22" s="56" t="s">
        <v>316</v>
      </c>
      <c r="H22" s="122" t="s">
        <v>22</v>
      </c>
      <c r="I22" s="122" t="s">
        <v>22</v>
      </c>
      <c r="J22" s="99" t="s">
        <v>22</v>
      </c>
      <c r="K22" s="66" t="s">
        <v>22</v>
      </c>
      <c r="L22" s="120" t="s">
        <v>22</v>
      </c>
      <c r="M22" s="56"/>
      <c r="N22" s="79"/>
      <c r="O22" s="4"/>
      <c r="P22" s="4"/>
      <c r="Q22" s="4"/>
      <c r="R22" s="4"/>
    </row>
    <row r="23" spans="1:18" ht="50.1" customHeight="1" x14ac:dyDescent="0.25">
      <c r="A23" s="4" t="s">
        <v>419</v>
      </c>
      <c r="B23" s="56" t="s">
        <v>380</v>
      </c>
      <c r="C23" s="56" t="s">
        <v>398</v>
      </c>
      <c r="D23" s="25" t="s">
        <v>422</v>
      </c>
      <c r="E23" s="25" t="s">
        <v>63</v>
      </c>
      <c r="F23" s="122" t="s">
        <v>22</v>
      </c>
      <c r="G23" s="122" t="s">
        <v>22</v>
      </c>
      <c r="H23" s="122" t="s">
        <v>22</v>
      </c>
      <c r="I23" s="56" t="s">
        <v>413</v>
      </c>
      <c r="J23" s="99" t="s">
        <v>22</v>
      </c>
      <c r="K23" s="66" t="s">
        <v>22</v>
      </c>
      <c r="L23" s="57" t="s">
        <v>65</v>
      </c>
      <c r="M23" s="56" t="s">
        <v>200</v>
      </c>
      <c r="N23" s="79"/>
      <c r="O23" s="4"/>
      <c r="P23" s="4"/>
      <c r="Q23" s="4"/>
      <c r="R23" s="4"/>
    </row>
    <row r="24" spans="1:18" ht="50.1" customHeight="1" x14ac:dyDescent="0.25">
      <c r="A24" s="4" t="s">
        <v>231</v>
      </c>
      <c r="B24" s="56" t="s">
        <v>179</v>
      </c>
      <c r="C24" s="56" t="s">
        <v>82</v>
      </c>
      <c r="D24" s="25" t="s">
        <v>180</v>
      </c>
      <c r="E24" s="25" t="s">
        <v>63</v>
      </c>
      <c r="F24" s="64" t="s">
        <v>65</v>
      </c>
      <c r="G24" s="56" t="s">
        <v>316</v>
      </c>
      <c r="H24" s="56" t="s">
        <v>403</v>
      </c>
      <c r="I24" s="56" t="s">
        <v>415</v>
      </c>
      <c r="J24" s="76" t="s">
        <v>309</v>
      </c>
      <c r="K24" s="75" t="s">
        <v>426</v>
      </c>
      <c r="L24" s="54" t="s">
        <v>65</v>
      </c>
      <c r="M24" s="64" t="s">
        <v>200</v>
      </c>
      <c r="N24" s="114"/>
      <c r="O24" s="69"/>
      <c r="P24" s="64"/>
      <c r="Q24" s="64"/>
      <c r="R24" s="64"/>
    </row>
    <row r="25" spans="1:18" ht="50.1" customHeight="1" x14ac:dyDescent="0.25">
      <c r="A25" s="22" t="s">
        <v>170</v>
      </c>
      <c r="B25" s="56" t="s">
        <v>75</v>
      </c>
      <c r="C25" s="56" t="s">
        <v>174</v>
      </c>
      <c r="D25" s="25" t="s">
        <v>173</v>
      </c>
      <c r="E25" s="25" t="s">
        <v>63</v>
      </c>
      <c r="F25" s="64" t="s">
        <v>383</v>
      </c>
      <c r="G25" s="122" t="s">
        <v>22</v>
      </c>
      <c r="H25" s="66" t="s">
        <v>22</v>
      </c>
      <c r="I25" s="56" t="s">
        <v>416</v>
      </c>
      <c r="J25" s="76" t="s">
        <v>309</v>
      </c>
      <c r="K25" s="75" t="s">
        <v>426</v>
      </c>
      <c r="L25" s="54" t="s">
        <v>65</v>
      </c>
      <c r="M25" s="64"/>
      <c r="N25" s="114"/>
      <c r="O25" s="64"/>
      <c r="P25" s="69"/>
      <c r="Q25" s="69"/>
      <c r="R25" s="69"/>
    </row>
    <row r="26" spans="1:18" ht="50.1" customHeight="1" x14ac:dyDescent="0.25">
      <c r="A26" s="22" t="s">
        <v>359</v>
      </c>
      <c r="B26" s="56" t="s">
        <v>179</v>
      </c>
      <c r="C26" s="56" t="s">
        <v>83</v>
      </c>
      <c r="D26" s="25" t="s">
        <v>360</v>
      </c>
      <c r="E26" s="25" t="s">
        <v>63</v>
      </c>
      <c r="F26" s="64" t="s">
        <v>371</v>
      </c>
      <c r="G26" s="56" t="s">
        <v>316</v>
      </c>
      <c r="H26" s="66" t="s">
        <v>22</v>
      </c>
      <c r="I26" s="56" t="s">
        <v>306</v>
      </c>
      <c r="J26" s="76" t="s">
        <v>430</v>
      </c>
      <c r="K26" s="75" t="s">
        <v>439</v>
      </c>
      <c r="L26" s="71" t="s">
        <v>22</v>
      </c>
      <c r="M26" s="64"/>
      <c r="N26" s="114"/>
      <c r="O26" s="64"/>
      <c r="P26" s="64"/>
      <c r="Q26" s="64"/>
      <c r="R26" s="64"/>
    </row>
    <row r="27" spans="1:18" ht="50.1" customHeight="1" x14ac:dyDescent="0.25">
      <c r="A27" s="22" t="s">
        <v>408</v>
      </c>
      <c r="B27" s="59" t="s">
        <v>175</v>
      </c>
      <c r="C27" s="56" t="s">
        <v>409</v>
      </c>
      <c r="D27" s="25" t="s">
        <v>410</v>
      </c>
      <c r="E27" s="25" t="s">
        <v>63</v>
      </c>
      <c r="F27" s="69" t="s">
        <v>22</v>
      </c>
      <c r="G27" s="66" t="s">
        <v>22</v>
      </c>
      <c r="H27" s="56" t="s">
        <v>64</v>
      </c>
      <c r="I27" s="66" t="s">
        <v>22</v>
      </c>
      <c r="J27" s="99" t="s">
        <v>22</v>
      </c>
      <c r="K27" s="75" t="s">
        <v>64</v>
      </c>
      <c r="L27" s="71" t="s">
        <v>22</v>
      </c>
      <c r="M27" s="64"/>
      <c r="N27" s="114"/>
      <c r="O27" s="64"/>
      <c r="P27" s="64"/>
      <c r="Q27" s="64"/>
      <c r="R27" s="64"/>
    </row>
    <row r="28" spans="1:18" ht="50.1" customHeight="1" x14ac:dyDescent="0.25">
      <c r="A28" s="22" t="s">
        <v>335</v>
      </c>
      <c r="B28" s="56" t="s">
        <v>340</v>
      </c>
      <c r="C28" s="56" t="s">
        <v>79</v>
      </c>
      <c r="D28" s="4" t="s">
        <v>339</v>
      </c>
      <c r="E28" s="25" t="s">
        <v>63</v>
      </c>
      <c r="F28" s="64" t="s">
        <v>370</v>
      </c>
      <c r="G28" s="122" t="s">
        <v>22</v>
      </c>
      <c r="H28" s="122" t="s">
        <v>22</v>
      </c>
      <c r="I28" s="66" t="s">
        <v>22</v>
      </c>
      <c r="J28" s="99" t="s">
        <v>22</v>
      </c>
      <c r="K28" s="75" t="s">
        <v>437</v>
      </c>
      <c r="L28" s="54" t="s">
        <v>447</v>
      </c>
      <c r="M28" s="69"/>
      <c r="N28" s="114"/>
      <c r="O28" s="69"/>
      <c r="P28" s="69"/>
      <c r="Q28" s="69"/>
      <c r="R28" s="69"/>
    </row>
    <row r="29" spans="1:18" ht="50.1" customHeight="1" x14ac:dyDescent="0.25">
      <c r="A29" s="22" t="s">
        <v>407</v>
      </c>
      <c r="B29" s="56" t="s">
        <v>77</v>
      </c>
      <c r="C29" s="56" t="s">
        <v>406</v>
      </c>
      <c r="D29" s="4" t="s">
        <v>405</v>
      </c>
      <c r="E29" s="25" t="s">
        <v>63</v>
      </c>
      <c r="F29" s="69" t="s">
        <v>22</v>
      </c>
      <c r="G29" s="122" t="s">
        <v>22</v>
      </c>
      <c r="H29" s="56" t="s">
        <v>64</v>
      </c>
      <c r="I29" s="66" t="s">
        <v>22</v>
      </c>
      <c r="J29" s="76" t="s">
        <v>64</v>
      </c>
      <c r="K29" s="98" t="s">
        <v>22</v>
      </c>
      <c r="L29" s="100" t="s">
        <v>185</v>
      </c>
      <c r="M29" s="69"/>
      <c r="N29" s="114"/>
      <c r="O29" s="69"/>
      <c r="P29" s="69"/>
      <c r="Q29" s="69"/>
      <c r="R29" s="69"/>
    </row>
    <row r="30" spans="1:18" ht="50.1" customHeight="1" x14ac:dyDescent="0.25">
      <c r="A30" s="11" t="s">
        <v>59</v>
      </c>
      <c r="B30" s="59" t="s">
        <v>75</v>
      </c>
      <c r="C30" s="59" t="s">
        <v>79</v>
      </c>
      <c r="D30" s="11" t="s">
        <v>95</v>
      </c>
      <c r="E30" s="11" t="s">
        <v>63</v>
      </c>
      <c r="F30" s="54" t="s">
        <v>372</v>
      </c>
      <c r="G30" s="64" t="s">
        <v>388</v>
      </c>
      <c r="H30" s="56" t="s">
        <v>65</v>
      </c>
      <c r="I30" s="54" t="s">
        <v>417</v>
      </c>
      <c r="J30" s="74" t="s">
        <v>431</v>
      </c>
      <c r="K30" s="74" t="s">
        <v>108</v>
      </c>
      <c r="L30" s="54" t="s">
        <v>448</v>
      </c>
      <c r="M30" s="54" t="s">
        <v>200</v>
      </c>
      <c r="N30" s="90"/>
      <c r="O30" s="54"/>
      <c r="P30" s="54"/>
      <c r="Q30" s="54"/>
      <c r="R30" s="54"/>
    </row>
    <row r="31" spans="1:18" ht="50.1" customHeight="1" x14ac:dyDescent="0.25">
      <c r="A31" s="68" t="s">
        <v>165</v>
      </c>
      <c r="B31" s="59" t="s">
        <v>164</v>
      </c>
      <c r="C31" s="59" t="s">
        <v>395</v>
      </c>
      <c r="D31" s="11" t="s">
        <v>163</v>
      </c>
      <c r="E31" s="11" t="s">
        <v>63</v>
      </c>
      <c r="F31" s="64" t="s">
        <v>373</v>
      </c>
      <c r="G31" s="72" t="s">
        <v>316</v>
      </c>
      <c r="H31" s="64" t="s">
        <v>306</v>
      </c>
      <c r="I31" s="64" t="s">
        <v>417</v>
      </c>
      <c r="J31" s="75" t="s">
        <v>309</v>
      </c>
      <c r="K31" s="74" t="s">
        <v>437</v>
      </c>
      <c r="L31" s="71" t="s">
        <v>22</v>
      </c>
      <c r="M31" s="54"/>
      <c r="N31" s="114"/>
      <c r="O31" s="64"/>
      <c r="P31" s="64"/>
      <c r="Q31" s="54"/>
      <c r="R31" s="54"/>
    </row>
    <row r="32" spans="1:18" ht="50.1" customHeight="1" x14ac:dyDescent="0.25">
      <c r="A32" s="11" t="s">
        <v>142</v>
      </c>
      <c r="B32" s="59" t="s">
        <v>175</v>
      </c>
      <c r="C32" s="59" t="s">
        <v>76</v>
      </c>
      <c r="D32" s="11" t="s">
        <v>89</v>
      </c>
      <c r="E32" s="11" t="s">
        <v>85</v>
      </c>
      <c r="F32" s="64" t="s">
        <v>65</v>
      </c>
      <c r="G32" s="122" t="s">
        <v>22</v>
      </c>
      <c r="H32" s="122" t="s">
        <v>22</v>
      </c>
      <c r="I32" s="69" t="s">
        <v>22</v>
      </c>
      <c r="J32" s="98" t="s">
        <v>22</v>
      </c>
      <c r="K32" s="66" t="s">
        <v>22</v>
      </c>
      <c r="L32" s="71" t="s">
        <v>22</v>
      </c>
      <c r="M32" s="69"/>
      <c r="N32" s="92"/>
      <c r="O32" s="93"/>
      <c r="P32" s="69"/>
      <c r="Q32" s="69"/>
      <c r="R32" s="69"/>
    </row>
    <row r="33" spans="1:18" ht="50.1" customHeight="1" x14ac:dyDescent="0.25">
      <c r="A33" s="11" t="s">
        <v>41</v>
      </c>
      <c r="B33" s="59" t="s">
        <v>126</v>
      </c>
      <c r="C33" s="59" t="s">
        <v>76</v>
      </c>
      <c r="D33" s="11" t="s">
        <v>89</v>
      </c>
      <c r="E33" s="11" t="s">
        <v>85</v>
      </c>
      <c r="F33" s="56" t="s">
        <v>370</v>
      </c>
      <c r="G33" s="122" t="s">
        <v>22</v>
      </c>
      <c r="H33" s="122" t="s">
        <v>22</v>
      </c>
      <c r="I33" s="69" t="s">
        <v>22</v>
      </c>
      <c r="J33" s="98" t="s">
        <v>22</v>
      </c>
      <c r="K33" s="66" t="s">
        <v>22</v>
      </c>
      <c r="L33" s="71" t="s">
        <v>22</v>
      </c>
      <c r="M33" s="69"/>
      <c r="N33" s="79"/>
      <c r="O33" s="56"/>
      <c r="P33" s="66"/>
      <c r="Q33" s="56"/>
      <c r="R33" s="56"/>
    </row>
    <row r="34" spans="1:18" ht="50.1" customHeight="1" x14ac:dyDescent="0.25">
      <c r="A34" s="11" t="s">
        <v>284</v>
      </c>
      <c r="B34" s="59" t="s">
        <v>175</v>
      </c>
      <c r="C34" s="59" t="s">
        <v>177</v>
      </c>
      <c r="D34" s="11" t="s">
        <v>171</v>
      </c>
      <c r="E34" s="11" t="s">
        <v>63</v>
      </c>
      <c r="F34" s="56" t="s">
        <v>374</v>
      </c>
      <c r="G34" s="64" t="s">
        <v>316</v>
      </c>
      <c r="H34" s="122" t="s">
        <v>22</v>
      </c>
      <c r="I34" s="69" t="s">
        <v>22</v>
      </c>
      <c r="J34" s="98" t="s">
        <v>22</v>
      </c>
      <c r="K34" s="66" t="s">
        <v>22</v>
      </c>
      <c r="L34" s="100" t="s">
        <v>185</v>
      </c>
      <c r="M34" s="64"/>
      <c r="N34" s="79"/>
      <c r="O34" s="66"/>
      <c r="P34" s="56"/>
      <c r="Q34" s="56"/>
      <c r="R34" s="56"/>
    </row>
    <row r="35" spans="1:18" ht="50.1" customHeight="1" x14ac:dyDescent="0.25">
      <c r="A35" s="11" t="s">
        <v>234</v>
      </c>
      <c r="B35" s="59" t="s">
        <v>179</v>
      </c>
      <c r="C35" s="59" t="s">
        <v>82</v>
      </c>
      <c r="D35" s="11" t="s">
        <v>180</v>
      </c>
      <c r="E35" s="11" t="s">
        <v>63</v>
      </c>
      <c r="F35" s="56" t="s">
        <v>375</v>
      </c>
      <c r="G35" s="122" t="s">
        <v>22</v>
      </c>
      <c r="H35" s="64" t="s">
        <v>298</v>
      </c>
      <c r="I35" s="72" t="s">
        <v>315</v>
      </c>
      <c r="J35" s="75" t="s">
        <v>309</v>
      </c>
      <c r="K35" s="75" t="s">
        <v>426</v>
      </c>
      <c r="L35" s="71" t="s">
        <v>22</v>
      </c>
      <c r="M35" s="64" t="s">
        <v>184</v>
      </c>
      <c r="N35" s="79"/>
      <c r="O35" s="66"/>
      <c r="P35" s="56"/>
      <c r="Q35" s="56"/>
      <c r="R35" s="56"/>
    </row>
    <row r="36" spans="1:18" ht="50.1" customHeight="1" x14ac:dyDescent="0.25">
      <c r="A36" s="11" t="s">
        <v>411</v>
      </c>
      <c r="B36" s="59" t="s">
        <v>380</v>
      </c>
      <c r="C36" s="59" t="s">
        <v>398</v>
      </c>
      <c r="D36" s="11" t="s">
        <v>171</v>
      </c>
      <c r="E36" s="11" t="s">
        <v>63</v>
      </c>
      <c r="F36" s="66" t="s">
        <v>22</v>
      </c>
      <c r="G36" s="122" t="s">
        <v>22</v>
      </c>
      <c r="H36" s="64" t="s">
        <v>306</v>
      </c>
      <c r="I36" s="72" t="s">
        <v>315</v>
      </c>
      <c r="J36" s="75" t="s">
        <v>309</v>
      </c>
      <c r="K36" s="75" t="s">
        <v>426</v>
      </c>
      <c r="L36" s="54" t="s">
        <v>65</v>
      </c>
      <c r="M36" s="64" t="s">
        <v>184</v>
      </c>
      <c r="N36" s="79"/>
      <c r="O36" s="66"/>
      <c r="P36" s="56"/>
      <c r="Q36" s="56"/>
      <c r="R36" s="56"/>
    </row>
    <row r="37" spans="1:18" ht="50.1" customHeight="1" x14ac:dyDescent="0.25">
      <c r="A37" s="11" t="s">
        <v>420</v>
      </c>
      <c r="B37" s="59" t="s">
        <v>380</v>
      </c>
      <c r="C37" s="59" t="s">
        <v>423</v>
      </c>
      <c r="D37" s="11" t="s">
        <v>424</v>
      </c>
      <c r="E37" s="11" t="s">
        <v>63</v>
      </c>
      <c r="F37" s="66" t="s">
        <v>22</v>
      </c>
      <c r="G37" s="66" t="s">
        <v>22</v>
      </c>
      <c r="H37" s="66" t="s">
        <v>22</v>
      </c>
      <c r="I37" s="72" t="s">
        <v>306</v>
      </c>
      <c r="J37" s="75" t="s">
        <v>315</v>
      </c>
      <c r="K37" s="75" t="s">
        <v>440</v>
      </c>
      <c r="L37" s="71" t="s">
        <v>22</v>
      </c>
      <c r="M37" s="64"/>
      <c r="N37" s="79"/>
      <c r="O37" s="66"/>
      <c r="P37" s="56"/>
      <c r="Q37" s="56"/>
      <c r="R37" s="56"/>
    </row>
    <row r="38" spans="1:18" ht="50.1" customHeight="1" x14ac:dyDescent="0.25">
      <c r="A38" s="11" t="s">
        <v>445</v>
      </c>
      <c r="B38" s="59" t="s">
        <v>73</v>
      </c>
      <c r="C38" s="59" t="s">
        <v>199</v>
      </c>
      <c r="D38" s="11" t="s">
        <v>92</v>
      </c>
      <c r="E38" s="11" t="s">
        <v>63</v>
      </c>
      <c r="F38" s="66"/>
      <c r="G38" s="66" t="s">
        <v>22</v>
      </c>
      <c r="H38" s="66" t="s">
        <v>22</v>
      </c>
      <c r="I38" s="66" t="s">
        <v>22</v>
      </c>
      <c r="J38" s="66" t="s">
        <v>22</v>
      </c>
      <c r="K38" s="75" t="s">
        <v>437</v>
      </c>
      <c r="L38" s="54" t="s">
        <v>65</v>
      </c>
      <c r="M38" s="64" t="s">
        <v>64</v>
      </c>
      <c r="N38" s="79"/>
      <c r="O38" s="66"/>
      <c r="P38" s="56"/>
      <c r="Q38" s="56"/>
      <c r="R38" s="56"/>
    </row>
    <row r="39" spans="1:18" ht="50.1" customHeight="1" x14ac:dyDescent="0.25">
      <c r="A39" s="11" t="s">
        <v>379</v>
      </c>
      <c r="B39" s="59" t="s">
        <v>77</v>
      </c>
      <c r="C39" s="59" t="s">
        <v>199</v>
      </c>
      <c r="D39" s="11" t="s">
        <v>92</v>
      </c>
      <c r="E39" s="11" t="s">
        <v>63</v>
      </c>
      <c r="F39" s="101" t="s">
        <v>381</v>
      </c>
      <c r="G39" s="122" t="s">
        <v>22</v>
      </c>
      <c r="H39" s="122" t="s">
        <v>22</v>
      </c>
      <c r="I39" s="72" t="s">
        <v>418</v>
      </c>
      <c r="J39" s="98" t="s">
        <v>22</v>
      </c>
      <c r="K39" s="66" t="s">
        <v>22</v>
      </c>
      <c r="L39" s="71" t="s">
        <v>22</v>
      </c>
      <c r="M39" s="64"/>
      <c r="N39" s="79"/>
      <c r="O39" s="66"/>
      <c r="P39" s="66"/>
      <c r="Q39" s="56"/>
      <c r="R39" s="56"/>
    </row>
    <row r="40" spans="1:18" ht="50.1" customHeight="1" x14ac:dyDescent="0.25">
      <c r="A40" s="11" t="s">
        <v>443</v>
      </c>
      <c r="B40" s="59" t="s">
        <v>73</v>
      </c>
      <c r="C40" s="59" t="s">
        <v>395</v>
      </c>
      <c r="D40" s="11" t="s">
        <v>444</v>
      </c>
      <c r="E40" s="11" t="s">
        <v>63</v>
      </c>
      <c r="F40" s="57"/>
      <c r="G40" s="66" t="s">
        <v>22</v>
      </c>
      <c r="H40" s="66" t="s">
        <v>22</v>
      </c>
      <c r="I40" s="66" t="s">
        <v>22</v>
      </c>
      <c r="J40" s="66" t="s">
        <v>22</v>
      </c>
      <c r="K40" s="75" t="s">
        <v>65</v>
      </c>
      <c r="L40" s="100" t="s">
        <v>185</v>
      </c>
      <c r="M40" s="64"/>
      <c r="N40" s="79"/>
      <c r="O40" s="66"/>
      <c r="P40" s="66"/>
      <c r="Q40" s="56"/>
      <c r="R40" s="56"/>
    </row>
    <row r="41" spans="1:18" ht="50.1" customHeight="1" x14ac:dyDescent="0.25">
      <c r="A41" s="11" t="s">
        <v>421</v>
      </c>
      <c r="B41" s="59" t="s">
        <v>73</v>
      </c>
      <c r="C41" s="59" t="s">
        <v>199</v>
      </c>
      <c r="D41" s="11" t="s">
        <v>337</v>
      </c>
      <c r="E41" s="11" t="s">
        <v>63</v>
      </c>
      <c r="F41" s="57"/>
      <c r="G41" s="66" t="s">
        <v>22</v>
      </c>
      <c r="H41" s="66" t="s">
        <v>22</v>
      </c>
      <c r="I41" s="72" t="s">
        <v>315</v>
      </c>
      <c r="J41" s="75" t="s">
        <v>309</v>
      </c>
      <c r="K41" s="75" t="s">
        <v>441</v>
      </c>
      <c r="L41" s="54" t="s">
        <v>65</v>
      </c>
      <c r="M41" s="64"/>
      <c r="N41" s="79"/>
      <c r="O41" s="66"/>
      <c r="P41" s="66"/>
      <c r="Q41" s="56"/>
      <c r="R41" s="56"/>
    </row>
    <row r="42" spans="1:18" ht="50.1" customHeight="1" x14ac:dyDescent="0.25">
      <c r="A42" s="11" t="s">
        <v>391</v>
      </c>
      <c r="B42" s="59" t="s">
        <v>73</v>
      </c>
      <c r="C42" s="59" t="s">
        <v>392</v>
      </c>
      <c r="D42" s="11" t="s">
        <v>393</v>
      </c>
      <c r="E42" s="11"/>
      <c r="F42" s="120" t="s">
        <v>22</v>
      </c>
      <c r="G42" s="64" t="s">
        <v>316</v>
      </c>
      <c r="H42" s="122" t="s">
        <v>22</v>
      </c>
      <c r="I42" s="72" t="s">
        <v>306</v>
      </c>
      <c r="J42" s="75" t="s">
        <v>432</v>
      </c>
      <c r="K42" s="66" t="s">
        <v>22</v>
      </c>
      <c r="L42" s="71" t="s">
        <v>22</v>
      </c>
      <c r="M42" s="64"/>
      <c r="N42" s="79"/>
      <c r="O42" s="66"/>
      <c r="P42" s="66"/>
      <c r="Q42" s="56"/>
      <c r="R42" s="56"/>
    </row>
    <row r="43" spans="1:18" ht="50.1" customHeight="1" x14ac:dyDescent="0.25">
      <c r="A43" s="11" t="s">
        <v>42</v>
      </c>
      <c r="B43" s="59" t="s">
        <v>125</v>
      </c>
      <c r="C43" s="59" t="s">
        <v>83</v>
      </c>
      <c r="D43" s="11" t="s">
        <v>102</v>
      </c>
      <c r="E43" s="11" t="s">
        <v>63</v>
      </c>
      <c r="F43" s="64" t="s">
        <v>376</v>
      </c>
      <c r="G43" s="122" t="s">
        <v>22</v>
      </c>
      <c r="H43" s="122" t="s">
        <v>22</v>
      </c>
      <c r="I43" s="69" t="s">
        <v>22</v>
      </c>
      <c r="J43" s="77" t="s">
        <v>22</v>
      </c>
      <c r="K43" s="66" t="s">
        <v>22</v>
      </c>
      <c r="L43" s="71" t="s">
        <v>22</v>
      </c>
      <c r="M43" s="54" t="s">
        <v>184</v>
      </c>
      <c r="N43" s="114"/>
      <c r="O43" s="69"/>
      <c r="P43" s="64"/>
      <c r="Q43" s="64"/>
      <c r="R43" s="64"/>
    </row>
    <row r="44" spans="1:18" ht="50.1" customHeight="1" x14ac:dyDescent="0.35">
      <c r="A44" s="11" t="s">
        <v>319</v>
      </c>
      <c r="B44" s="59" t="s">
        <v>223</v>
      </c>
      <c r="C44" s="57" t="s">
        <v>330</v>
      </c>
      <c r="D44" s="11" t="s">
        <v>329</v>
      </c>
      <c r="E44" s="11" t="s">
        <v>63</v>
      </c>
      <c r="F44" s="64" t="s">
        <v>377</v>
      </c>
      <c r="G44" s="122" t="s">
        <v>22</v>
      </c>
      <c r="H44" s="122" t="s">
        <v>22</v>
      </c>
      <c r="I44" s="69" t="s">
        <v>22</v>
      </c>
      <c r="J44" s="77" t="s">
        <v>22</v>
      </c>
      <c r="K44" s="66" t="s">
        <v>22</v>
      </c>
      <c r="L44" s="100" t="s">
        <v>185</v>
      </c>
      <c r="M44" s="54"/>
      <c r="N44" s="94"/>
      <c r="O44" s="64"/>
      <c r="P44" s="69"/>
      <c r="Q44" s="64"/>
      <c r="R44" s="64"/>
    </row>
    <row r="45" spans="1:18" ht="50.1" customHeight="1" x14ac:dyDescent="0.25">
      <c r="A45" s="11" t="s">
        <v>362</v>
      </c>
      <c r="B45" s="59" t="s">
        <v>77</v>
      </c>
      <c r="C45" s="57" t="s">
        <v>199</v>
      </c>
      <c r="D45" s="11" t="s">
        <v>363</v>
      </c>
      <c r="E45" s="11" t="s">
        <v>63</v>
      </c>
      <c r="F45" s="64" t="s">
        <v>316</v>
      </c>
      <c r="G45" s="64" t="s">
        <v>306</v>
      </c>
      <c r="H45" s="122" t="s">
        <v>22</v>
      </c>
      <c r="I45" s="69" t="s">
        <v>22</v>
      </c>
      <c r="J45" s="74" t="s">
        <v>433</v>
      </c>
      <c r="K45" s="74" t="s">
        <v>442</v>
      </c>
      <c r="L45" s="54" t="s">
        <v>65</v>
      </c>
      <c r="M45" s="54" t="s">
        <v>200</v>
      </c>
      <c r="N45" s="89"/>
      <c r="O45" s="71"/>
      <c r="P45" s="71"/>
      <c r="Q45" s="64"/>
      <c r="R45" s="64"/>
    </row>
    <row r="46" spans="1:18" ht="50.1" customHeight="1" x14ac:dyDescent="0.25">
      <c r="A46" s="11" t="s">
        <v>404</v>
      </c>
      <c r="B46" s="59" t="s">
        <v>73</v>
      </c>
      <c r="C46" s="57" t="s">
        <v>199</v>
      </c>
      <c r="D46" s="11" t="s">
        <v>92</v>
      </c>
      <c r="E46" s="11" t="s">
        <v>63</v>
      </c>
      <c r="F46" s="100" t="s">
        <v>316</v>
      </c>
      <c r="G46" s="122" t="s">
        <v>22</v>
      </c>
      <c r="H46" s="54" t="s">
        <v>65</v>
      </c>
      <c r="I46" s="64" t="s">
        <v>306</v>
      </c>
      <c r="J46" s="74" t="s">
        <v>434</v>
      </c>
      <c r="K46" s="66" t="s">
        <v>22</v>
      </c>
      <c r="L46" s="71" t="s">
        <v>22</v>
      </c>
      <c r="M46" s="71"/>
      <c r="N46" s="89"/>
      <c r="O46" s="71"/>
      <c r="P46" s="71"/>
      <c r="Q46" s="64"/>
      <c r="R46" s="64"/>
    </row>
    <row r="47" spans="1:18" ht="50.1" customHeight="1" x14ac:dyDescent="0.35">
      <c r="A47" s="11" t="s">
        <v>321</v>
      </c>
      <c r="B47" s="59" t="s">
        <v>75</v>
      </c>
      <c r="C47" s="57" t="s">
        <v>121</v>
      </c>
      <c r="D47" s="11" t="s">
        <v>328</v>
      </c>
      <c r="E47" s="11" t="s">
        <v>63</v>
      </c>
      <c r="F47" s="64" t="s">
        <v>377</v>
      </c>
      <c r="G47" s="122" t="s">
        <v>22</v>
      </c>
      <c r="H47" s="122" t="s">
        <v>22</v>
      </c>
      <c r="I47" s="69" t="s">
        <v>22</v>
      </c>
      <c r="J47" s="71" t="s">
        <v>22</v>
      </c>
      <c r="K47" s="66" t="s">
        <v>22</v>
      </c>
      <c r="L47" s="100" t="s">
        <v>185</v>
      </c>
      <c r="M47" s="54"/>
      <c r="N47" s="94"/>
      <c r="O47" s="64"/>
      <c r="P47" s="69"/>
      <c r="Q47" s="64"/>
      <c r="R47" s="64"/>
    </row>
    <row r="48" spans="1:18" x14ac:dyDescent="0.25">
      <c r="K48" s="26"/>
      <c r="L48" s="113"/>
      <c r="M48" s="87"/>
    </row>
    <row r="49" spans="1:18" x14ac:dyDescent="0.25">
      <c r="A49" s="26"/>
      <c r="B49" s="26"/>
      <c r="C49" s="26"/>
      <c r="D49" s="26"/>
      <c r="E49" s="26"/>
      <c r="F49" s="63"/>
      <c r="G49" s="26"/>
      <c r="H49" s="26"/>
      <c r="I49" s="26"/>
      <c r="J49" s="26"/>
      <c r="K49" s="26"/>
      <c r="L49" s="113"/>
      <c r="M49" s="87"/>
    </row>
    <row r="50" spans="1:18" ht="15.75" x14ac:dyDescent="0.25">
      <c r="A50" s="45"/>
      <c r="B50" s="45"/>
      <c r="C50" s="45"/>
      <c r="D50" s="45"/>
      <c r="E50" s="45"/>
      <c r="F50" s="62"/>
      <c r="G50" s="46"/>
      <c r="H50" s="47"/>
      <c r="I50" s="47"/>
      <c r="J50" s="47"/>
      <c r="K50" s="48"/>
      <c r="L50" s="86"/>
      <c r="M50" s="86"/>
      <c r="N50" s="29"/>
      <c r="O50" s="29"/>
      <c r="P50" s="29"/>
      <c r="Q50" s="29"/>
      <c r="R50" s="29"/>
    </row>
    <row r="51" spans="1:18" ht="15.75" x14ac:dyDescent="0.25">
      <c r="A51" s="45"/>
      <c r="B51" s="45"/>
      <c r="C51" s="45"/>
      <c r="D51" s="45"/>
      <c r="E51" s="45"/>
      <c r="F51" s="62"/>
      <c r="G51" s="46"/>
      <c r="H51" s="47"/>
      <c r="I51" s="47"/>
      <c r="J51" s="47"/>
      <c r="K51" s="48"/>
      <c r="L51" s="86"/>
      <c r="M51" s="86"/>
      <c r="N51" s="49"/>
      <c r="O51" s="49"/>
      <c r="P51" s="49"/>
      <c r="Q51" s="49"/>
      <c r="R51" s="49"/>
    </row>
    <row r="52" spans="1:18" x14ac:dyDescent="0.25">
      <c r="A52" s="10"/>
      <c r="B52" s="10"/>
      <c r="C52" s="10"/>
      <c r="D52" s="10"/>
      <c r="E52" s="10"/>
      <c r="F52" s="63"/>
      <c r="G52" s="26"/>
      <c r="H52" s="26"/>
      <c r="I52" s="26"/>
      <c r="J52" s="26"/>
      <c r="K52" s="26"/>
      <c r="L52" s="113"/>
      <c r="M52" s="87"/>
      <c r="N52" s="26"/>
      <c r="O52" s="26"/>
      <c r="P52" s="26"/>
      <c r="Q52" s="26"/>
      <c r="R52" s="26"/>
    </row>
    <row r="53" spans="1:18" x14ac:dyDescent="0.25">
      <c r="A53" s="7"/>
      <c r="B53" s="7"/>
      <c r="C53" s="7"/>
      <c r="D53" s="7"/>
      <c r="E53" s="7"/>
      <c r="F53" s="63"/>
      <c r="G53" s="26"/>
      <c r="H53" s="26"/>
      <c r="I53" s="26"/>
      <c r="J53" s="26"/>
      <c r="K53" s="26"/>
      <c r="L53" s="113"/>
      <c r="M53" s="87"/>
      <c r="N53" s="26"/>
      <c r="O53" s="26"/>
      <c r="P53" s="26"/>
      <c r="Q53" s="26"/>
      <c r="R53" s="26"/>
    </row>
    <row r="54" spans="1:18" x14ac:dyDescent="0.25">
      <c r="A54" s="7"/>
      <c r="B54" s="7"/>
      <c r="C54" s="7"/>
      <c r="D54" s="7"/>
      <c r="E54" s="7"/>
      <c r="F54" s="63"/>
      <c r="G54" s="26"/>
      <c r="H54" s="26"/>
      <c r="I54" s="26"/>
      <c r="J54" s="26"/>
      <c r="K54" s="26"/>
      <c r="L54" s="113"/>
      <c r="M54" s="87"/>
      <c r="N54" s="26"/>
      <c r="O54" s="26"/>
      <c r="P54" s="26"/>
      <c r="Q54" s="26"/>
      <c r="R54" s="26"/>
    </row>
    <row r="55" spans="1:18" x14ac:dyDescent="0.25">
      <c r="A55" s="10"/>
      <c r="B55" s="10"/>
      <c r="C55" s="10"/>
      <c r="D55" s="10"/>
      <c r="E55" s="10"/>
      <c r="F55" s="63"/>
      <c r="G55" s="26"/>
      <c r="H55" s="26"/>
      <c r="I55" s="26"/>
      <c r="J55" s="26"/>
      <c r="K55" s="26"/>
      <c r="L55" s="113"/>
      <c r="M55" s="87"/>
      <c r="N55" s="26"/>
      <c r="O55" s="26"/>
      <c r="P55" s="26"/>
      <c r="Q55" s="26"/>
      <c r="R55" s="26"/>
    </row>
    <row r="56" spans="1:18" x14ac:dyDescent="0.25">
      <c r="A56" s="7"/>
      <c r="B56" s="7"/>
      <c r="C56" s="7"/>
      <c r="D56" s="7"/>
      <c r="E56" s="7"/>
      <c r="F56" s="63"/>
      <c r="G56" s="26"/>
      <c r="H56" s="26"/>
      <c r="I56" s="26"/>
      <c r="J56" s="26"/>
      <c r="K56" s="26"/>
      <c r="L56" s="113"/>
      <c r="M56" s="87"/>
      <c r="N56" s="26"/>
      <c r="O56" s="26"/>
      <c r="P56" s="26"/>
      <c r="Q56" s="26"/>
      <c r="R56" s="26"/>
    </row>
    <row r="57" spans="1:18" x14ac:dyDescent="0.25">
      <c r="A57" s="7" t="s">
        <v>19</v>
      </c>
      <c r="B57" s="7"/>
      <c r="C57" s="7"/>
      <c r="D57" s="7"/>
      <c r="E57" s="7"/>
      <c r="F57" s="63"/>
      <c r="G57" s="26"/>
      <c r="H57" s="26"/>
      <c r="I57" s="26"/>
      <c r="J57" s="26"/>
      <c r="K57" s="26"/>
      <c r="L57" s="113"/>
      <c r="M57" s="87"/>
      <c r="N57" s="26"/>
      <c r="O57" s="26"/>
      <c r="P57" s="26"/>
      <c r="Q57" s="26"/>
      <c r="R57" s="26"/>
    </row>
    <row r="58" spans="1:18" ht="37.5" x14ac:dyDescent="0.3">
      <c r="A58" s="5" t="s">
        <v>0</v>
      </c>
      <c r="B58" s="5" t="s">
        <v>61</v>
      </c>
      <c r="C58" s="5" t="s">
        <v>62</v>
      </c>
      <c r="D58" s="5" t="s">
        <v>86</v>
      </c>
      <c r="E58" s="35" t="s">
        <v>105</v>
      </c>
      <c r="F58" s="111" t="s">
        <v>324</v>
      </c>
      <c r="G58" s="15" t="s">
        <v>258</v>
      </c>
      <c r="H58" s="15" t="s">
        <v>259</v>
      </c>
      <c r="I58" s="15" t="s">
        <v>260</v>
      </c>
      <c r="J58" s="97" t="s">
        <v>261</v>
      </c>
      <c r="K58" s="125" t="s">
        <v>262</v>
      </c>
      <c r="L58" s="128" t="s">
        <v>263</v>
      </c>
      <c r="M58" s="123" t="s">
        <v>264</v>
      </c>
      <c r="N58" s="126" t="s">
        <v>265</v>
      </c>
      <c r="O58" s="15" t="s">
        <v>322</v>
      </c>
      <c r="P58" s="15" t="s">
        <v>323</v>
      </c>
      <c r="Q58" s="15" t="s">
        <v>268</v>
      </c>
      <c r="R58" s="15" t="s">
        <v>268</v>
      </c>
    </row>
    <row r="59" spans="1:18" ht="42.75" customHeight="1" x14ac:dyDescent="0.25">
      <c r="A59" s="9" t="s">
        <v>218</v>
      </c>
      <c r="B59" s="57" t="s">
        <v>223</v>
      </c>
      <c r="C59" s="57" t="s">
        <v>224</v>
      </c>
      <c r="D59" s="22" t="s">
        <v>225</v>
      </c>
      <c r="E59" s="22" t="s">
        <v>63</v>
      </c>
      <c r="F59" s="56"/>
      <c r="G59" s="72"/>
      <c r="H59" s="69" t="s">
        <v>22</v>
      </c>
      <c r="I59" s="69" t="s">
        <v>22</v>
      </c>
      <c r="J59" s="98" t="s">
        <v>22</v>
      </c>
      <c r="K59" s="98" t="s">
        <v>22</v>
      </c>
      <c r="L59" s="71" t="s">
        <v>22</v>
      </c>
      <c r="M59" s="69" t="s">
        <v>22</v>
      </c>
      <c r="N59" s="79"/>
      <c r="O59" s="56"/>
      <c r="P59" s="56"/>
      <c r="Q59" s="56"/>
      <c r="R59" s="56"/>
    </row>
    <row r="60" spans="1:18" ht="42.75" customHeight="1" x14ac:dyDescent="0.25">
      <c r="A60" s="9" t="s">
        <v>205</v>
      </c>
      <c r="B60" s="57" t="s">
        <v>73</v>
      </c>
      <c r="C60" s="57" t="s">
        <v>209</v>
      </c>
      <c r="D60" s="22" t="s">
        <v>208</v>
      </c>
      <c r="E60" s="22" t="s">
        <v>63</v>
      </c>
      <c r="F60" s="56"/>
      <c r="G60" s="72"/>
      <c r="H60" s="69" t="s">
        <v>22</v>
      </c>
      <c r="I60" s="69" t="s">
        <v>22</v>
      </c>
      <c r="J60" s="98" t="s">
        <v>22</v>
      </c>
      <c r="K60" s="98" t="s">
        <v>22</v>
      </c>
      <c r="L60" s="54" t="s">
        <v>200</v>
      </c>
      <c r="M60" s="54" t="s">
        <v>211</v>
      </c>
      <c r="N60" s="79"/>
      <c r="O60" s="56"/>
      <c r="P60" s="56"/>
      <c r="Q60" s="56"/>
      <c r="R60" s="56"/>
    </row>
    <row r="61" spans="1:18" ht="29.25" customHeight="1" x14ac:dyDescent="0.25">
      <c r="A61" s="9" t="s">
        <v>226</v>
      </c>
      <c r="B61" s="57" t="s">
        <v>223</v>
      </c>
      <c r="C61" s="57" t="s">
        <v>199</v>
      </c>
      <c r="D61" s="22" t="s">
        <v>235</v>
      </c>
      <c r="E61" s="22" t="s">
        <v>63</v>
      </c>
      <c r="F61" s="69" t="s">
        <v>22</v>
      </c>
      <c r="G61" s="64"/>
      <c r="H61" s="64"/>
      <c r="I61" s="69"/>
      <c r="J61" s="98"/>
      <c r="K61" s="98" t="s">
        <v>22</v>
      </c>
      <c r="L61" s="71" t="s">
        <v>22</v>
      </c>
      <c r="M61" s="69" t="s">
        <v>22</v>
      </c>
      <c r="N61" s="106" t="s">
        <v>22</v>
      </c>
      <c r="O61" s="69" t="s">
        <v>22</v>
      </c>
      <c r="P61" s="69" t="s">
        <v>22</v>
      </c>
      <c r="Q61" s="69" t="s">
        <v>22</v>
      </c>
      <c r="R61" s="69" t="s">
        <v>22</v>
      </c>
    </row>
    <row r="62" spans="1:18" ht="49.5" customHeight="1" x14ac:dyDescent="0.25">
      <c r="A62" s="9" t="s">
        <v>188</v>
      </c>
      <c r="B62" s="57" t="s">
        <v>77</v>
      </c>
      <c r="C62" s="57" t="s">
        <v>199</v>
      </c>
      <c r="D62" s="22" t="s">
        <v>192</v>
      </c>
      <c r="E62" s="22" t="s">
        <v>63</v>
      </c>
      <c r="F62" s="56"/>
      <c r="G62" s="64"/>
      <c r="H62" s="69" t="s">
        <v>22</v>
      </c>
      <c r="I62" s="69" t="s">
        <v>22</v>
      </c>
      <c r="J62" s="98" t="s">
        <v>22</v>
      </c>
      <c r="K62" s="74" t="s">
        <v>184</v>
      </c>
      <c r="L62" s="54" t="s">
        <v>200</v>
      </c>
      <c r="M62" s="54" t="s">
        <v>211</v>
      </c>
      <c r="N62" s="89"/>
      <c r="O62" s="71"/>
      <c r="P62" s="56"/>
      <c r="Q62" s="54"/>
      <c r="R62" s="54"/>
    </row>
    <row r="63" spans="1:18" ht="39" x14ac:dyDescent="0.25">
      <c r="A63" s="9" t="s">
        <v>170</v>
      </c>
      <c r="B63" s="56" t="s">
        <v>75</v>
      </c>
      <c r="C63" s="56" t="s">
        <v>174</v>
      </c>
      <c r="D63" s="25" t="s">
        <v>173</v>
      </c>
      <c r="E63" s="25" t="s">
        <v>63</v>
      </c>
      <c r="F63" s="70"/>
      <c r="G63" s="66" t="s">
        <v>22</v>
      </c>
      <c r="H63" s="56" t="s">
        <v>65</v>
      </c>
      <c r="I63" s="56" t="s">
        <v>65</v>
      </c>
      <c r="J63" s="76" t="s">
        <v>181</v>
      </c>
      <c r="K63" s="76" t="s">
        <v>186</v>
      </c>
      <c r="L63" s="57" t="s">
        <v>65</v>
      </c>
      <c r="M63" s="56" t="s">
        <v>213</v>
      </c>
      <c r="N63" s="127"/>
      <c r="O63" s="91"/>
      <c r="P63" s="91"/>
      <c r="Q63" s="91"/>
      <c r="R63" s="91"/>
    </row>
    <row r="64" spans="1:18" ht="42" customHeight="1" x14ac:dyDescent="0.25">
      <c r="A64" s="9" t="s">
        <v>272</v>
      </c>
      <c r="B64" s="56" t="s">
        <v>175</v>
      </c>
      <c r="C64" s="56" t="s">
        <v>216</v>
      </c>
      <c r="D64" s="25" t="s">
        <v>256</v>
      </c>
      <c r="E64" s="25"/>
      <c r="F64" s="69"/>
      <c r="G64" s="66"/>
      <c r="H64" s="56"/>
      <c r="I64" s="56"/>
      <c r="J64" s="76"/>
      <c r="K64" s="98"/>
      <c r="L64" s="71"/>
      <c r="M64" s="69"/>
      <c r="N64" s="106"/>
      <c r="O64" s="69"/>
      <c r="P64" s="69"/>
      <c r="Q64" s="69"/>
      <c r="R64" s="69"/>
    </row>
    <row r="65" spans="1:18" ht="42.75" customHeight="1" x14ac:dyDescent="0.25">
      <c r="A65" s="20" t="s">
        <v>116</v>
      </c>
      <c r="B65" s="59" t="s">
        <v>123</v>
      </c>
      <c r="C65" s="59" t="s">
        <v>120</v>
      </c>
      <c r="D65" s="11" t="s">
        <v>117</v>
      </c>
      <c r="E65" s="11" t="s">
        <v>85</v>
      </c>
      <c r="F65" s="64"/>
      <c r="G65" s="69" t="s">
        <v>22</v>
      </c>
      <c r="H65" s="69" t="s">
        <v>22</v>
      </c>
      <c r="I65" s="69" t="s">
        <v>22</v>
      </c>
      <c r="J65" s="117" t="s">
        <v>182</v>
      </c>
      <c r="K65" s="74" t="s">
        <v>187</v>
      </c>
      <c r="L65" s="71" t="s">
        <v>22</v>
      </c>
      <c r="M65" s="69" t="s">
        <v>22</v>
      </c>
      <c r="N65" s="92"/>
      <c r="O65" s="93"/>
      <c r="P65" s="64"/>
      <c r="Q65" s="64"/>
      <c r="R65" s="64"/>
    </row>
    <row r="66" spans="1:18" ht="45" customHeight="1" x14ac:dyDescent="0.25">
      <c r="A66" s="20" t="s">
        <v>167</v>
      </c>
      <c r="B66" s="59" t="s">
        <v>175</v>
      </c>
      <c r="C66" s="59" t="s">
        <v>177</v>
      </c>
      <c r="D66" s="11" t="s">
        <v>171</v>
      </c>
      <c r="E66" s="11" t="s">
        <v>63</v>
      </c>
      <c r="F66" s="56"/>
      <c r="G66" s="69"/>
      <c r="H66" s="64" t="s">
        <v>168</v>
      </c>
      <c r="I66" s="64" t="s">
        <v>178</v>
      </c>
      <c r="J66" s="75" t="s">
        <v>183</v>
      </c>
      <c r="K66" s="75" t="s">
        <v>186</v>
      </c>
      <c r="L66" s="54" t="s">
        <v>202</v>
      </c>
      <c r="M66" s="64" t="s">
        <v>214</v>
      </c>
      <c r="N66" s="79"/>
      <c r="O66" s="66"/>
      <c r="P66" s="66"/>
      <c r="Q66" s="56"/>
      <c r="R66" s="56"/>
    </row>
    <row r="67" spans="1:18" ht="45" customHeight="1" x14ac:dyDescent="0.25">
      <c r="A67" s="20" t="s">
        <v>190</v>
      </c>
      <c r="B67" s="59" t="s">
        <v>194</v>
      </c>
      <c r="C67" s="59" t="s">
        <v>176</v>
      </c>
      <c r="D67" s="11" t="s">
        <v>196</v>
      </c>
      <c r="E67" s="11" t="s">
        <v>63</v>
      </c>
      <c r="F67" s="56"/>
      <c r="G67" s="69"/>
      <c r="H67" s="69" t="s">
        <v>22</v>
      </c>
      <c r="I67" s="82" t="s">
        <v>22</v>
      </c>
      <c r="J67" s="118" t="s">
        <v>22</v>
      </c>
      <c r="K67" s="75" t="s">
        <v>184</v>
      </c>
      <c r="L67" s="54" t="s">
        <v>184</v>
      </c>
      <c r="M67" s="64" t="s">
        <v>200</v>
      </c>
      <c r="N67" s="79"/>
      <c r="O67" s="66"/>
      <c r="P67" s="66"/>
      <c r="Q67" s="56"/>
      <c r="R67" s="56"/>
    </row>
    <row r="68" spans="1:18" ht="42.75" customHeight="1" x14ac:dyDescent="0.25">
      <c r="A68" s="20" t="s">
        <v>191</v>
      </c>
      <c r="B68" s="59" t="s">
        <v>195</v>
      </c>
      <c r="C68" s="59" t="s">
        <v>198</v>
      </c>
      <c r="D68" s="11" t="s">
        <v>197</v>
      </c>
      <c r="E68" s="11" t="s">
        <v>63</v>
      </c>
      <c r="F68" s="56"/>
      <c r="G68" s="69"/>
      <c r="H68" s="69" t="s">
        <v>22</v>
      </c>
      <c r="I68" s="82" t="s">
        <v>22</v>
      </c>
      <c r="J68" s="118" t="s">
        <v>22</v>
      </c>
      <c r="K68" s="75" t="s">
        <v>184</v>
      </c>
      <c r="L68" s="71" t="s">
        <v>22</v>
      </c>
      <c r="M68" s="69" t="s">
        <v>22</v>
      </c>
      <c r="N68" s="79"/>
      <c r="O68" s="66"/>
      <c r="P68" s="66"/>
      <c r="Q68" s="56"/>
      <c r="R68" s="56"/>
    </row>
    <row r="69" spans="1:18" ht="41.25" customHeight="1" x14ac:dyDescent="0.25">
      <c r="A69" s="20" t="s">
        <v>145</v>
      </c>
      <c r="B69" s="59" t="s">
        <v>123</v>
      </c>
      <c r="C69" s="59" t="s">
        <v>121</v>
      </c>
      <c r="D69" s="11" t="s">
        <v>146</v>
      </c>
      <c r="E69" s="11" t="s">
        <v>85</v>
      </c>
      <c r="F69" s="56"/>
      <c r="G69" s="64" t="s">
        <v>160</v>
      </c>
      <c r="H69" s="69" t="s">
        <v>22</v>
      </c>
      <c r="I69" s="69" t="s">
        <v>22</v>
      </c>
      <c r="J69" s="98" t="s">
        <v>22</v>
      </c>
      <c r="K69" s="98" t="s">
        <v>22</v>
      </c>
      <c r="L69" s="71" t="s">
        <v>22</v>
      </c>
      <c r="M69" s="69" t="s">
        <v>22</v>
      </c>
      <c r="N69" s="80"/>
      <c r="O69" s="66"/>
      <c r="P69" s="66"/>
      <c r="Q69" s="66"/>
      <c r="R69" s="66"/>
    </row>
    <row r="70" spans="1:18" ht="1.5" hidden="1" customHeight="1" x14ac:dyDescent="0.25">
      <c r="A70" s="107"/>
      <c r="B70" s="60"/>
      <c r="C70" s="60"/>
      <c r="F70" s="70"/>
      <c r="G70" s="70"/>
      <c r="H70" s="70"/>
      <c r="I70" s="70"/>
      <c r="J70" s="70"/>
      <c r="K70" s="98" t="s">
        <v>22</v>
      </c>
      <c r="L70" s="71" t="s">
        <v>22</v>
      </c>
      <c r="M70" s="69" t="s">
        <v>22</v>
      </c>
      <c r="N70" s="91"/>
      <c r="O70" s="91"/>
      <c r="P70" s="91"/>
      <c r="Q70" s="91"/>
      <c r="R70" s="91"/>
    </row>
    <row r="71" spans="1:18" ht="45" customHeight="1" x14ac:dyDescent="0.35">
      <c r="A71" s="9" t="s">
        <v>50</v>
      </c>
      <c r="B71" s="56" t="s">
        <v>77</v>
      </c>
      <c r="C71" s="56" t="s">
        <v>81</v>
      </c>
      <c r="D71" s="4" t="s">
        <v>98</v>
      </c>
      <c r="E71" s="4" t="s">
        <v>85</v>
      </c>
      <c r="F71" s="96"/>
      <c r="G71" s="69" t="s">
        <v>22</v>
      </c>
      <c r="H71" s="69" t="s">
        <v>22</v>
      </c>
      <c r="I71" s="69" t="s">
        <v>22</v>
      </c>
      <c r="J71" s="77" t="s">
        <v>22</v>
      </c>
      <c r="K71" s="98" t="s">
        <v>22</v>
      </c>
      <c r="L71" s="71" t="s">
        <v>22</v>
      </c>
      <c r="M71" s="69" t="s">
        <v>22</v>
      </c>
      <c r="N71" s="94"/>
      <c r="O71" s="56"/>
      <c r="P71" s="95"/>
      <c r="Q71" s="56"/>
      <c r="R71" s="56"/>
    </row>
    <row r="72" spans="1:18" ht="45" customHeight="1" x14ac:dyDescent="0.25">
      <c r="A72" s="20" t="s">
        <v>56</v>
      </c>
      <c r="B72" s="59" t="s">
        <v>73</v>
      </c>
      <c r="C72" s="59" t="s">
        <v>78</v>
      </c>
      <c r="D72" s="11" t="s">
        <v>100</v>
      </c>
      <c r="E72" s="11" t="s">
        <v>85</v>
      </c>
      <c r="F72" s="54"/>
      <c r="G72" s="72" t="s">
        <v>159</v>
      </c>
      <c r="H72" s="64" t="s">
        <v>166</v>
      </c>
      <c r="I72" s="64" t="s">
        <v>65</v>
      </c>
      <c r="J72" s="75" t="s">
        <v>65</v>
      </c>
      <c r="K72" s="75" t="s">
        <v>184</v>
      </c>
      <c r="L72" s="71" t="s">
        <v>22</v>
      </c>
      <c r="M72" s="69" t="s">
        <v>22</v>
      </c>
      <c r="N72" s="90"/>
      <c r="O72" s="54"/>
      <c r="P72" s="54"/>
      <c r="Q72" s="54"/>
      <c r="R72" s="54"/>
    </row>
    <row r="73" spans="1:18" ht="45" customHeight="1" x14ac:dyDescent="0.25">
      <c r="A73" s="20" t="s">
        <v>215</v>
      </c>
      <c r="B73" s="59" t="s">
        <v>125</v>
      </c>
      <c r="C73" s="59" t="s">
        <v>216</v>
      </c>
      <c r="D73" s="11" t="s">
        <v>217</v>
      </c>
      <c r="E73" s="11" t="s">
        <v>63</v>
      </c>
      <c r="F73" s="56"/>
      <c r="G73" s="54"/>
      <c r="H73" s="69" t="s">
        <v>22</v>
      </c>
      <c r="I73" s="69" t="s">
        <v>22</v>
      </c>
      <c r="J73" s="98" t="s">
        <v>22</v>
      </c>
      <c r="K73" s="98" t="s">
        <v>22</v>
      </c>
      <c r="L73" s="71" t="s">
        <v>22</v>
      </c>
      <c r="M73" s="54" t="s">
        <v>211</v>
      </c>
      <c r="N73" s="79"/>
      <c r="O73" s="56"/>
      <c r="P73" s="56"/>
      <c r="Q73" s="56"/>
      <c r="R73" s="56"/>
    </row>
    <row r="74" spans="1:18" ht="45" customHeight="1" x14ac:dyDescent="0.25">
      <c r="A74" s="20" t="s">
        <v>232</v>
      </c>
      <c r="B74" s="59" t="s">
        <v>175</v>
      </c>
      <c r="C74" s="57" t="s">
        <v>199</v>
      </c>
      <c r="D74" s="11" t="s">
        <v>92</v>
      </c>
      <c r="E74" s="11" t="s">
        <v>63</v>
      </c>
      <c r="F74" s="56"/>
      <c r="G74" s="54"/>
      <c r="H74" s="69" t="s">
        <v>22</v>
      </c>
      <c r="I74" s="69" t="s">
        <v>22</v>
      </c>
      <c r="J74" s="98" t="s">
        <v>22</v>
      </c>
      <c r="K74" s="98" t="s">
        <v>22</v>
      </c>
      <c r="L74" s="71" t="s">
        <v>22</v>
      </c>
      <c r="M74" s="69" t="s">
        <v>22</v>
      </c>
      <c r="N74" s="79"/>
      <c r="O74" s="56"/>
      <c r="P74" s="56"/>
      <c r="Q74" s="56"/>
      <c r="R74" s="56"/>
    </row>
    <row r="75" spans="1:18" ht="42" customHeight="1" x14ac:dyDescent="0.25">
      <c r="A75" s="9" t="s">
        <v>189</v>
      </c>
      <c r="B75" s="57" t="s">
        <v>77</v>
      </c>
      <c r="C75" s="57" t="s">
        <v>121</v>
      </c>
      <c r="D75" s="22" t="s">
        <v>193</v>
      </c>
      <c r="E75" s="22" t="s">
        <v>63</v>
      </c>
      <c r="F75" s="56"/>
      <c r="G75" s="64" t="s">
        <v>275</v>
      </c>
      <c r="H75" s="64" t="s">
        <v>293</v>
      </c>
      <c r="I75" s="69" t="s">
        <v>22</v>
      </c>
      <c r="J75" s="75" t="s">
        <v>309</v>
      </c>
      <c r="K75" s="74" t="s">
        <v>343</v>
      </c>
      <c r="L75" s="54"/>
      <c r="M75" s="54"/>
      <c r="N75" s="89"/>
      <c r="O75" s="71"/>
      <c r="P75" s="56"/>
      <c r="Q75" s="54"/>
      <c r="R75" s="54"/>
    </row>
    <row r="76" spans="1:18" ht="42" customHeight="1" x14ac:dyDescent="0.25">
      <c r="A76" s="20" t="s">
        <v>332</v>
      </c>
      <c r="B76" s="59" t="s">
        <v>223</v>
      </c>
      <c r="C76" s="57" t="s">
        <v>121</v>
      </c>
      <c r="D76" s="11" t="s">
        <v>328</v>
      </c>
      <c r="E76" s="11" t="s">
        <v>63</v>
      </c>
      <c r="F76" s="56"/>
      <c r="G76" s="54"/>
      <c r="H76" s="54"/>
      <c r="I76" s="54"/>
      <c r="J76" s="74" t="s">
        <v>334</v>
      </c>
      <c r="K76" s="74" t="s">
        <v>347</v>
      </c>
      <c r="L76" s="54"/>
      <c r="M76" s="54"/>
      <c r="N76" s="79"/>
      <c r="O76" s="56"/>
      <c r="P76" s="56"/>
      <c r="Q76" s="56"/>
      <c r="R76" s="56"/>
    </row>
    <row r="77" spans="1:18" ht="42" customHeight="1" x14ac:dyDescent="0.35">
      <c r="A77" s="20" t="s">
        <v>320</v>
      </c>
      <c r="B77" s="57" t="s">
        <v>73</v>
      </c>
      <c r="C77" s="57" t="s">
        <v>199</v>
      </c>
      <c r="D77" s="11" t="s">
        <v>92</v>
      </c>
      <c r="E77" s="11"/>
      <c r="F77" s="64"/>
      <c r="G77" s="69"/>
      <c r="H77" s="71"/>
      <c r="I77" s="64" t="s">
        <v>65</v>
      </c>
      <c r="J77" s="74" t="s">
        <v>309</v>
      </c>
      <c r="K77" s="71" t="s">
        <v>22</v>
      </c>
      <c r="L77" s="90" t="s">
        <v>349</v>
      </c>
      <c r="M77" s="54"/>
      <c r="N77" s="94"/>
      <c r="O77" s="64"/>
      <c r="P77" s="69"/>
      <c r="Q77" s="64"/>
      <c r="R77" s="64"/>
    </row>
    <row r="78" spans="1:18" ht="42" customHeight="1" x14ac:dyDescent="0.25">
      <c r="A78" s="20" t="s">
        <v>242</v>
      </c>
      <c r="B78" s="59" t="s">
        <v>271</v>
      </c>
      <c r="C78" s="59" t="s">
        <v>216</v>
      </c>
      <c r="D78" s="11" t="s">
        <v>243</v>
      </c>
      <c r="E78" s="11" t="s">
        <v>63</v>
      </c>
      <c r="F78" s="69"/>
      <c r="G78" s="69" t="s">
        <v>22</v>
      </c>
      <c r="H78" s="64" t="s">
        <v>228</v>
      </c>
      <c r="I78" s="69"/>
      <c r="J78" s="117"/>
      <c r="K78" s="69"/>
      <c r="L78" s="89"/>
      <c r="M78" s="69"/>
      <c r="N78" s="69"/>
      <c r="O78" s="69"/>
      <c r="P78" s="69"/>
      <c r="Q78" s="69"/>
      <c r="R78" s="69"/>
    </row>
    <row r="79" spans="1:18" ht="42" customHeight="1" x14ac:dyDescent="0.25">
      <c r="A79" s="20" t="s">
        <v>253</v>
      </c>
      <c r="B79" s="59" t="s">
        <v>175</v>
      </c>
      <c r="C79" s="57" t="s">
        <v>81</v>
      </c>
      <c r="D79" s="11" t="s">
        <v>255</v>
      </c>
      <c r="E79" s="11" t="s">
        <v>63</v>
      </c>
      <c r="F79" s="56"/>
      <c r="G79" s="54" t="s">
        <v>289</v>
      </c>
      <c r="H79" s="64" t="s">
        <v>304</v>
      </c>
      <c r="I79" s="64" t="s">
        <v>306</v>
      </c>
      <c r="J79" s="98"/>
      <c r="K79" s="69"/>
      <c r="L79" s="89"/>
      <c r="M79" s="69"/>
      <c r="N79" s="79"/>
      <c r="O79" s="56"/>
      <c r="P79" s="56"/>
      <c r="Q79" s="56"/>
      <c r="R79" s="56"/>
    </row>
    <row r="80" spans="1:18" ht="42" customHeight="1" x14ac:dyDescent="0.25">
      <c r="A80" s="9" t="s">
        <v>312</v>
      </c>
      <c r="B80" s="56" t="s">
        <v>273</v>
      </c>
      <c r="C80" s="56" t="s">
        <v>216</v>
      </c>
      <c r="D80" s="4" t="s">
        <v>280</v>
      </c>
      <c r="E80" s="4" t="s">
        <v>63</v>
      </c>
      <c r="F80" s="56"/>
      <c r="G80" s="54" t="s">
        <v>296</v>
      </c>
      <c r="H80" s="54" t="s">
        <v>295</v>
      </c>
      <c r="I80" s="100" t="s">
        <v>313</v>
      </c>
      <c r="J80" s="75"/>
      <c r="K80" s="54"/>
      <c r="L80" s="90"/>
      <c r="M80" s="54"/>
      <c r="N80" s="56"/>
      <c r="O80" s="66"/>
      <c r="P80" s="56"/>
      <c r="Q80" s="56"/>
      <c r="R80" s="56"/>
    </row>
    <row r="81" spans="1:18" ht="42" customHeight="1" x14ac:dyDescent="0.25">
      <c r="A81" s="9" t="s">
        <v>44</v>
      </c>
      <c r="B81" s="57" t="s">
        <v>75</v>
      </c>
      <c r="C81" s="57" t="s">
        <v>120</v>
      </c>
      <c r="D81" s="22" t="s">
        <v>88</v>
      </c>
      <c r="E81" s="22" t="s">
        <v>85</v>
      </c>
      <c r="F81" s="56"/>
      <c r="G81" s="72"/>
      <c r="H81" s="64"/>
      <c r="I81" s="64"/>
      <c r="J81" s="74"/>
      <c r="K81" s="54"/>
      <c r="L81" s="90"/>
      <c r="M81" s="54"/>
      <c r="N81" s="79"/>
      <c r="O81" s="101" t="s">
        <v>351</v>
      </c>
      <c r="P81" s="56"/>
      <c r="Q81" s="56"/>
      <c r="R81" s="56"/>
    </row>
    <row r="82" spans="1:18" ht="42" customHeight="1" x14ac:dyDescent="0.25">
      <c r="A82" s="20" t="s">
        <v>341</v>
      </c>
      <c r="B82" s="57" t="s">
        <v>271</v>
      </c>
      <c r="C82" s="57" t="s">
        <v>82</v>
      </c>
      <c r="D82" s="22" t="s">
        <v>345</v>
      </c>
      <c r="E82" s="22" t="s">
        <v>63</v>
      </c>
      <c r="F82" s="69"/>
      <c r="G82" s="72"/>
      <c r="H82" s="69"/>
      <c r="I82" s="69"/>
      <c r="J82" s="98"/>
      <c r="K82" s="64" t="s">
        <v>344</v>
      </c>
      <c r="L82" s="90" t="s">
        <v>348</v>
      </c>
      <c r="M82" s="64" t="s">
        <v>200</v>
      </c>
      <c r="N82" s="114" t="s">
        <v>211</v>
      </c>
      <c r="O82" s="100" t="s">
        <v>352</v>
      </c>
      <c r="P82" s="69"/>
      <c r="Q82" s="69"/>
      <c r="R82" s="69"/>
    </row>
    <row r="83" spans="1:18" ht="42" customHeight="1" x14ac:dyDescent="0.25">
      <c r="A83" s="20" t="s">
        <v>53</v>
      </c>
      <c r="B83" s="59" t="s">
        <v>75</v>
      </c>
      <c r="C83" s="59" t="s">
        <v>121</v>
      </c>
      <c r="D83" s="11" t="s">
        <v>101</v>
      </c>
      <c r="E83" s="11" t="s">
        <v>85</v>
      </c>
      <c r="F83" s="56"/>
      <c r="G83" s="54" t="s">
        <v>290</v>
      </c>
      <c r="H83" s="54" t="s">
        <v>303</v>
      </c>
      <c r="I83" s="54" t="s">
        <v>65</v>
      </c>
      <c r="J83" s="74" t="s">
        <v>346</v>
      </c>
      <c r="K83" s="54"/>
      <c r="L83" s="90"/>
      <c r="M83" s="54"/>
      <c r="N83" s="79"/>
      <c r="O83" s="101" t="s">
        <v>353</v>
      </c>
      <c r="P83" s="56"/>
      <c r="Q83" s="56"/>
      <c r="R83" s="56"/>
    </row>
    <row r="84" spans="1:18" ht="42" customHeight="1" x14ac:dyDescent="0.25">
      <c r="A84" s="20" t="s">
        <v>336</v>
      </c>
      <c r="B84" s="59" t="s">
        <v>77</v>
      </c>
      <c r="C84" s="59" t="s">
        <v>199</v>
      </c>
      <c r="D84" s="11" t="s">
        <v>338</v>
      </c>
      <c r="E84" s="11" t="s">
        <v>63</v>
      </c>
      <c r="F84" s="56"/>
      <c r="G84" s="54"/>
      <c r="H84" s="54"/>
      <c r="I84" s="54"/>
      <c r="J84" s="74" t="s">
        <v>64</v>
      </c>
      <c r="K84" s="71" t="s">
        <v>22</v>
      </c>
      <c r="L84" s="89" t="s">
        <v>22</v>
      </c>
      <c r="M84" s="54" t="s">
        <v>64</v>
      </c>
      <c r="N84" s="79"/>
      <c r="O84" s="101" t="s">
        <v>233</v>
      </c>
      <c r="P84" s="56"/>
      <c r="Q84" s="56"/>
      <c r="R84" s="56"/>
    </row>
    <row r="85" spans="1:18" ht="42" customHeight="1" x14ac:dyDescent="0.25">
      <c r="A85" s="9" t="s">
        <v>240</v>
      </c>
      <c r="B85" s="57" t="s">
        <v>223</v>
      </c>
      <c r="C85" s="57" t="s">
        <v>241</v>
      </c>
      <c r="D85" s="22"/>
      <c r="E85" s="22" t="s">
        <v>63</v>
      </c>
      <c r="F85" s="69"/>
      <c r="G85" s="72"/>
      <c r="H85" s="69"/>
      <c r="I85" s="69"/>
      <c r="J85" s="98"/>
      <c r="K85" s="69"/>
      <c r="L85" s="89"/>
      <c r="M85" s="64" t="s">
        <v>64</v>
      </c>
      <c r="N85" s="69"/>
      <c r="O85" s="69"/>
      <c r="P85" s="100" t="s">
        <v>357</v>
      </c>
      <c r="Q85" s="69"/>
      <c r="R85" s="69"/>
    </row>
    <row r="86" spans="1:18" ht="42" customHeight="1" x14ac:dyDescent="0.25">
      <c r="A86" s="9" t="s">
        <v>7</v>
      </c>
      <c r="B86" s="56" t="s">
        <v>104</v>
      </c>
      <c r="C86" s="56" t="s">
        <v>82</v>
      </c>
      <c r="D86" s="4" t="s">
        <v>96</v>
      </c>
      <c r="E86" s="4" t="s">
        <v>63</v>
      </c>
      <c r="F86" s="56"/>
      <c r="G86" s="73" t="s">
        <v>278</v>
      </c>
      <c r="H86" s="54" t="s">
        <v>289</v>
      </c>
      <c r="I86" s="71"/>
      <c r="J86" s="117"/>
      <c r="K86" s="54"/>
      <c r="L86" s="90"/>
      <c r="M86" s="64"/>
      <c r="N86" s="78"/>
      <c r="O86" s="54" t="s">
        <v>350</v>
      </c>
      <c r="P86" s="100" t="s">
        <v>358</v>
      </c>
      <c r="Q86" s="54"/>
      <c r="R86" s="54"/>
    </row>
    <row r="87" spans="1:18" ht="42" customHeight="1" x14ac:dyDescent="0.25">
      <c r="A87" s="9" t="s">
        <v>331</v>
      </c>
      <c r="B87" s="57" t="s">
        <v>223</v>
      </c>
      <c r="C87" s="57" t="s">
        <v>199</v>
      </c>
      <c r="D87" s="22" t="s">
        <v>325</v>
      </c>
      <c r="E87" s="22" t="s">
        <v>63</v>
      </c>
      <c r="F87" s="69"/>
      <c r="G87" s="72"/>
      <c r="H87" s="69"/>
      <c r="I87" s="64" t="s">
        <v>65</v>
      </c>
      <c r="J87" s="75" t="s">
        <v>333</v>
      </c>
      <c r="K87" s="64" t="s">
        <v>309</v>
      </c>
      <c r="L87" s="89"/>
      <c r="M87" s="69"/>
      <c r="N87" s="106"/>
      <c r="O87" s="69"/>
      <c r="P87" s="100" t="s">
        <v>185</v>
      </c>
      <c r="Q87" s="69"/>
      <c r="R87" s="69"/>
    </row>
    <row r="88" spans="1:18" ht="50.1" customHeight="1" x14ac:dyDescent="0.25">
      <c r="A88" s="9" t="s">
        <v>204</v>
      </c>
      <c r="B88" s="57" t="s">
        <v>75</v>
      </c>
      <c r="C88" s="57" t="s">
        <v>120</v>
      </c>
      <c r="D88" s="22" t="s">
        <v>207</v>
      </c>
      <c r="E88" s="22" t="s">
        <v>85</v>
      </c>
      <c r="F88" s="56" t="s">
        <v>365</v>
      </c>
      <c r="G88" s="122" t="s">
        <v>22</v>
      </c>
      <c r="H88" s="122" t="s">
        <v>22</v>
      </c>
      <c r="I88" s="69" t="s">
        <v>22</v>
      </c>
      <c r="J88" s="75"/>
      <c r="K88" s="69"/>
      <c r="L88" s="89"/>
      <c r="M88" s="64"/>
      <c r="N88" s="79"/>
      <c r="O88" s="56"/>
      <c r="P88" s="56"/>
      <c r="Q88" s="56"/>
      <c r="R88" s="56"/>
    </row>
    <row r="89" spans="1:18" ht="50.1" customHeight="1" x14ac:dyDescent="0.25">
      <c r="A89" s="9" t="s">
        <v>354</v>
      </c>
      <c r="B89" s="57" t="s">
        <v>355</v>
      </c>
      <c r="C89" s="57" t="s">
        <v>199</v>
      </c>
      <c r="D89" s="22" t="s">
        <v>356</v>
      </c>
      <c r="E89" s="22" t="s">
        <v>63</v>
      </c>
      <c r="F89" s="64" t="s">
        <v>365</v>
      </c>
      <c r="G89" s="122" t="s">
        <v>22</v>
      </c>
      <c r="H89" s="122" t="s">
        <v>22</v>
      </c>
      <c r="I89" s="69" t="s">
        <v>22</v>
      </c>
      <c r="J89" s="75"/>
      <c r="K89" s="64"/>
      <c r="L89" s="89"/>
      <c r="M89" s="69"/>
      <c r="N89" s="106"/>
      <c r="O89" s="64"/>
      <c r="P89" s="64"/>
      <c r="Q89" s="64"/>
      <c r="R89" s="64"/>
    </row>
    <row r="90" spans="1:18" ht="50.1" customHeight="1" x14ac:dyDescent="0.25">
      <c r="A90" s="9" t="s">
        <v>111</v>
      </c>
      <c r="B90" s="57" t="s">
        <v>77</v>
      </c>
      <c r="C90" s="57" t="s">
        <v>121</v>
      </c>
      <c r="D90" s="22" t="s">
        <v>113</v>
      </c>
      <c r="E90" s="22" t="s">
        <v>85</v>
      </c>
      <c r="F90" s="56" t="s">
        <v>365</v>
      </c>
      <c r="G90" s="122" t="s">
        <v>22</v>
      </c>
      <c r="H90" s="122" t="s">
        <v>22</v>
      </c>
      <c r="I90" s="122" t="s">
        <v>22</v>
      </c>
      <c r="J90" s="75"/>
      <c r="K90" s="54"/>
      <c r="L90" s="90"/>
      <c r="M90" s="69"/>
      <c r="N90" s="89"/>
      <c r="O90" s="54"/>
      <c r="P90" s="56"/>
      <c r="Q90" s="54"/>
      <c r="R90" s="54"/>
    </row>
    <row r="91" spans="1:18" ht="50.1" customHeight="1" x14ac:dyDescent="0.25">
      <c r="A91" s="20" t="s">
        <v>361</v>
      </c>
      <c r="B91" s="59" t="s">
        <v>77</v>
      </c>
      <c r="C91" s="59" t="s">
        <v>199</v>
      </c>
      <c r="D91" s="11" t="s">
        <v>337</v>
      </c>
      <c r="E91" s="11" t="s">
        <v>63</v>
      </c>
      <c r="F91" s="56" t="s">
        <v>365</v>
      </c>
      <c r="G91" s="122" t="s">
        <v>22</v>
      </c>
      <c r="H91" s="122" t="s">
        <v>22</v>
      </c>
      <c r="I91" s="82" t="s">
        <v>22</v>
      </c>
      <c r="J91" s="75"/>
      <c r="K91" s="64"/>
      <c r="L91" s="90"/>
      <c r="M91" s="64"/>
      <c r="N91" s="79"/>
      <c r="O91" s="66"/>
      <c r="P91" s="66"/>
      <c r="Q91" s="56"/>
      <c r="R91" s="56"/>
    </row>
    <row r="92" spans="1:18" x14ac:dyDescent="0.25">
      <c r="K92" s="25"/>
    </row>
    <row r="93" spans="1:18" x14ac:dyDescent="0.25">
      <c r="K93" s="25"/>
    </row>
    <row r="94" spans="1:18" x14ac:dyDescent="0.25">
      <c r="K94" s="25"/>
    </row>
    <row r="95" spans="1:18" x14ac:dyDescent="0.25">
      <c r="K95" s="25"/>
    </row>
  </sheetData>
  <pageMargins left="0.34" right="0.28999999999999998" top="0.5" bottom="0.48" header="0.3" footer="0.3"/>
  <pageSetup scale="65" fitToHeight="0" orientation="portrait" r:id="rId1"/>
  <headerFooter differentFirst="1">
    <oddFooter>&amp;L&amp;K000000New=yellow highlight&amp;C&amp;D&amp;R&amp;Z&amp;F</oddFooter>
    <evenHeader>&amp;CSUBCONTRACT POS 2012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91"/>
  <sheetViews>
    <sheetView showRuler="0" topLeftCell="C1" zoomScaleNormal="100" workbookViewId="0"/>
  </sheetViews>
  <sheetFormatPr defaultColWidth="12.42578125" defaultRowHeight="12.75" x14ac:dyDescent="0.2"/>
  <cols>
    <col min="1" max="1" width="28.5703125" style="129" customWidth="1"/>
    <col min="2" max="2" width="18" style="129" customWidth="1"/>
    <col min="3" max="3" width="15.42578125" style="129" customWidth="1"/>
    <col min="4" max="5" width="12.7109375" style="129" customWidth="1"/>
    <col min="6" max="7" width="12.42578125" style="129" customWidth="1"/>
    <col min="8" max="8" width="12" style="129" customWidth="1"/>
    <col min="9" max="10" width="12.140625" style="129" customWidth="1"/>
    <col min="11" max="11" width="12" style="129" customWidth="1"/>
    <col min="12" max="12" width="11.7109375" style="155" customWidth="1"/>
    <col min="13" max="13" width="11.85546875" style="129" customWidth="1"/>
    <col min="14" max="14" width="13.28515625" style="129" customWidth="1"/>
    <col min="15" max="15" width="9.5703125" style="129" customWidth="1"/>
    <col min="16" max="16" width="10.42578125" style="129" customWidth="1"/>
    <col min="17" max="17" width="10.42578125" style="169" customWidth="1"/>
    <col min="18" max="18" width="10.85546875" style="129" customWidth="1"/>
    <col min="19" max="16384" width="12.42578125" style="156"/>
  </cols>
  <sheetData>
    <row r="1" spans="1:18" x14ac:dyDescent="0.2">
      <c r="A1" s="152"/>
      <c r="B1" s="152"/>
    </row>
    <row r="2" spans="1:18" x14ac:dyDescent="0.2">
      <c r="A2" s="152"/>
      <c r="B2" s="152"/>
    </row>
    <row r="3" spans="1:18" x14ac:dyDescent="0.2">
      <c r="A3" s="152"/>
      <c r="B3" s="152"/>
      <c r="C3" s="156"/>
      <c r="D3" s="157"/>
      <c r="K3" s="157"/>
    </row>
    <row r="5" spans="1:18" ht="27.75" customHeight="1" x14ac:dyDescent="0.2">
      <c r="A5" s="130" t="s">
        <v>0</v>
      </c>
      <c r="B5" s="130" t="s">
        <v>61</v>
      </c>
      <c r="C5" s="130" t="s">
        <v>62</v>
      </c>
      <c r="D5" s="130" t="s">
        <v>86</v>
      </c>
      <c r="E5" s="137" t="s">
        <v>105</v>
      </c>
      <c r="F5" s="158" t="s">
        <v>387</v>
      </c>
      <c r="G5" s="159">
        <v>41194</v>
      </c>
      <c r="H5" s="159">
        <v>41225</v>
      </c>
      <c r="I5" s="159">
        <v>41255</v>
      </c>
      <c r="J5" s="159">
        <v>41287</v>
      </c>
      <c r="K5" s="159">
        <v>41318</v>
      </c>
      <c r="L5" s="160">
        <v>41346</v>
      </c>
      <c r="M5" s="159">
        <v>41377</v>
      </c>
      <c r="N5" s="159">
        <v>41407</v>
      </c>
      <c r="O5" s="159">
        <v>41438</v>
      </c>
      <c r="P5" s="159">
        <v>41468</v>
      </c>
      <c r="Q5" s="192">
        <v>41499</v>
      </c>
      <c r="R5" s="159">
        <v>41530</v>
      </c>
    </row>
    <row r="6" spans="1:18" ht="3" hidden="1" customHeight="1" x14ac:dyDescent="0.2"/>
    <row r="7" spans="1:18" ht="46.5" customHeight="1" x14ac:dyDescent="0.2">
      <c r="A7" s="137" t="s">
        <v>466</v>
      </c>
      <c r="B7" s="175" t="s">
        <v>75</v>
      </c>
      <c r="C7" s="180" t="s">
        <v>199</v>
      </c>
      <c r="D7" s="130"/>
      <c r="E7" s="130"/>
      <c r="F7" s="130"/>
      <c r="G7" s="130"/>
      <c r="H7" s="130"/>
      <c r="I7" s="130"/>
      <c r="J7" s="130"/>
      <c r="K7" s="173" t="s">
        <v>22</v>
      </c>
      <c r="L7" s="173" t="s">
        <v>22</v>
      </c>
      <c r="M7" s="173" t="s">
        <v>22</v>
      </c>
      <c r="N7" s="173" t="s">
        <v>22</v>
      </c>
      <c r="O7" s="135" t="s">
        <v>279</v>
      </c>
      <c r="P7" s="130" t="s">
        <v>222</v>
      </c>
      <c r="Q7" s="137" t="s">
        <v>502</v>
      </c>
      <c r="R7" s="130"/>
    </row>
    <row r="8" spans="1:18" ht="52.5" customHeight="1" x14ac:dyDescent="0.2">
      <c r="A8" s="137" t="s">
        <v>449</v>
      </c>
      <c r="B8" s="174" t="s">
        <v>179</v>
      </c>
      <c r="C8" s="182" t="s">
        <v>82</v>
      </c>
      <c r="D8" s="130" t="s">
        <v>454</v>
      </c>
      <c r="E8" s="130" t="s">
        <v>63</v>
      </c>
      <c r="F8" s="130"/>
      <c r="G8" s="130"/>
      <c r="H8" s="130"/>
      <c r="I8" s="130"/>
      <c r="J8" s="130"/>
      <c r="K8" s="130"/>
      <c r="L8" s="161"/>
      <c r="M8" s="130" t="s">
        <v>200</v>
      </c>
      <c r="N8" s="130" t="s">
        <v>211</v>
      </c>
      <c r="O8" s="137" t="s">
        <v>467</v>
      </c>
      <c r="P8" s="173" t="s">
        <v>22</v>
      </c>
      <c r="Q8" s="137" t="s">
        <v>503</v>
      </c>
      <c r="R8" s="130" t="s">
        <v>500</v>
      </c>
    </row>
    <row r="9" spans="1:18" ht="50.1" customHeight="1" x14ac:dyDescent="0.2">
      <c r="A9" s="131" t="s">
        <v>218</v>
      </c>
      <c r="B9" s="174" t="s">
        <v>223</v>
      </c>
      <c r="C9" s="184" t="s">
        <v>462</v>
      </c>
      <c r="D9" s="131" t="s">
        <v>225</v>
      </c>
      <c r="E9" s="131" t="s">
        <v>63</v>
      </c>
      <c r="F9" s="132" t="s">
        <v>366</v>
      </c>
      <c r="G9" s="162" t="s">
        <v>22</v>
      </c>
      <c r="H9" s="132" t="s">
        <v>306</v>
      </c>
      <c r="I9" s="133" t="s">
        <v>22</v>
      </c>
      <c r="J9" s="134" t="s">
        <v>427</v>
      </c>
      <c r="K9" s="135" t="s">
        <v>22</v>
      </c>
      <c r="L9" s="135" t="s">
        <v>22</v>
      </c>
      <c r="M9" s="132" t="s">
        <v>450</v>
      </c>
      <c r="N9" s="150" t="s">
        <v>211</v>
      </c>
      <c r="O9" s="132" t="s">
        <v>468</v>
      </c>
      <c r="P9" s="133" t="s">
        <v>230</v>
      </c>
      <c r="Q9" s="132" t="s">
        <v>498</v>
      </c>
      <c r="R9" s="132"/>
    </row>
    <row r="10" spans="1:18" ht="44.25" customHeight="1" x14ac:dyDescent="0.2">
      <c r="A10" s="131" t="s">
        <v>378</v>
      </c>
      <c r="B10" s="174" t="s">
        <v>380</v>
      </c>
      <c r="C10" s="184" t="s">
        <v>462</v>
      </c>
      <c r="D10" s="131" t="s">
        <v>225</v>
      </c>
      <c r="E10" s="131" t="s">
        <v>63</v>
      </c>
      <c r="F10" s="136" t="s">
        <v>316</v>
      </c>
      <c r="G10" s="162" t="s">
        <v>22</v>
      </c>
      <c r="H10" s="132" t="s">
        <v>306</v>
      </c>
      <c r="I10" s="132" t="s">
        <v>315</v>
      </c>
      <c r="J10" s="134" t="s">
        <v>428</v>
      </c>
      <c r="K10" s="135" t="s">
        <v>22</v>
      </c>
      <c r="L10" s="135" t="s">
        <v>22</v>
      </c>
      <c r="M10" s="132" t="s">
        <v>450</v>
      </c>
      <c r="N10" s="150" t="s">
        <v>211</v>
      </c>
      <c r="O10" s="132" t="s">
        <v>459</v>
      </c>
      <c r="P10" s="133" t="s">
        <v>22</v>
      </c>
      <c r="Q10" s="132" t="s">
        <v>517</v>
      </c>
      <c r="R10" s="132"/>
    </row>
    <row r="11" spans="1:18" ht="50.1" customHeight="1" x14ac:dyDescent="0.2">
      <c r="A11" s="131" t="s">
        <v>317</v>
      </c>
      <c r="B11" s="174" t="s">
        <v>223</v>
      </c>
      <c r="C11" s="184" t="s">
        <v>462</v>
      </c>
      <c r="D11" s="131" t="s">
        <v>326</v>
      </c>
      <c r="E11" s="131" t="s">
        <v>63</v>
      </c>
      <c r="F11" s="137" t="s">
        <v>316</v>
      </c>
      <c r="G11" s="162" t="s">
        <v>22</v>
      </c>
      <c r="H11" s="162" t="s">
        <v>22</v>
      </c>
      <c r="I11" s="132" t="s">
        <v>413</v>
      </c>
      <c r="J11" s="139" t="s">
        <v>22</v>
      </c>
      <c r="K11" s="135" t="s">
        <v>22</v>
      </c>
      <c r="L11" s="137" t="s">
        <v>200</v>
      </c>
      <c r="M11" s="132" t="s">
        <v>22</v>
      </c>
      <c r="N11" s="138" t="s">
        <v>22</v>
      </c>
      <c r="O11" s="137" t="s">
        <v>478</v>
      </c>
      <c r="P11" s="135" t="s">
        <v>22</v>
      </c>
      <c r="Q11" s="135" t="s">
        <v>65</v>
      </c>
      <c r="R11" s="137"/>
    </row>
    <row r="12" spans="1:18" ht="46.5" customHeight="1" x14ac:dyDescent="0.2">
      <c r="A12" s="131" t="s">
        <v>390</v>
      </c>
      <c r="B12" s="174" t="s">
        <v>380</v>
      </c>
      <c r="C12" s="184" t="s">
        <v>462</v>
      </c>
      <c r="D12" s="131" t="s">
        <v>394</v>
      </c>
      <c r="E12" s="148" t="s">
        <v>22</v>
      </c>
      <c r="F12" s="135" t="s">
        <v>22</v>
      </c>
      <c r="G12" s="132" t="s">
        <v>306</v>
      </c>
      <c r="H12" s="162" t="s">
        <v>22</v>
      </c>
      <c r="I12" s="132" t="s">
        <v>414</v>
      </c>
      <c r="J12" s="139" t="s">
        <v>22</v>
      </c>
      <c r="K12" s="135" t="s">
        <v>22</v>
      </c>
      <c r="L12" s="137" t="s">
        <v>200</v>
      </c>
      <c r="M12" s="132" t="s">
        <v>22</v>
      </c>
      <c r="N12" s="138" t="s">
        <v>22</v>
      </c>
      <c r="O12" s="137" t="s">
        <v>65</v>
      </c>
      <c r="P12" s="137" t="s">
        <v>488</v>
      </c>
      <c r="Q12" s="137" t="s">
        <v>65</v>
      </c>
      <c r="R12" s="137"/>
    </row>
    <row r="13" spans="1:18" ht="50.1" customHeight="1" x14ac:dyDescent="0.2">
      <c r="A13" s="131" t="s">
        <v>472</v>
      </c>
      <c r="B13" s="174" t="s">
        <v>75</v>
      </c>
      <c r="C13" s="180" t="s">
        <v>199</v>
      </c>
      <c r="D13" s="131" t="s">
        <v>119</v>
      </c>
      <c r="E13" s="131" t="s">
        <v>63</v>
      </c>
      <c r="F13" s="137" t="s">
        <v>368</v>
      </c>
      <c r="G13" s="162" t="s">
        <v>22</v>
      </c>
      <c r="H13" s="132" t="s">
        <v>306</v>
      </c>
      <c r="I13" s="132" t="s">
        <v>315</v>
      </c>
      <c r="J13" s="134" t="s">
        <v>436</v>
      </c>
      <c r="K13" s="135" t="s">
        <v>22</v>
      </c>
      <c r="L13" s="135" t="s">
        <v>22</v>
      </c>
      <c r="M13" s="132" t="s">
        <v>65</v>
      </c>
      <c r="N13" s="140" t="s">
        <v>456</v>
      </c>
      <c r="O13" s="141" t="s">
        <v>222</v>
      </c>
      <c r="P13" s="146" t="s">
        <v>22</v>
      </c>
      <c r="Q13" s="141" t="s">
        <v>511</v>
      </c>
      <c r="R13" s="141" t="s">
        <v>237</v>
      </c>
    </row>
    <row r="14" spans="1:18" ht="50.1" customHeight="1" x14ac:dyDescent="0.2">
      <c r="A14" s="137" t="s">
        <v>70</v>
      </c>
      <c r="B14" s="175" t="s">
        <v>75</v>
      </c>
      <c r="C14" s="180" t="s">
        <v>199</v>
      </c>
      <c r="D14" s="137" t="s">
        <v>91</v>
      </c>
      <c r="E14" s="137" t="s">
        <v>63</v>
      </c>
      <c r="F14" s="137" t="s">
        <v>316</v>
      </c>
      <c r="G14" s="141" t="s">
        <v>306</v>
      </c>
      <c r="H14" s="141" t="s">
        <v>65</v>
      </c>
      <c r="I14" s="141" t="s">
        <v>315</v>
      </c>
      <c r="J14" s="134" t="s">
        <v>309</v>
      </c>
      <c r="K14" s="135" t="s">
        <v>22</v>
      </c>
      <c r="L14" s="162" t="s">
        <v>22</v>
      </c>
      <c r="M14" s="141" t="s">
        <v>22</v>
      </c>
      <c r="N14" s="138" t="s">
        <v>22</v>
      </c>
      <c r="O14" s="137" t="s">
        <v>470</v>
      </c>
      <c r="P14" s="137" t="s">
        <v>489</v>
      </c>
      <c r="Q14" s="137" t="s">
        <v>505</v>
      </c>
      <c r="R14" s="137"/>
    </row>
    <row r="15" spans="1:18" ht="45" customHeight="1" x14ac:dyDescent="0.2">
      <c r="A15" s="137" t="s">
        <v>281</v>
      </c>
      <c r="B15" s="175" t="s">
        <v>179</v>
      </c>
      <c r="C15" s="182" t="s">
        <v>82</v>
      </c>
      <c r="D15" s="137" t="s">
        <v>208</v>
      </c>
      <c r="E15" s="137" t="s">
        <v>63</v>
      </c>
      <c r="F15" s="137" t="s">
        <v>369</v>
      </c>
      <c r="G15" s="162" t="s">
        <v>22</v>
      </c>
      <c r="H15" s="141" t="s">
        <v>402</v>
      </c>
      <c r="I15" s="141" t="s">
        <v>306</v>
      </c>
      <c r="J15" s="134" t="s">
        <v>429</v>
      </c>
      <c r="K15" s="143" t="s">
        <v>426</v>
      </c>
      <c r="L15" s="162" t="s">
        <v>22</v>
      </c>
      <c r="M15" s="141" t="s">
        <v>64</v>
      </c>
      <c r="N15" s="138" t="s">
        <v>64</v>
      </c>
      <c r="O15" s="135" t="s">
        <v>22</v>
      </c>
      <c r="P15" s="137" t="s">
        <v>64</v>
      </c>
      <c r="Q15" s="195" t="s">
        <v>512</v>
      </c>
      <c r="R15" s="196" t="s">
        <v>491</v>
      </c>
    </row>
    <row r="16" spans="1:18" ht="50.1" customHeight="1" x14ac:dyDescent="0.2">
      <c r="A16" s="137" t="s">
        <v>419</v>
      </c>
      <c r="B16" s="175" t="s">
        <v>380</v>
      </c>
      <c r="C16" s="184" t="s">
        <v>462</v>
      </c>
      <c r="D16" s="130" t="s">
        <v>422</v>
      </c>
      <c r="E16" s="130" t="s">
        <v>63</v>
      </c>
      <c r="F16" s="162" t="s">
        <v>22</v>
      </c>
      <c r="G16" s="162" t="s">
        <v>22</v>
      </c>
      <c r="H16" s="162" t="s">
        <v>22</v>
      </c>
      <c r="I16" s="137" t="s">
        <v>413</v>
      </c>
      <c r="J16" s="147" t="s">
        <v>22</v>
      </c>
      <c r="K16" s="135" t="s">
        <v>22</v>
      </c>
      <c r="L16" s="131" t="s">
        <v>65</v>
      </c>
      <c r="M16" s="137" t="s">
        <v>200</v>
      </c>
      <c r="N16" s="138" t="s">
        <v>22</v>
      </c>
      <c r="O16" s="137" t="s">
        <v>460</v>
      </c>
      <c r="P16" s="135" t="s">
        <v>22</v>
      </c>
      <c r="Q16" s="137" t="s">
        <v>499</v>
      </c>
      <c r="R16" s="137"/>
    </row>
    <row r="17" spans="1:18" ht="50.1" customHeight="1" x14ac:dyDescent="0.2">
      <c r="A17" s="137" t="s">
        <v>497</v>
      </c>
      <c r="B17" s="175" t="s">
        <v>77</v>
      </c>
      <c r="C17" s="189" t="s">
        <v>395</v>
      </c>
      <c r="D17" s="130" t="s">
        <v>444</v>
      </c>
      <c r="E17" s="130" t="s">
        <v>63</v>
      </c>
      <c r="F17" s="162"/>
      <c r="G17" s="162"/>
      <c r="H17" s="162"/>
      <c r="I17" s="137"/>
      <c r="J17" s="147"/>
      <c r="K17" s="147"/>
      <c r="L17" s="148" t="s">
        <v>22</v>
      </c>
      <c r="M17" s="137"/>
      <c r="N17" s="138"/>
      <c r="O17" s="137"/>
      <c r="P17" s="135"/>
      <c r="Q17" s="137" t="s">
        <v>64</v>
      </c>
      <c r="R17" s="137"/>
    </row>
    <row r="18" spans="1:18" ht="50.1" customHeight="1" x14ac:dyDescent="0.2">
      <c r="A18" s="137" t="s">
        <v>231</v>
      </c>
      <c r="B18" s="175" t="s">
        <v>179</v>
      </c>
      <c r="C18" s="182" t="s">
        <v>82</v>
      </c>
      <c r="D18" s="130" t="s">
        <v>180</v>
      </c>
      <c r="E18" s="130" t="s">
        <v>63</v>
      </c>
      <c r="F18" s="132" t="s">
        <v>65</v>
      </c>
      <c r="G18" s="137" t="s">
        <v>316</v>
      </c>
      <c r="H18" s="137" t="s">
        <v>403</v>
      </c>
      <c r="I18" s="137" t="s">
        <v>415</v>
      </c>
      <c r="J18" s="149" t="s">
        <v>309</v>
      </c>
      <c r="K18" s="134" t="s">
        <v>426</v>
      </c>
      <c r="L18" s="141" t="s">
        <v>65</v>
      </c>
      <c r="M18" s="132" t="s">
        <v>200</v>
      </c>
      <c r="N18" s="150" t="s">
        <v>211</v>
      </c>
      <c r="O18" s="133" t="s">
        <v>222</v>
      </c>
      <c r="P18" s="133" t="s">
        <v>22</v>
      </c>
      <c r="Q18" s="132" t="s">
        <v>513</v>
      </c>
      <c r="R18" s="132"/>
    </row>
    <row r="19" spans="1:18" ht="50.1" customHeight="1" x14ac:dyDescent="0.2">
      <c r="A19" s="131" t="s">
        <v>170</v>
      </c>
      <c r="B19" s="175" t="s">
        <v>75</v>
      </c>
      <c r="C19" s="184" t="s">
        <v>462</v>
      </c>
      <c r="D19" s="130" t="s">
        <v>173</v>
      </c>
      <c r="E19" s="130" t="s">
        <v>63</v>
      </c>
      <c r="F19" s="132" t="s">
        <v>383</v>
      </c>
      <c r="G19" s="162" t="s">
        <v>22</v>
      </c>
      <c r="H19" s="135" t="s">
        <v>22</v>
      </c>
      <c r="I19" s="137" t="s">
        <v>416</v>
      </c>
      <c r="J19" s="149" t="s">
        <v>309</v>
      </c>
      <c r="K19" s="134" t="s">
        <v>426</v>
      </c>
      <c r="L19" s="141" t="s">
        <v>65</v>
      </c>
      <c r="M19" s="132" t="s">
        <v>200</v>
      </c>
      <c r="N19" s="150" t="s">
        <v>211</v>
      </c>
      <c r="O19" s="132" t="s">
        <v>464</v>
      </c>
      <c r="P19" s="133" t="s">
        <v>22</v>
      </c>
      <c r="Q19" s="133" t="s">
        <v>65</v>
      </c>
      <c r="R19" s="133"/>
    </row>
    <row r="20" spans="1:18" ht="50.1" customHeight="1" x14ac:dyDescent="0.2">
      <c r="A20" s="131" t="s">
        <v>359</v>
      </c>
      <c r="B20" s="175" t="s">
        <v>179</v>
      </c>
      <c r="C20" s="190" t="s">
        <v>83</v>
      </c>
      <c r="D20" s="130" t="s">
        <v>360</v>
      </c>
      <c r="E20" s="130" t="s">
        <v>63</v>
      </c>
      <c r="F20" s="132" t="s">
        <v>371</v>
      </c>
      <c r="G20" s="137" t="s">
        <v>316</v>
      </c>
      <c r="H20" s="135" t="s">
        <v>22</v>
      </c>
      <c r="I20" s="137" t="s">
        <v>306</v>
      </c>
      <c r="J20" s="149" t="s">
        <v>430</v>
      </c>
      <c r="K20" s="134" t="s">
        <v>439</v>
      </c>
      <c r="L20" s="146" t="s">
        <v>22</v>
      </c>
      <c r="M20" s="132" t="s">
        <v>450</v>
      </c>
      <c r="N20" s="150" t="s">
        <v>211</v>
      </c>
      <c r="O20" s="132" t="s">
        <v>222</v>
      </c>
      <c r="P20" s="132" t="s">
        <v>237</v>
      </c>
      <c r="Q20" s="132" t="s">
        <v>491</v>
      </c>
      <c r="R20" s="132"/>
    </row>
    <row r="21" spans="1:18" ht="50.1" customHeight="1" x14ac:dyDescent="0.2">
      <c r="A21" s="131" t="s">
        <v>408</v>
      </c>
      <c r="B21" s="176" t="s">
        <v>175</v>
      </c>
      <c r="C21" s="175" t="s">
        <v>409</v>
      </c>
      <c r="D21" s="130" t="s">
        <v>410</v>
      </c>
      <c r="E21" s="130" t="s">
        <v>63</v>
      </c>
      <c r="F21" s="133" t="s">
        <v>22</v>
      </c>
      <c r="G21" s="135" t="s">
        <v>22</v>
      </c>
      <c r="H21" s="137" t="s">
        <v>64</v>
      </c>
      <c r="I21" s="135" t="s">
        <v>22</v>
      </c>
      <c r="J21" s="147" t="s">
        <v>22</v>
      </c>
      <c r="K21" s="134" t="s">
        <v>64</v>
      </c>
      <c r="L21" s="146" t="s">
        <v>22</v>
      </c>
      <c r="M21" s="132" t="s">
        <v>22</v>
      </c>
      <c r="N21" s="150" t="s">
        <v>22</v>
      </c>
      <c r="O21" s="132" t="s">
        <v>471</v>
      </c>
      <c r="P21" s="133" t="s">
        <v>22</v>
      </c>
      <c r="Q21" s="133" t="s">
        <v>65</v>
      </c>
      <c r="R21" s="132"/>
    </row>
    <row r="22" spans="1:18" ht="50.1" customHeight="1" x14ac:dyDescent="0.2">
      <c r="A22" s="144" t="s">
        <v>59</v>
      </c>
      <c r="B22" s="176" t="s">
        <v>75</v>
      </c>
      <c r="C22" s="176" t="s">
        <v>482</v>
      </c>
      <c r="D22" s="144" t="s">
        <v>95</v>
      </c>
      <c r="E22" s="144" t="s">
        <v>63</v>
      </c>
      <c r="F22" s="141" t="s">
        <v>372</v>
      </c>
      <c r="G22" s="132" t="s">
        <v>388</v>
      </c>
      <c r="H22" s="137" t="s">
        <v>65</v>
      </c>
      <c r="I22" s="141" t="s">
        <v>417</v>
      </c>
      <c r="J22" s="143" t="s">
        <v>431</v>
      </c>
      <c r="K22" s="143" t="s">
        <v>108</v>
      </c>
      <c r="L22" s="141" t="s">
        <v>448</v>
      </c>
      <c r="M22" s="141" t="s">
        <v>452</v>
      </c>
      <c r="N22" s="140" t="s">
        <v>212</v>
      </c>
      <c r="O22" s="141" t="s">
        <v>473</v>
      </c>
      <c r="P22" s="141" t="s">
        <v>490</v>
      </c>
      <c r="Q22" s="141" t="s">
        <v>498</v>
      </c>
      <c r="R22" s="141" t="s">
        <v>500</v>
      </c>
    </row>
    <row r="23" spans="1:18" ht="50.1" customHeight="1" x14ac:dyDescent="0.2">
      <c r="A23" s="163" t="s">
        <v>165</v>
      </c>
      <c r="B23" s="176" t="s">
        <v>518</v>
      </c>
      <c r="C23" s="188" t="s">
        <v>395</v>
      </c>
      <c r="D23" s="144" t="s">
        <v>163</v>
      </c>
      <c r="E23" s="144" t="s">
        <v>63</v>
      </c>
      <c r="F23" s="132" t="s">
        <v>373</v>
      </c>
      <c r="G23" s="132" t="s">
        <v>316</v>
      </c>
      <c r="H23" s="132" t="s">
        <v>306</v>
      </c>
      <c r="I23" s="132" t="s">
        <v>417</v>
      </c>
      <c r="J23" s="134" t="s">
        <v>309</v>
      </c>
      <c r="K23" s="143" t="s">
        <v>437</v>
      </c>
      <c r="L23" s="146" t="s">
        <v>22</v>
      </c>
      <c r="M23" s="141" t="s">
        <v>65</v>
      </c>
      <c r="N23" s="150" t="s">
        <v>457</v>
      </c>
      <c r="O23" s="132" t="s">
        <v>474</v>
      </c>
      <c r="P23" s="132" t="s">
        <v>237</v>
      </c>
      <c r="Q23" s="141" t="s">
        <v>514</v>
      </c>
      <c r="R23" s="141" t="s">
        <v>500</v>
      </c>
    </row>
    <row r="24" spans="1:18" ht="50.1" customHeight="1" x14ac:dyDescent="0.2">
      <c r="A24" s="163" t="s">
        <v>461</v>
      </c>
      <c r="B24" s="176" t="s">
        <v>77</v>
      </c>
      <c r="C24" s="176" t="s">
        <v>463</v>
      </c>
      <c r="D24" s="144"/>
      <c r="E24" s="144"/>
      <c r="F24" s="132"/>
      <c r="G24" s="132"/>
      <c r="H24" s="132"/>
      <c r="I24" s="132"/>
      <c r="J24" s="139" t="s">
        <v>22</v>
      </c>
      <c r="K24" s="135" t="s">
        <v>22</v>
      </c>
      <c r="L24" s="146" t="s">
        <v>22</v>
      </c>
      <c r="M24" s="133" t="s">
        <v>22</v>
      </c>
      <c r="N24" s="153" t="s">
        <v>22</v>
      </c>
      <c r="O24" s="132" t="s">
        <v>475</v>
      </c>
      <c r="P24" s="132" t="s">
        <v>491</v>
      </c>
      <c r="Q24" s="146" t="s">
        <v>506</v>
      </c>
      <c r="R24" s="141" t="s">
        <v>500</v>
      </c>
    </row>
    <row r="25" spans="1:18" ht="50.1" customHeight="1" x14ac:dyDescent="0.2">
      <c r="A25" s="144" t="s">
        <v>41</v>
      </c>
      <c r="B25" s="174" t="s">
        <v>223</v>
      </c>
      <c r="C25" s="186" t="s">
        <v>76</v>
      </c>
      <c r="D25" s="144" t="s">
        <v>89</v>
      </c>
      <c r="E25" s="144" t="s">
        <v>85</v>
      </c>
      <c r="F25" s="137" t="s">
        <v>370</v>
      </c>
      <c r="G25" s="162" t="s">
        <v>22</v>
      </c>
      <c r="H25" s="162" t="s">
        <v>22</v>
      </c>
      <c r="I25" s="133" t="s">
        <v>22</v>
      </c>
      <c r="J25" s="139" t="s">
        <v>22</v>
      </c>
      <c r="K25" s="135" t="s">
        <v>22</v>
      </c>
      <c r="L25" s="146" t="s">
        <v>22</v>
      </c>
      <c r="M25" s="133" t="s">
        <v>22</v>
      </c>
      <c r="N25" s="138" t="s">
        <v>22</v>
      </c>
      <c r="O25" s="135" t="s">
        <v>22</v>
      </c>
      <c r="P25" s="135" t="s">
        <v>493</v>
      </c>
      <c r="Q25" s="135" t="s">
        <v>515</v>
      </c>
      <c r="R25" s="137"/>
    </row>
    <row r="26" spans="1:18" ht="37.5" customHeight="1" x14ac:dyDescent="0.2">
      <c r="A26" s="144" t="s">
        <v>234</v>
      </c>
      <c r="B26" s="176" t="s">
        <v>179</v>
      </c>
      <c r="C26" s="185" t="s">
        <v>82</v>
      </c>
      <c r="D26" s="144" t="s">
        <v>180</v>
      </c>
      <c r="E26" s="144" t="s">
        <v>63</v>
      </c>
      <c r="F26" s="137" t="s">
        <v>375</v>
      </c>
      <c r="G26" s="162" t="s">
        <v>22</v>
      </c>
      <c r="H26" s="132" t="s">
        <v>298</v>
      </c>
      <c r="I26" s="132" t="s">
        <v>315</v>
      </c>
      <c r="J26" s="134" t="s">
        <v>309</v>
      </c>
      <c r="K26" s="134" t="s">
        <v>426</v>
      </c>
      <c r="L26" s="146" t="s">
        <v>22</v>
      </c>
      <c r="M26" s="132" t="s">
        <v>184</v>
      </c>
      <c r="N26" s="138" t="s">
        <v>200</v>
      </c>
      <c r="O26" s="135" t="s">
        <v>465</v>
      </c>
      <c r="P26" s="137" t="s">
        <v>237</v>
      </c>
      <c r="Q26" s="135" t="s">
        <v>507</v>
      </c>
      <c r="R26" s="137"/>
    </row>
    <row r="27" spans="1:18" ht="39.75" customHeight="1" x14ac:dyDescent="0.2">
      <c r="A27" s="144" t="s">
        <v>411</v>
      </c>
      <c r="B27" s="176" t="s">
        <v>380</v>
      </c>
      <c r="C27" s="184" t="s">
        <v>462</v>
      </c>
      <c r="D27" s="144" t="s">
        <v>171</v>
      </c>
      <c r="E27" s="144" t="s">
        <v>63</v>
      </c>
      <c r="F27" s="135" t="s">
        <v>22</v>
      </c>
      <c r="G27" s="162" t="s">
        <v>22</v>
      </c>
      <c r="H27" s="132" t="s">
        <v>306</v>
      </c>
      <c r="I27" s="132" t="s">
        <v>315</v>
      </c>
      <c r="J27" s="134" t="s">
        <v>309</v>
      </c>
      <c r="K27" s="134" t="s">
        <v>426</v>
      </c>
      <c r="L27" s="141" t="s">
        <v>65</v>
      </c>
      <c r="M27" s="132" t="s">
        <v>184</v>
      </c>
      <c r="N27" s="138" t="s">
        <v>200</v>
      </c>
      <c r="O27" s="135" t="s">
        <v>65</v>
      </c>
      <c r="P27" s="137" t="s">
        <v>494</v>
      </c>
      <c r="Q27" s="137" t="s">
        <v>65</v>
      </c>
      <c r="R27" s="137" t="s">
        <v>491</v>
      </c>
    </row>
    <row r="28" spans="1:18" ht="44.25" customHeight="1" x14ac:dyDescent="0.2">
      <c r="A28" s="144" t="s">
        <v>420</v>
      </c>
      <c r="B28" s="176" t="s">
        <v>380</v>
      </c>
      <c r="C28" s="187" t="s">
        <v>423</v>
      </c>
      <c r="D28" s="144" t="s">
        <v>424</v>
      </c>
      <c r="E28" s="144" t="s">
        <v>63</v>
      </c>
      <c r="F28" s="135" t="s">
        <v>22</v>
      </c>
      <c r="G28" s="135" t="s">
        <v>22</v>
      </c>
      <c r="H28" s="135" t="s">
        <v>22</v>
      </c>
      <c r="I28" s="132" t="s">
        <v>306</v>
      </c>
      <c r="J28" s="134" t="s">
        <v>315</v>
      </c>
      <c r="K28" s="134" t="s">
        <v>440</v>
      </c>
      <c r="L28" s="146" t="s">
        <v>22</v>
      </c>
      <c r="M28" s="132" t="s">
        <v>184</v>
      </c>
      <c r="N28" s="138" t="s">
        <v>200</v>
      </c>
      <c r="O28" s="135" t="s">
        <v>211</v>
      </c>
      <c r="P28" s="137" t="s">
        <v>65</v>
      </c>
      <c r="Q28" s="137" t="s">
        <v>508</v>
      </c>
      <c r="R28" s="137" t="s">
        <v>491</v>
      </c>
    </row>
    <row r="29" spans="1:18" ht="45.75" customHeight="1" x14ac:dyDescent="0.2">
      <c r="A29" s="144" t="s">
        <v>445</v>
      </c>
      <c r="B29" s="176" t="s">
        <v>73</v>
      </c>
      <c r="C29" s="183" t="s">
        <v>519</v>
      </c>
      <c r="D29" s="144" t="s">
        <v>92</v>
      </c>
      <c r="E29" s="144" t="s">
        <v>63</v>
      </c>
      <c r="F29" s="135"/>
      <c r="G29" s="135" t="s">
        <v>22</v>
      </c>
      <c r="H29" s="135" t="s">
        <v>22</v>
      </c>
      <c r="I29" s="135" t="s">
        <v>22</v>
      </c>
      <c r="J29" s="135" t="s">
        <v>22</v>
      </c>
      <c r="K29" s="134" t="s">
        <v>437</v>
      </c>
      <c r="L29" s="141" t="s">
        <v>65</v>
      </c>
      <c r="M29" s="132" t="s">
        <v>453</v>
      </c>
      <c r="N29" s="138" t="s">
        <v>64</v>
      </c>
      <c r="O29" s="135" t="s">
        <v>477</v>
      </c>
      <c r="P29" s="137" t="s">
        <v>495</v>
      </c>
      <c r="Q29" s="137" t="s">
        <v>501</v>
      </c>
      <c r="R29" s="137"/>
    </row>
    <row r="30" spans="1:18" ht="44.25" customHeight="1" x14ac:dyDescent="0.2">
      <c r="A30" s="144" t="s">
        <v>379</v>
      </c>
      <c r="B30" s="176" t="s">
        <v>77</v>
      </c>
      <c r="C30" s="183" t="s">
        <v>199</v>
      </c>
      <c r="D30" s="144" t="s">
        <v>92</v>
      </c>
      <c r="E30" s="144" t="s">
        <v>63</v>
      </c>
      <c r="F30" s="145" t="s">
        <v>381</v>
      </c>
      <c r="G30" s="162" t="s">
        <v>22</v>
      </c>
      <c r="H30" s="162" t="s">
        <v>22</v>
      </c>
      <c r="I30" s="132" t="s">
        <v>418</v>
      </c>
      <c r="J30" s="139" t="s">
        <v>22</v>
      </c>
      <c r="K30" s="135" t="s">
        <v>22</v>
      </c>
      <c r="L30" s="146" t="s">
        <v>22</v>
      </c>
      <c r="M30" s="132" t="s">
        <v>22</v>
      </c>
      <c r="N30" s="138" t="s">
        <v>22</v>
      </c>
      <c r="O30" s="135" t="s">
        <v>22</v>
      </c>
      <c r="P30" s="135" t="s">
        <v>22</v>
      </c>
      <c r="Q30" s="135" t="s">
        <v>65</v>
      </c>
      <c r="R30" s="137"/>
    </row>
    <row r="31" spans="1:18" ht="45" customHeight="1" x14ac:dyDescent="0.2">
      <c r="A31" s="144" t="s">
        <v>421</v>
      </c>
      <c r="B31" s="176" t="s">
        <v>73</v>
      </c>
      <c r="C31" s="183" t="s">
        <v>199</v>
      </c>
      <c r="D31" s="144" t="s">
        <v>337</v>
      </c>
      <c r="E31" s="144" t="s">
        <v>63</v>
      </c>
      <c r="F31" s="131"/>
      <c r="G31" s="135" t="s">
        <v>22</v>
      </c>
      <c r="H31" s="135" t="s">
        <v>22</v>
      </c>
      <c r="I31" s="132" t="s">
        <v>315</v>
      </c>
      <c r="J31" s="134" t="s">
        <v>309</v>
      </c>
      <c r="K31" s="134" t="s">
        <v>441</v>
      </c>
      <c r="L31" s="141" t="s">
        <v>65</v>
      </c>
      <c r="M31" s="132" t="s">
        <v>65</v>
      </c>
      <c r="N31" s="138" t="s">
        <v>212</v>
      </c>
      <c r="O31" s="135" t="s">
        <v>479</v>
      </c>
      <c r="P31" s="135" t="s">
        <v>237</v>
      </c>
      <c r="Q31" s="135" t="s">
        <v>65</v>
      </c>
      <c r="R31" s="137"/>
    </row>
    <row r="32" spans="1:18" ht="42" customHeight="1" x14ac:dyDescent="0.2">
      <c r="A32" s="144" t="s">
        <v>391</v>
      </c>
      <c r="B32" s="176" t="s">
        <v>73</v>
      </c>
      <c r="C32" s="176" t="s">
        <v>392</v>
      </c>
      <c r="D32" s="144" t="s">
        <v>393</v>
      </c>
      <c r="E32" s="144"/>
      <c r="F32" s="148" t="s">
        <v>22</v>
      </c>
      <c r="G32" s="132" t="s">
        <v>316</v>
      </c>
      <c r="H32" s="162" t="s">
        <v>22</v>
      </c>
      <c r="I32" s="132" t="s">
        <v>306</v>
      </c>
      <c r="J32" s="134" t="s">
        <v>432</v>
      </c>
      <c r="K32" s="135" t="s">
        <v>22</v>
      </c>
      <c r="L32" s="146" t="s">
        <v>22</v>
      </c>
      <c r="M32" s="132" t="s">
        <v>184</v>
      </c>
      <c r="N32" s="138" t="s">
        <v>456</v>
      </c>
      <c r="O32" s="135" t="s">
        <v>476</v>
      </c>
      <c r="P32" s="135" t="s">
        <v>222</v>
      </c>
      <c r="Q32" s="137" t="s">
        <v>509</v>
      </c>
      <c r="R32" s="137"/>
    </row>
    <row r="33" spans="1:18" ht="50.1" customHeight="1" x14ac:dyDescent="0.2">
      <c r="A33" s="144" t="s">
        <v>42</v>
      </c>
      <c r="B33" s="176" t="s">
        <v>125</v>
      </c>
      <c r="C33" s="191" t="s">
        <v>83</v>
      </c>
      <c r="D33" s="144" t="s">
        <v>102</v>
      </c>
      <c r="E33" s="144" t="s">
        <v>63</v>
      </c>
      <c r="F33" s="132" t="s">
        <v>376</v>
      </c>
      <c r="G33" s="162" t="s">
        <v>22</v>
      </c>
      <c r="H33" s="162" t="s">
        <v>22</v>
      </c>
      <c r="I33" s="133" t="s">
        <v>22</v>
      </c>
      <c r="J33" s="151" t="s">
        <v>22</v>
      </c>
      <c r="K33" s="135" t="s">
        <v>22</v>
      </c>
      <c r="L33" s="146" t="s">
        <v>22</v>
      </c>
      <c r="M33" s="141" t="s">
        <v>184</v>
      </c>
      <c r="N33" s="150" t="s">
        <v>22</v>
      </c>
      <c r="O33" s="133" t="s">
        <v>141</v>
      </c>
      <c r="P33" s="133" t="s">
        <v>22</v>
      </c>
      <c r="Q33" s="133" t="s">
        <v>510</v>
      </c>
      <c r="R33" s="132"/>
    </row>
    <row r="34" spans="1:18" ht="50.1" customHeight="1" x14ac:dyDescent="0.2">
      <c r="A34" s="144" t="s">
        <v>486</v>
      </c>
      <c r="B34" s="176" t="s">
        <v>73</v>
      </c>
      <c r="C34" s="188" t="s">
        <v>395</v>
      </c>
      <c r="D34" s="144"/>
      <c r="E34" s="144"/>
      <c r="F34" s="132"/>
      <c r="G34" s="162"/>
      <c r="H34" s="162"/>
      <c r="I34" s="133"/>
      <c r="J34" s="151"/>
      <c r="K34" s="147" t="s">
        <v>22</v>
      </c>
      <c r="L34" s="146" t="s">
        <v>22</v>
      </c>
      <c r="M34" s="146" t="s">
        <v>22</v>
      </c>
      <c r="N34" s="153" t="s">
        <v>22</v>
      </c>
      <c r="O34" s="133" t="s">
        <v>64</v>
      </c>
      <c r="P34" s="132" t="s">
        <v>64</v>
      </c>
      <c r="Q34" s="133" t="s">
        <v>510</v>
      </c>
      <c r="R34" s="132"/>
    </row>
    <row r="35" spans="1:18" ht="48.75" customHeight="1" x14ac:dyDescent="0.2">
      <c r="A35" s="144" t="s">
        <v>362</v>
      </c>
      <c r="B35" s="176" t="s">
        <v>77</v>
      </c>
      <c r="C35" s="180" t="s">
        <v>199</v>
      </c>
      <c r="D35" s="144" t="s">
        <v>363</v>
      </c>
      <c r="E35" s="144" t="s">
        <v>63</v>
      </c>
      <c r="F35" s="132" t="s">
        <v>316</v>
      </c>
      <c r="G35" s="132" t="s">
        <v>306</v>
      </c>
      <c r="H35" s="162" t="s">
        <v>22</v>
      </c>
      <c r="I35" s="133" t="s">
        <v>22</v>
      </c>
      <c r="J35" s="143" t="s">
        <v>433</v>
      </c>
      <c r="K35" s="143" t="s">
        <v>442</v>
      </c>
      <c r="L35" s="141" t="s">
        <v>65</v>
      </c>
      <c r="M35" s="178" t="s">
        <v>485</v>
      </c>
      <c r="N35" s="142" t="s">
        <v>22</v>
      </c>
      <c r="O35" s="146" t="s">
        <v>480</v>
      </c>
      <c r="P35" s="146" t="s">
        <v>496</v>
      </c>
      <c r="Q35" s="132" t="s">
        <v>516</v>
      </c>
      <c r="R35" s="132" t="s">
        <v>491</v>
      </c>
    </row>
    <row r="38" spans="1:18" x14ac:dyDescent="0.2">
      <c r="A38" s="164"/>
      <c r="B38" s="164"/>
      <c r="C38" s="164"/>
      <c r="D38" s="164"/>
      <c r="E38" s="164"/>
      <c r="F38" s="152"/>
      <c r="G38" s="152"/>
      <c r="H38" s="152"/>
      <c r="I38" s="152"/>
      <c r="J38" s="152"/>
      <c r="K38" s="152"/>
      <c r="L38" s="165"/>
      <c r="M38" s="152"/>
      <c r="N38" s="152"/>
      <c r="O38" s="152"/>
      <c r="P38" s="152"/>
      <c r="Q38" s="164"/>
      <c r="R38" s="152"/>
    </row>
    <row r="39" spans="1:18" x14ac:dyDescent="0.2">
      <c r="A39" s="166"/>
      <c r="B39" s="166"/>
      <c r="C39" s="166"/>
      <c r="D39" s="166"/>
      <c r="E39" s="166"/>
      <c r="F39" s="152"/>
      <c r="G39" s="152"/>
      <c r="H39" s="152"/>
      <c r="I39" s="152"/>
      <c r="J39" s="152"/>
      <c r="K39" s="152"/>
      <c r="L39" s="165"/>
      <c r="M39" s="152"/>
      <c r="N39" s="152"/>
      <c r="O39" s="152"/>
      <c r="P39" s="152"/>
      <c r="Q39" s="164"/>
      <c r="R39" s="152"/>
    </row>
    <row r="40" spans="1:18" ht="325.5" customHeight="1" x14ac:dyDescent="0.2">
      <c r="A40" s="164"/>
      <c r="B40" s="164"/>
      <c r="C40" s="164"/>
      <c r="D40" s="164"/>
      <c r="E40" s="164"/>
      <c r="F40" s="152"/>
      <c r="G40" s="152"/>
      <c r="H40" s="152"/>
      <c r="I40" s="152"/>
      <c r="J40" s="152"/>
      <c r="K40" s="152"/>
      <c r="L40" s="165"/>
      <c r="M40" s="152"/>
      <c r="N40" s="152"/>
      <c r="O40" s="152"/>
      <c r="P40" s="152"/>
      <c r="Q40" s="164"/>
      <c r="R40" s="152"/>
    </row>
    <row r="41" spans="1:18" x14ac:dyDescent="0.2">
      <c r="A41" s="164" t="s">
        <v>19</v>
      </c>
      <c r="B41" s="164"/>
      <c r="C41" s="164"/>
      <c r="D41" s="164"/>
      <c r="E41" s="164"/>
      <c r="F41" s="152"/>
      <c r="G41" s="152"/>
      <c r="H41" s="152"/>
      <c r="I41" s="152"/>
      <c r="J41" s="152"/>
      <c r="K41" s="152"/>
      <c r="L41" s="165"/>
      <c r="M41" s="152"/>
      <c r="N41" s="152"/>
      <c r="O41" s="152"/>
      <c r="P41" s="152"/>
      <c r="Q41" s="164"/>
      <c r="R41" s="152"/>
    </row>
    <row r="42" spans="1:18" x14ac:dyDescent="0.2">
      <c r="A42" s="130" t="s">
        <v>0</v>
      </c>
      <c r="B42" s="130" t="s">
        <v>61</v>
      </c>
      <c r="C42" s="130" t="s">
        <v>62</v>
      </c>
      <c r="D42" s="130" t="s">
        <v>86</v>
      </c>
      <c r="E42" s="137" t="s">
        <v>105</v>
      </c>
      <c r="F42" s="158" t="s">
        <v>324</v>
      </c>
      <c r="G42" s="158" t="s">
        <v>258</v>
      </c>
      <c r="H42" s="158" t="s">
        <v>259</v>
      </c>
      <c r="I42" s="158" t="s">
        <v>260</v>
      </c>
      <c r="J42" s="158" t="s">
        <v>261</v>
      </c>
      <c r="K42" s="158" t="s">
        <v>262</v>
      </c>
      <c r="L42" s="167" t="s">
        <v>263</v>
      </c>
      <c r="M42" s="158" t="s">
        <v>264</v>
      </c>
      <c r="N42" s="158" t="s">
        <v>265</v>
      </c>
      <c r="O42" s="158"/>
      <c r="P42" s="158"/>
      <c r="Q42" s="132"/>
      <c r="R42" s="158"/>
    </row>
    <row r="43" spans="1:18" ht="42.75" customHeight="1" x14ac:dyDescent="0.2">
      <c r="A43" s="145" t="s">
        <v>44</v>
      </c>
      <c r="B43" s="174" t="s">
        <v>75</v>
      </c>
      <c r="C43" s="174" t="s">
        <v>120</v>
      </c>
      <c r="D43" s="131" t="s">
        <v>88</v>
      </c>
      <c r="E43" s="131" t="s">
        <v>85</v>
      </c>
      <c r="F43" s="137"/>
      <c r="G43" s="132"/>
      <c r="H43" s="132"/>
      <c r="I43" s="132"/>
      <c r="J43" s="141"/>
      <c r="K43" s="141"/>
      <c r="L43" s="141"/>
      <c r="M43" s="132"/>
      <c r="N43" s="137"/>
      <c r="O43" s="137"/>
      <c r="P43" s="137"/>
      <c r="Q43" s="138"/>
      <c r="R43" s="137"/>
    </row>
    <row r="44" spans="1:18" ht="46.5" customHeight="1" x14ac:dyDescent="0.2">
      <c r="A44" s="145" t="s">
        <v>203</v>
      </c>
      <c r="B44" s="174" t="s">
        <v>75</v>
      </c>
      <c r="C44" s="174" t="s">
        <v>120</v>
      </c>
      <c r="D44" s="131" t="s">
        <v>206</v>
      </c>
      <c r="E44" s="131" t="s">
        <v>85</v>
      </c>
      <c r="F44" s="137" t="s">
        <v>364</v>
      </c>
      <c r="G44" s="162" t="s">
        <v>22</v>
      </c>
      <c r="H44" s="162" t="s">
        <v>22</v>
      </c>
      <c r="I44" s="132" t="s">
        <v>412</v>
      </c>
      <c r="J44" s="133" t="s">
        <v>22</v>
      </c>
      <c r="K44" s="135" t="s">
        <v>22</v>
      </c>
      <c r="L44" s="135" t="s">
        <v>22</v>
      </c>
      <c r="M44" s="141"/>
      <c r="N44" s="137"/>
      <c r="O44" s="137"/>
      <c r="P44" s="137"/>
      <c r="Q44" s="138"/>
      <c r="R44" s="137"/>
    </row>
    <row r="45" spans="1:18" ht="34.5" customHeight="1" x14ac:dyDescent="0.2">
      <c r="A45" s="145" t="s">
        <v>204</v>
      </c>
      <c r="B45" s="174" t="s">
        <v>75</v>
      </c>
      <c r="C45" s="174" t="s">
        <v>120</v>
      </c>
      <c r="D45" s="131" t="s">
        <v>207</v>
      </c>
      <c r="E45" s="131" t="s">
        <v>85</v>
      </c>
      <c r="F45" s="137" t="s">
        <v>365</v>
      </c>
      <c r="G45" s="162" t="s">
        <v>22</v>
      </c>
      <c r="H45" s="162" t="s">
        <v>22</v>
      </c>
      <c r="I45" s="133" t="s">
        <v>22</v>
      </c>
      <c r="J45" s="132"/>
      <c r="K45" s="133"/>
      <c r="L45" s="146"/>
      <c r="M45" s="133"/>
      <c r="N45" s="137"/>
      <c r="O45" s="133" t="s">
        <v>22</v>
      </c>
      <c r="P45" s="133" t="s">
        <v>22</v>
      </c>
      <c r="Q45" s="153" t="s">
        <v>22</v>
      </c>
      <c r="R45" s="133" t="s">
        <v>22</v>
      </c>
    </row>
    <row r="46" spans="1:18" ht="36.75" customHeight="1" x14ac:dyDescent="0.2">
      <c r="A46" s="145" t="s">
        <v>7</v>
      </c>
      <c r="B46" s="175" t="s">
        <v>104</v>
      </c>
      <c r="C46" s="175" t="s">
        <v>82</v>
      </c>
      <c r="D46" s="137" t="s">
        <v>96</v>
      </c>
      <c r="E46" s="137" t="s">
        <v>63</v>
      </c>
      <c r="F46" s="137"/>
      <c r="G46" s="141" t="s">
        <v>278</v>
      </c>
      <c r="H46" s="141" t="s">
        <v>289</v>
      </c>
      <c r="I46" s="146"/>
      <c r="J46" s="132"/>
      <c r="K46" s="141"/>
      <c r="L46" s="141"/>
      <c r="M46" s="132" t="s">
        <v>64</v>
      </c>
      <c r="N46" s="133"/>
      <c r="O46" s="146"/>
      <c r="P46" s="137"/>
      <c r="Q46" s="140"/>
      <c r="R46" s="141"/>
    </row>
    <row r="47" spans="1:18" ht="39" customHeight="1" x14ac:dyDescent="0.2">
      <c r="A47" s="168" t="s">
        <v>53</v>
      </c>
      <c r="B47" s="176" t="s">
        <v>75</v>
      </c>
      <c r="C47" s="176" t="s">
        <v>121</v>
      </c>
      <c r="D47" s="144" t="s">
        <v>101</v>
      </c>
      <c r="E47" s="144" t="s">
        <v>85</v>
      </c>
      <c r="F47" s="137"/>
      <c r="G47" s="141" t="s">
        <v>290</v>
      </c>
      <c r="H47" s="141" t="s">
        <v>303</v>
      </c>
      <c r="I47" s="141" t="s">
        <v>65</v>
      </c>
      <c r="J47" s="141" t="s">
        <v>346</v>
      </c>
      <c r="K47" s="141"/>
      <c r="L47" s="141"/>
      <c r="M47" s="133"/>
      <c r="N47" s="133"/>
      <c r="O47" s="137"/>
      <c r="P47" s="137"/>
      <c r="R47" s="169"/>
    </row>
    <row r="48" spans="1:18" ht="42" customHeight="1" x14ac:dyDescent="0.2">
      <c r="A48" s="145" t="s">
        <v>50</v>
      </c>
      <c r="B48" s="175" t="s">
        <v>77</v>
      </c>
      <c r="C48" s="175" t="s">
        <v>81</v>
      </c>
      <c r="D48" s="137" t="s">
        <v>98</v>
      </c>
      <c r="E48" s="137" t="s">
        <v>85</v>
      </c>
      <c r="F48" s="154"/>
      <c r="G48" s="133" t="s">
        <v>22</v>
      </c>
      <c r="H48" s="133" t="s">
        <v>22</v>
      </c>
      <c r="I48" s="133" t="s">
        <v>22</v>
      </c>
      <c r="J48" s="146" t="s">
        <v>22</v>
      </c>
      <c r="K48" s="133" t="s">
        <v>22</v>
      </c>
      <c r="L48" s="146" t="s">
        <v>22</v>
      </c>
      <c r="M48" s="133"/>
      <c r="N48" s="133"/>
      <c r="O48" s="133"/>
      <c r="P48" s="133"/>
      <c r="Q48" s="153"/>
      <c r="R48" s="133"/>
    </row>
    <row r="49" spans="1:18" ht="42.75" customHeight="1" x14ac:dyDescent="0.2">
      <c r="A49" s="168" t="s">
        <v>56</v>
      </c>
      <c r="B49" s="176" t="s">
        <v>73</v>
      </c>
      <c r="C49" s="176" t="s">
        <v>78</v>
      </c>
      <c r="D49" s="144" t="s">
        <v>100</v>
      </c>
      <c r="E49" s="144" t="s">
        <v>85</v>
      </c>
      <c r="F49" s="141"/>
      <c r="G49" s="132" t="s">
        <v>159</v>
      </c>
      <c r="H49" s="132" t="s">
        <v>166</v>
      </c>
      <c r="I49" s="132" t="s">
        <v>65</v>
      </c>
      <c r="J49" s="132" t="s">
        <v>65</v>
      </c>
      <c r="K49" s="132" t="s">
        <v>184</v>
      </c>
      <c r="L49" s="146" t="s">
        <v>22</v>
      </c>
      <c r="M49" s="133"/>
      <c r="N49" s="133"/>
      <c r="O49" s="133"/>
      <c r="P49" s="132"/>
      <c r="Q49" s="150"/>
      <c r="R49" s="132"/>
    </row>
    <row r="50" spans="1:18" ht="45" customHeight="1" x14ac:dyDescent="0.2">
      <c r="A50" s="168" t="s">
        <v>116</v>
      </c>
      <c r="B50" s="176" t="s">
        <v>123</v>
      </c>
      <c r="C50" s="176" t="s">
        <v>120</v>
      </c>
      <c r="D50" s="144" t="s">
        <v>117</v>
      </c>
      <c r="E50" s="144" t="s">
        <v>85</v>
      </c>
      <c r="F50" s="132"/>
      <c r="G50" s="133" t="s">
        <v>22</v>
      </c>
      <c r="H50" s="133" t="s">
        <v>22</v>
      </c>
      <c r="I50" s="133" t="s">
        <v>22</v>
      </c>
      <c r="J50" s="132" t="s">
        <v>182</v>
      </c>
      <c r="K50" s="141" t="s">
        <v>187</v>
      </c>
      <c r="L50" s="146" t="s">
        <v>22</v>
      </c>
      <c r="M50" s="133" t="s">
        <v>22</v>
      </c>
      <c r="N50" s="137"/>
      <c r="O50" s="135"/>
      <c r="P50" s="135"/>
      <c r="Q50" s="138"/>
      <c r="R50" s="137"/>
    </row>
    <row r="51" spans="1:18" ht="45" customHeight="1" x14ac:dyDescent="0.2">
      <c r="A51" s="145" t="s">
        <v>111</v>
      </c>
      <c r="B51" s="174" t="s">
        <v>77</v>
      </c>
      <c r="C51" s="174" t="s">
        <v>121</v>
      </c>
      <c r="D51" s="131" t="s">
        <v>113</v>
      </c>
      <c r="E51" s="131" t="s">
        <v>85</v>
      </c>
      <c r="F51" s="137" t="s">
        <v>365</v>
      </c>
      <c r="G51" s="162" t="s">
        <v>22</v>
      </c>
      <c r="H51" s="162" t="s">
        <v>22</v>
      </c>
      <c r="I51" s="162" t="s">
        <v>22</v>
      </c>
      <c r="J51" s="132"/>
      <c r="K51" s="141"/>
      <c r="L51" s="141"/>
      <c r="M51" s="141" t="s">
        <v>211</v>
      </c>
      <c r="N51" s="137"/>
      <c r="O51" s="135"/>
      <c r="P51" s="135"/>
      <c r="Q51" s="138"/>
      <c r="R51" s="137"/>
    </row>
    <row r="52" spans="1:18" ht="42.75" customHeight="1" x14ac:dyDescent="0.2">
      <c r="A52" s="168" t="s">
        <v>145</v>
      </c>
      <c r="B52" s="176" t="s">
        <v>123</v>
      </c>
      <c r="C52" s="176" t="s">
        <v>121</v>
      </c>
      <c r="D52" s="144" t="s">
        <v>146</v>
      </c>
      <c r="E52" s="144" t="s">
        <v>85</v>
      </c>
      <c r="F52" s="137"/>
      <c r="G52" s="132" t="s">
        <v>160</v>
      </c>
      <c r="H52" s="133" t="s">
        <v>22</v>
      </c>
      <c r="I52" s="133" t="s">
        <v>22</v>
      </c>
      <c r="J52" s="133" t="s">
        <v>22</v>
      </c>
      <c r="K52" s="133" t="s">
        <v>22</v>
      </c>
      <c r="L52" s="146" t="s">
        <v>22</v>
      </c>
      <c r="M52" s="132"/>
      <c r="N52" s="137"/>
      <c r="O52" s="135"/>
      <c r="P52" s="135"/>
      <c r="Q52" s="138"/>
      <c r="R52" s="137"/>
    </row>
    <row r="53" spans="1:18" ht="1.5" hidden="1" customHeight="1" x14ac:dyDescent="0.2">
      <c r="A53" s="170"/>
      <c r="B53" s="177"/>
      <c r="C53" s="177"/>
      <c r="D53" s="130"/>
      <c r="E53" s="130"/>
      <c r="F53" s="137"/>
      <c r="G53" s="137"/>
      <c r="H53" s="137"/>
      <c r="I53" s="137"/>
      <c r="J53" s="137"/>
      <c r="K53" s="133" t="s">
        <v>22</v>
      </c>
      <c r="L53" s="146" t="s">
        <v>22</v>
      </c>
      <c r="M53" s="133" t="s">
        <v>22</v>
      </c>
      <c r="N53" s="137"/>
      <c r="O53" s="137"/>
      <c r="P53" s="137"/>
      <c r="R53" s="169"/>
    </row>
    <row r="54" spans="1:18" ht="45" customHeight="1" x14ac:dyDescent="0.2">
      <c r="A54" s="145" t="s">
        <v>161</v>
      </c>
      <c r="B54" s="174" t="s">
        <v>75</v>
      </c>
      <c r="C54" s="174" t="s">
        <v>396</v>
      </c>
      <c r="D54" s="131" t="s">
        <v>162</v>
      </c>
      <c r="E54" s="131" t="s">
        <v>63</v>
      </c>
      <c r="F54" s="137" t="s">
        <v>382</v>
      </c>
      <c r="G54" s="162" t="s">
        <v>22</v>
      </c>
      <c r="H54" s="162" t="s">
        <v>22</v>
      </c>
      <c r="I54" s="133" t="s">
        <v>22</v>
      </c>
      <c r="J54" s="133" t="s">
        <v>22</v>
      </c>
      <c r="K54" s="135" t="s">
        <v>22</v>
      </c>
      <c r="L54" s="145" t="s">
        <v>185</v>
      </c>
      <c r="M54" s="133"/>
      <c r="N54" s="146"/>
      <c r="O54" s="137"/>
      <c r="P54" s="171"/>
      <c r="Q54" s="138"/>
      <c r="R54" s="137"/>
    </row>
    <row r="55" spans="1:18" ht="45" customHeight="1" x14ac:dyDescent="0.2">
      <c r="A55" s="168" t="s">
        <v>167</v>
      </c>
      <c r="B55" s="176" t="s">
        <v>175</v>
      </c>
      <c r="C55" s="176" t="s">
        <v>177</v>
      </c>
      <c r="D55" s="144" t="s">
        <v>171</v>
      </c>
      <c r="E55" s="144" t="s">
        <v>63</v>
      </c>
      <c r="F55" s="137"/>
      <c r="G55" s="133"/>
      <c r="H55" s="132" t="s">
        <v>168</v>
      </c>
      <c r="I55" s="132" t="s">
        <v>458</v>
      </c>
      <c r="J55" s="132" t="s">
        <v>183</v>
      </c>
      <c r="K55" s="132" t="s">
        <v>186</v>
      </c>
      <c r="L55" s="141" t="s">
        <v>202</v>
      </c>
      <c r="M55" s="141" t="s">
        <v>211</v>
      </c>
      <c r="N55" s="146"/>
      <c r="O55" s="141"/>
      <c r="P55" s="141"/>
      <c r="Q55" s="140"/>
      <c r="R55" s="141"/>
    </row>
    <row r="56" spans="1:18" ht="45" customHeight="1" x14ac:dyDescent="0.2">
      <c r="A56" s="168" t="s">
        <v>284</v>
      </c>
      <c r="B56" s="176" t="s">
        <v>175</v>
      </c>
      <c r="C56" s="176" t="s">
        <v>177</v>
      </c>
      <c r="D56" s="144" t="s">
        <v>171</v>
      </c>
      <c r="E56" s="144" t="s">
        <v>63</v>
      </c>
      <c r="F56" s="137" t="s">
        <v>374</v>
      </c>
      <c r="G56" s="132" t="s">
        <v>316</v>
      </c>
      <c r="H56" s="162" t="s">
        <v>22</v>
      </c>
      <c r="I56" s="133" t="s">
        <v>22</v>
      </c>
      <c r="J56" s="133" t="s">
        <v>22</v>
      </c>
      <c r="K56" s="135" t="s">
        <v>22</v>
      </c>
      <c r="L56" s="136" t="s">
        <v>185</v>
      </c>
      <c r="M56" s="141"/>
      <c r="N56" s="146"/>
      <c r="O56" s="137"/>
      <c r="P56" s="137"/>
      <c r="Q56" s="138"/>
      <c r="R56" s="137"/>
    </row>
    <row r="57" spans="1:18" ht="45" customHeight="1" x14ac:dyDescent="0.2">
      <c r="A57" s="168" t="s">
        <v>191</v>
      </c>
      <c r="B57" s="176" t="s">
        <v>195</v>
      </c>
      <c r="C57" s="176" t="s">
        <v>198</v>
      </c>
      <c r="D57" s="144" t="s">
        <v>197</v>
      </c>
      <c r="E57" s="144" t="s">
        <v>63</v>
      </c>
      <c r="F57" s="137"/>
      <c r="G57" s="133"/>
      <c r="H57" s="133" t="s">
        <v>22</v>
      </c>
      <c r="I57" s="133" t="s">
        <v>22</v>
      </c>
      <c r="J57" s="133" t="s">
        <v>22</v>
      </c>
      <c r="K57" s="132" t="s">
        <v>184</v>
      </c>
      <c r="L57" s="146" t="s">
        <v>22</v>
      </c>
      <c r="M57" s="141"/>
      <c r="N57" s="137"/>
      <c r="O57" s="137"/>
      <c r="P57" s="137"/>
      <c r="Q57" s="138"/>
      <c r="R57" s="137"/>
    </row>
    <row r="58" spans="1:18" ht="42" customHeight="1" x14ac:dyDescent="0.2">
      <c r="A58" s="145" t="s">
        <v>188</v>
      </c>
      <c r="B58" s="174" t="s">
        <v>77</v>
      </c>
      <c r="C58" s="174" t="s">
        <v>199</v>
      </c>
      <c r="D58" s="131" t="s">
        <v>192</v>
      </c>
      <c r="E58" s="131" t="s">
        <v>63</v>
      </c>
      <c r="F58" s="137"/>
      <c r="G58" s="132"/>
      <c r="H58" s="133" t="s">
        <v>22</v>
      </c>
      <c r="I58" s="133" t="s">
        <v>22</v>
      </c>
      <c r="J58" s="133" t="s">
        <v>22</v>
      </c>
      <c r="K58" s="141" t="s">
        <v>184</v>
      </c>
      <c r="L58" s="141" t="s">
        <v>200</v>
      </c>
      <c r="M58" s="137" t="s">
        <v>213</v>
      </c>
      <c r="N58" s="137"/>
      <c r="O58" s="146"/>
      <c r="P58" s="137"/>
      <c r="Q58" s="140"/>
      <c r="R58" s="141"/>
    </row>
    <row r="59" spans="1:18" ht="42" customHeight="1" x14ac:dyDescent="0.2">
      <c r="A59" s="145" t="s">
        <v>205</v>
      </c>
      <c r="B59" s="174" t="s">
        <v>73</v>
      </c>
      <c r="C59" s="174" t="s">
        <v>209</v>
      </c>
      <c r="D59" s="131" t="s">
        <v>208</v>
      </c>
      <c r="E59" s="131" t="s">
        <v>63</v>
      </c>
      <c r="F59" s="137"/>
      <c r="G59" s="132"/>
      <c r="H59" s="133" t="s">
        <v>22</v>
      </c>
      <c r="I59" s="133" t="s">
        <v>22</v>
      </c>
      <c r="J59" s="133" t="s">
        <v>22</v>
      </c>
      <c r="K59" s="133" t="s">
        <v>22</v>
      </c>
      <c r="L59" s="141" t="s">
        <v>200</v>
      </c>
      <c r="M59" s="133"/>
      <c r="N59" s="133"/>
      <c r="O59" s="137"/>
      <c r="P59" s="137"/>
      <c r="Q59" s="138"/>
      <c r="R59" s="137"/>
    </row>
    <row r="60" spans="1:18" ht="42" customHeight="1" x14ac:dyDescent="0.2">
      <c r="A60" s="168" t="s">
        <v>253</v>
      </c>
      <c r="B60" s="176" t="s">
        <v>175</v>
      </c>
      <c r="C60" s="174" t="s">
        <v>81</v>
      </c>
      <c r="D60" s="144" t="s">
        <v>255</v>
      </c>
      <c r="E60" s="144" t="s">
        <v>63</v>
      </c>
      <c r="F60" s="137"/>
      <c r="G60" s="141" t="s">
        <v>289</v>
      </c>
      <c r="H60" s="132" t="s">
        <v>304</v>
      </c>
      <c r="I60" s="132" t="s">
        <v>306</v>
      </c>
      <c r="J60" s="133"/>
      <c r="K60" s="133"/>
      <c r="L60" s="146"/>
      <c r="M60" s="133"/>
      <c r="N60" s="132"/>
      <c r="O60" s="132"/>
      <c r="P60" s="133"/>
      <c r="Q60" s="150"/>
      <c r="R60" s="132"/>
    </row>
    <row r="61" spans="1:18" ht="42" customHeight="1" x14ac:dyDescent="0.2">
      <c r="A61" s="168" t="s">
        <v>215</v>
      </c>
      <c r="B61" s="176" t="s">
        <v>125</v>
      </c>
      <c r="C61" s="176" t="s">
        <v>216</v>
      </c>
      <c r="D61" s="144" t="s">
        <v>217</v>
      </c>
      <c r="E61" s="144" t="s">
        <v>63</v>
      </c>
      <c r="F61" s="137"/>
      <c r="G61" s="141"/>
      <c r="H61" s="133" t="s">
        <v>22</v>
      </c>
      <c r="I61" s="133" t="s">
        <v>22</v>
      </c>
      <c r="J61" s="133" t="s">
        <v>22</v>
      </c>
      <c r="K61" s="133" t="s">
        <v>22</v>
      </c>
      <c r="L61" s="146" t="s">
        <v>22</v>
      </c>
      <c r="M61" s="132"/>
      <c r="N61" s="141"/>
      <c r="O61" s="133"/>
      <c r="P61" s="133"/>
      <c r="Q61" s="153"/>
      <c r="R61" s="133"/>
    </row>
    <row r="62" spans="1:18" ht="42" customHeight="1" x14ac:dyDescent="0.2">
      <c r="A62" s="168" t="s">
        <v>242</v>
      </c>
      <c r="B62" s="176" t="s">
        <v>271</v>
      </c>
      <c r="C62" s="176" t="s">
        <v>216</v>
      </c>
      <c r="D62" s="144" t="s">
        <v>243</v>
      </c>
      <c r="E62" s="144" t="s">
        <v>63</v>
      </c>
      <c r="F62" s="133"/>
      <c r="G62" s="133" t="s">
        <v>22</v>
      </c>
      <c r="H62" s="132" t="s">
        <v>228</v>
      </c>
      <c r="I62" s="133"/>
      <c r="J62" s="132"/>
      <c r="K62" s="133"/>
      <c r="L62" s="146"/>
      <c r="M62" s="133" t="s">
        <v>22</v>
      </c>
      <c r="N62" s="133"/>
      <c r="O62" s="137"/>
      <c r="P62" s="137"/>
      <c r="Q62" s="138"/>
      <c r="R62" s="137"/>
    </row>
    <row r="63" spans="1:18" ht="42" customHeight="1" x14ac:dyDescent="0.2">
      <c r="A63" s="168" t="s">
        <v>361</v>
      </c>
      <c r="B63" s="176" t="s">
        <v>77</v>
      </c>
      <c r="C63" s="176" t="s">
        <v>199</v>
      </c>
      <c r="D63" s="144" t="s">
        <v>337</v>
      </c>
      <c r="E63" s="144" t="s">
        <v>63</v>
      </c>
      <c r="F63" s="137" t="s">
        <v>365</v>
      </c>
      <c r="G63" s="162" t="s">
        <v>22</v>
      </c>
      <c r="H63" s="162" t="s">
        <v>22</v>
      </c>
      <c r="I63" s="133" t="s">
        <v>22</v>
      </c>
      <c r="J63" s="132"/>
      <c r="K63" s="132"/>
      <c r="L63" s="141"/>
      <c r="M63" s="133"/>
      <c r="N63" s="133"/>
      <c r="O63" s="135"/>
      <c r="P63" s="137"/>
      <c r="Q63" s="138"/>
      <c r="R63" s="137"/>
    </row>
    <row r="64" spans="1:18" ht="42" customHeight="1" x14ac:dyDescent="0.2">
      <c r="A64" s="145" t="s">
        <v>240</v>
      </c>
      <c r="B64" s="174" t="s">
        <v>223</v>
      </c>
      <c r="C64" s="174" t="s">
        <v>241</v>
      </c>
      <c r="D64" s="131"/>
      <c r="E64" s="131" t="s">
        <v>63</v>
      </c>
      <c r="F64" s="133"/>
      <c r="G64" s="132"/>
      <c r="H64" s="133"/>
      <c r="I64" s="133"/>
      <c r="J64" s="133"/>
      <c r="K64" s="133"/>
      <c r="L64" s="146"/>
      <c r="M64" s="132" t="s">
        <v>200</v>
      </c>
      <c r="N64" s="132" t="s">
        <v>211</v>
      </c>
      <c r="O64" s="145" t="s">
        <v>351</v>
      </c>
      <c r="P64" s="137"/>
      <c r="Q64" s="138"/>
      <c r="R64" s="137"/>
    </row>
    <row r="65" spans="1:18" ht="42" customHeight="1" x14ac:dyDescent="0.2">
      <c r="A65" s="145" t="s">
        <v>312</v>
      </c>
      <c r="B65" s="175" t="s">
        <v>273</v>
      </c>
      <c r="C65" s="175" t="s">
        <v>216</v>
      </c>
      <c r="D65" s="137" t="s">
        <v>280</v>
      </c>
      <c r="E65" s="137" t="s">
        <v>63</v>
      </c>
      <c r="F65" s="137"/>
      <c r="G65" s="141" t="s">
        <v>296</v>
      </c>
      <c r="H65" s="141" t="s">
        <v>295</v>
      </c>
      <c r="I65" s="136" t="s">
        <v>313</v>
      </c>
      <c r="J65" s="132"/>
      <c r="K65" s="141"/>
      <c r="L65" s="141"/>
      <c r="M65" s="132" t="s">
        <v>200</v>
      </c>
      <c r="N65" s="137"/>
      <c r="O65" s="136" t="s">
        <v>352</v>
      </c>
      <c r="P65" s="133"/>
      <c r="Q65" s="153"/>
      <c r="R65" s="133"/>
    </row>
    <row r="66" spans="1:18" ht="42" customHeight="1" x14ac:dyDescent="0.2">
      <c r="A66" s="168" t="s">
        <v>190</v>
      </c>
      <c r="B66" s="176" t="s">
        <v>194</v>
      </c>
      <c r="C66" s="176" t="s">
        <v>176</v>
      </c>
      <c r="D66" s="144" t="s">
        <v>196</v>
      </c>
      <c r="E66" s="144" t="s">
        <v>63</v>
      </c>
      <c r="F66" s="137"/>
      <c r="G66" s="133"/>
      <c r="H66" s="133" t="s">
        <v>22</v>
      </c>
      <c r="I66" s="133" t="s">
        <v>22</v>
      </c>
      <c r="J66" s="133" t="s">
        <v>22</v>
      </c>
      <c r="K66" s="132" t="s">
        <v>184</v>
      </c>
      <c r="L66" s="141" t="s">
        <v>184</v>
      </c>
      <c r="M66" s="132" t="s">
        <v>214</v>
      </c>
      <c r="N66" s="137"/>
      <c r="O66" s="145" t="s">
        <v>353</v>
      </c>
      <c r="P66" s="137"/>
      <c r="Q66" s="138"/>
      <c r="R66" s="137"/>
    </row>
    <row r="67" spans="1:18" ht="42" customHeight="1" x14ac:dyDescent="0.2">
      <c r="A67" s="145" t="s">
        <v>218</v>
      </c>
      <c r="B67" s="174" t="s">
        <v>223</v>
      </c>
      <c r="C67" s="174" t="s">
        <v>224</v>
      </c>
      <c r="D67" s="131" t="s">
        <v>225</v>
      </c>
      <c r="E67" s="131" t="s">
        <v>63</v>
      </c>
      <c r="F67" s="137"/>
      <c r="G67" s="132"/>
      <c r="H67" s="133" t="s">
        <v>22</v>
      </c>
      <c r="I67" s="133" t="s">
        <v>22</v>
      </c>
      <c r="J67" s="133" t="s">
        <v>22</v>
      </c>
      <c r="K67" s="133" t="s">
        <v>22</v>
      </c>
      <c r="L67" s="146" t="s">
        <v>22</v>
      </c>
      <c r="M67" s="132"/>
      <c r="N67" s="137"/>
      <c r="O67" s="145" t="s">
        <v>233</v>
      </c>
      <c r="P67" s="137"/>
      <c r="Q67" s="138"/>
      <c r="R67" s="137"/>
    </row>
    <row r="68" spans="1:18" ht="42" customHeight="1" x14ac:dyDescent="0.2">
      <c r="A68" s="145" t="s">
        <v>226</v>
      </c>
      <c r="B68" s="174" t="s">
        <v>223</v>
      </c>
      <c r="C68" s="174" t="s">
        <v>199</v>
      </c>
      <c r="D68" s="131" t="s">
        <v>235</v>
      </c>
      <c r="E68" s="131" t="s">
        <v>63</v>
      </c>
      <c r="F68" s="133" t="s">
        <v>22</v>
      </c>
      <c r="G68" s="132"/>
      <c r="H68" s="132"/>
      <c r="I68" s="133"/>
      <c r="J68" s="133"/>
      <c r="K68" s="133" t="s">
        <v>22</v>
      </c>
      <c r="L68" s="146" t="s">
        <v>22</v>
      </c>
      <c r="M68" s="133" t="s">
        <v>22</v>
      </c>
      <c r="N68" s="137"/>
      <c r="O68" s="133"/>
      <c r="P68" s="136" t="s">
        <v>357</v>
      </c>
      <c r="Q68" s="153"/>
      <c r="R68" s="133"/>
    </row>
    <row r="69" spans="1:18" ht="42" customHeight="1" x14ac:dyDescent="0.2">
      <c r="A69" s="168" t="s">
        <v>232</v>
      </c>
      <c r="B69" s="176" t="s">
        <v>175</v>
      </c>
      <c r="C69" s="174" t="s">
        <v>199</v>
      </c>
      <c r="D69" s="144" t="s">
        <v>92</v>
      </c>
      <c r="E69" s="144" t="s">
        <v>63</v>
      </c>
      <c r="F69" s="137"/>
      <c r="G69" s="141"/>
      <c r="H69" s="133" t="s">
        <v>22</v>
      </c>
      <c r="I69" s="133" t="s">
        <v>22</v>
      </c>
      <c r="J69" s="133" t="s">
        <v>22</v>
      </c>
      <c r="K69" s="133" t="s">
        <v>22</v>
      </c>
      <c r="L69" s="146" t="s">
        <v>22</v>
      </c>
      <c r="M69" s="133" t="s">
        <v>22</v>
      </c>
      <c r="N69" s="135"/>
      <c r="O69" s="141" t="s">
        <v>350</v>
      </c>
      <c r="P69" s="136" t="s">
        <v>358</v>
      </c>
      <c r="Q69" s="140"/>
      <c r="R69" s="141"/>
    </row>
    <row r="70" spans="1:18" ht="42" customHeight="1" x14ac:dyDescent="0.2">
      <c r="A70" s="145" t="s">
        <v>272</v>
      </c>
      <c r="B70" s="175" t="s">
        <v>175</v>
      </c>
      <c r="C70" s="175" t="s">
        <v>216</v>
      </c>
      <c r="D70" s="130" t="s">
        <v>256</v>
      </c>
      <c r="E70" s="130"/>
      <c r="F70" s="133"/>
      <c r="G70" s="135"/>
      <c r="H70" s="137"/>
      <c r="I70" s="137"/>
      <c r="J70" s="137"/>
      <c r="K70" s="133"/>
      <c r="L70" s="146"/>
      <c r="M70" s="132"/>
      <c r="N70" s="137"/>
      <c r="O70" s="133"/>
      <c r="P70" s="136" t="s">
        <v>185</v>
      </c>
      <c r="Q70" s="153"/>
      <c r="R70" s="133"/>
    </row>
    <row r="71" spans="1:18" ht="50.1" customHeight="1" x14ac:dyDescent="0.2">
      <c r="A71" s="168" t="s">
        <v>332</v>
      </c>
      <c r="B71" s="176" t="s">
        <v>223</v>
      </c>
      <c r="C71" s="174" t="s">
        <v>121</v>
      </c>
      <c r="D71" s="144" t="s">
        <v>328</v>
      </c>
      <c r="E71" s="144" t="s">
        <v>63</v>
      </c>
      <c r="F71" s="137"/>
      <c r="G71" s="141"/>
      <c r="H71" s="141"/>
      <c r="I71" s="141"/>
      <c r="J71" s="141" t="s">
        <v>334</v>
      </c>
      <c r="K71" s="141" t="s">
        <v>347</v>
      </c>
      <c r="L71" s="141"/>
      <c r="M71" s="133" t="s">
        <v>22</v>
      </c>
      <c r="N71" s="171"/>
      <c r="O71" s="137"/>
      <c r="P71" s="137"/>
      <c r="Q71" s="138"/>
      <c r="R71" s="137"/>
    </row>
    <row r="72" spans="1:18" ht="50.1" customHeight="1" x14ac:dyDescent="0.2">
      <c r="A72" s="168" t="s">
        <v>321</v>
      </c>
      <c r="B72" s="176" t="s">
        <v>75</v>
      </c>
      <c r="C72" s="174" t="s">
        <v>121</v>
      </c>
      <c r="D72" s="144" t="s">
        <v>328</v>
      </c>
      <c r="E72" s="144" t="s">
        <v>63</v>
      </c>
      <c r="F72" s="132" t="s">
        <v>377</v>
      </c>
      <c r="G72" s="162" t="s">
        <v>22</v>
      </c>
      <c r="H72" s="162" t="s">
        <v>22</v>
      </c>
      <c r="I72" s="133" t="s">
        <v>22</v>
      </c>
      <c r="J72" s="146" t="s">
        <v>22</v>
      </c>
      <c r="K72" s="135" t="s">
        <v>22</v>
      </c>
      <c r="L72" s="136" t="s">
        <v>185</v>
      </c>
      <c r="M72" s="133" t="s">
        <v>22</v>
      </c>
      <c r="N72" s="141"/>
      <c r="O72" s="132"/>
      <c r="P72" s="132"/>
      <c r="Q72" s="150"/>
      <c r="R72" s="132"/>
    </row>
    <row r="73" spans="1:18" ht="50.1" customHeight="1" x14ac:dyDescent="0.2">
      <c r="A73" s="145" t="s">
        <v>189</v>
      </c>
      <c r="B73" s="174" t="s">
        <v>77</v>
      </c>
      <c r="C73" s="174" t="s">
        <v>121</v>
      </c>
      <c r="D73" s="131" t="s">
        <v>193</v>
      </c>
      <c r="E73" s="131" t="s">
        <v>63</v>
      </c>
      <c r="F73" s="137"/>
      <c r="G73" s="132" t="s">
        <v>275</v>
      </c>
      <c r="H73" s="132" t="s">
        <v>293</v>
      </c>
      <c r="I73" s="133" t="s">
        <v>22</v>
      </c>
      <c r="J73" s="132" t="s">
        <v>309</v>
      </c>
      <c r="K73" s="141" t="s">
        <v>343</v>
      </c>
      <c r="L73" s="141"/>
      <c r="M73" s="141"/>
      <c r="N73" s="137"/>
      <c r="O73" s="141"/>
      <c r="P73" s="137"/>
      <c r="Q73" s="140"/>
      <c r="R73" s="141"/>
    </row>
    <row r="74" spans="1:18" ht="50.1" customHeight="1" x14ac:dyDescent="0.2">
      <c r="A74" s="168" t="s">
        <v>320</v>
      </c>
      <c r="B74" s="174" t="s">
        <v>73</v>
      </c>
      <c r="C74" s="174" t="s">
        <v>199</v>
      </c>
      <c r="D74" s="144" t="s">
        <v>92</v>
      </c>
      <c r="E74" s="144"/>
      <c r="F74" s="132"/>
      <c r="G74" s="133"/>
      <c r="H74" s="146"/>
      <c r="I74" s="132" t="s">
        <v>65</v>
      </c>
      <c r="J74" s="141" t="s">
        <v>309</v>
      </c>
      <c r="K74" s="146" t="s">
        <v>22</v>
      </c>
      <c r="L74" s="141" t="s">
        <v>349</v>
      </c>
      <c r="M74" s="141" t="s">
        <v>64</v>
      </c>
      <c r="N74" s="137"/>
      <c r="O74" s="135"/>
      <c r="P74" s="135"/>
      <c r="Q74" s="138"/>
      <c r="R74" s="137"/>
    </row>
    <row r="75" spans="1:18" ht="50.1" customHeight="1" x14ac:dyDescent="0.2">
      <c r="A75" s="168" t="s">
        <v>341</v>
      </c>
      <c r="B75" s="174" t="s">
        <v>271</v>
      </c>
      <c r="C75" s="174" t="s">
        <v>82</v>
      </c>
      <c r="D75" s="131" t="s">
        <v>345</v>
      </c>
      <c r="E75" s="131" t="s">
        <v>63</v>
      </c>
      <c r="F75" s="133"/>
      <c r="G75" s="132"/>
      <c r="H75" s="133"/>
      <c r="I75" s="133"/>
      <c r="J75" s="133"/>
      <c r="K75" s="132" t="s">
        <v>344</v>
      </c>
      <c r="L75" s="141" t="s">
        <v>348</v>
      </c>
      <c r="M75" s="141"/>
      <c r="N75" s="137"/>
      <c r="O75" s="137"/>
      <c r="P75" s="137"/>
      <c r="Q75" s="138"/>
      <c r="R75" s="137"/>
    </row>
    <row r="76" spans="1:18" ht="50.1" customHeight="1" x14ac:dyDescent="0.2">
      <c r="A76" s="168" t="s">
        <v>336</v>
      </c>
      <c r="B76" s="176" t="s">
        <v>77</v>
      </c>
      <c r="C76" s="176" t="s">
        <v>199</v>
      </c>
      <c r="D76" s="144" t="s">
        <v>338</v>
      </c>
      <c r="E76" s="144" t="s">
        <v>63</v>
      </c>
      <c r="F76" s="137"/>
      <c r="G76" s="141"/>
      <c r="H76" s="141"/>
      <c r="I76" s="141"/>
      <c r="J76" s="141" t="s">
        <v>64</v>
      </c>
      <c r="K76" s="146" t="s">
        <v>22</v>
      </c>
      <c r="L76" s="146" t="s">
        <v>22</v>
      </c>
      <c r="M76" s="132"/>
      <c r="N76" s="137"/>
      <c r="O76" s="133"/>
      <c r="P76" s="132"/>
      <c r="Q76" s="153"/>
      <c r="R76" s="133"/>
    </row>
    <row r="77" spans="1:18" ht="50.1" customHeight="1" x14ac:dyDescent="0.2">
      <c r="A77" s="145" t="s">
        <v>354</v>
      </c>
      <c r="B77" s="174" t="s">
        <v>355</v>
      </c>
      <c r="C77" s="174" t="s">
        <v>199</v>
      </c>
      <c r="D77" s="131" t="s">
        <v>356</v>
      </c>
      <c r="E77" s="131" t="s">
        <v>63</v>
      </c>
      <c r="F77" s="132" t="s">
        <v>365</v>
      </c>
      <c r="G77" s="162" t="s">
        <v>22</v>
      </c>
      <c r="H77" s="162" t="s">
        <v>22</v>
      </c>
      <c r="I77" s="133" t="s">
        <v>22</v>
      </c>
      <c r="J77" s="132"/>
      <c r="K77" s="132"/>
      <c r="L77" s="146"/>
      <c r="M77" s="141" t="s">
        <v>211</v>
      </c>
      <c r="N77" s="137"/>
      <c r="O77" s="137"/>
      <c r="P77" s="135"/>
      <c r="Q77" s="138"/>
      <c r="R77" s="137"/>
    </row>
    <row r="78" spans="1:18" ht="50.1" customHeight="1" x14ac:dyDescent="0.2">
      <c r="A78" s="145" t="s">
        <v>342</v>
      </c>
      <c r="B78" s="174" t="s">
        <v>73</v>
      </c>
      <c r="C78" s="174" t="s">
        <v>199</v>
      </c>
      <c r="D78" s="131" t="s">
        <v>92</v>
      </c>
      <c r="E78" s="131" t="s">
        <v>63</v>
      </c>
      <c r="F78" s="132" t="s">
        <v>316</v>
      </c>
      <c r="G78" s="162" t="s">
        <v>22</v>
      </c>
      <c r="H78" s="132" t="s">
        <v>400</v>
      </c>
      <c r="I78" s="133" t="s">
        <v>22</v>
      </c>
      <c r="J78" s="133" t="s">
        <v>22</v>
      </c>
      <c r="K78" s="135" t="s">
        <v>22</v>
      </c>
      <c r="L78" s="135" t="s">
        <v>22</v>
      </c>
      <c r="M78" s="141"/>
      <c r="N78" s="171"/>
      <c r="O78" s="133"/>
      <c r="P78" s="133"/>
      <c r="Q78" s="153"/>
      <c r="R78" s="133"/>
    </row>
    <row r="79" spans="1:18" ht="50.1" customHeight="1" x14ac:dyDescent="0.2">
      <c r="A79" s="145" t="s">
        <v>331</v>
      </c>
      <c r="B79" s="174" t="s">
        <v>223</v>
      </c>
      <c r="C79" s="174" t="s">
        <v>199</v>
      </c>
      <c r="D79" s="131" t="s">
        <v>325</v>
      </c>
      <c r="E79" s="131" t="s">
        <v>63</v>
      </c>
      <c r="F79" s="133"/>
      <c r="G79" s="132"/>
      <c r="H79" s="133"/>
      <c r="I79" s="132" t="s">
        <v>65</v>
      </c>
      <c r="J79" s="132" t="s">
        <v>333</v>
      </c>
      <c r="K79" s="132" t="s">
        <v>309</v>
      </c>
      <c r="L79" s="146"/>
      <c r="M79" s="133" t="s">
        <v>22</v>
      </c>
      <c r="N79" s="137"/>
      <c r="O79" s="135"/>
      <c r="P79" s="137"/>
      <c r="Q79" s="138"/>
      <c r="R79" s="137"/>
    </row>
    <row r="80" spans="1:18" ht="50.1" customHeight="1" x14ac:dyDescent="0.2">
      <c r="A80" s="168" t="s">
        <v>319</v>
      </c>
      <c r="B80" s="176" t="s">
        <v>223</v>
      </c>
      <c r="C80" s="174" t="s">
        <v>330</v>
      </c>
      <c r="D80" s="144" t="s">
        <v>329</v>
      </c>
      <c r="E80" s="144" t="s">
        <v>63</v>
      </c>
      <c r="F80" s="132" t="s">
        <v>377</v>
      </c>
      <c r="G80" s="162" t="s">
        <v>22</v>
      </c>
      <c r="H80" s="162" t="s">
        <v>22</v>
      </c>
      <c r="I80" s="133" t="s">
        <v>22</v>
      </c>
      <c r="J80" s="146" t="s">
        <v>22</v>
      </c>
      <c r="K80" s="135" t="s">
        <v>22</v>
      </c>
      <c r="L80" s="136" t="s">
        <v>185</v>
      </c>
      <c r="M80" s="141"/>
      <c r="N80" s="171"/>
      <c r="O80" s="135"/>
      <c r="P80" s="135"/>
      <c r="Q80" s="138"/>
      <c r="R80" s="137"/>
    </row>
    <row r="81" spans="1:18" ht="50.1" customHeight="1" x14ac:dyDescent="0.2">
      <c r="A81" s="145" t="s">
        <v>407</v>
      </c>
      <c r="B81" s="175" t="s">
        <v>77</v>
      </c>
      <c r="C81" s="175" t="s">
        <v>406</v>
      </c>
      <c r="D81" s="137" t="s">
        <v>405</v>
      </c>
      <c r="E81" s="130" t="s">
        <v>63</v>
      </c>
      <c r="F81" s="133" t="s">
        <v>22</v>
      </c>
      <c r="G81" s="162" t="s">
        <v>22</v>
      </c>
      <c r="H81" s="137" t="s">
        <v>64</v>
      </c>
      <c r="I81" s="135" t="s">
        <v>22</v>
      </c>
      <c r="J81" s="137" t="s">
        <v>64</v>
      </c>
      <c r="K81" s="133" t="s">
        <v>22</v>
      </c>
      <c r="L81" s="136" t="s">
        <v>185</v>
      </c>
      <c r="M81" s="141"/>
      <c r="N81" s="171"/>
      <c r="O81" s="132"/>
      <c r="P81" s="133"/>
      <c r="Q81" s="150"/>
      <c r="R81" s="132"/>
    </row>
    <row r="82" spans="1:18" ht="50.1" customHeight="1" x14ac:dyDescent="0.2">
      <c r="A82" s="168" t="s">
        <v>443</v>
      </c>
      <c r="B82" s="176" t="s">
        <v>73</v>
      </c>
      <c r="C82" s="176" t="s">
        <v>395</v>
      </c>
      <c r="D82" s="144" t="s">
        <v>444</v>
      </c>
      <c r="E82" s="144" t="s">
        <v>63</v>
      </c>
      <c r="F82" s="131"/>
      <c r="G82" s="135" t="s">
        <v>22</v>
      </c>
      <c r="H82" s="135" t="s">
        <v>22</v>
      </c>
      <c r="I82" s="135" t="s">
        <v>22</v>
      </c>
      <c r="J82" s="135" t="s">
        <v>22</v>
      </c>
      <c r="K82" s="132" t="s">
        <v>65</v>
      </c>
      <c r="L82" s="136" t="s">
        <v>185</v>
      </c>
      <c r="M82" s="133"/>
      <c r="N82" s="137"/>
      <c r="O82" s="132"/>
      <c r="P82" s="133"/>
      <c r="Q82" s="150"/>
      <c r="R82" s="132"/>
    </row>
    <row r="83" spans="1:18" ht="50.1" customHeight="1" x14ac:dyDescent="0.2">
      <c r="A83" s="137" t="s">
        <v>169</v>
      </c>
      <c r="B83" s="175" t="s">
        <v>273</v>
      </c>
      <c r="C83" s="174" t="s">
        <v>462</v>
      </c>
      <c r="D83" s="130" t="s">
        <v>172</v>
      </c>
      <c r="E83" s="130" t="s">
        <v>63</v>
      </c>
      <c r="F83" s="137" t="s">
        <v>65</v>
      </c>
      <c r="G83" s="137" t="s">
        <v>316</v>
      </c>
      <c r="H83" s="162" t="s">
        <v>22</v>
      </c>
      <c r="I83" s="162" t="s">
        <v>22</v>
      </c>
      <c r="J83" s="147" t="s">
        <v>22</v>
      </c>
      <c r="K83" s="135" t="s">
        <v>22</v>
      </c>
      <c r="L83" s="148" t="s">
        <v>22</v>
      </c>
      <c r="M83" s="137" t="s">
        <v>22</v>
      </c>
      <c r="N83" s="138" t="s">
        <v>22</v>
      </c>
      <c r="O83" s="145" t="s">
        <v>185</v>
      </c>
      <c r="P83" s="137"/>
      <c r="Q83" s="137"/>
      <c r="R83" s="137"/>
    </row>
    <row r="84" spans="1:18" ht="50.1" customHeight="1" x14ac:dyDescent="0.2">
      <c r="A84" s="131" t="s">
        <v>335</v>
      </c>
      <c r="B84" s="175" t="s">
        <v>340</v>
      </c>
      <c r="C84" s="175" t="s">
        <v>483</v>
      </c>
      <c r="D84" s="137" t="s">
        <v>339</v>
      </c>
      <c r="E84" s="130" t="s">
        <v>63</v>
      </c>
      <c r="F84" s="132" t="s">
        <v>370</v>
      </c>
      <c r="G84" s="162" t="s">
        <v>22</v>
      </c>
      <c r="H84" s="162" t="s">
        <v>22</v>
      </c>
      <c r="I84" s="135" t="s">
        <v>22</v>
      </c>
      <c r="J84" s="147" t="s">
        <v>22</v>
      </c>
      <c r="K84" s="134" t="s">
        <v>437</v>
      </c>
      <c r="L84" s="141" t="s">
        <v>447</v>
      </c>
      <c r="M84" s="133" t="s">
        <v>233</v>
      </c>
      <c r="N84" s="150" t="s">
        <v>22</v>
      </c>
      <c r="O84" s="172" t="s">
        <v>185</v>
      </c>
      <c r="P84" s="133"/>
      <c r="Q84" s="133"/>
      <c r="R84" s="133"/>
    </row>
    <row r="85" spans="1:18" ht="50.1" customHeight="1" x14ac:dyDescent="0.2">
      <c r="A85" s="144" t="s">
        <v>484</v>
      </c>
      <c r="B85" s="176" t="s">
        <v>73</v>
      </c>
      <c r="C85" s="174" t="s">
        <v>199</v>
      </c>
      <c r="D85" s="144" t="s">
        <v>92</v>
      </c>
      <c r="E85" s="144" t="s">
        <v>63</v>
      </c>
      <c r="F85" s="136" t="s">
        <v>316</v>
      </c>
      <c r="G85" s="162" t="s">
        <v>22</v>
      </c>
      <c r="H85" s="141" t="s">
        <v>65</v>
      </c>
      <c r="I85" s="132" t="s">
        <v>306</v>
      </c>
      <c r="J85" s="143" t="s">
        <v>434</v>
      </c>
      <c r="K85" s="135" t="s">
        <v>22</v>
      </c>
      <c r="L85" s="146" t="s">
        <v>22</v>
      </c>
      <c r="M85" s="146"/>
      <c r="N85" s="142" t="s">
        <v>64</v>
      </c>
      <c r="O85" s="172" t="s">
        <v>185</v>
      </c>
      <c r="P85" s="146"/>
      <c r="Q85" s="132"/>
      <c r="R85" s="132"/>
    </row>
    <row r="86" spans="1:18" ht="46.5" customHeight="1" x14ac:dyDescent="0.2">
      <c r="A86" s="131" t="s">
        <v>45</v>
      </c>
      <c r="B86" s="174" t="s">
        <v>73</v>
      </c>
      <c r="C86" s="179" t="s">
        <v>76</v>
      </c>
      <c r="D86" s="131" t="s">
        <v>89</v>
      </c>
      <c r="E86" s="131" t="s">
        <v>85</v>
      </c>
      <c r="F86" s="137" t="s">
        <v>367</v>
      </c>
      <c r="G86" s="132" t="s">
        <v>316</v>
      </c>
      <c r="H86" s="132" t="s">
        <v>401</v>
      </c>
      <c r="I86" s="133" t="s">
        <v>22</v>
      </c>
      <c r="J86" s="134" t="s">
        <v>309</v>
      </c>
      <c r="K86" s="135" t="s">
        <v>22</v>
      </c>
      <c r="L86" s="135" t="s">
        <v>22</v>
      </c>
      <c r="M86" s="132" t="s">
        <v>451</v>
      </c>
      <c r="N86" s="138" t="s">
        <v>455</v>
      </c>
      <c r="O86" s="135" t="s">
        <v>22</v>
      </c>
      <c r="P86" s="137" t="s">
        <v>487</v>
      </c>
      <c r="Q86" s="193" t="s">
        <v>185</v>
      </c>
      <c r="R86" s="131"/>
    </row>
    <row r="87" spans="1:18" ht="50.1" customHeight="1" x14ac:dyDescent="0.2">
      <c r="A87" s="131" t="s">
        <v>425</v>
      </c>
      <c r="B87" s="174" t="s">
        <v>75</v>
      </c>
      <c r="C87" s="180" t="s">
        <v>199</v>
      </c>
      <c r="D87" s="131" t="s">
        <v>435</v>
      </c>
      <c r="E87" s="131" t="s">
        <v>63</v>
      </c>
      <c r="F87" s="137"/>
      <c r="G87" s="162" t="s">
        <v>22</v>
      </c>
      <c r="H87" s="162" t="s">
        <v>22</v>
      </c>
      <c r="I87" s="162" t="s">
        <v>22</v>
      </c>
      <c r="J87" s="134" t="s">
        <v>426</v>
      </c>
      <c r="K87" s="134" t="s">
        <v>437</v>
      </c>
      <c r="L87" s="141" t="s">
        <v>446</v>
      </c>
      <c r="M87" s="132" t="s">
        <v>200</v>
      </c>
      <c r="N87" s="142" t="s">
        <v>22</v>
      </c>
      <c r="O87" s="141" t="s">
        <v>211</v>
      </c>
      <c r="P87" s="141" t="s">
        <v>65</v>
      </c>
      <c r="Q87" s="141" t="s">
        <v>504</v>
      </c>
      <c r="R87" s="141"/>
    </row>
    <row r="88" spans="1:18" ht="50.1" customHeight="1" x14ac:dyDescent="0.2">
      <c r="A88" s="131" t="s">
        <v>389</v>
      </c>
      <c r="B88" s="174" t="s">
        <v>77</v>
      </c>
      <c r="C88" s="181" t="s">
        <v>399</v>
      </c>
      <c r="D88" s="131" t="s">
        <v>92</v>
      </c>
      <c r="E88" s="148" t="s">
        <v>22</v>
      </c>
      <c r="F88" s="135" t="s">
        <v>22</v>
      </c>
      <c r="G88" s="132" t="s">
        <v>64</v>
      </c>
      <c r="H88" s="162" t="s">
        <v>22</v>
      </c>
      <c r="I88" s="132" t="s">
        <v>64</v>
      </c>
      <c r="J88" s="139" t="s">
        <v>22</v>
      </c>
      <c r="K88" s="162" t="s">
        <v>22</v>
      </c>
      <c r="L88" s="162" t="s">
        <v>22</v>
      </c>
      <c r="M88" s="132" t="s">
        <v>64</v>
      </c>
      <c r="N88" s="142" t="s">
        <v>22</v>
      </c>
      <c r="O88" s="141" t="s">
        <v>469</v>
      </c>
      <c r="P88" s="137" t="s">
        <v>64</v>
      </c>
      <c r="Q88" s="194" t="s">
        <v>185</v>
      </c>
      <c r="R88" s="141"/>
    </row>
    <row r="89" spans="1:18" ht="48" customHeight="1" x14ac:dyDescent="0.2">
      <c r="A89" s="137" t="s">
        <v>318</v>
      </c>
      <c r="B89" s="175" t="s">
        <v>75</v>
      </c>
      <c r="C89" s="176" t="s">
        <v>481</v>
      </c>
      <c r="D89" s="137" t="s">
        <v>327</v>
      </c>
      <c r="E89" s="137" t="s">
        <v>63</v>
      </c>
      <c r="F89" s="137" t="s">
        <v>370</v>
      </c>
      <c r="G89" s="162" t="s">
        <v>22</v>
      </c>
      <c r="H89" s="162" t="s">
        <v>22</v>
      </c>
      <c r="I89" s="162" t="s">
        <v>22</v>
      </c>
      <c r="J89" s="139" t="s">
        <v>22</v>
      </c>
      <c r="K89" s="143" t="s">
        <v>64</v>
      </c>
      <c r="L89" s="162" t="s">
        <v>22</v>
      </c>
      <c r="M89" s="141" t="s">
        <v>22</v>
      </c>
      <c r="N89" s="138" t="s">
        <v>64</v>
      </c>
      <c r="O89" s="135" t="s">
        <v>64</v>
      </c>
      <c r="P89" s="137" t="s">
        <v>64</v>
      </c>
      <c r="Q89" s="197" t="s">
        <v>185</v>
      </c>
      <c r="R89" s="199"/>
    </row>
    <row r="90" spans="1:18" ht="50.1" customHeight="1" x14ac:dyDescent="0.2">
      <c r="A90" s="137" t="s">
        <v>384</v>
      </c>
      <c r="B90" s="175" t="s">
        <v>77</v>
      </c>
      <c r="C90" s="185" t="s">
        <v>82</v>
      </c>
      <c r="D90" s="137" t="s">
        <v>385</v>
      </c>
      <c r="E90" s="137" t="s">
        <v>63</v>
      </c>
      <c r="F90" s="145" t="s">
        <v>65</v>
      </c>
      <c r="G90" s="141" t="s">
        <v>316</v>
      </c>
      <c r="H90" s="162" t="s">
        <v>22</v>
      </c>
      <c r="I90" s="162" t="s">
        <v>22</v>
      </c>
      <c r="J90" s="132" t="s">
        <v>426</v>
      </c>
      <c r="K90" s="141" t="s">
        <v>438</v>
      </c>
      <c r="L90" s="132" t="s">
        <v>65</v>
      </c>
      <c r="M90" s="146" t="s">
        <v>65</v>
      </c>
      <c r="N90" s="146" t="s">
        <v>211</v>
      </c>
      <c r="O90" s="146" t="s">
        <v>22</v>
      </c>
      <c r="P90" s="146" t="s">
        <v>22</v>
      </c>
      <c r="Q90" s="194" t="s">
        <v>185</v>
      </c>
      <c r="R90" s="199"/>
    </row>
    <row r="91" spans="1:18" ht="50.1" customHeight="1" x14ac:dyDescent="0.2">
      <c r="A91" s="144" t="s">
        <v>142</v>
      </c>
      <c r="B91" s="176" t="s">
        <v>175</v>
      </c>
      <c r="C91" s="186" t="s">
        <v>76</v>
      </c>
      <c r="D91" s="144" t="s">
        <v>89</v>
      </c>
      <c r="E91" s="144" t="s">
        <v>85</v>
      </c>
      <c r="F91" s="132" t="s">
        <v>65</v>
      </c>
      <c r="G91" s="162" t="s">
        <v>22</v>
      </c>
      <c r="H91" s="162" t="s">
        <v>22</v>
      </c>
      <c r="I91" s="133" t="s">
        <v>22</v>
      </c>
      <c r="J91" s="139" t="s">
        <v>22</v>
      </c>
      <c r="K91" s="135" t="s">
        <v>22</v>
      </c>
      <c r="L91" s="146" t="s">
        <v>22</v>
      </c>
      <c r="M91" s="133" t="s">
        <v>22</v>
      </c>
      <c r="N91" s="153" t="s">
        <v>22</v>
      </c>
      <c r="O91" s="133" t="s">
        <v>476</v>
      </c>
      <c r="P91" s="133" t="s">
        <v>492</v>
      </c>
      <c r="Q91" s="198" t="s">
        <v>185</v>
      </c>
      <c r="R91" s="133"/>
    </row>
  </sheetData>
  <pageMargins left="0.25" right="0.25" top="0.75" bottom="0.75" header="0.3" footer="0.3"/>
  <pageSetup scale="43" fitToHeight="0" orientation="portrait" r:id="rId1"/>
  <headerFooter>
    <oddHeader>&amp;C&amp;"Arial,Regular"&amp;F</oddHeader>
    <oddFooter>&amp;LINV=COSTS FOR SERVICES THROUGH THAT PERIOD
ACCR=RECEIVED ACCRUAL FROM DIVISION&amp;CACCR JGE=   ACCR BASED ON INV RECEIVED IN A/P
                    DONE= CLOSED PO                 NO ACCR=NO ACCRUAL NEEDED&amp;RS:\JEMP\SUBCONTRACT POS 2013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Q110"/>
  <sheetViews>
    <sheetView showGridLines="0" topLeftCell="D1" workbookViewId="0">
      <selection activeCell="Q7" sqref="Q7:Q38"/>
    </sheetView>
  </sheetViews>
  <sheetFormatPr defaultColWidth="12.42578125" defaultRowHeight="12.75" x14ac:dyDescent="0.2"/>
  <cols>
    <col min="1" max="1" width="35" style="129" customWidth="1"/>
    <col min="2" max="2" width="25.5703125" style="129" customWidth="1"/>
    <col min="3" max="3" width="22.140625" style="129" customWidth="1"/>
    <col min="4" max="4" width="16.140625" style="129" customWidth="1"/>
    <col min="5" max="7" width="15.140625" style="129" customWidth="1"/>
    <col min="8" max="8" width="17.140625" style="129" customWidth="1"/>
    <col min="9" max="9" width="13.140625" style="169" customWidth="1"/>
    <col min="10" max="10" width="22.140625" style="129" customWidth="1"/>
    <col min="11" max="11" width="14.7109375" style="257" customWidth="1"/>
    <col min="12" max="12" width="14.42578125" style="129" customWidth="1"/>
    <col min="13" max="15" width="12.7109375" style="129" customWidth="1"/>
    <col min="16" max="16" width="12.7109375" style="169" customWidth="1"/>
    <col min="17" max="17" width="15.28515625" style="169" customWidth="1"/>
    <col min="18" max="18" width="12.7109375" style="156" customWidth="1"/>
    <col min="19" max="16384" width="12.42578125" style="156"/>
  </cols>
  <sheetData>
    <row r="1" spans="1:17" x14ac:dyDescent="0.2">
      <c r="A1" s="152"/>
      <c r="B1" s="152"/>
    </row>
    <row r="2" spans="1:17" x14ac:dyDescent="0.2">
      <c r="A2" s="152"/>
      <c r="B2" s="152"/>
    </row>
    <row r="3" spans="1:17" x14ac:dyDescent="0.2">
      <c r="A3" s="152"/>
      <c r="B3" s="152"/>
      <c r="C3" s="156"/>
      <c r="D3" s="157"/>
      <c r="J3" s="157"/>
    </row>
    <row r="5" spans="1:17" ht="27.75" customHeight="1" x14ac:dyDescent="0.2">
      <c r="A5" s="200" t="s">
        <v>0</v>
      </c>
      <c r="B5" s="200" t="s">
        <v>61</v>
      </c>
      <c r="C5" s="200" t="s">
        <v>62</v>
      </c>
      <c r="D5" s="200" t="s">
        <v>86</v>
      </c>
      <c r="E5" s="202">
        <v>41530</v>
      </c>
      <c r="F5" s="202">
        <v>41560</v>
      </c>
      <c r="G5" s="202">
        <v>41591</v>
      </c>
      <c r="H5" s="202">
        <v>41621</v>
      </c>
      <c r="I5" s="241">
        <v>41653</v>
      </c>
      <c r="J5" s="202">
        <v>41684</v>
      </c>
      <c r="K5" s="258">
        <v>41712</v>
      </c>
      <c r="L5" s="202">
        <v>41743</v>
      </c>
      <c r="M5" s="202">
        <v>41773</v>
      </c>
      <c r="N5" s="202">
        <v>41803</v>
      </c>
      <c r="O5" s="202">
        <v>41833</v>
      </c>
      <c r="P5" s="192">
        <v>41864</v>
      </c>
      <c r="Q5" s="241">
        <v>41895</v>
      </c>
    </row>
    <row r="6" spans="1:17" ht="3" hidden="1" customHeight="1" x14ac:dyDescent="0.2">
      <c r="A6" s="200"/>
      <c r="B6" s="200"/>
      <c r="C6" s="200"/>
      <c r="D6" s="200"/>
      <c r="E6" s="200"/>
      <c r="F6" s="200"/>
      <c r="G6" s="200"/>
      <c r="H6" s="200"/>
      <c r="I6" s="137"/>
      <c r="J6" s="130"/>
    </row>
    <row r="7" spans="1:17" ht="54.95" customHeight="1" x14ac:dyDescent="0.25">
      <c r="A7" s="201" t="s">
        <v>556</v>
      </c>
      <c r="B7" s="205" t="s">
        <v>179</v>
      </c>
      <c r="C7" s="279" t="s">
        <v>539</v>
      </c>
      <c r="D7" s="200" t="s">
        <v>454</v>
      </c>
      <c r="E7" s="201" t="s">
        <v>521</v>
      </c>
      <c r="F7" s="200" t="s">
        <v>306</v>
      </c>
      <c r="G7" s="236" t="s">
        <v>22</v>
      </c>
      <c r="H7" s="201" t="s">
        <v>576</v>
      </c>
      <c r="I7" s="135" t="s">
        <v>22</v>
      </c>
      <c r="J7" s="130" t="s">
        <v>426</v>
      </c>
      <c r="K7" s="256" t="s">
        <v>615</v>
      </c>
      <c r="L7" s="130" t="s">
        <v>211</v>
      </c>
      <c r="M7" s="173" t="s">
        <v>22</v>
      </c>
      <c r="N7" s="137" t="s">
        <v>222</v>
      </c>
      <c r="O7" s="173" t="s">
        <v>237</v>
      </c>
      <c r="P7" s="137" t="s">
        <v>668</v>
      </c>
      <c r="Q7" s="137" t="s">
        <v>683</v>
      </c>
    </row>
    <row r="8" spans="1:17" ht="54.95" customHeight="1" x14ac:dyDescent="0.2">
      <c r="A8" s="205" t="s">
        <v>542</v>
      </c>
      <c r="B8" s="205" t="s">
        <v>75</v>
      </c>
      <c r="C8" s="206" t="s">
        <v>629</v>
      </c>
      <c r="D8" s="205" t="s">
        <v>225</v>
      </c>
      <c r="E8" s="207" t="s">
        <v>22</v>
      </c>
      <c r="F8" s="208" t="s">
        <v>65</v>
      </c>
      <c r="G8" s="207" t="s">
        <v>568</v>
      </c>
      <c r="H8" s="208" t="s">
        <v>578</v>
      </c>
      <c r="I8" s="132" t="s">
        <v>592</v>
      </c>
      <c r="J8" s="135" t="s">
        <v>603</v>
      </c>
      <c r="K8" s="235" t="s">
        <v>22</v>
      </c>
      <c r="L8" s="132" t="s">
        <v>620</v>
      </c>
      <c r="M8" s="150" t="s">
        <v>65</v>
      </c>
      <c r="N8" s="132" t="s">
        <v>640</v>
      </c>
      <c r="O8" s="133" t="s">
        <v>22</v>
      </c>
      <c r="P8" s="132" t="s">
        <v>22</v>
      </c>
      <c r="Q8" s="132" t="s">
        <v>684</v>
      </c>
    </row>
    <row r="9" spans="1:17" ht="54.95" customHeight="1" x14ac:dyDescent="0.2">
      <c r="A9" s="205" t="s">
        <v>718</v>
      </c>
      <c r="B9" s="205" t="s">
        <v>666</v>
      </c>
      <c r="C9" s="206" t="s">
        <v>629</v>
      </c>
      <c r="D9" s="205"/>
      <c r="E9" s="207"/>
      <c r="F9" s="208"/>
      <c r="G9" s="207"/>
      <c r="H9" s="208"/>
      <c r="I9" s="132"/>
      <c r="J9" s="135"/>
      <c r="K9" s="235"/>
      <c r="L9" s="132"/>
      <c r="M9" s="150" t="s">
        <v>22</v>
      </c>
      <c r="N9" s="132" t="s">
        <v>22</v>
      </c>
      <c r="O9" s="133" t="s">
        <v>22</v>
      </c>
      <c r="P9" s="132" t="s">
        <v>22</v>
      </c>
      <c r="Q9" s="132" t="s">
        <v>316</v>
      </c>
    </row>
    <row r="10" spans="1:17" ht="54.95" customHeight="1" x14ac:dyDescent="0.2">
      <c r="A10" s="205" t="s">
        <v>622</v>
      </c>
      <c r="B10" s="205" t="s">
        <v>75</v>
      </c>
      <c r="C10" s="206" t="s">
        <v>629</v>
      </c>
      <c r="D10" s="205" t="s">
        <v>394</v>
      </c>
      <c r="E10" s="219" t="s">
        <v>22</v>
      </c>
      <c r="F10" s="219" t="s">
        <v>22</v>
      </c>
      <c r="G10" s="219" t="s">
        <v>22</v>
      </c>
      <c r="H10" s="219" t="s">
        <v>22</v>
      </c>
      <c r="I10" s="219" t="s">
        <v>22</v>
      </c>
      <c r="J10" s="135" t="s">
        <v>22</v>
      </c>
      <c r="K10" s="235" t="s">
        <v>22</v>
      </c>
      <c r="L10" s="132" t="s">
        <v>65</v>
      </c>
      <c r="M10" s="150" t="s">
        <v>65</v>
      </c>
      <c r="N10" s="132" t="s">
        <v>641</v>
      </c>
      <c r="O10" s="133" t="s">
        <v>491</v>
      </c>
      <c r="P10" s="132" t="s">
        <v>22</v>
      </c>
      <c r="Q10" s="132" t="s">
        <v>685</v>
      </c>
    </row>
    <row r="11" spans="1:17" ht="54.95" customHeight="1" x14ac:dyDescent="0.25">
      <c r="A11" s="205" t="s">
        <v>472</v>
      </c>
      <c r="B11" s="205" t="s">
        <v>75</v>
      </c>
      <c r="C11" s="203" t="s">
        <v>199</v>
      </c>
      <c r="D11" s="205" t="s">
        <v>119</v>
      </c>
      <c r="E11" s="209" t="s">
        <v>534</v>
      </c>
      <c r="F11" s="236" t="s">
        <v>22</v>
      </c>
      <c r="G11" s="207" t="s">
        <v>569</v>
      </c>
      <c r="H11" s="238" t="s">
        <v>22</v>
      </c>
      <c r="I11" s="132" t="s">
        <v>309</v>
      </c>
      <c r="J11" s="135" t="s">
        <v>22</v>
      </c>
      <c r="K11" s="235" t="s">
        <v>22</v>
      </c>
      <c r="L11" s="235" t="s">
        <v>22</v>
      </c>
      <c r="M11" s="142" t="s">
        <v>22</v>
      </c>
      <c r="N11" s="146" t="s">
        <v>22</v>
      </c>
      <c r="O11" s="146" t="s">
        <v>658</v>
      </c>
      <c r="P11" s="141" t="s">
        <v>22</v>
      </c>
      <c r="Q11" s="141" t="s">
        <v>686</v>
      </c>
    </row>
    <row r="12" spans="1:17" ht="58.5" customHeight="1" x14ac:dyDescent="0.25">
      <c r="A12" s="201" t="s">
        <v>70</v>
      </c>
      <c r="B12" s="201" t="s">
        <v>75</v>
      </c>
      <c r="C12" s="265" t="s">
        <v>681</v>
      </c>
      <c r="D12" s="201" t="s">
        <v>91</v>
      </c>
      <c r="E12" s="201" t="s">
        <v>560</v>
      </c>
      <c r="F12" s="236" t="s">
        <v>22</v>
      </c>
      <c r="G12" s="236" t="s">
        <v>22</v>
      </c>
      <c r="H12" s="237" t="s">
        <v>22</v>
      </c>
      <c r="I12" s="132" t="s">
        <v>594</v>
      </c>
      <c r="J12" s="135" t="s">
        <v>22</v>
      </c>
      <c r="K12" s="153" t="s">
        <v>426</v>
      </c>
      <c r="L12" s="235" t="s">
        <v>22</v>
      </c>
      <c r="M12" s="235" t="s">
        <v>22</v>
      </c>
      <c r="N12" s="137" t="s">
        <v>200</v>
      </c>
      <c r="O12" s="135" t="s">
        <v>22</v>
      </c>
      <c r="P12" s="137" t="s">
        <v>22</v>
      </c>
      <c r="Q12" s="137" t="s">
        <v>687</v>
      </c>
    </row>
    <row r="13" spans="1:17" ht="58.5" customHeight="1" x14ac:dyDescent="0.25">
      <c r="A13" s="201" t="s">
        <v>675</v>
      </c>
      <c r="B13" s="201" t="s">
        <v>651</v>
      </c>
      <c r="C13" s="225" t="s">
        <v>463</v>
      </c>
      <c r="D13" s="201"/>
      <c r="E13" s="201"/>
      <c r="F13" s="236"/>
      <c r="G13" s="236"/>
      <c r="H13" s="237"/>
      <c r="I13" s="132"/>
      <c r="J13" s="135"/>
      <c r="K13" s="153"/>
      <c r="L13" s="133" t="s">
        <v>22</v>
      </c>
      <c r="M13" s="133" t="s">
        <v>22</v>
      </c>
      <c r="N13" s="133" t="s">
        <v>22</v>
      </c>
      <c r="O13" s="133" t="s">
        <v>22</v>
      </c>
      <c r="P13" s="137" t="s">
        <v>65</v>
      </c>
      <c r="Q13" s="137" t="s">
        <v>688</v>
      </c>
    </row>
    <row r="14" spans="1:17" ht="54.95" customHeight="1" x14ac:dyDescent="0.25">
      <c r="A14" s="201" t="s">
        <v>281</v>
      </c>
      <c r="B14" s="201" t="s">
        <v>179</v>
      </c>
      <c r="C14" s="233" t="s">
        <v>557</v>
      </c>
      <c r="D14" s="201" t="s">
        <v>208</v>
      </c>
      <c r="E14" s="212" t="s">
        <v>538</v>
      </c>
      <c r="F14" s="208" t="s">
        <v>316</v>
      </c>
      <c r="G14" s="236" t="s">
        <v>22</v>
      </c>
      <c r="H14" s="209" t="s">
        <v>306</v>
      </c>
      <c r="I14" s="132" t="s">
        <v>595</v>
      </c>
      <c r="J14" s="141" t="s">
        <v>604</v>
      </c>
      <c r="K14" s="153" t="s">
        <v>184</v>
      </c>
      <c r="L14" s="235" t="s">
        <v>22</v>
      </c>
      <c r="M14" s="235" t="s">
        <v>22</v>
      </c>
      <c r="N14" s="135" t="s">
        <v>642</v>
      </c>
      <c r="O14" s="137" t="s">
        <v>659</v>
      </c>
      <c r="P14" s="131" t="s">
        <v>65</v>
      </c>
      <c r="Q14" s="196" t="s">
        <v>689</v>
      </c>
    </row>
    <row r="15" spans="1:17" ht="54.95" customHeight="1" x14ac:dyDescent="0.2">
      <c r="A15" s="201" t="s">
        <v>600</v>
      </c>
      <c r="B15" s="201" t="s">
        <v>179</v>
      </c>
      <c r="C15" s="233" t="s">
        <v>557</v>
      </c>
      <c r="D15" s="201" t="s">
        <v>654</v>
      </c>
      <c r="E15" s="219" t="s">
        <v>22</v>
      </c>
      <c r="F15" s="219" t="s">
        <v>22</v>
      </c>
      <c r="G15" s="219" t="s">
        <v>22</v>
      </c>
      <c r="H15" s="219" t="s">
        <v>22</v>
      </c>
      <c r="I15" s="132" t="s">
        <v>65</v>
      </c>
      <c r="J15" s="141" t="s">
        <v>426</v>
      </c>
      <c r="K15" s="153" t="s">
        <v>65</v>
      </c>
      <c r="L15" s="141" t="s">
        <v>621</v>
      </c>
      <c r="M15" s="138" t="s">
        <v>631</v>
      </c>
      <c r="N15" s="135" t="s">
        <v>222</v>
      </c>
      <c r="O15" s="137" t="s">
        <v>660</v>
      </c>
      <c r="P15" s="131" t="s">
        <v>65</v>
      </c>
      <c r="Q15" s="196" t="s">
        <v>689</v>
      </c>
    </row>
    <row r="16" spans="1:17" ht="54.95" customHeight="1" x14ac:dyDescent="0.2">
      <c r="A16" s="201" t="s">
        <v>665</v>
      </c>
      <c r="B16" s="201" t="s">
        <v>666</v>
      </c>
      <c r="C16" s="206" t="s">
        <v>629</v>
      </c>
      <c r="D16" s="201" t="s">
        <v>664</v>
      </c>
      <c r="E16" s="219"/>
      <c r="F16" s="219"/>
      <c r="G16" s="219"/>
      <c r="H16" s="219"/>
      <c r="I16" s="132"/>
      <c r="J16" s="141"/>
      <c r="K16" s="153"/>
      <c r="L16" s="133" t="s">
        <v>22</v>
      </c>
      <c r="M16" s="133" t="s">
        <v>22</v>
      </c>
      <c r="N16" s="133" t="s">
        <v>22</v>
      </c>
      <c r="O16" s="133" t="s">
        <v>22</v>
      </c>
      <c r="P16" s="131" t="s">
        <v>491</v>
      </c>
      <c r="Q16" s="196" t="s">
        <v>690</v>
      </c>
    </row>
    <row r="17" spans="1:17" ht="54.95" customHeight="1" x14ac:dyDescent="0.25">
      <c r="A17" s="201" t="s">
        <v>608</v>
      </c>
      <c r="B17" s="201" t="s">
        <v>75</v>
      </c>
      <c r="C17" s="206" t="s">
        <v>629</v>
      </c>
      <c r="D17" s="201" t="s">
        <v>655</v>
      </c>
      <c r="E17" s="219" t="s">
        <v>22</v>
      </c>
      <c r="F17" s="219" t="s">
        <v>22</v>
      </c>
      <c r="G17" s="219" t="s">
        <v>22</v>
      </c>
      <c r="H17" s="219" t="s">
        <v>22</v>
      </c>
      <c r="I17" s="236" t="s">
        <v>22</v>
      </c>
      <c r="J17" s="141" t="s">
        <v>65</v>
      </c>
      <c r="K17" s="153" t="s">
        <v>22</v>
      </c>
      <c r="L17" s="141" t="s">
        <v>65</v>
      </c>
      <c r="M17" s="138" t="s">
        <v>65</v>
      </c>
      <c r="N17" s="135" t="s">
        <v>65</v>
      </c>
      <c r="O17" s="137" t="s">
        <v>211</v>
      </c>
      <c r="P17" s="131" t="s">
        <v>669</v>
      </c>
      <c r="Q17" s="196" t="s">
        <v>691</v>
      </c>
    </row>
    <row r="18" spans="1:17" ht="54.95" customHeight="1" x14ac:dyDescent="0.25">
      <c r="A18" s="201" t="s">
        <v>550</v>
      </c>
      <c r="B18" s="201" t="s">
        <v>666</v>
      </c>
      <c r="C18" s="206" t="s">
        <v>629</v>
      </c>
      <c r="D18" s="201" t="s">
        <v>172</v>
      </c>
      <c r="E18" s="239" t="s">
        <v>22</v>
      </c>
      <c r="F18" s="208" t="s">
        <v>65</v>
      </c>
      <c r="G18" s="209" t="s">
        <v>65</v>
      </c>
      <c r="H18" s="209" t="s">
        <v>579</v>
      </c>
      <c r="I18" s="132" t="s">
        <v>65</v>
      </c>
      <c r="J18" s="141" t="s">
        <v>605</v>
      </c>
      <c r="K18" s="153" t="s">
        <v>22</v>
      </c>
      <c r="L18" s="141" t="s">
        <v>65</v>
      </c>
      <c r="M18" s="138" t="s">
        <v>65</v>
      </c>
      <c r="N18" s="135" t="s">
        <v>65</v>
      </c>
      <c r="O18" s="137" t="s">
        <v>459</v>
      </c>
      <c r="P18" s="131" t="s">
        <v>22</v>
      </c>
      <c r="Q18" s="196" t="s">
        <v>685</v>
      </c>
    </row>
    <row r="19" spans="1:17" ht="54.95" customHeight="1" x14ac:dyDescent="0.2">
      <c r="A19" s="201" t="s">
        <v>647</v>
      </c>
      <c r="B19" s="201" t="s">
        <v>77</v>
      </c>
      <c r="C19" s="263" t="s">
        <v>652</v>
      </c>
      <c r="D19" s="201" t="s">
        <v>649</v>
      </c>
      <c r="E19" s="219" t="s">
        <v>22</v>
      </c>
      <c r="F19" s="219" t="s">
        <v>22</v>
      </c>
      <c r="G19" s="219" t="s">
        <v>22</v>
      </c>
      <c r="H19" s="219" t="s">
        <v>22</v>
      </c>
      <c r="I19" s="219" t="s">
        <v>22</v>
      </c>
      <c r="J19" s="219" t="s">
        <v>22</v>
      </c>
      <c r="K19" s="219" t="s">
        <v>22</v>
      </c>
      <c r="L19" s="219" t="s">
        <v>22</v>
      </c>
      <c r="M19" s="219" t="s">
        <v>22</v>
      </c>
      <c r="N19" s="135" t="s">
        <v>656</v>
      </c>
      <c r="O19" s="137" t="s">
        <v>65</v>
      </c>
      <c r="P19" s="131" t="s">
        <v>676</v>
      </c>
      <c r="Q19" s="280" t="s">
        <v>719</v>
      </c>
    </row>
    <row r="20" spans="1:17" ht="54.95" customHeight="1" x14ac:dyDescent="0.2">
      <c r="A20" s="201" t="s">
        <v>714</v>
      </c>
      <c r="B20" s="201" t="s">
        <v>715</v>
      </c>
      <c r="C20" s="276" t="s">
        <v>716</v>
      </c>
      <c r="D20" s="201"/>
      <c r="E20" s="219"/>
      <c r="F20" s="219"/>
      <c r="G20" s="219"/>
      <c r="H20" s="219"/>
      <c r="I20" s="278"/>
      <c r="J20" s="278"/>
      <c r="K20" s="278"/>
      <c r="L20" s="219"/>
      <c r="M20" s="278" t="s">
        <v>22</v>
      </c>
      <c r="N20" s="135" t="s">
        <v>22</v>
      </c>
      <c r="O20" s="137" t="s">
        <v>22</v>
      </c>
      <c r="P20" s="131" t="s">
        <v>22</v>
      </c>
      <c r="Q20" s="275" t="s">
        <v>717</v>
      </c>
    </row>
    <row r="21" spans="1:17" ht="54.95" customHeight="1" x14ac:dyDescent="0.2">
      <c r="A21" s="201" t="s">
        <v>612</v>
      </c>
      <c r="B21" s="201" t="s">
        <v>77</v>
      </c>
      <c r="C21" s="203" t="s">
        <v>199</v>
      </c>
      <c r="D21" s="201" t="s">
        <v>613</v>
      </c>
      <c r="E21" s="219" t="s">
        <v>22</v>
      </c>
      <c r="F21" s="219" t="s">
        <v>22</v>
      </c>
      <c r="G21" s="219" t="s">
        <v>22</v>
      </c>
      <c r="H21" s="219" t="s">
        <v>22</v>
      </c>
      <c r="I21" s="153" t="s">
        <v>22</v>
      </c>
      <c r="J21" s="153" t="s">
        <v>22</v>
      </c>
      <c r="K21" s="153" t="s">
        <v>616</v>
      </c>
      <c r="L21" s="141" t="s">
        <v>64</v>
      </c>
      <c r="M21" s="138" t="s">
        <v>65</v>
      </c>
      <c r="N21" s="135" t="s">
        <v>64</v>
      </c>
      <c r="O21" s="137" t="s">
        <v>64</v>
      </c>
      <c r="P21" s="131" t="s">
        <v>22</v>
      </c>
      <c r="Q21" s="196" t="s">
        <v>692</v>
      </c>
    </row>
    <row r="22" spans="1:17" ht="54.95" customHeight="1" x14ac:dyDescent="0.25">
      <c r="A22" s="201" t="s">
        <v>231</v>
      </c>
      <c r="B22" s="201" t="s">
        <v>179</v>
      </c>
      <c r="C22" s="205" t="s">
        <v>536</v>
      </c>
      <c r="D22" s="200" t="s">
        <v>180</v>
      </c>
      <c r="E22" s="207" t="s">
        <v>316</v>
      </c>
      <c r="F22" s="240" t="s">
        <v>22</v>
      </c>
      <c r="G22" s="201" t="s">
        <v>306</v>
      </c>
      <c r="H22" s="201" t="s">
        <v>315</v>
      </c>
      <c r="I22" s="137" t="s">
        <v>594</v>
      </c>
      <c r="J22" s="132" t="s">
        <v>426</v>
      </c>
      <c r="K22" s="140" t="s">
        <v>184</v>
      </c>
      <c r="L22" s="132" t="s">
        <v>200</v>
      </c>
      <c r="M22" s="150" t="s">
        <v>211</v>
      </c>
      <c r="N22" s="133" t="s">
        <v>22</v>
      </c>
      <c r="O22" s="133" t="s">
        <v>211</v>
      </c>
      <c r="P22" s="132" t="s">
        <v>185</v>
      </c>
      <c r="Q22" s="132" t="s">
        <v>693</v>
      </c>
    </row>
    <row r="23" spans="1:17" ht="54.95" customHeight="1" x14ac:dyDescent="0.2">
      <c r="A23" s="201" t="s">
        <v>548</v>
      </c>
      <c r="B23" s="201" t="s">
        <v>75</v>
      </c>
      <c r="C23" s="206" t="s">
        <v>629</v>
      </c>
      <c r="D23" s="200" t="s">
        <v>549</v>
      </c>
      <c r="E23" s="208" t="s">
        <v>22</v>
      </c>
      <c r="F23" s="201" t="s">
        <v>65</v>
      </c>
      <c r="G23" s="201" t="s">
        <v>65</v>
      </c>
      <c r="H23" s="201" t="s">
        <v>65</v>
      </c>
      <c r="I23" s="137" t="s">
        <v>597</v>
      </c>
      <c r="J23" s="132" t="s">
        <v>65</v>
      </c>
      <c r="K23" s="142" t="s">
        <v>22</v>
      </c>
      <c r="L23" s="132" t="s">
        <v>623</v>
      </c>
      <c r="M23" s="150" t="s">
        <v>65</v>
      </c>
      <c r="N23" s="133" t="s">
        <v>65</v>
      </c>
      <c r="O23" s="133" t="s">
        <v>22</v>
      </c>
      <c r="P23" s="132" t="s">
        <v>491</v>
      </c>
      <c r="Q23" s="132" t="s">
        <v>694</v>
      </c>
    </row>
    <row r="24" spans="1:17" ht="54.95" customHeight="1" x14ac:dyDescent="0.2">
      <c r="A24" s="201" t="s">
        <v>673</v>
      </c>
      <c r="B24" s="201" t="s">
        <v>666</v>
      </c>
      <c r="C24" s="206" t="s">
        <v>629</v>
      </c>
      <c r="D24" s="200" t="s">
        <v>674</v>
      </c>
      <c r="E24" s="208"/>
      <c r="F24" s="201"/>
      <c r="G24" s="201"/>
      <c r="H24" s="201"/>
      <c r="I24" s="137"/>
      <c r="J24" s="132"/>
      <c r="K24" s="142"/>
      <c r="L24" s="133" t="s">
        <v>22</v>
      </c>
      <c r="M24" s="133" t="s">
        <v>22</v>
      </c>
      <c r="N24" s="133" t="s">
        <v>22</v>
      </c>
      <c r="O24" s="133" t="s">
        <v>22</v>
      </c>
      <c r="P24" s="150" t="s">
        <v>65</v>
      </c>
      <c r="Q24" s="132" t="s">
        <v>695</v>
      </c>
    </row>
    <row r="25" spans="1:17" ht="54.95" customHeight="1" x14ac:dyDescent="0.2">
      <c r="A25" s="201" t="s">
        <v>696</v>
      </c>
      <c r="B25" s="201" t="s">
        <v>380</v>
      </c>
      <c r="C25" s="276" t="s">
        <v>697</v>
      </c>
      <c r="D25" s="200"/>
      <c r="E25" s="208"/>
      <c r="F25" s="201"/>
      <c r="G25" s="201"/>
      <c r="H25" s="201"/>
      <c r="I25" s="137"/>
      <c r="J25" s="132"/>
      <c r="K25" s="142"/>
      <c r="L25" s="133"/>
      <c r="M25" s="153" t="s">
        <v>22</v>
      </c>
      <c r="N25" s="133" t="s">
        <v>22</v>
      </c>
      <c r="O25" s="133" t="s">
        <v>22</v>
      </c>
      <c r="P25" s="150" t="s">
        <v>22</v>
      </c>
      <c r="Q25" s="132" t="s">
        <v>698</v>
      </c>
    </row>
    <row r="26" spans="1:17" ht="54.95" customHeight="1" x14ac:dyDescent="0.25">
      <c r="A26" s="214" t="s">
        <v>59</v>
      </c>
      <c r="B26" s="214" t="s">
        <v>75</v>
      </c>
      <c r="C26" s="265" t="s">
        <v>682</v>
      </c>
      <c r="D26" s="214" t="s">
        <v>95</v>
      </c>
      <c r="E26" s="209" t="s">
        <v>561</v>
      </c>
      <c r="F26" s="238" t="s">
        <v>22</v>
      </c>
      <c r="G26" s="201" t="s">
        <v>571</v>
      </c>
      <c r="H26" s="209" t="s">
        <v>580</v>
      </c>
      <c r="I26" s="141" t="s">
        <v>571</v>
      </c>
      <c r="J26" s="141" t="s">
        <v>571</v>
      </c>
      <c r="K26" s="140" t="s">
        <v>571</v>
      </c>
      <c r="L26" s="141" t="s">
        <v>628</v>
      </c>
      <c r="M26" s="140" t="s">
        <v>65</v>
      </c>
      <c r="N26" s="146" t="s">
        <v>22</v>
      </c>
      <c r="O26" s="141" t="s">
        <v>65</v>
      </c>
      <c r="P26" s="141" t="s">
        <v>22</v>
      </c>
      <c r="Q26" s="178" t="s">
        <v>699</v>
      </c>
    </row>
    <row r="27" spans="1:17" ht="54.95" customHeight="1" x14ac:dyDescent="0.2">
      <c r="A27" s="215" t="s">
        <v>165</v>
      </c>
      <c r="B27" s="214" t="s">
        <v>518</v>
      </c>
      <c r="C27" s="216" t="s">
        <v>395</v>
      </c>
      <c r="D27" s="214" t="s">
        <v>163</v>
      </c>
      <c r="E27" s="209" t="s">
        <v>562</v>
      </c>
      <c r="F27" s="207" t="s">
        <v>65</v>
      </c>
      <c r="G27" s="207" t="s">
        <v>567</v>
      </c>
      <c r="H27" s="207" t="s">
        <v>315</v>
      </c>
      <c r="I27" s="132" t="s">
        <v>592</v>
      </c>
      <c r="J27" s="141" t="s">
        <v>606</v>
      </c>
      <c r="K27" s="142" t="s">
        <v>617</v>
      </c>
      <c r="L27" s="141" t="s">
        <v>628</v>
      </c>
      <c r="M27" s="150" t="s">
        <v>211</v>
      </c>
      <c r="N27" s="132" t="s">
        <v>643</v>
      </c>
      <c r="O27" s="132" t="s">
        <v>65</v>
      </c>
      <c r="P27" s="141" t="s">
        <v>667</v>
      </c>
      <c r="Q27" s="141" t="s">
        <v>688</v>
      </c>
    </row>
    <row r="28" spans="1:17" ht="54.95" customHeight="1" x14ac:dyDescent="0.2">
      <c r="A28" s="215" t="s">
        <v>700</v>
      </c>
      <c r="B28" s="214" t="s">
        <v>77</v>
      </c>
      <c r="C28" s="225" t="s">
        <v>463</v>
      </c>
      <c r="D28" s="214"/>
      <c r="E28" s="209"/>
      <c r="F28" s="207"/>
      <c r="G28" s="207"/>
      <c r="H28" s="207"/>
      <c r="I28" s="132"/>
      <c r="J28" s="141"/>
      <c r="K28" s="142"/>
      <c r="L28" s="141"/>
      <c r="M28" s="150" t="s">
        <v>22</v>
      </c>
      <c r="N28" s="132" t="s">
        <v>701</v>
      </c>
      <c r="O28" s="132" t="s">
        <v>702</v>
      </c>
      <c r="P28" s="141" t="s">
        <v>703</v>
      </c>
      <c r="Q28" s="141" t="s">
        <v>704</v>
      </c>
    </row>
    <row r="29" spans="1:17" ht="54.95" customHeight="1" x14ac:dyDescent="0.2">
      <c r="A29" s="215" t="s">
        <v>712</v>
      </c>
      <c r="B29" s="214" t="s">
        <v>75</v>
      </c>
      <c r="C29" s="206" t="s">
        <v>629</v>
      </c>
      <c r="D29" s="214"/>
      <c r="E29" s="209"/>
      <c r="F29" s="207"/>
      <c r="G29" s="207"/>
      <c r="H29" s="207"/>
      <c r="I29" s="132"/>
      <c r="J29" s="141"/>
      <c r="K29" s="142"/>
      <c r="L29" s="141"/>
      <c r="M29" s="150" t="s">
        <v>22</v>
      </c>
      <c r="N29" s="132" t="s">
        <v>22</v>
      </c>
      <c r="O29" s="132" t="s">
        <v>22</v>
      </c>
      <c r="P29" s="141" t="s">
        <v>22</v>
      </c>
      <c r="Q29" s="141" t="s">
        <v>713</v>
      </c>
    </row>
    <row r="30" spans="1:17" ht="54.95" customHeight="1" x14ac:dyDescent="0.2">
      <c r="A30" s="214" t="s">
        <v>411</v>
      </c>
      <c r="B30" s="214" t="s">
        <v>380</v>
      </c>
      <c r="C30" s="206" t="s">
        <v>629</v>
      </c>
      <c r="D30" s="214" t="s">
        <v>171</v>
      </c>
      <c r="E30" s="201" t="s">
        <v>533</v>
      </c>
      <c r="F30" s="208" t="s">
        <v>65</v>
      </c>
      <c r="G30" s="207" t="s">
        <v>572</v>
      </c>
      <c r="H30" s="207" t="s">
        <v>577</v>
      </c>
      <c r="I30" s="132" t="s">
        <v>592</v>
      </c>
      <c r="J30" s="132" t="s">
        <v>65</v>
      </c>
      <c r="K30" s="140" t="s">
        <v>611</v>
      </c>
      <c r="L30" s="132" t="s">
        <v>65</v>
      </c>
      <c r="M30" s="138" t="s">
        <v>635</v>
      </c>
      <c r="N30" s="135" t="s">
        <v>65</v>
      </c>
      <c r="O30" s="137" t="s">
        <v>661</v>
      </c>
      <c r="P30" s="137" t="s">
        <v>677</v>
      </c>
      <c r="Q30" s="137" t="s">
        <v>705</v>
      </c>
    </row>
    <row r="31" spans="1:17" ht="54.95" customHeight="1" x14ac:dyDescent="0.25">
      <c r="A31" s="214" t="s">
        <v>551</v>
      </c>
      <c r="B31" s="214" t="s">
        <v>75</v>
      </c>
      <c r="C31" s="206" t="s">
        <v>629</v>
      </c>
      <c r="D31" s="214" t="s">
        <v>171</v>
      </c>
      <c r="E31" s="240" t="s">
        <v>22</v>
      </c>
      <c r="F31" s="219" t="s">
        <v>65</v>
      </c>
      <c r="G31" s="219" t="s">
        <v>572</v>
      </c>
      <c r="H31" s="207" t="s">
        <v>583</v>
      </c>
      <c r="I31" s="132" t="s">
        <v>65</v>
      </c>
      <c r="J31" s="132" t="s">
        <v>65</v>
      </c>
      <c r="K31" s="142" t="s">
        <v>437</v>
      </c>
      <c r="L31" s="132" t="s">
        <v>625</v>
      </c>
      <c r="M31" s="138" t="s">
        <v>636</v>
      </c>
      <c r="N31" s="135" t="s">
        <v>65</v>
      </c>
      <c r="O31" s="137" t="s">
        <v>473</v>
      </c>
      <c r="P31" s="137" t="s">
        <v>680</v>
      </c>
      <c r="Q31" s="137" t="s">
        <v>695</v>
      </c>
    </row>
    <row r="32" spans="1:17" ht="54.95" customHeight="1" x14ac:dyDescent="0.25">
      <c r="A32" s="214" t="s">
        <v>706</v>
      </c>
      <c r="B32" s="214" t="s">
        <v>77</v>
      </c>
      <c r="C32" s="276" t="s">
        <v>707</v>
      </c>
      <c r="D32" s="214"/>
      <c r="E32" s="240"/>
      <c r="F32" s="219"/>
      <c r="G32" s="219"/>
      <c r="H32" s="207"/>
      <c r="I32" s="132"/>
      <c r="J32" s="132"/>
      <c r="K32" s="142"/>
      <c r="L32" s="132"/>
      <c r="M32" s="138" t="s">
        <v>222</v>
      </c>
      <c r="N32" s="135" t="s">
        <v>237</v>
      </c>
      <c r="O32" s="137" t="s">
        <v>491</v>
      </c>
      <c r="P32" s="137" t="s">
        <v>708</v>
      </c>
      <c r="Q32" s="137" t="s">
        <v>185</v>
      </c>
    </row>
    <row r="33" spans="1:17" ht="54.95" customHeight="1" x14ac:dyDescent="0.25">
      <c r="A33" s="214" t="s">
        <v>552</v>
      </c>
      <c r="B33" s="214" t="s">
        <v>75</v>
      </c>
      <c r="C33" s="206" t="s">
        <v>629</v>
      </c>
      <c r="D33" s="214" t="s">
        <v>553</v>
      </c>
      <c r="E33" s="240" t="s">
        <v>22</v>
      </c>
      <c r="F33" s="219" t="s">
        <v>65</v>
      </c>
      <c r="G33" s="219" t="s">
        <v>65</v>
      </c>
      <c r="H33" s="207" t="s">
        <v>65</v>
      </c>
      <c r="I33" s="132" t="s">
        <v>599</v>
      </c>
      <c r="J33" s="132" t="s">
        <v>605</v>
      </c>
      <c r="K33" s="140" t="s">
        <v>200</v>
      </c>
      <c r="L33" s="132" t="s">
        <v>65</v>
      </c>
      <c r="M33" s="138" t="s">
        <v>638</v>
      </c>
      <c r="N33" s="135" t="s">
        <v>645</v>
      </c>
      <c r="O33" s="135" t="s">
        <v>65</v>
      </c>
      <c r="P33" s="135" t="s">
        <v>678</v>
      </c>
      <c r="Q33" s="137" t="s">
        <v>540</v>
      </c>
    </row>
    <row r="34" spans="1:17" ht="54.95" customHeight="1" x14ac:dyDescent="0.2">
      <c r="A34" s="214" t="s">
        <v>554</v>
      </c>
      <c r="B34" s="201" t="s">
        <v>666</v>
      </c>
      <c r="C34" s="206" t="s">
        <v>629</v>
      </c>
      <c r="D34" s="214" t="s">
        <v>555</v>
      </c>
      <c r="E34" s="219" t="s">
        <v>22</v>
      </c>
      <c r="F34" s="207" t="s">
        <v>65</v>
      </c>
      <c r="G34" s="208" t="s">
        <v>65</v>
      </c>
      <c r="H34" s="207" t="s">
        <v>65</v>
      </c>
      <c r="I34" s="132" t="s">
        <v>65</v>
      </c>
      <c r="J34" s="135" t="s">
        <v>605</v>
      </c>
      <c r="K34" s="146" t="s">
        <v>22</v>
      </c>
      <c r="L34" s="132" t="s">
        <v>65</v>
      </c>
      <c r="M34" s="137" t="s">
        <v>65</v>
      </c>
      <c r="N34" s="135" t="s">
        <v>646</v>
      </c>
      <c r="O34" s="135" t="s">
        <v>22</v>
      </c>
      <c r="P34" s="137" t="s">
        <v>679</v>
      </c>
      <c r="Q34" s="137" t="s">
        <v>685</v>
      </c>
    </row>
    <row r="35" spans="1:17" ht="54.95" customHeight="1" x14ac:dyDescent="0.2">
      <c r="A35" s="277" t="s">
        <v>710</v>
      </c>
      <c r="B35" s="214" t="s">
        <v>77</v>
      </c>
      <c r="C35" s="225" t="s">
        <v>463</v>
      </c>
      <c r="D35" s="214"/>
      <c r="E35" s="219"/>
      <c r="F35" s="207"/>
      <c r="G35" s="208"/>
      <c r="H35" s="207"/>
      <c r="I35" s="132"/>
      <c r="J35" s="135"/>
      <c r="K35" s="146"/>
      <c r="L35" s="132"/>
      <c r="M35" s="137" t="s">
        <v>22</v>
      </c>
      <c r="N35" s="135" t="s">
        <v>22</v>
      </c>
      <c r="O35" s="135" t="s">
        <v>22</v>
      </c>
      <c r="P35" s="137" t="s">
        <v>22</v>
      </c>
      <c r="Q35" s="137" t="s">
        <v>711</v>
      </c>
    </row>
    <row r="36" spans="1:17" ht="54.95" customHeight="1" x14ac:dyDescent="0.2">
      <c r="A36" s="214" t="s">
        <v>648</v>
      </c>
      <c r="B36" s="214" t="s">
        <v>651</v>
      </c>
      <c r="C36" s="264" t="s">
        <v>652</v>
      </c>
      <c r="D36" s="214" t="s">
        <v>650</v>
      </c>
      <c r="E36" s="219" t="s">
        <v>22</v>
      </c>
      <c r="F36" s="219" t="s">
        <v>22</v>
      </c>
      <c r="G36" s="219" t="s">
        <v>22</v>
      </c>
      <c r="H36" s="219" t="s">
        <v>22</v>
      </c>
      <c r="I36" s="219" t="s">
        <v>22</v>
      </c>
      <c r="J36" s="219" t="s">
        <v>22</v>
      </c>
      <c r="K36" s="219" t="s">
        <v>22</v>
      </c>
      <c r="L36" s="219" t="s">
        <v>22</v>
      </c>
      <c r="M36" s="219" t="s">
        <v>22</v>
      </c>
      <c r="N36" s="135" t="s">
        <v>65</v>
      </c>
      <c r="O36" s="135" t="s">
        <v>663</v>
      </c>
      <c r="P36" s="137" t="s">
        <v>670</v>
      </c>
      <c r="Q36" s="137" t="s">
        <v>709</v>
      </c>
    </row>
    <row r="37" spans="1:17" ht="54.95" customHeight="1" x14ac:dyDescent="0.2">
      <c r="A37" s="250"/>
      <c r="B37" s="250"/>
      <c r="C37" s="260"/>
      <c r="D37" s="250"/>
      <c r="E37" s="261"/>
      <c r="F37" s="262"/>
      <c r="G37" s="253"/>
      <c r="H37" s="262"/>
      <c r="I37" s="232"/>
      <c r="J37" s="231"/>
      <c r="K37" s="255"/>
      <c r="L37" s="232"/>
      <c r="M37" s="164"/>
      <c r="N37" s="231"/>
      <c r="O37" s="231"/>
      <c r="P37" s="164"/>
      <c r="Q37" s="164"/>
    </row>
    <row r="38" spans="1:17" ht="409.5" customHeight="1" x14ac:dyDescent="0.2">
      <c r="A38" s="152"/>
      <c r="B38" s="152"/>
      <c r="C38" s="152"/>
      <c r="D38" s="152"/>
      <c r="E38" s="152"/>
      <c r="F38" s="152"/>
      <c r="G38" s="152"/>
      <c r="H38" s="152"/>
      <c r="I38" s="164"/>
      <c r="J38" s="152"/>
    </row>
    <row r="39" spans="1:17" ht="60" hidden="1" customHeight="1" x14ac:dyDescent="0.2">
      <c r="A39" s="242"/>
      <c r="B39" s="243"/>
      <c r="C39" s="243"/>
      <c r="D39" s="242"/>
      <c r="E39" s="232"/>
      <c r="F39" s="232"/>
      <c r="G39" s="244"/>
      <c r="H39" s="245"/>
      <c r="I39" s="246"/>
      <c r="J39" s="152"/>
    </row>
    <row r="40" spans="1:17" ht="66.75" customHeight="1" x14ac:dyDescent="0.2">
      <c r="A40" s="164"/>
      <c r="B40" s="164"/>
      <c r="C40" s="164"/>
      <c r="D40" s="164"/>
      <c r="E40" s="152"/>
      <c r="F40" s="152"/>
      <c r="G40" s="152"/>
      <c r="H40" s="152"/>
      <c r="I40" s="164"/>
      <c r="J40" s="152"/>
      <c r="K40" s="166"/>
      <c r="L40" s="152"/>
      <c r="M40" s="152"/>
      <c r="N40" s="152"/>
      <c r="O40" s="152"/>
      <c r="P40" s="164"/>
      <c r="Q40" s="164"/>
    </row>
    <row r="41" spans="1:17" x14ac:dyDescent="0.2">
      <c r="A41" s="164" t="s">
        <v>19</v>
      </c>
      <c r="B41" s="164"/>
      <c r="C41" s="164"/>
      <c r="D41" s="164"/>
      <c r="E41" s="152"/>
      <c r="F41" s="152"/>
      <c r="G41" s="152"/>
      <c r="H41" s="152"/>
      <c r="I41" s="164"/>
      <c r="J41" s="152"/>
      <c r="K41" s="166"/>
      <c r="L41" s="152"/>
      <c r="M41" s="152"/>
      <c r="N41" s="152"/>
      <c r="O41" s="152"/>
      <c r="P41" s="164"/>
      <c r="Q41" s="164"/>
    </row>
    <row r="42" spans="1:17" x14ac:dyDescent="0.2">
      <c r="A42" s="130" t="s">
        <v>0</v>
      </c>
      <c r="B42" s="130" t="s">
        <v>61</v>
      </c>
      <c r="C42" s="130" t="s">
        <v>62</v>
      </c>
      <c r="D42" s="130" t="s">
        <v>86</v>
      </c>
      <c r="E42" s="158"/>
      <c r="F42" s="158" t="s">
        <v>258</v>
      </c>
      <c r="G42" s="158" t="s">
        <v>259</v>
      </c>
      <c r="H42" s="158" t="s">
        <v>260</v>
      </c>
      <c r="I42" s="132" t="s">
        <v>261</v>
      </c>
      <c r="J42" s="158" t="s">
        <v>262</v>
      </c>
      <c r="K42" s="141" t="s">
        <v>263</v>
      </c>
      <c r="L42" s="158" t="s">
        <v>264</v>
      </c>
      <c r="M42" s="158" t="s">
        <v>265</v>
      </c>
      <c r="N42" s="158"/>
      <c r="O42" s="158"/>
      <c r="P42" s="132"/>
      <c r="Q42" s="132"/>
    </row>
    <row r="43" spans="1:17" ht="60" customHeight="1" x14ac:dyDescent="0.2">
      <c r="A43" s="223" t="s">
        <v>204</v>
      </c>
      <c r="B43" s="205" t="s">
        <v>75</v>
      </c>
      <c r="C43" s="205" t="s">
        <v>120</v>
      </c>
      <c r="D43" s="205" t="s">
        <v>207</v>
      </c>
      <c r="E43" s="208" t="s">
        <v>22</v>
      </c>
      <c r="F43" s="208" t="s">
        <v>22</v>
      </c>
      <c r="G43" s="162" t="s">
        <v>22</v>
      </c>
      <c r="H43" s="133" t="s">
        <v>22</v>
      </c>
      <c r="I43" s="132"/>
      <c r="J43" s="133"/>
      <c r="K43" s="146"/>
      <c r="L43" s="133"/>
      <c r="M43" s="137"/>
      <c r="N43" s="137"/>
      <c r="O43" s="137"/>
      <c r="P43" s="138"/>
      <c r="Q43" s="137"/>
    </row>
    <row r="44" spans="1:17" ht="60" customHeight="1" x14ac:dyDescent="0.2">
      <c r="A44" s="223" t="s">
        <v>44</v>
      </c>
      <c r="B44" s="205" t="s">
        <v>75</v>
      </c>
      <c r="C44" s="205" t="s">
        <v>120</v>
      </c>
      <c r="D44" s="205" t="s">
        <v>88</v>
      </c>
      <c r="E44" s="201"/>
      <c r="F44" s="207"/>
      <c r="G44" s="132"/>
      <c r="H44" s="132"/>
      <c r="I44" s="141"/>
      <c r="J44" s="141"/>
      <c r="K44" s="141"/>
      <c r="L44" s="132"/>
      <c r="M44" s="137"/>
      <c r="N44" s="137"/>
      <c r="O44" s="137"/>
      <c r="P44" s="138"/>
      <c r="Q44" s="137"/>
    </row>
    <row r="45" spans="1:17" ht="60" customHeight="1" x14ac:dyDescent="0.2">
      <c r="A45" s="223" t="s">
        <v>203</v>
      </c>
      <c r="B45" s="205" t="s">
        <v>75</v>
      </c>
      <c r="C45" s="205" t="s">
        <v>120</v>
      </c>
      <c r="D45" s="205" t="s">
        <v>206</v>
      </c>
      <c r="E45" s="201"/>
      <c r="F45" s="208" t="s">
        <v>22</v>
      </c>
      <c r="G45" s="162" t="s">
        <v>22</v>
      </c>
      <c r="H45" s="132" t="s">
        <v>412</v>
      </c>
      <c r="I45" s="133" t="s">
        <v>22</v>
      </c>
      <c r="J45" s="135" t="s">
        <v>22</v>
      </c>
      <c r="K45" s="135" t="s">
        <v>22</v>
      </c>
      <c r="L45" s="141"/>
      <c r="M45" s="137"/>
      <c r="N45" s="133" t="s">
        <v>22</v>
      </c>
      <c r="O45" s="133" t="s">
        <v>22</v>
      </c>
      <c r="P45" s="153" t="s">
        <v>22</v>
      </c>
      <c r="Q45" s="133" t="s">
        <v>22</v>
      </c>
    </row>
    <row r="46" spans="1:17" ht="60" customHeight="1" x14ac:dyDescent="0.25">
      <c r="A46" s="223" t="s">
        <v>466</v>
      </c>
      <c r="B46" s="201" t="s">
        <v>75</v>
      </c>
      <c r="C46" s="203" t="s">
        <v>199</v>
      </c>
      <c r="D46" s="200" t="s">
        <v>530</v>
      </c>
      <c r="E46" s="200" t="s">
        <v>520</v>
      </c>
      <c r="F46" s="236" t="s">
        <v>22</v>
      </c>
      <c r="G46" s="236" t="s">
        <v>22</v>
      </c>
      <c r="H46" s="236" t="s">
        <v>22</v>
      </c>
      <c r="I46" s="137" t="s">
        <v>602</v>
      </c>
      <c r="J46" s="173" t="s">
        <v>22</v>
      </c>
      <c r="K46" s="135" t="s">
        <v>22</v>
      </c>
      <c r="L46" s="173" t="s">
        <v>426</v>
      </c>
      <c r="M46" s="173" t="s">
        <v>22</v>
      </c>
      <c r="N46" s="135" t="s">
        <v>22</v>
      </c>
      <c r="O46" s="130" t="s">
        <v>185</v>
      </c>
      <c r="P46" s="138"/>
      <c r="Q46" s="137"/>
    </row>
    <row r="47" spans="1:17" ht="60" customHeight="1" x14ac:dyDescent="0.2">
      <c r="A47" s="223" t="s">
        <v>342</v>
      </c>
      <c r="B47" s="205" t="s">
        <v>73</v>
      </c>
      <c r="C47" s="205" t="s">
        <v>199</v>
      </c>
      <c r="D47" s="205" t="s">
        <v>92</v>
      </c>
      <c r="E47" s="253"/>
      <c r="F47" s="208" t="s">
        <v>22</v>
      </c>
      <c r="G47" s="132" t="s">
        <v>400</v>
      </c>
      <c r="H47" s="133" t="s">
        <v>22</v>
      </c>
      <c r="I47" s="133" t="s">
        <v>22</v>
      </c>
      <c r="J47" s="135" t="s">
        <v>22</v>
      </c>
      <c r="K47" s="135" t="s">
        <v>22</v>
      </c>
      <c r="L47" s="141"/>
      <c r="M47" s="133"/>
      <c r="N47" s="146"/>
      <c r="O47" s="137"/>
      <c r="P47" s="246"/>
      <c r="Q47" s="246"/>
    </row>
    <row r="48" spans="1:17" ht="60" customHeight="1" x14ac:dyDescent="0.2">
      <c r="A48" s="223" t="s">
        <v>331</v>
      </c>
      <c r="B48" s="205" t="s">
        <v>223</v>
      </c>
      <c r="C48" s="205" t="s">
        <v>199</v>
      </c>
      <c r="D48" s="205" t="s">
        <v>325</v>
      </c>
      <c r="E48" s="201"/>
      <c r="F48" s="207"/>
      <c r="G48" s="133"/>
      <c r="H48" s="132" t="s">
        <v>65</v>
      </c>
      <c r="I48" s="132" t="s">
        <v>333</v>
      </c>
      <c r="J48" s="132" t="s">
        <v>309</v>
      </c>
      <c r="K48" s="146"/>
      <c r="L48" s="133" t="s">
        <v>22</v>
      </c>
      <c r="M48" s="133"/>
      <c r="N48" s="137"/>
      <c r="O48" s="137"/>
      <c r="P48" s="138"/>
      <c r="Q48" s="137"/>
    </row>
    <row r="49" spans="1:17" ht="60" customHeight="1" x14ac:dyDescent="0.2">
      <c r="A49" s="223" t="s">
        <v>527</v>
      </c>
      <c r="B49" s="201" t="s">
        <v>77</v>
      </c>
      <c r="C49" s="204" t="s">
        <v>528</v>
      </c>
      <c r="D49" s="200" t="s">
        <v>444</v>
      </c>
      <c r="E49" s="201" t="s">
        <v>558</v>
      </c>
      <c r="F49" s="200" t="s">
        <v>64</v>
      </c>
      <c r="G49" s="201" t="s">
        <v>566</v>
      </c>
      <c r="H49" s="200" t="s">
        <v>309</v>
      </c>
      <c r="I49" s="137" t="s">
        <v>590</v>
      </c>
      <c r="J49" s="173" t="s">
        <v>184</v>
      </c>
      <c r="K49" s="135" t="s">
        <v>614</v>
      </c>
      <c r="L49" s="173"/>
      <c r="M49" s="173"/>
      <c r="N49" s="135"/>
      <c r="O49" s="130"/>
      <c r="P49" s="138"/>
      <c r="Q49" s="137"/>
    </row>
    <row r="50" spans="1:17" ht="60" customHeight="1" x14ac:dyDescent="0.2">
      <c r="A50" s="223" t="s">
        <v>354</v>
      </c>
      <c r="B50" s="205" t="s">
        <v>355</v>
      </c>
      <c r="C50" s="205" t="s">
        <v>199</v>
      </c>
      <c r="D50" s="205" t="s">
        <v>356</v>
      </c>
      <c r="E50" s="201"/>
      <c r="F50" s="208" t="s">
        <v>22</v>
      </c>
      <c r="G50" s="162" t="s">
        <v>22</v>
      </c>
      <c r="H50" s="133" t="s">
        <v>22</v>
      </c>
      <c r="I50" s="132"/>
      <c r="J50" s="132"/>
      <c r="K50" s="146"/>
      <c r="L50" s="141" t="s">
        <v>211</v>
      </c>
      <c r="M50" s="133"/>
      <c r="N50" s="133"/>
      <c r="O50" s="133"/>
      <c r="P50" s="153"/>
      <c r="Q50" s="133"/>
    </row>
    <row r="51" spans="1:17" ht="60" customHeight="1" x14ac:dyDescent="0.2">
      <c r="A51" s="223" t="s">
        <v>218</v>
      </c>
      <c r="B51" s="205" t="s">
        <v>223</v>
      </c>
      <c r="C51" s="205" t="s">
        <v>224</v>
      </c>
      <c r="D51" s="205" t="s">
        <v>225</v>
      </c>
      <c r="E51" s="201"/>
      <c r="F51" s="207"/>
      <c r="G51" s="133" t="s">
        <v>22</v>
      </c>
      <c r="H51" s="133" t="s">
        <v>22</v>
      </c>
      <c r="I51" s="133" t="s">
        <v>22</v>
      </c>
      <c r="J51" s="133" t="s">
        <v>22</v>
      </c>
      <c r="K51" s="146" t="s">
        <v>22</v>
      </c>
      <c r="L51" s="132"/>
      <c r="M51" s="133"/>
      <c r="N51" s="133"/>
      <c r="O51" s="132"/>
      <c r="P51" s="150"/>
      <c r="Q51" s="132"/>
    </row>
    <row r="52" spans="1:17" ht="60" customHeight="1" x14ac:dyDescent="0.2">
      <c r="A52" s="223" t="s">
        <v>218</v>
      </c>
      <c r="B52" s="205" t="s">
        <v>223</v>
      </c>
      <c r="C52" s="225" t="s">
        <v>547</v>
      </c>
      <c r="D52" s="205" t="s">
        <v>225</v>
      </c>
      <c r="E52" s="207" t="s">
        <v>559</v>
      </c>
      <c r="F52" s="208" t="s">
        <v>540</v>
      </c>
      <c r="G52" s="207" t="s">
        <v>567</v>
      </c>
      <c r="H52" s="208" t="s">
        <v>577</v>
      </c>
      <c r="I52" s="132" t="s">
        <v>591</v>
      </c>
      <c r="J52" s="135" t="s">
        <v>603</v>
      </c>
      <c r="K52" s="135" t="s">
        <v>22</v>
      </c>
      <c r="L52" s="132" t="s">
        <v>619</v>
      </c>
      <c r="M52" s="133" t="s">
        <v>22</v>
      </c>
      <c r="N52" s="133" t="s">
        <v>22</v>
      </c>
      <c r="O52" s="133" t="s">
        <v>657</v>
      </c>
      <c r="P52" s="150"/>
      <c r="Q52" s="132"/>
    </row>
    <row r="53" spans="1:17" ht="60" customHeight="1" x14ac:dyDescent="0.2">
      <c r="A53" s="223" t="s">
        <v>630</v>
      </c>
      <c r="B53" s="205" t="s">
        <v>223</v>
      </c>
      <c r="C53" s="225" t="s">
        <v>547</v>
      </c>
      <c r="D53" s="205" t="s">
        <v>639</v>
      </c>
      <c r="E53" s="261" t="s">
        <v>22</v>
      </c>
      <c r="F53" s="219" t="s">
        <v>22</v>
      </c>
      <c r="G53" s="219" t="s">
        <v>22</v>
      </c>
      <c r="H53" s="219" t="s">
        <v>22</v>
      </c>
      <c r="I53" s="219" t="s">
        <v>22</v>
      </c>
      <c r="J53" s="135" t="s">
        <v>22</v>
      </c>
      <c r="K53" s="135" t="s">
        <v>22</v>
      </c>
      <c r="L53" s="133" t="s">
        <v>22</v>
      </c>
      <c r="M53" s="172" t="s">
        <v>233</v>
      </c>
      <c r="N53" s="133" t="s">
        <v>22</v>
      </c>
      <c r="O53" s="133"/>
      <c r="P53" s="232"/>
      <c r="Q53" s="232"/>
    </row>
    <row r="54" spans="1:17" ht="60" customHeight="1" x14ac:dyDescent="0.2">
      <c r="A54" s="223" t="s">
        <v>205</v>
      </c>
      <c r="B54" s="205" t="s">
        <v>73</v>
      </c>
      <c r="C54" s="205" t="s">
        <v>209</v>
      </c>
      <c r="D54" s="205" t="s">
        <v>208</v>
      </c>
      <c r="E54" s="201"/>
      <c r="F54" s="207"/>
      <c r="G54" s="133" t="s">
        <v>22</v>
      </c>
      <c r="H54" s="133" t="s">
        <v>22</v>
      </c>
      <c r="I54" s="133" t="s">
        <v>22</v>
      </c>
      <c r="J54" s="133" t="s">
        <v>22</v>
      </c>
      <c r="K54" s="141" t="s">
        <v>200</v>
      </c>
      <c r="L54" s="133"/>
      <c r="M54" s="137"/>
      <c r="N54" s="135"/>
      <c r="O54" s="135"/>
      <c r="P54" s="138"/>
      <c r="Q54" s="137"/>
    </row>
    <row r="55" spans="1:17" ht="60" customHeight="1" x14ac:dyDescent="0.25">
      <c r="A55" s="223" t="s">
        <v>390</v>
      </c>
      <c r="B55" s="205" t="s">
        <v>380</v>
      </c>
      <c r="C55" s="206" t="s">
        <v>462</v>
      </c>
      <c r="D55" s="205" t="s">
        <v>394</v>
      </c>
      <c r="E55" s="201" t="s">
        <v>537</v>
      </c>
      <c r="F55" s="207" t="s">
        <v>316</v>
      </c>
      <c r="G55" s="236" t="s">
        <v>22</v>
      </c>
      <c r="H55" s="222" t="s">
        <v>185</v>
      </c>
      <c r="I55" s="133"/>
      <c r="J55" s="135"/>
      <c r="K55" s="137"/>
      <c r="L55" s="132"/>
      <c r="M55" s="137"/>
      <c r="N55" s="135"/>
      <c r="O55" s="135"/>
      <c r="P55" s="138"/>
      <c r="Q55" s="137"/>
    </row>
    <row r="56" spans="1:17" ht="60" customHeight="1" x14ac:dyDescent="0.2">
      <c r="A56" s="223" t="s">
        <v>543</v>
      </c>
      <c r="B56" s="205" t="s">
        <v>75</v>
      </c>
      <c r="C56" s="234" t="s">
        <v>544</v>
      </c>
      <c r="D56" s="205" t="s">
        <v>394</v>
      </c>
      <c r="E56" s="219" t="s">
        <v>22</v>
      </c>
      <c r="F56" s="207" t="s">
        <v>65</v>
      </c>
      <c r="G56" s="208" t="s">
        <v>65</v>
      </c>
      <c r="H56" s="207" t="s">
        <v>65</v>
      </c>
      <c r="I56" s="133" t="s">
        <v>593</v>
      </c>
      <c r="J56" s="135" t="s">
        <v>65</v>
      </c>
      <c r="K56" s="145" t="s">
        <v>233</v>
      </c>
      <c r="L56" s="132"/>
      <c r="M56" s="137"/>
      <c r="N56" s="135"/>
      <c r="O56" s="135"/>
      <c r="P56" s="138"/>
      <c r="Q56" s="137"/>
    </row>
    <row r="57" spans="1:17" ht="60" customHeight="1" x14ac:dyDescent="0.2">
      <c r="A57" s="223" t="s">
        <v>45</v>
      </c>
      <c r="B57" s="205" t="s">
        <v>73</v>
      </c>
      <c r="C57" s="229" t="s">
        <v>76</v>
      </c>
      <c r="D57" s="205" t="s">
        <v>89</v>
      </c>
      <c r="E57" s="205"/>
      <c r="F57" s="207" t="s">
        <v>316</v>
      </c>
      <c r="G57" s="132" t="s">
        <v>401</v>
      </c>
      <c r="H57" s="133" t="s">
        <v>22</v>
      </c>
      <c r="I57" s="132" t="s">
        <v>309</v>
      </c>
      <c r="J57" s="135" t="s">
        <v>22</v>
      </c>
      <c r="K57" s="135" t="s">
        <v>22</v>
      </c>
      <c r="L57" s="132" t="s">
        <v>451</v>
      </c>
      <c r="M57" s="137"/>
      <c r="N57" s="137"/>
      <c r="O57" s="137"/>
      <c r="P57" s="138"/>
      <c r="Q57" s="137"/>
    </row>
    <row r="58" spans="1:17" ht="60" customHeight="1" x14ac:dyDescent="0.2">
      <c r="A58" s="223" t="s">
        <v>161</v>
      </c>
      <c r="B58" s="205" t="s">
        <v>75</v>
      </c>
      <c r="C58" s="205" t="s">
        <v>396</v>
      </c>
      <c r="D58" s="205" t="s">
        <v>162</v>
      </c>
      <c r="E58" s="201"/>
      <c r="F58" s="208" t="s">
        <v>22</v>
      </c>
      <c r="G58" s="162" t="s">
        <v>22</v>
      </c>
      <c r="H58" s="133" t="s">
        <v>22</v>
      </c>
      <c r="I58" s="133" t="s">
        <v>22</v>
      </c>
      <c r="J58" s="135" t="s">
        <v>22</v>
      </c>
      <c r="K58" s="145" t="s">
        <v>185</v>
      </c>
      <c r="L58" s="133"/>
      <c r="M58" s="146"/>
      <c r="N58" s="137"/>
      <c r="O58" s="171"/>
      <c r="P58" s="138"/>
      <c r="Q58" s="137"/>
    </row>
    <row r="59" spans="1:17" ht="60" customHeight="1" x14ac:dyDescent="0.2">
      <c r="A59" s="223" t="s">
        <v>226</v>
      </c>
      <c r="B59" s="205" t="s">
        <v>223</v>
      </c>
      <c r="C59" s="205" t="s">
        <v>199</v>
      </c>
      <c r="D59" s="205" t="s">
        <v>235</v>
      </c>
      <c r="E59" s="208"/>
      <c r="F59" s="207"/>
      <c r="G59" s="132"/>
      <c r="H59" s="133"/>
      <c r="I59" s="133"/>
      <c r="J59" s="133" t="s">
        <v>22</v>
      </c>
      <c r="K59" s="146" t="s">
        <v>22</v>
      </c>
      <c r="L59" s="133" t="s">
        <v>22</v>
      </c>
      <c r="M59" s="146"/>
      <c r="N59" s="141"/>
      <c r="O59" s="141"/>
      <c r="P59" s="140"/>
      <c r="Q59" s="141"/>
    </row>
    <row r="60" spans="1:17" ht="60" customHeight="1" x14ac:dyDescent="0.2">
      <c r="A60" s="223" t="s">
        <v>425</v>
      </c>
      <c r="B60" s="205" t="s">
        <v>75</v>
      </c>
      <c r="C60" s="203" t="s">
        <v>199</v>
      </c>
      <c r="D60" s="205" t="s">
        <v>435</v>
      </c>
      <c r="E60" s="209"/>
      <c r="F60" s="208" t="s">
        <v>22</v>
      </c>
      <c r="G60" s="162" t="s">
        <v>22</v>
      </c>
      <c r="H60" s="162" t="s">
        <v>22</v>
      </c>
      <c r="I60" s="132" t="s">
        <v>426</v>
      </c>
      <c r="J60" s="132" t="s">
        <v>437</v>
      </c>
      <c r="K60" s="141" t="s">
        <v>446</v>
      </c>
      <c r="L60" s="132" t="s">
        <v>200</v>
      </c>
      <c r="M60" s="146"/>
      <c r="N60" s="137"/>
      <c r="O60" s="137"/>
      <c r="P60" s="138"/>
      <c r="Q60" s="137"/>
    </row>
    <row r="61" spans="1:17" ht="60" customHeight="1" x14ac:dyDescent="0.2">
      <c r="A61" s="223" t="s">
        <v>111</v>
      </c>
      <c r="B61" s="205" t="s">
        <v>77</v>
      </c>
      <c r="C61" s="205" t="s">
        <v>121</v>
      </c>
      <c r="D61" s="205" t="s">
        <v>113</v>
      </c>
      <c r="E61" s="201"/>
      <c r="F61" s="208" t="s">
        <v>22</v>
      </c>
      <c r="G61" s="162" t="s">
        <v>22</v>
      </c>
      <c r="H61" s="162" t="s">
        <v>22</v>
      </c>
      <c r="I61" s="132"/>
      <c r="J61" s="141"/>
      <c r="K61" s="141"/>
      <c r="L61" s="141" t="s">
        <v>211</v>
      </c>
      <c r="M61" s="137"/>
      <c r="N61" s="137"/>
      <c r="O61" s="137"/>
      <c r="P61" s="138"/>
      <c r="Q61" s="137"/>
    </row>
    <row r="62" spans="1:17" ht="60" customHeight="1" x14ac:dyDescent="0.2">
      <c r="A62" s="223" t="s">
        <v>188</v>
      </c>
      <c r="B62" s="205" t="s">
        <v>77</v>
      </c>
      <c r="C62" s="205" t="s">
        <v>199</v>
      </c>
      <c r="D62" s="205" t="s">
        <v>192</v>
      </c>
      <c r="E62" s="209"/>
      <c r="F62" s="207"/>
      <c r="G62" s="133" t="s">
        <v>22</v>
      </c>
      <c r="H62" s="133" t="s">
        <v>22</v>
      </c>
      <c r="I62" s="133" t="s">
        <v>22</v>
      </c>
      <c r="J62" s="141" t="s">
        <v>184</v>
      </c>
      <c r="K62" s="141" t="s">
        <v>200</v>
      </c>
      <c r="L62" s="137" t="s">
        <v>213</v>
      </c>
      <c r="M62" s="137"/>
      <c r="N62" s="146"/>
      <c r="O62" s="137"/>
      <c r="P62" s="140"/>
      <c r="Q62" s="141"/>
    </row>
    <row r="63" spans="1:17" ht="60" customHeight="1" x14ac:dyDescent="0.2">
      <c r="A63" s="223" t="s">
        <v>189</v>
      </c>
      <c r="B63" s="205" t="s">
        <v>77</v>
      </c>
      <c r="C63" s="205" t="s">
        <v>121</v>
      </c>
      <c r="D63" s="205" t="s">
        <v>193</v>
      </c>
      <c r="E63" s="209"/>
      <c r="F63" s="207" t="s">
        <v>275</v>
      </c>
      <c r="G63" s="132" t="s">
        <v>293</v>
      </c>
      <c r="H63" s="133" t="s">
        <v>22</v>
      </c>
      <c r="I63" s="132" t="s">
        <v>309</v>
      </c>
      <c r="J63" s="141" t="s">
        <v>343</v>
      </c>
      <c r="K63" s="141"/>
      <c r="L63" s="141"/>
      <c r="M63" s="133"/>
      <c r="N63" s="137"/>
      <c r="O63" s="137"/>
      <c r="P63" s="138"/>
      <c r="Q63" s="137"/>
    </row>
    <row r="64" spans="1:17" ht="45" x14ac:dyDescent="0.2">
      <c r="A64" s="249" t="s">
        <v>389</v>
      </c>
      <c r="B64" s="252" t="s">
        <v>77</v>
      </c>
      <c r="C64" s="267" t="s">
        <v>399</v>
      </c>
      <c r="D64" s="252" t="s">
        <v>92</v>
      </c>
      <c r="E64" s="254"/>
      <c r="F64" s="262" t="s">
        <v>64</v>
      </c>
      <c r="G64" s="244" t="s">
        <v>22</v>
      </c>
      <c r="H64" s="232" t="s">
        <v>64</v>
      </c>
      <c r="I64" s="245" t="s">
        <v>22</v>
      </c>
      <c r="J64" s="244" t="s">
        <v>22</v>
      </c>
      <c r="K64" s="245" t="s">
        <v>22</v>
      </c>
      <c r="L64" s="232" t="s">
        <v>64</v>
      </c>
      <c r="M64" s="232"/>
      <c r="N64" s="232"/>
      <c r="O64" s="245"/>
      <c r="P64" s="232"/>
      <c r="Q64" s="232"/>
    </row>
    <row r="65" spans="1:17" ht="60" customHeight="1" x14ac:dyDescent="0.2">
      <c r="A65" s="223" t="s">
        <v>318</v>
      </c>
      <c r="B65" s="201" t="s">
        <v>75</v>
      </c>
      <c r="C65" s="214" t="s">
        <v>481</v>
      </c>
      <c r="D65" s="201" t="s">
        <v>327</v>
      </c>
      <c r="E65" s="230"/>
      <c r="F65" s="208" t="s">
        <v>22</v>
      </c>
      <c r="G65" s="162" t="s">
        <v>22</v>
      </c>
      <c r="H65" s="162" t="s">
        <v>22</v>
      </c>
      <c r="I65" s="133" t="s">
        <v>22</v>
      </c>
      <c r="J65" s="141" t="s">
        <v>64</v>
      </c>
      <c r="K65" s="133" t="s">
        <v>22</v>
      </c>
      <c r="L65" s="141" t="s">
        <v>22</v>
      </c>
      <c r="M65" s="141"/>
      <c r="N65" s="133"/>
      <c r="O65" s="133"/>
      <c r="P65" s="153"/>
      <c r="Q65" s="133"/>
    </row>
    <row r="66" spans="1:17" ht="60" customHeight="1" x14ac:dyDescent="0.2">
      <c r="A66" s="223" t="s">
        <v>384</v>
      </c>
      <c r="B66" s="201" t="s">
        <v>77</v>
      </c>
      <c r="C66" s="217" t="s">
        <v>82</v>
      </c>
      <c r="D66" s="201" t="s">
        <v>385</v>
      </c>
      <c r="E66" s="230"/>
      <c r="F66" s="209" t="s">
        <v>316</v>
      </c>
      <c r="G66" s="162" t="s">
        <v>22</v>
      </c>
      <c r="H66" s="162" t="s">
        <v>22</v>
      </c>
      <c r="I66" s="132" t="s">
        <v>426</v>
      </c>
      <c r="J66" s="141" t="s">
        <v>438</v>
      </c>
      <c r="K66" s="132" t="s">
        <v>65</v>
      </c>
      <c r="L66" s="146" t="s">
        <v>65</v>
      </c>
      <c r="M66" s="133"/>
      <c r="N66" s="137"/>
      <c r="O66" s="137"/>
      <c r="P66" s="138"/>
      <c r="Q66" s="137"/>
    </row>
    <row r="67" spans="1:17" ht="60" customHeight="1" x14ac:dyDescent="0.2">
      <c r="A67" s="223" t="s">
        <v>312</v>
      </c>
      <c r="B67" s="201" t="s">
        <v>273</v>
      </c>
      <c r="C67" s="201" t="s">
        <v>216</v>
      </c>
      <c r="D67" s="201" t="s">
        <v>280</v>
      </c>
      <c r="E67" s="208"/>
      <c r="F67" s="209" t="s">
        <v>296</v>
      </c>
      <c r="G67" s="141" t="s">
        <v>295</v>
      </c>
      <c r="H67" s="136" t="s">
        <v>313</v>
      </c>
      <c r="I67" s="132"/>
      <c r="J67" s="141"/>
      <c r="K67" s="141"/>
      <c r="L67" s="132" t="s">
        <v>200</v>
      </c>
      <c r="M67" s="133"/>
      <c r="N67" s="135"/>
      <c r="O67" s="137"/>
      <c r="P67" s="138"/>
      <c r="Q67" s="137"/>
    </row>
    <row r="68" spans="1:17" ht="60" customHeight="1" x14ac:dyDescent="0.2">
      <c r="A68" s="223" t="s">
        <v>169</v>
      </c>
      <c r="B68" s="201" t="s">
        <v>273</v>
      </c>
      <c r="C68" s="205" t="s">
        <v>462</v>
      </c>
      <c r="D68" s="200" t="s">
        <v>172</v>
      </c>
      <c r="E68" s="201"/>
      <c r="F68" s="201" t="s">
        <v>316</v>
      </c>
      <c r="G68" s="162" t="s">
        <v>22</v>
      </c>
      <c r="H68" s="162" t="s">
        <v>22</v>
      </c>
      <c r="I68" s="135" t="s">
        <v>22</v>
      </c>
      <c r="J68" s="135" t="s">
        <v>22</v>
      </c>
      <c r="K68" s="148" t="s">
        <v>22</v>
      </c>
      <c r="L68" s="137" t="s">
        <v>22</v>
      </c>
      <c r="M68" s="130"/>
      <c r="N68" s="130"/>
      <c r="O68" s="130"/>
      <c r="P68" s="138"/>
      <c r="Q68" s="137"/>
    </row>
    <row r="69" spans="1:17" ht="60" customHeight="1" x14ac:dyDescent="0.25">
      <c r="A69" s="223" t="s">
        <v>584</v>
      </c>
      <c r="B69" s="201" t="s">
        <v>77</v>
      </c>
      <c r="C69" s="211" t="s">
        <v>587</v>
      </c>
      <c r="D69" s="201" t="s">
        <v>585</v>
      </c>
      <c r="E69" s="236" t="s">
        <v>22</v>
      </c>
      <c r="F69" s="236" t="s">
        <v>22</v>
      </c>
      <c r="G69" s="236" t="s">
        <v>22</v>
      </c>
      <c r="H69" s="209" t="s">
        <v>437</v>
      </c>
      <c r="I69" s="136" t="s">
        <v>233</v>
      </c>
      <c r="J69" s="141"/>
      <c r="K69" s="133"/>
      <c r="L69" s="141"/>
      <c r="M69" s="137"/>
      <c r="N69" s="136" t="s">
        <v>352</v>
      </c>
      <c r="O69" s="133"/>
      <c r="P69" s="153"/>
      <c r="Q69" s="133"/>
    </row>
    <row r="70" spans="1:17" ht="60" customHeight="1" x14ac:dyDescent="0.25">
      <c r="A70" s="223" t="s">
        <v>497</v>
      </c>
      <c r="B70" s="201" t="s">
        <v>77</v>
      </c>
      <c r="C70" s="204" t="s">
        <v>395</v>
      </c>
      <c r="D70" s="200" t="s">
        <v>444</v>
      </c>
      <c r="E70" s="201" t="s">
        <v>65</v>
      </c>
      <c r="F70" s="208" t="s">
        <v>453</v>
      </c>
      <c r="G70" s="208" t="s">
        <v>64</v>
      </c>
      <c r="H70" s="240" t="s">
        <v>22</v>
      </c>
      <c r="I70" s="135" t="s">
        <v>453</v>
      </c>
      <c r="J70" s="135" t="s">
        <v>22</v>
      </c>
      <c r="K70" s="268" t="s">
        <v>228</v>
      </c>
      <c r="L70" s="137"/>
      <c r="M70" s="137"/>
      <c r="N70" s="137"/>
      <c r="O70" s="135"/>
      <c r="P70" s="138"/>
      <c r="Q70" s="137"/>
    </row>
    <row r="71" spans="1:17" ht="60" customHeight="1" x14ac:dyDescent="0.2">
      <c r="A71" s="223" t="s">
        <v>545</v>
      </c>
      <c r="B71" s="201" t="s">
        <v>75</v>
      </c>
      <c r="C71" s="213" t="s">
        <v>546</v>
      </c>
      <c r="D71" s="200" t="s">
        <v>173</v>
      </c>
      <c r="E71" s="208" t="s">
        <v>22</v>
      </c>
      <c r="F71" s="201" t="s">
        <v>65</v>
      </c>
      <c r="G71" s="201" t="s">
        <v>570</v>
      </c>
      <c r="H71" s="201" t="s">
        <v>65</v>
      </c>
      <c r="I71" s="145" t="s">
        <v>596</v>
      </c>
      <c r="J71" s="132"/>
      <c r="K71" s="141"/>
      <c r="L71" s="132"/>
      <c r="M71" s="137"/>
      <c r="N71" s="145" t="s">
        <v>353</v>
      </c>
      <c r="O71" s="137"/>
      <c r="P71" s="138"/>
      <c r="Q71" s="137"/>
    </row>
    <row r="72" spans="1:17" ht="60" customHeight="1" x14ac:dyDescent="0.2">
      <c r="A72" s="223" t="s">
        <v>335</v>
      </c>
      <c r="B72" s="201" t="s">
        <v>340</v>
      </c>
      <c r="C72" s="201" t="s">
        <v>483</v>
      </c>
      <c r="D72" s="201" t="s">
        <v>339</v>
      </c>
      <c r="E72" s="208"/>
      <c r="F72" s="208" t="s">
        <v>22</v>
      </c>
      <c r="G72" s="162" t="s">
        <v>22</v>
      </c>
      <c r="H72" s="135" t="s">
        <v>22</v>
      </c>
      <c r="I72" s="135" t="s">
        <v>22</v>
      </c>
      <c r="J72" s="132" t="s">
        <v>437</v>
      </c>
      <c r="K72" s="141" t="s">
        <v>447</v>
      </c>
      <c r="L72" s="133" t="s">
        <v>233</v>
      </c>
      <c r="M72" s="137"/>
      <c r="N72" s="145" t="s">
        <v>233</v>
      </c>
      <c r="O72" s="137"/>
      <c r="P72" s="138"/>
      <c r="Q72" s="137"/>
    </row>
    <row r="73" spans="1:17" ht="60" customHeight="1" x14ac:dyDescent="0.2">
      <c r="A73" s="223" t="s">
        <v>272</v>
      </c>
      <c r="B73" s="201" t="s">
        <v>175</v>
      </c>
      <c r="C73" s="201" t="s">
        <v>216</v>
      </c>
      <c r="D73" s="200" t="s">
        <v>256</v>
      </c>
      <c r="E73" s="208"/>
      <c r="F73" s="219"/>
      <c r="G73" s="137"/>
      <c r="H73" s="137"/>
      <c r="I73" s="137"/>
      <c r="J73" s="133"/>
      <c r="K73" s="146"/>
      <c r="L73" s="132"/>
      <c r="M73" s="137"/>
      <c r="N73" s="133"/>
      <c r="O73" s="136" t="s">
        <v>357</v>
      </c>
      <c r="P73" s="153"/>
      <c r="Q73" s="133"/>
    </row>
    <row r="74" spans="1:17" ht="60" customHeight="1" x14ac:dyDescent="0.2">
      <c r="A74" s="223" t="s">
        <v>407</v>
      </c>
      <c r="B74" s="201" t="s">
        <v>77</v>
      </c>
      <c r="C74" s="201" t="s">
        <v>406</v>
      </c>
      <c r="D74" s="201" t="s">
        <v>405</v>
      </c>
      <c r="E74" s="207"/>
      <c r="F74" s="208" t="s">
        <v>22</v>
      </c>
      <c r="G74" s="137" t="s">
        <v>64</v>
      </c>
      <c r="H74" s="135" t="s">
        <v>22</v>
      </c>
      <c r="I74" s="137" t="s">
        <v>64</v>
      </c>
      <c r="J74" s="133" t="s">
        <v>22</v>
      </c>
      <c r="K74" s="136" t="s">
        <v>185</v>
      </c>
      <c r="L74" s="141"/>
      <c r="M74" s="135"/>
      <c r="N74" s="141" t="s">
        <v>350</v>
      </c>
      <c r="O74" s="136" t="s">
        <v>358</v>
      </c>
      <c r="P74" s="140"/>
      <c r="Q74" s="141"/>
    </row>
    <row r="75" spans="1:17" ht="60" customHeight="1" x14ac:dyDescent="0.2">
      <c r="A75" s="223" t="s">
        <v>7</v>
      </c>
      <c r="B75" s="201" t="s">
        <v>104</v>
      </c>
      <c r="C75" s="201" t="s">
        <v>82</v>
      </c>
      <c r="D75" s="201" t="s">
        <v>96</v>
      </c>
      <c r="E75" s="209"/>
      <c r="F75" s="209" t="s">
        <v>278</v>
      </c>
      <c r="G75" s="141" t="s">
        <v>289</v>
      </c>
      <c r="H75" s="146"/>
      <c r="I75" s="132"/>
      <c r="J75" s="141"/>
      <c r="K75" s="141"/>
      <c r="L75" s="132" t="s">
        <v>64</v>
      </c>
      <c r="M75" s="137"/>
      <c r="N75" s="133"/>
      <c r="O75" s="136" t="s">
        <v>185</v>
      </c>
      <c r="P75" s="153"/>
      <c r="Q75" s="133"/>
    </row>
    <row r="76" spans="1:17" ht="60" customHeight="1" x14ac:dyDescent="0.2">
      <c r="A76" s="228" t="s">
        <v>116</v>
      </c>
      <c r="B76" s="214" t="s">
        <v>123</v>
      </c>
      <c r="C76" s="214" t="s">
        <v>120</v>
      </c>
      <c r="D76" s="214" t="s">
        <v>117</v>
      </c>
      <c r="E76" s="201"/>
      <c r="F76" s="208" t="s">
        <v>22</v>
      </c>
      <c r="G76" s="133" t="s">
        <v>22</v>
      </c>
      <c r="H76" s="133" t="s">
        <v>22</v>
      </c>
      <c r="I76" s="132" t="s">
        <v>182</v>
      </c>
      <c r="J76" s="141" t="s">
        <v>187</v>
      </c>
      <c r="K76" s="146" t="s">
        <v>22</v>
      </c>
      <c r="L76" s="133" t="s">
        <v>22</v>
      </c>
      <c r="M76" s="171"/>
      <c r="N76" s="137"/>
      <c r="O76" s="137"/>
      <c r="P76" s="138"/>
      <c r="Q76" s="137"/>
    </row>
    <row r="77" spans="1:17" ht="60" customHeight="1" x14ac:dyDescent="0.2">
      <c r="A77" s="228" t="s">
        <v>242</v>
      </c>
      <c r="B77" s="214" t="s">
        <v>271</v>
      </c>
      <c r="C77" s="214" t="s">
        <v>216</v>
      </c>
      <c r="D77" s="214" t="s">
        <v>243</v>
      </c>
      <c r="E77" s="201"/>
      <c r="F77" s="208" t="s">
        <v>22</v>
      </c>
      <c r="G77" s="132" t="s">
        <v>228</v>
      </c>
      <c r="H77" s="133"/>
      <c r="I77" s="132"/>
      <c r="J77" s="133"/>
      <c r="K77" s="146"/>
      <c r="L77" s="133" t="s">
        <v>22</v>
      </c>
      <c r="M77" s="141"/>
      <c r="N77" s="132"/>
      <c r="O77" s="132"/>
      <c r="P77" s="150"/>
      <c r="Q77" s="132"/>
    </row>
    <row r="78" spans="1:17" ht="60" customHeight="1" x14ac:dyDescent="0.2">
      <c r="A78" s="228" t="s">
        <v>341</v>
      </c>
      <c r="B78" s="205" t="s">
        <v>271</v>
      </c>
      <c r="C78" s="205" t="s">
        <v>82</v>
      </c>
      <c r="D78" s="205" t="s">
        <v>345</v>
      </c>
      <c r="E78" s="201"/>
      <c r="F78" s="207"/>
      <c r="G78" s="133"/>
      <c r="H78" s="133"/>
      <c r="I78" s="133"/>
      <c r="J78" s="132" t="s">
        <v>344</v>
      </c>
      <c r="K78" s="141" t="s">
        <v>348</v>
      </c>
      <c r="L78" s="141"/>
      <c r="M78" s="137"/>
      <c r="N78" s="141"/>
      <c r="O78" s="137"/>
      <c r="P78" s="140"/>
      <c r="Q78" s="141"/>
    </row>
    <row r="79" spans="1:17" ht="60" customHeight="1" x14ac:dyDescent="0.2">
      <c r="A79" s="228" t="s">
        <v>142</v>
      </c>
      <c r="B79" s="214" t="s">
        <v>175</v>
      </c>
      <c r="C79" s="226" t="s">
        <v>76</v>
      </c>
      <c r="D79" s="214" t="s">
        <v>89</v>
      </c>
      <c r="E79" s="208"/>
      <c r="F79" s="208" t="s">
        <v>22</v>
      </c>
      <c r="G79" s="162" t="s">
        <v>22</v>
      </c>
      <c r="H79" s="133" t="s">
        <v>22</v>
      </c>
      <c r="I79" s="133" t="s">
        <v>22</v>
      </c>
      <c r="J79" s="135" t="s">
        <v>22</v>
      </c>
      <c r="K79" s="146" t="s">
        <v>22</v>
      </c>
      <c r="L79" s="133" t="s">
        <v>22</v>
      </c>
      <c r="M79" s="137"/>
      <c r="N79" s="135"/>
      <c r="O79" s="135"/>
      <c r="P79" s="138"/>
      <c r="Q79" s="137"/>
    </row>
    <row r="80" spans="1:17" ht="60" customHeight="1" x14ac:dyDescent="0.25">
      <c r="A80" s="259" t="s">
        <v>609</v>
      </c>
      <c r="B80" s="214" t="s">
        <v>75</v>
      </c>
      <c r="C80" s="227" t="s">
        <v>547</v>
      </c>
      <c r="D80" s="214" t="s">
        <v>586</v>
      </c>
      <c r="E80" s="236" t="s">
        <v>22</v>
      </c>
      <c r="F80" s="236" t="s">
        <v>22</v>
      </c>
      <c r="G80" s="236" t="s">
        <v>22</v>
      </c>
      <c r="H80" s="208" t="s">
        <v>315</v>
      </c>
      <c r="I80" s="133" t="s">
        <v>22</v>
      </c>
      <c r="J80" s="135" t="s">
        <v>22</v>
      </c>
      <c r="K80" s="146" t="s">
        <v>611</v>
      </c>
      <c r="L80" s="133" t="s">
        <v>22</v>
      </c>
      <c r="M80" s="172" t="s">
        <v>633</v>
      </c>
      <c r="N80" s="133" t="s">
        <v>22</v>
      </c>
      <c r="O80" s="132"/>
      <c r="P80" s="142"/>
      <c r="Q80" s="141"/>
    </row>
    <row r="81" spans="1:17" ht="60" customHeight="1" x14ac:dyDescent="0.2">
      <c r="A81" s="228" t="s">
        <v>190</v>
      </c>
      <c r="B81" s="214" t="s">
        <v>194</v>
      </c>
      <c r="C81" s="214" t="s">
        <v>176</v>
      </c>
      <c r="D81" s="214" t="s">
        <v>196</v>
      </c>
      <c r="E81" s="201"/>
      <c r="F81" s="208"/>
      <c r="G81" s="133" t="s">
        <v>22</v>
      </c>
      <c r="H81" s="133" t="s">
        <v>22</v>
      </c>
      <c r="I81" s="133" t="s">
        <v>22</v>
      </c>
      <c r="J81" s="132" t="s">
        <v>184</v>
      </c>
      <c r="K81" s="141" t="s">
        <v>184</v>
      </c>
      <c r="L81" s="132" t="s">
        <v>214</v>
      </c>
      <c r="M81" s="137"/>
      <c r="N81" s="137"/>
      <c r="O81" s="137"/>
      <c r="P81" s="138"/>
      <c r="Q81" s="137"/>
    </row>
    <row r="82" spans="1:17" ht="60" customHeight="1" x14ac:dyDescent="0.25">
      <c r="A82" s="228" t="s">
        <v>234</v>
      </c>
      <c r="B82" s="214" t="s">
        <v>179</v>
      </c>
      <c r="C82" s="217" t="s">
        <v>557</v>
      </c>
      <c r="D82" s="214" t="s">
        <v>180</v>
      </c>
      <c r="E82" s="201" t="s">
        <v>523</v>
      </c>
      <c r="F82" s="238" t="s">
        <v>22</v>
      </c>
      <c r="G82" s="207" t="s">
        <v>316</v>
      </c>
      <c r="H82" s="207" t="s">
        <v>581</v>
      </c>
      <c r="I82" s="132" t="s">
        <v>309</v>
      </c>
      <c r="J82" s="133" t="s">
        <v>22</v>
      </c>
      <c r="K82" s="146" t="s">
        <v>426</v>
      </c>
      <c r="L82" s="132" t="s">
        <v>626</v>
      </c>
      <c r="M82" s="145" t="s">
        <v>634</v>
      </c>
      <c r="N82" s="135" t="s">
        <v>22</v>
      </c>
      <c r="O82" s="137"/>
      <c r="P82" s="235"/>
      <c r="Q82" s="137"/>
    </row>
    <row r="83" spans="1:17" ht="60" customHeight="1" x14ac:dyDescent="0.25">
      <c r="A83" s="228" t="s">
        <v>420</v>
      </c>
      <c r="B83" s="214" t="s">
        <v>223</v>
      </c>
      <c r="C83" s="218" t="s">
        <v>423</v>
      </c>
      <c r="D83" s="214" t="s">
        <v>424</v>
      </c>
      <c r="E83" s="201" t="s">
        <v>563</v>
      </c>
      <c r="F83" s="240" t="s">
        <v>22</v>
      </c>
      <c r="G83" s="219" t="s">
        <v>316</v>
      </c>
      <c r="H83" s="207" t="s">
        <v>582</v>
      </c>
      <c r="I83" s="134" t="s">
        <v>607</v>
      </c>
      <c r="J83" s="132"/>
      <c r="K83" s="172" t="s">
        <v>233</v>
      </c>
      <c r="L83" s="132"/>
      <c r="M83" s="138"/>
      <c r="N83" s="133"/>
      <c r="O83" s="132"/>
      <c r="P83" s="133"/>
      <c r="Q83" s="133"/>
    </row>
    <row r="84" spans="1:17" ht="60" customHeight="1" x14ac:dyDescent="0.2">
      <c r="A84" s="228" t="s">
        <v>167</v>
      </c>
      <c r="B84" s="214" t="s">
        <v>175</v>
      </c>
      <c r="C84" s="214" t="s">
        <v>177</v>
      </c>
      <c r="D84" s="214" t="s">
        <v>171</v>
      </c>
      <c r="E84" s="209"/>
      <c r="F84" s="208"/>
      <c r="G84" s="132" t="s">
        <v>168</v>
      </c>
      <c r="H84" s="132" t="s">
        <v>458</v>
      </c>
      <c r="I84" s="134" t="s">
        <v>183</v>
      </c>
      <c r="J84" s="134" t="s">
        <v>186</v>
      </c>
      <c r="K84" s="141" t="s">
        <v>202</v>
      </c>
      <c r="L84" s="141" t="s">
        <v>211</v>
      </c>
      <c r="M84" s="138"/>
      <c r="N84" s="137"/>
      <c r="O84" s="135"/>
      <c r="P84" s="137"/>
      <c r="Q84" s="137"/>
    </row>
    <row r="85" spans="1:17" ht="60" customHeight="1" x14ac:dyDescent="0.2">
      <c r="A85" s="228" t="s">
        <v>284</v>
      </c>
      <c r="B85" s="214" t="s">
        <v>175</v>
      </c>
      <c r="C85" s="214" t="s">
        <v>177</v>
      </c>
      <c r="D85" s="214" t="s">
        <v>171</v>
      </c>
      <c r="E85" s="201"/>
      <c r="F85" s="207" t="s">
        <v>316</v>
      </c>
      <c r="G85" s="162" t="s">
        <v>22</v>
      </c>
      <c r="H85" s="133" t="s">
        <v>22</v>
      </c>
      <c r="I85" s="139" t="s">
        <v>22</v>
      </c>
      <c r="J85" s="135" t="s">
        <v>22</v>
      </c>
      <c r="K85" s="136" t="s">
        <v>185</v>
      </c>
      <c r="L85" s="141"/>
      <c r="M85" s="270"/>
      <c r="N85" s="133"/>
      <c r="O85" s="133"/>
      <c r="P85" s="133"/>
      <c r="Q85" s="133"/>
    </row>
    <row r="86" spans="1:17" ht="60" customHeight="1" x14ac:dyDescent="0.2">
      <c r="A86" s="228" t="s">
        <v>191</v>
      </c>
      <c r="B86" s="214" t="s">
        <v>195</v>
      </c>
      <c r="C86" s="214" t="s">
        <v>198</v>
      </c>
      <c r="D86" s="214" t="s">
        <v>197</v>
      </c>
      <c r="E86" s="201"/>
      <c r="F86" s="208"/>
      <c r="G86" s="133" t="s">
        <v>22</v>
      </c>
      <c r="H86" s="133" t="s">
        <v>22</v>
      </c>
      <c r="I86" s="139" t="s">
        <v>22</v>
      </c>
      <c r="J86" s="132" t="s">
        <v>184</v>
      </c>
      <c r="K86" s="146" t="s">
        <v>22</v>
      </c>
      <c r="L86" s="141"/>
      <c r="M86" s="138"/>
      <c r="N86" s="135"/>
      <c r="O86" s="137"/>
      <c r="P86" s="137"/>
      <c r="Q86" s="137"/>
    </row>
    <row r="87" spans="1:17" ht="60" customHeight="1" x14ac:dyDescent="0.2">
      <c r="A87" s="228" t="s">
        <v>145</v>
      </c>
      <c r="B87" s="214" t="s">
        <v>123</v>
      </c>
      <c r="C87" s="214" t="s">
        <v>121</v>
      </c>
      <c r="D87" s="214" t="s">
        <v>146</v>
      </c>
      <c r="E87" s="201"/>
      <c r="F87" s="207" t="s">
        <v>160</v>
      </c>
      <c r="G87" s="133" t="s">
        <v>22</v>
      </c>
      <c r="H87" s="133" t="s">
        <v>22</v>
      </c>
      <c r="I87" s="139" t="s">
        <v>22</v>
      </c>
      <c r="J87" s="139" t="s">
        <v>22</v>
      </c>
      <c r="K87" s="146" t="s">
        <v>22</v>
      </c>
      <c r="L87" s="132"/>
      <c r="M87" s="270"/>
      <c r="N87" s="135"/>
      <c r="O87" s="135"/>
      <c r="P87" s="137"/>
      <c r="Q87" s="137"/>
    </row>
    <row r="88" spans="1:17" ht="60" customHeight="1" x14ac:dyDescent="0.2">
      <c r="A88" s="228" t="s">
        <v>361</v>
      </c>
      <c r="B88" s="214" t="s">
        <v>77</v>
      </c>
      <c r="C88" s="214" t="s">
        <v>199</v>
      </c>
      <c r="D88" s="214" t="s">
        <v>337</v>
      </c>
      <c r="E88" s="201"/>
      <c r="F88" s="208" t="s">
        <v>22</v>
      </c>
      <c r="G88" s="162" t="s">
        <v>22</v>
      </c>
      <c r="H88" s="133" t="s">
        <v>22</v>
      </c>
      <c r="I88" s="134"/>
      <c r="J88" s="132"/>
      <c r="K88" s="141"/>
      <c r="L88" s="133"/>
      <c r="M88" s="270"/>
      <c r="N88" s="132"/>
      <c r="O88" s="133"/>
      <c r="P88" s="132"/>
      <c r="Q88" s="132"/>
    </row>
    <row r="89" spans="1:17" ht="60" customHeight="1" x14ac:dyDescent="0.25">
      <c r="A89" s="228" t="s">
        <v>445</v>
      </c>
      <c r="B89" s="214" t="s">
        <v>73</v>
      </c>
      <c r="C89" s="220" t="s">
        <v>535</v>
      </c>
      <c r="D89" s="214" t="s">
        <v>92</v>
      </c>
      <c r="E89" s="201" t="s">
        <v>524</v>
      </c>
      <c r="F89" s="240" t="s">
        <v>22</v>
      </c>
      <c r="G89" s="219" t="s">
        <v>65</v>
      </c>
      <c r="H89" s="219" t="s">
        <v>65</v>
      </c>
      <c r="I89" s="147" t="s">
        <v>64</v>
      </c>
      <c r="J89" s="134" t="s">
        <v>426</v>
      </c>
      <c r="K89" s="136" t="s">
        <v>185</v>
      </c>
      <c r="L89" s="132"/>
      <c r="M89" s="138"/>
      <c r="N89" s="132"/>
      <c r="O89" s="133"/>
      <c r="P89" s="132"/>
      <c r="Q89" s="132"/>
    </row>
    <row r="90" spans="1:17" ht="60" customHeight="1" x14ac:dyDescent="0.2">
      <c r="A90" s="223" t="s">
        <v>50</v>
      </c>
      <c r="B90" s="201" t="s">
        <v>77</v>
      </c>
      <c r="C90" s="201" t="s">
        <v>81</v>
      </c>
      <c r="D90" s="201" t="s">
        <v>98</v>
      </c>
      <c r="E90" s="208"/>
      <c r="F90" s="208" t="s">
        <v>22</v>
      </c>
      <c r="G90" s="133" t="s">
        <v>22</v>
      </c>
      <c r="H90" s="133" t="s">
        <v>22</v>
      </c>
      <c r="I90" s="146" t="s">
        <v>22</v>
      </c>
      <c r="J90" s="133" t="s">
        <v>22</v>
      </c>
      <c r="K90" s="146" t="s">
        <v>22</v>
      </c>
      <c r="L90" s="133"/>
      <c r="M90" s="137" t="s">
        <v>22</v>
      </c>
      <c r="N90" s="145" t="s">
        <v>185</v>
      </c>
      <c r="O90" s="137"/>
      <c r="P90" s="137"/>
      <c r="Q90" s="137"/>
    </row>
    <row r="91" spans="1:17" ht="60" customHeight="1" x14ac:dyDescent="0.2">
      <c r="A91" s="228" t="s">
        <v>56</v>
      </c>
      <c r="B91" s="214" t="s">
        <v>73</v>
      </c>
      <c r="C91" s="214" t="s">
        <v>78</v>
      </c>
      <c r="D91" s="214" t="s">
        <v>100</v>
      </c>
      <c r="E91" s="207"/>
      <c r="F91" s="207" t="s">
        <v>159</v>
      </c>
      <c r="G91" s="132" t="s">
        <v>166</v>
      </c>
      <c r="H91" s="132" t="s">
        <v>65</v>
      </c>
      <c r="I91" s="134" t="s">
        <v>65</v>
      </c>
      <c r="J91" s="132" t="s">
        <v>184</v>
      </c>
      <c r="K91" s="146" t="s">
        <v>22</v>
      </c>
      <c r="L91" s="133"/>
      <c r="M91" s="150" t="s">
        <v>22</v>
      </c>
      <c r="N91" s="172" t="s">
        <v>185</v>
      </c>
      <c r="O91" s="133"/>
      <c r="P91" s="133"/>
      <c r="Q91" s="133"/>
    </row>
    <row r="92" spans="1:17" ht="75" x14ac:dyDescent="0.2">
      <c r="A92" s="248" t="s">
        <v>53</v>
      </c>
      <c r="B92" s="250" t="s">
        <v>75</v>
      </c>
      <c r="C92" s="250" t="s">
        <v>121</v>
      </c>
      <c r="D92" s="250" t="s">
        <v>101</v>
      </c>
      <c r="E92" s="251"/>
      <c r="F92" s="254" t="s">
        <v>290</v>
      </c>
      <c r="G92" s="246" t="s">
        <v>303</v>
      </c>
      <c r="H92" s="246" t="s">
        <v>65</v>
      </c>
      <c r="I92" s="246" t="s">
        <v>346</v>
      </c>
      <c r="J92" s="246"/>
      <c r="K92" s="246"/>
      <c r="L92" s="245"/>
      <c r="M92" s="255" t="s">
        <v>64</v>
      </c>
      <c r="N92" s="271" t="s">
        <v>185</v>
      </c>
      <c r="O92" s="255"/>
      <c r="P92" s="232"/>
      <c r="Q92" s="232"/>
    </row>
    <row r="93" spans="1:17" ht="54.95" customHeight="1" x14ac:dyDescent="0.2">
      <c r="A93" s="223" t="s">
        <v>601</v>
      </c>
      <c r="B93" s="201" t="s">
        <v>77</v>
      </c>
      <c r="C93" s="204" t="s">
        <v>395</v>
      </c>
      <c r="D93" s="201" t="s">
        <v>444</v>
      </c>
      <c r="E93" s="219" t="s">
        <v>22</v>
      </c>
      <c r="F93" s="219" t="s">
        <v>22</v>
      </c>
      <c r="G93" s="219" t="s">
        <v>22</v>
      </c>
      <c r="H93" s="219" t="s">
        <v>22</v>
      </c>
      <c r="I93" s="132" t="s">
        <v>426</v>
      </c>
      <c r="J93" s="141" t="s">
        <v>605</v>
      </c>
      <c r="K93" s="153" t="s">
        <v>200</v>
      </c>
      <c r="L93" s="133" t="s">
        <v>22</v>
      </c>
      <c r="M93" s="235" t="s">
        <v>22</v>
      </c>
      <c r="N93" s="135" t="s">
        <v>22</v>
      </c>
      <c r="O93" s="137" t="s">
        <v>662</v>
      </c>
      <c r="P93" s="131"/>
      <c r="Q93" s="196"/>
    </row>
    <row r="94" spans="1:17" ht="54.95" customHeight="1" x14ac:dyDescent="0.2">
      <c r="A94" s="228" t="s">
        <v>336</v>
      </c>
      <c r="B94" s="214" t="s">
        <v>77</v>
      </c>
      <c r="C94" s="214" t="s">
        <v>199</v>
      </c>
      <c r="D94" s="214" t="s">
        <v>338</v>
      </c>
      <c r="E94" s="208"/>
      <c r="F94" s="209"/>
      <c r="G94" s="141"/>
      <c r="H94" s="141"/>
      <c r="I94" s="141" t="s">
        <v>64</v>
      </c>
      <c r="J94" s="146" t="s">
        <v>22</v>
      </c>
      <c r="K94" s="255" t="s">
        <v>22</v>
      </c>
      <c r="L94" s="232"/>
      <c r="M94" s="164" t="s">
        <v>455</v>
      </c>
      <c r="N94" s="231" t="s">
        <v>22</v>
      </c>
      <c r="O94" s="164" t="s">
        <v>487</v>
      </c>
      <c r="P94" s="272" t="s">
        <v>185</v>
      </c>
      <c r="Q94" s="166"/>
    </row>
    <row r="95" spans="1:17" ht="54.95" customHeight="1" x14ac:dyDescent="0.2">
      <c r="A95" s="228" t="s">
        <v>332</v>
      </c>
      <c r="B95" s="214" t="s">
        <v>223</v>
      </c>
      <c r="C95" s="205" t="s">
        <v>121</v>
      </c>
      <c r="D95" s="214" t="s">
        <v>328</v>
      </c>
      <c r="E95" s="201"/>
      <c r="F95" s="209"/>
      <c r="G95" s="141"/>
      <c r="H95" s="141"/>
      <c r="I95" s="141" t="s">
        <v>334</v>
      </c>
      <c r="J95" s="141" t="s">
        <v>347</v>
      </c>
      <c r="K95" s="140"/>
      <c r="L95" s="133" t="s">
        <v>22</v>
      </c>
      <c r="M95" s="142" t="s">
        <v>22</v>
      </c>
      <c r="N95" s="141" t="s">
        <v>211</v>
      </c>
      <c r="O95" s="141" t="s">
        <v>65</v>
      </c>
      <c r="P95" s="141" t="s">
        <v>504</v>
      </c>
      <c r="Q95" s="141"/>
    </row>
    <row r="96" spans="1:17" ht="54.95" customHeight="1" x14ac:dyDescent="0.25">
      <c r="A96" s="228" t="s">
        <v>379</v>
      </c>
      <c r="B96" s="214" t="s">
        <v>77</v>
      </c>
      <c r="C96" s="218" t="s">
        <v>532</v>
      </c>
      <c r="D96" s="214" t="s">
        <v>92</v>
      </c>
      <c r="E96" s="201" t="s">
        <v>564</v>
      </c>
      <c r="F96" s="208" t="s">
        <v>541</v>
      </c>
      <c r="G96" s="236" t="s">
        <v>22</v>
      </c>
      <c r="H96" s="238" t="s">
        <v>22</v>
      </c>
      <c r="I96" s="172" t="s">
        <v>185</v>
      </c>
      <c r="J96" s="135"/>
      <c r="K96" s="142"/>
      <c r="L96" s="132"/>
      <c r="M96" s="142" t="s">
        <v>22</v>
      </c>
      <c r="N96" s="141" t="s">
        <v>469</v>
      </c>
      <c r="O96" s="137" t="s">
        <v>64</v>
      </c>
      <c r="P96" s="194" t="s">
        <v>185</v>
      </c>
      <c r="Q96" s="141"/>
    </row>
    <row r="97" spans="1:17" ht="54.95" customHeight="1" x14ac:dyDescent="0.2">
      <c r="A97" s="228" t="s">
        <v>443</v>
      </c>
      <c r="B97" s="214" t="s">
        <v>73</v>
      </c>
      <c r="C97" s="214" t="s">
        <v>395</v>
      </c>
      <c r="D97" s="214" t="s">
        <v>444</v>
      </c>
      <c r="E97" s="207"/>
      <c r="F97" s="219" t="s">
        <v>22</v>
      </c>
      <c r="G97" s="135" t="s">
        <v>22</v>
      </c>
      <c r="H97" s="135" t="s">
        <v>22</v>
      </c>
      <c r="I97" s="135" t="s">
        <v>22</v>
      </c>
      <c r="J97" s="132" t="s">
        <v>65</v>
      </c>
      <c r="K97" s="247" t="s">
        <v>185</v>
      </c>
      <c r="L97" s="133"/>
      <c r="M97" s="138" t="s">
        <v>64</v>
      </c>
      <c r="N97" s="135" t="s">
        <v>64</v>
      </c>
      <c r="O97" s="137" t="s">
        <v>64</v>
      </c>
      <c r="P97" s="197" t="s">
        <v>185</v>
      </c>
      <c r="Q97" s="274"/>
    </row>
    <row r="98" spans="1:17" ht="54.95" customHeight="1" x14ac:dyDescent="0.25">
      <c r="A98" s="228" t="s">
        <v>421</v>
      </c>
      <c r="B98" s="214" t="s">
        <v>73</v>
      </c>
      <c r="C98" s="221" t="s">
        <v>199</v>
      </c>
      <c r="D98" s="214" t="s">
        <v>337</v>
      </c>
      <c r="E98" s="201" t="s">
        <v>316</v>
      </c>
      <c r="F98" s="240" t="s">
        <v>22</v>
      </c>
      <c r="G98" s="236" t="s">
        <v>22</v>
      </c>
      <c r="H98" s="238" t="s">
        <v>22</v>
      </c>
      <c r="I98" s="132" t="s">
        <v>588</v>
      </c>
      <c r="J98" s="132" t="s">
        <v>185</v>
      </c>
      <c r="K98" s="140"/>
      <c r="L98" s="132"/>
      <c r="M98" s="142" t="s">
        <v>211</v>
      </c>
      <c r="N98" s="146" t="s">
        <v>22</v>
      </c>
      <c r="O98" s="146" t="s">
        <v>22</v>
      </c>
      <c r="P98" s="194" t="s">
        <v>185</v>
      </c>
      <c r="Q98" s="274"/>
    </row>
    <row r="99" spans="1:17" ht="54.95" customHeight="1" x14ac:dyDescent="0.25">
      <c r="A99" s="228" t="s">
        <v>391</v>
      </c>
      <c r="B99" s="214" t="s">
        <v>73</v>
      </c>
      <c r="C99" s="214" t="s">
        <v>392</v>
      </c>
      <c r="D99" s="214" t="s">
        <v>393</v>
      </c>
      <c r="E99" s="201" t="s">
        <v>525</v>
      </c>
      <c r="F99" s="238" t="s">
        <v>22</v>
      </c>
      <c r="G99" s="208" t="s">
        <v>573</v>
      </c>
      <c r="H99" s="208" t="s">
        <v>22</v>
      </c>
      <c r="I99" s="132" t="s">
        <v>589</v>
      </c>
      <c r="J99" s="135" t="s">
        <v>185</v>
      </c>
      <c r="K99" s="142"/>
      <c r="L99" s="132"/>
      <c r="M99" s="153" t="s">
        <v>22</v>
      </c>
      <c r="N99" s="133" t="s">
        <v>476</v>
      </c>
      <c r="O99" s="133" t="s">
        <v>492</v>
      </c>
      <c r="P99" s="198" t="s">
        <v>185</v>
      </c>
      <c r="Q99" s="133"/>
    </row>
    <row r="100" spans="1:17" ht="54.95" customHeight="1" x14ac:dyDescent="0.2">
      <c r="A100" s="228" t="s">
        <v>215</v>
      </c>
      <c r="B100" s="214" t="s">
        <v>125</v>
      </c>
      <c r="C100" s="214" t="s">
        <v>216</v>
      </c>
      <c r="D100" s="214" t="s">
        <v>217</v>
      </c>
      <c r="E100" s="208"/>
      <c r="F100" s="209"/>
      <c r="G100" s="133" t="s">
        <v>22</v>
      </c>
      <c r="H100" s="133" t="s">
        <v>22</v>
      </c>
      <c r="I100" s="133" t="s">
        <v>22</v>
      </c>
      <c r="J100" s="133" t="s">
        <v>22</v>
      </c>
      <c r="K100" s="142" t="s">
        <v>22</v>
      </c>
      <c r="L100" s="132"/>
      <c r="M100" s="130"/>
      <c r="N100" s="130"/>
      <c r="O100" s="130"/>
      <c r="P100" s="137"/>
      <c r="Q100" s="137"/>
    </row>
    <row r="101" spans="1:17" ht="54.95" customHeight="1" x14ac:dyDescent="0.2">
      <c r="A101" s="228" t="s">
        <v>319</v>
      </c>
      <c r="B101" s="214" t="s">
        <v>223</v>
      </c>
      <c r="C101" s="205" t="s">
        <v>330</v>
      </c>
      <c r="D101" s="214" t="s">
        <v>329</v>
      </c>
      <c r="E101" s="201"/>
      <c r="F101" s="208" t="s">
        <v>22</v>
      </c>
      <c r="G101" s="162" t="s">
        <v>22</v>
      </c>
      <c r="H101" s="133" t="s">
        <v>22</v>
      </c>
      <c r="I101" s="146" t="s">
        <v>22</v>
      </c>
      <c r="J101" s="135" t="s">
        <v>22</v>
      </c>
      <c r="K101" s="247" t="s">
        <v>185</v>
      </c>
      <c r="L101" s="141"/>
      <c r="M101" s="138"/>
      <c r="N101" s="137"/>
      <c r="O101" s="137"/>
      <c r="P101" s="137"/>
      <c r="Q101" s="137"/>
    </row>
    <row r="102" spans="1:17" ht="54.95" customHeight="1" x14ac:dyDescent="0.2">
      <c r="A102" s="228" t="s">
        <v>526</v>
      </c>
      <c r="B102" s="205" t="s">
        <v>223</v>
      </c>
      <c r="C102" s="210" t="s">
        <v>529</v>
      </c>
      <c r="D102" s="214" t="s">
        <v>338</v>
      </c>
      <c r="E102" s="207" t="s">
        <v>316</v>
      </c>
      <c r="F102" s="207" t="s">
        <v>65</v>
      </c>
      <c r="G102" s="224" t="s">
        <v>574</v>
      </c>
      <c r="H102" s="208"/>
      <c r="I102" s="141"/>
      <c r="J102" s="130"/>
      <c r="K102" s="256"/>
      <c r="L102" s="269"/>
      <c r="M102" s="269"/>
      <c r="N102" s="130"/>
      <c r="O102" s="130"/>
      <c r="P102" s="137"/>
      <c r="Q102" s="137"/>
    </row>
    <row r="103" spans="1:17" ht="54.95" customHeight="1" x14ac:dyDescent="0.2">
      <c r="A103" s="228" t="s">
        <v>232</v>
      </c>
      <c r="B103" s="214" t="s">
        <v>175</v>
      </c>
      <c r="C103" s="205" t="s">
        <v>199</v>
      </c>
      <c r="D103" s="214" t="s">
        <v>92</v>
      </c>
      <c r="E103" s="209"/>
      <c r="F103" s="209"/>
      <c r="G103" s="133" t="s">
        <v>22</v>
      </c>
      <c r="H103" s="133" t="s">
        <v>22</v>
      </c>
      <c r="I103" s="133" t="s">
        <v>22</v>
      </c>
      <c r="J103" s="133" t="s">
        <v>22</v>
      </c>
      <c r="K103" s="142" t="s">
        <v>22</v>
      </c>
      <c r="L103" s="133" t="s">
        <v>22</v>
      </c>
      <c r="M103" s="138"/>
      <c r="N103" s="135"/>
      <c r="O103" s="135"/>
      <c r="P103" s="135"/>
      <c r="Q103" s="137"/>
    </row>
    <row r="104" spans="1:17" ht="54.95" customHeight="1" x14ac:dyDescent="0.2">
      <c r="A104" s="228" t="s">
        <v>320</v>
      </c>
      <c r="B104" s="205" t="s">
        <v>73</v>
      </c>
      <c r="C104" s="205" t="s">
        <v>199</v>
      </c>
      <c r="D104" s="214" t="s">
        <v>92</v>
      </c>
      <c r="E104" s="201"/>
      <c r="F104" s="208"/>
      <c r="G104" s="146"/>
      <c r="H104" s="132" t="s">
        <v>65</v>
      </c>
      <c r="I104" s="141" t="s">
        <v>309</v>
      </c>
      <c r="J104" s="146" t="s">
        <v>22</v>
      </c>
      <c r="K104" s="140" t="s">
        <v>349</v>
      </c>
      <c r="L104" s="141" t="s">
        <v>64</v>
      </c>
      <c r="M104" s="138"/>
      <c r="N104" s="135"/>
      <c r="O104" s="135"/>
      <c r="P104" s="137"/>
      <c r="Q104" s="137"/>
    </row>
    <row r="105" spans="1:17" ht="54.95" customHeight="1" x14ac:dyDescent="0.2">
      <c r="A105" s="228" t="s">
        <v>484</v>
      </c>
      <c r="B105" s="214" t="s">
        <v>73</v>
      </c>
      <c r="C105" s="205" t="s">
        <v>199</v>
      </c>
      <c r="D105" s="214" t="s">
        <v>92</v>
      </c>
      <c r="E105" s="207"/>
      <c r="F105" s="208" t="s">
        <v>22</v>
      </c>
      <c r="G105" s="141" t="s">
        <v>65</v>
      </c>
      <c r="H105" s="132" t="s">
        <v>306</v>
      </c>
      <c r="I105" s="141" t="s">
        <v>434</v>
      </c>
      <c r="J105" s="135" t="s">
        <v>22</v>
      </c>
      <c r="K105" s="142" t="s">
        <v>22</v>
      </c>
      <c r="L105" s="146"/>
      <c r="M105" s="137"/>
      <c r="N105" s="135"/>
      <c r="O105" s="135"/>
      <c r="P105" s="135"/>
      <c r="Q105" s="137"/>
    </row>
    <row r="106" spans="1:17" ht="54.95" customHeight="1" x14ac:dyDescent="0.2">
      <c r="A106" s="228" t="s">
        <v>321</v>
      </c>
      <c r="B106" s="214" t="s">
        <v>75</v>
      </c>
      <c r="C106" s="205" t="s">
        <v>121</v>
      </c>
      <c r="D106" s="214" t="s">
        <v>328</v>
      </c>
      <c r="E106" s="207"/>
      <c r="F106" s="208" t="s">
        <v>22</v>
      </c>
      <c r="G106" s="162" t="s">
        <v>22</v>
      </c>
      <c r="H106" s="133" t="s">
        <v>22</v>
      </c>
      <c r="I106" s="146" t="s">
        <v>22</v>
      </c>
      <c r="J106" s="135" t="s">
        <v>22</v>
      </c>
      <c r="K106" s="247" t="s">
        <v>185</v>
      </c>
      <c r="L106" s="133" t="s">
        <v>22</v>
      </c>
      <c r="M106" s="138"/>
      <c r="N106" s="135"/>
      <c r="O106" s="137"/>
      <c r="P106" s="131"/>
      <c r="Q106" s="196"/>
    </row>
    <row r="107" spans="1:17" ht="54.95" customHeight="1" x14ac:dyDescent="0.2">
      <c r="A107" s="228" t="s">
        <v>253</v>
      </c>
      <c r="B107" s="214" t="s">
        <v>175</v>
      </c>
      <c r="C107" s="205" t="s">
        <v>81</v>
      </c>
      <c r="D107" s="214" t="s">
        <v>255</v>
      </c>
      <c r="E107" s="207"/>
      <c r="F107" s="209" t="s">
        <v>289</v>
      </c>
      <c r="G107" s="132" t="s">
        <v>304</v>
      </c>
      <c r="H107" s="132" t="s">
        <v>306</v>
      </c>
      <c r="I107" s="133"/>
      <c r="J107" s="133"/>
      <c r="K107" s="142"/>
      <c r="L107" s="153"/>
      <c r="M107" s="150"/>
      <c r="N107" s="133"/>
      <c r="O107" s="133"/>
      <c r="P107" s="132"/>
      <c r="Q107" s="132"/>
    </row>
    <row r="108" spans="1:17" ht="60" customHeight="1" x14ac:dyDescent="0.2">
      <c r="A108" s="223" t="s">
        <v>240</v>
      </c>
      <c r="B108" s="214" t="s">
        <v>380</v>
      </c>
      <c r="C108" s="205" t="s">
        <v>653</v>
      </c>
      <c r="D108" s="205" t="s">
        <v>410</v>
      </c>
      <c r="E108" s="219" t="s">
        <v>22</v>
      </c>
      <c r="F108" s="219" t="s">
        <v>22</v>
      </c>
      <c r="G108" s="219" t="s">
        <v>22</v>
      </c>
      <c r="H108" s="219" t="s">
        <v>22</v>
      </c>
      <c r="I108" s="133" t="s">
        <v>64</v>
      </c>
      <c r="J108" s="133" t="s">
        <v>22</v>
      </c>
      <c r="K108" s="146" t="s">
        <v>309</v>
      </c>
      <c r="L108" s="132" t="s">
        <v>64</v>
      </c>
      <c r="M108" s="133" t="s">
        <v>22</v>
      </c>
      <c r="N108" s="148" t="s">
        <v>22</v>
      </c>
      <c r="O108" s="135" t="s">
        <v>22</v>
      </c>
      <c r="P108" s="137"/>
      <c r="Q108" s="273" t="s">
        <v>671</v>
      </c>
    </row>
    <row r="109" spans="1:17" ht="54.95" customHeight="1" x14ac:dyDescent="0.25">
      <c r="A109" s="259" t="s">
        <v>461</v>
      </c>
      <c r="B109" s="214" t="s">
        <v>77</v>
      </c>
      <c r="C109" s="227" t="s">
        <v>463</v>
      </c>
      <c r="D109" s="214" t="s">
        <v>531</v>
      </c>
      <c r="E109" s="209" t="s">
        <v>522</v>
      </c>
      <c r="F109" s="207" t="s">
        <v>316</v>
      </c>
      <c r="G109" s="236" t="s">
        <v>22</v>
      </c>
      <c r="H109" s="238" t="s">
        <v>22</v>
      </c>
      <c r="I109" s="133" t="s">
        <v>22</v>
      </c>
      <c r="J109" s="135" t="s">
        <v>22</v>
      </c>
      <c r="K109" s="142" t="s">
        <v>610</v>
      </c>
      <c r="L109" s="133" t="s">
        <v>627</v>
      </c>
      <c r="M109" s="153" t="s">
        <v>632</v>
      </c>
      <c r="N109" s="132" t="s">
        <v>644</v>
      </c>
      <c r="O109" s="132" t="s">
        <v>237</v>
      </c>
      <c r="P109" s="146" t="s">
        <v>491</v>
      </c>
      <c r="Q109" s="136" t="s">
        <v>672</v>
      </c>
    </row>
    <row r="110" spans="1:17" ht="62.25" customHeight="1" x14ac:dyDescent="0.25">
      <c r="A110" s="228" t="s">
        <v>565</v>
      </c>
      <c r="B110" s="214" t="s">
        <v>77</v>
      </c>
      <c r="C110" s="266" t="s">
        <v>529</v>
      </c>
      <c r="D110" s="214" t="s">
        <v>575</v>
      </c>
      <c r="E110" s="240" t="s">
        <v>22</v>
      </c>
      <c r="F110" s="240" t="s">
        <v>22</v>
      </c>
      <c r="G110" s="219" t="s">
        <v>65</v>
      </c>
      <c r="H110" s="219" t="s">
        <v>578</v>
      </c>
      <c r="I110" s="135" t="s">
        <v>598</v>
      </c>
      <c r="J110" s="132" t="s">
        <v>65</v>
      </c>
      <c r="K110" s="140" t="s">
        <v>618</v>
      </c>
      <c r="L110" s="132" t="s">
        <v>624</v>
      </c>
      <c r="M110" s="138" t="s">
        <v>637</v>
      </c>
      <c r="N110" s="135" t="s">
        <v>237</v>
      </c>
      <c r="O110" s="137" t="s">
        <v>491</v>
      </c>
      <c r="P110" s="145" t="s">
        <v>672</v>
      </c>
      <c r="Q110" s="137"/>
    </row>
  </sheetData>
  <sortState ref="A39:Q103">
    <sortCondition ref="A39:A103"/>
  </sortState>
  <pageMargins left="0.25" right="0.25" top="0.75" bottom="0.75" header="0.3" footer="0.3"/>
  <pageSetup scale="34" fitToHeight="0" orientation="portrait" r:id="rId1"/>
  <headerFooter>
    <oddHeader>&amp;CSUBCONTRACT POS 2014
&amp;D</oddHeader>
    <oddFooter>&amp;LINV=COSTS FOR SERVICES THROUGH THAT PERIOD
ACCR=RECEIVED ACCRUAL FROM DIVISION&amp;CACCR JGE=ACCR BASED ON INV RECEIVED IN A/P
DONE  = CLOSED PO   NO ACCR=NO ACCRUAL NEEDED&amp;R&amp;F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R139"/>
  <sheetViews>
    <sheetView showGridLines="0" topLeftCell="A31" zoomScaleNormal="100" workbookViewId="0">
      <selection activeCell="Q27" sqref="Q27"/>
    </sheetView>
  </sheetViews>
  <sheetFormatPr defaultColWidth="12.42578125" defaultRowHeight="15" x14ac:dyDescent="0.2"/>
  <cols>
    <col min="1" max="1" width="39.28515625" style="169" customWidth="1"/>
    <col min="2" max="2" width="25.5703125" style="129" customWidth="1"/>
    <col min="3" max="3" width="27.85546875" style="129" customWidth="1"/>
    <col min="4" max="4" width="15" style="129" hidden="1" customWidth="1"/>
    <col min="5" max="8" width="15.140625" style="129" hidden="1" customWidth="1"/>
    <col min="9" max="9" width="0.42578125" style="281" hidden="1" customWidth="1"/>
    <col min="10" max="10" width="14.28515625" style="257" hidden="1" customWidth="1"/>
    <col min="11" max="11" width="14.28515625" style="129" hidden="1" customWidth="1"/>
    <col min="12" max="12" width="14.7109375" style="129" customWidth="1"/>
    <col min="13" max="13" width="16.42578125" style="129" customWidth="1"/>
    <col min="14" max="14" width="16.42578125" style="169" hidden="1" customWidth="1"/>
    <col min="15" max="15" width="20.7109375" style="169" hidden="1" customWidth="1"/>
    <col min="16" max="18" width="16.5703125" style="156" customWidth="1"/>
    <col min="19" max="16384" width="12.42578125" style="156"/>
  </cols>
  <sheetData>
    <row r="1" spans="1:18" x14ac:dyDescent="0.2">
      <c r="A1" s="164"/>
      <c r="B1" s="152"/>
    </row>
    <row r="2" spans="1:18" x14ac:dyDescent="0.2">
      <c r="A2" s="164"/>
      <c r="B2" s="152"/>
    </row>
    <row r="3" spans="1:18" x14ac:dyDescent="0.2">
      <c r="A3" s="164"/>
      <c r="B3" s="152"/>
      <c r="C3" s="156"/>
      <c r="D3" s="157"/>
      <c r="I3" s="251"/>
    </row>
    <row r="4" spans="1:18" ht="15.75" x14ac:dyDescent="0.25">
      <c r="A4"/>
      <c r="I4" s="291"/>
    </row>
    <row r="5" spans="1:18" ht="27.75" customHeight="1" x14ac:dyDescent="0.2">
      <c r="A5" s="201" t="s">
        <v>0</v>
      </c>
      <c r="B5" s="200" t="s">
        <v>61</v>
      </c>
      <c r="C5" s="200" t="s">
        <v>62</v>
      </c>
      <c r="D5" s="200" t="s">
        <v>86</v>
      </c>
      <c r="E5" s="202">
        <v>41896</v>
      </c>
      <c r="F5" s="202">
        <v>41926</v>
      </c>
      <c r="G5" s="282">
        <v>41987</v>
      </c>
      <c r="H5" s="284">
        <v>42019</v>
      </c>
      <c r="I5" s="258">
        <v>42036</v>
      </c>
      <c r="J5" s="258">
        <v>42064</v>
      </c>
      <c r="K5" s="202">
        <v>42095</v>
      </c>
      <c r="L5" s="202">
        <v>42170</v>
      </c>
      <c r="M5" s="202">
        <v>42186</v>
      </c>
      <c r="N5" s="192">
        <v>42217</v>
      </c>
      <c r="O5" s="241">
        <v>42248</v>
      </c>
      <c r="P5" s="202">
        <v>42231</v>
      </c>
      <c r="Q5" s="202">
        <v>42262</v>
      </c>
      <c r="R5" s="305"/>
    </row>
    <row r="6" spans="1:18" ht="3" hidden="1" customHeight="1" x14ac:dyDescent="0.2">
      <c r="A6" s="201"/>
      <c r="B6" s="200"/>
      <c r="C6" s="200"/>
      <c r="D6" s="200"/>
      <c r="E6" s="200"/>
      <c r="F6" s="200"/>
      <c r="G6" s="200"/>
      <c r="H6" s="285"/>
      <c r="I6" s="201"/>
      <c r="P6" s="129"/>
      <c r="Q6" s="129"/>
      <c r="R6" s="129"/>
    </row>
    <row r="7" spans="1:18" ht="57.75" customHeight="1" x14ac:dyDescent="0.2">
      <c r="A7" s="201" t="s">
        <v>723</v>
      </c>
      <c r="B7" s="205" t="s">
        <v>825</v>
      </c>
      <c r="C7" s="279" t="s">
        <v>779</v>
      </c>
      <c r="D7" s="200" t="s">
        <v>454</v>
      </c>
      <c r="E7" s="137" t="s">
        <v>683</v>
      </c>
      <c r="F7" s="201" t="s">
        <v>316</v>
      </c>
      <c r="G7" s="201" t="s">
        <v>309</v>
      </c>
      <c r="H7" s="286" t="s">
        <v>22</v>
      </c>
      <c r="I7" s="137" t="s">
        <v>22</v>
      </c>
      <c r="J7" s="256" t="s">
        <v>184</v>
      </c>
      <c r="K7" s="137" t="s">
        <v>22</v>
      </c>
      <c r="L7" s="135" t="s">
        <v>22</v>
      </c>
      <c r="M7" s="173" t="s">
        <v>237</v>
      </c>
      <c r="N7" s="137"/>
      <c r="O7" s="137"/>
      <c r="P7" s="173" t="s">
        <v>22</v>
      </c>
      <c r="Q7" s="135" t="s">
        <v>559</v>
      </c>
      <c r="R7" s="231"/>
    </row>
    <row r="8" spans="1:18" ht="54.95" customHeight="1" x14ac:dyDescent="0.2">
      <c r="A8" s="205" t="s">
        <v>542</v>
      </c>
      <c r="B8" s="205" t="s">
        <v>75</v>
      </c>
      <c r="C8" s="206" t="s">
        <v>629</v>
      </c>
      <c r="D8" s="205" t="s">
        <v>225</v>
      </c>
      <c r="E8" s="132" t="s">
        <v>684</v>
      </c>
      <c r="F8" s="208" t="s">
        <v>65</v>
      </c>
      <c r="G8" s="208" t="s">
        <v>22</v>
      </c>
      <c r="H8" s="286" t="s">
        <v>744</v>
      </c>
      <c r="I8" s="137" t="s">
        <v>65</v>
      </c>
      <c r="J8" s="235" t="s">
        <v>592</v>
      </c>
      <c r="K8" s="132" t="s">
        <v>65</v>
      </c>
      <c r="L8" s="133" t="s">
        <v>22</v>
      </c>
      <c r="M8" s="133" t="s">
        <v>794</v>
      </c>
      <c r="N8" s="132"/>
      <c r="O8" s="132"/>
      <c r="P8" s="133" t="s">
        <v>22</v>
      </c>
      <c r="Q8" s="133" t="s">
        <v>826</v>
      </c>
      <c r="R8" s="245"/>
    </row>
    <row r="9" spans="1:18" ht="54.95" customHeight="1" x14ac:dyDescent="0.2">
      <c r="A9" s="205" t="s">
        <v>730</v>
      </c>
      <c r="B9" s="205" t="s">
        <v>666</v>
      </c>
      <c r="C9" s="206" t="s">
        <v>629</v>
      </c>
      <c r="D9" s="205"/>
      <c r="E9" s="132"/>
      <c r="F9" s="208" t="s">
        <v>65</v>
      </c>
      <c r="G9" s="208" t="s">
        <v>65</v>
      </c>
      <c r="H9" s="286" t="s">
        <v>744</v>
      </c>
      <c r="I9" s="137" t="s">
        <v>65</v>
      </c>
      <c r="J9" s="235" t="s">
        <v>592</v>
      </c>
      <c r="K9" s="132" t="s">
        <v>65</v>
      </c>
      <c r="L9" s="132" t="s">
        <v>65</v>
      </c>
      <c r="M9" s="133" t="s">
        <v>795</v>
      </c>
      <c r="N9" s="132"/>
      <c r="O9" s="132"/>
      <c r="P9" s="133" t="s">
        <v>806</v>
      </c>
      <c r="Q9" s="133" t="s">
        <v>185</v>
      </c>
      <c r="R9" s="245"/>
    </row>
    <row r="10" spans="1:18" ht="54.95" customHeight="1" x14ac:dyDescent="0.2">
      <c r="A10" s="205" t="s">
        <v>817</v>
      </c>
      <c r="B10" s="205" t="s">
        <v>666</v>
      </c>
      <c r="C10" s="206" t="s">
        <v>629</v>
      </c>
      <c r="D10" s="205"/>
      <c r="E10" s="132"/>
      <c r="F10" s="208"/>
      <c r="G10" s="208"/>
      <c r="H10" s="286"/>
      <c r="I10" s="137"/>
      <c r="J10" s="235"/>
      <c r="K10" s="150"/>
      <c r="L10" s="133" t="s">
        <v>22</v>
      </c>
      <c r="M10" s="133" t="s">
        <v>22</v>
      </c>
      <c r="N10" s="132"/>
      <c r="O10" s="132"/>
      <c r="P10" s="133" t="s">
        <v>65</v>
      </c>
      <c r="Q10" s="133" t="s">
        <v>837</v>
      </c>
      <c r="R10" s="245"/>
    </row>
    <row r="11" spans="1:18" ht="54.95" customHeight="1" x14ac:dyDescent="0.2">
      <c r="A11" s="205" t="s">
        <v>818</v>
      </c>
      <c r="B11" s="205" t="s">
        <v>666</v>
      </c>
      <c r="C11" s="206" t="s">
        <v>629</v>
      </c>
      <c r="D11" s="205"/>
      <c r="E11" s="132"/>
      <c r="F11" s="208"/>
      <c r="G11" s="208"/>
      <c r="H11" s="286"/>
      <c r="I11" s="137"/>
      <c r="J11" s="235"/>
      <c r="K11" s="150"/>
      <c r="L11" s="133" t="s">
        <v>22</v>
      </c>
      <c r="M11" s="133" t="s">
        <v>22</v>
      </c>
      <c r="N11" s="132"/>
      <c r="O11" s="132"/>
      <c r="P11" s="133" t="s">
        <v>65</v>
      </c>
      <c r="Q11" s="133" t="s">
        <v>316</v>
      </c>
      <c r="R11" s="245"/>
    </row>
    <row r="12" spans="1:18" ht="54.95" customHeight="1" x14ac:dyDescent="0.2">
      <c r="A12" s="205" t="s">
        <v>767</v>
      </c>
      <c r="B12" s="205" t="s">
        <v>77</v>
      </c>
      <c r="C12" s="300" t="s">
        <v>652</v>
      </c>
      <c r="D12" s="205"/>
      <c r="E12" s="132"/>
      <c r="F12" s="219"/>
      <c r="G12" s="219"/>
      <c r="H12" s="286"/>
      <c r="I12" s="135" t="s">
        <v>22</v>
      </c>
      <c r="J12" s="235" t="s">
        <v>22</v>
      </c>
      <c r="K12" s="153" t="s">
        <v>22</v>
      </c>
      <c r="L12" s="133" t="s">
        <v>787</v>
      </c>
      <c r="M12" s="133" t="s">
        <v>796</v>
      </c>
      <c r="N12" s="132"/>
      <c r="O12" s="132"/>
      <c r="P12" s="133" t="s">
        <v>820</v>
      </c>
      <c r="Q12" s="133" t="s">
        <v>65</v>
      </c>
      <c r="R12" s="245"/>
    </row>
    <row r="13" spans="1:18" ht="58.5" customHeight="1" x14ac:dyDescent="0.2">
      <c r="A13" s="201" t="s">
        <v>675</v>
      </c>
      <c r="B13" s="201" t="s">
        <v>651</v>
      </c>
      <c r="C13" s="225" t="s">
        <v>463</v>
      </c>
      <c r="D13" s="201"/>
      <c r="E13" s="137" t="s">
        <v>688</v>
      </c>
      <c r="F13" s="219" t="s">
        <v>720</v>
      </c>
      <c r="G13" s="219" t="s">
        <v>432</v>
      </c>
      <c r="H13" s="287" t="s">
        <v>22</v>
      </c>
      <c r="I13" s="137" t="s">
        <v>22</v>
      </c>
      <c r="J13" s="153" t="s">
        <v>761</v>
      </c>
      <c r="K13" s="137" t="s">
        <v>22</v>
      </c>
      <c r="L13" s="133" t="s">
        <v>784</v>
      </c>
      <c r="M13" s="133" t="s">
        <v>491</v>
      </c>
      <c r="N13" s="137"/>
      <c r="O13" s="137"/>
      <c r="P13" s="133" t="s">
        <v>500</v>
      </c>
      <c r="Q13" s="133" t="s">
        <v>827</v>
      </c>
      <c r="R13" s="245"/>
    </row>
    <row r="14" spans="1:18" ht="54.95" customHeight="1" x14ac:dyDescent="0.2">
      <c r="A14" s="201" t="s">
        <v>600</v>
      </c>
      <c r="B14" s="201" t="s">
        <v>829</v>
      </c>
      <c r="C14" s="233" t="s">
        <v>763</v>
      </c>
      <c r="D14" s="201" t="s">
        <v>654</v>
      </c>
      <c r="E14" s="196" t="s">
        <v>689</v>
      </c>
      <c r="F14" s="219" t="s">
        <v>65</v>
      </c>
      <c r="G14" s="219" t="s">
        <v>65</v>
      </c>
      <c r="H14" s="286" t="s">
        <v>747</v>
      </c>
      <c r="I14" s="137" t="s">
        <v>753</v>
      </c>
      <c r="J14" s="153" t="s">
        <v>765</v>
      </c>
      <c r="K14" s="141" t="s">
        <v>65</v>
      </c>
      <c r="L14" s="135" t="s">
        <v>788</v>
      </c>
      <c r="M14" s="137" t="s">
        <v>802</v>
      </c>
      <c r="N14" s="131"/>
      <c r="O14" s="196"/>
      <c r="P14" s="137" t="s">
        <v>690</v>
      </c>
      <c r="Q14" s="137" t="s">
        <v>828</v>
      </c>
      <c r="R14" s="164"/>
    </row>
    <row r="15" spans="1:18" ht="54.95" customHeight="1" x14ac:dyDescent="0.2">
      <c r="A15" s="201" t="s">
        <v>665</v>
      </c>
      <c r="B15" s="201" t="s">
        <v>666</v>
      </c>
      <c r="C15" s="206" t="s">
        <v>629</v>
      </c>
      <c r="D15" s="201" t="s">
        <v>664</v>
      </c>
      <c r="E15" s="196" t="s">
        <v>690</v>
      </c>
      <c r="F15" s="219" t="s">
        <v>616</v>
      </c>
      <c r="G15" s="219" t="s">
        <v>65</v>
      </c>
      <c r="H15" s="286" t="s">
        <v>65</v>
      </c>
      <c r="I15" s="137" t="s">
        <v>65</v>
      </c>
      <c r="J15" s="153" t="s">
        <v>214</v>
      </c>
      <c r="K15" s="133" t="s">
        <v>65</v>
      </c>
      <c r="L15" s="133" t="s">
        <v>22</v>
      </c>
      <c r="M15" s="133" t="s">
        <v>491</v>
      </c>
      <c r="N15" s="131"/>
      <c r="O15" s="196"/>
      <c r="P15" s="133" t="s">
        <v>819</v>
      </c>
      <c r="Q15" s="133" t="s">
        <v>841</v>
      </c>
      <c r="R15" s="245"/>
    </row>
    <row r="16" spans="1:18" ht="54.95" customHeight="1" x14ac:dyDescent="0.2">
      <c r="A16" s="201" t="s">
        <v>608</v>
      </c>
      <c r="B16" s="201" t="s">
        <v>75</v>
      </c>
      <c r="C16" s="206" t="s">
        <v>629</v>
      </c>
      <c r="D16" s="201" t="s">
        <v>655</v>
      </c>
      <c r="E16" s="196" t="s">
        <v>691</v>
      </c>
      <c r="F16" s="219" t="s">
        <v>733</v>
      </c>
      <c r="G16" s="219" t="s">
        <v>740</v>
      </c>
      <c r="H16" s="287" t="s">
        <v>22</v>
      </c>
      <c r="I16" s="137" t="s">
        <v>754</v>
      </c>
      <c r="J16" s="153"/>
      <c r="K16" s="137" t="s">
        <v>22</v>
      </c>
      <c r="L16" s="135" t="s">
        <v>22</v>
      </c>
      <c r="M16" s="137"/>
      <c r="N16" s="131"/>
      <c r="O16" s="196"/>
      <c r="P16" s="135" t="s">
        <v>22</v>
      </c>
      <c r="Q16" s="135" t="s">
        <v>185</v>
      </c>
      <c r="R16" s="231"/>
    </row>
    <row r="17" spans="1:18" ht="54.95" customHeight="1" x14ac:dyDescent="0.2">
      <c r="A17" s="201" t="s">
        <v>729</v>
      </c>
      <c r="B17" s="201" t="s">
        <v>666</v>
      </c>
      <c r="C17" s="206" t="s">
        <v>629</v>
      </c>
      <c r="D17" s="201"/>
      <c r="E17" s="196"/>
      <c r="F17" s="219" t="s">
        <v>65</v>
      </c>
      <c r="G17" s="201" t="s">
        <v>578</v>
      </c>
      <c r="H17" s="286" t="s">
        <v>65</v>
      </c>
      <c r="I17" s="137" t="s">
        <v>65</v>
      </c>
      <c r="J17" s="153" t="s">
        <v>756</v>
      </c>
      <c r="K17" s="141" t="s">
        <v>65</v>
      </c>
      <c r="L17" s="135" t="s">
        <v>473</v>
      </c>
      <c r="M17" s="137" t="s">
        <v>237</v>
      </c>
      <c r="N17" s="131"/>
      <c r="O17" s="196"/>
      <c r="P17" s="137" t="s">
        <v>65</v>
      </c>
      <c r="Q17" s="137" t="s">
        <v>830</v>
      </c>
      <c r="R17" s="164"/>
    </row>
    <row r="18" spans="1:18" ht="54.95" customHeight="1" x14ac:dyDescent="0.2">
      <c r="A18" s="201" t="s">
        <v>550</v>
      </c>
      <c r="B18" s="201" t="s">
        <v>666</v>
      </c>
      <c r="C18" s="206" t="s">
        <v>629</v>
      </c>
      <c r="D18" s="201" t="s">
        <v>172</v>
      </c>
      <c r="E18" s="196" t="s">
        <v>685</v>
      </c>
      <c r="F18" s="208" t="s">
        <v>22</v>
      </c>
      <c r="G18" s="208" t="s">
        <v>741</v>
      </c>
      <c r="H18" s="286" t="s">
        <v>65</v>
      </c>
      <c r="I18" s="137" t="s">
        <v>426</v>
      </c>
      <c r="J18" s="153" t="s">
        <v>200</v>
      </c>
      <c r="K18" s="137" t="s">
        <v>22</v>
      </c>
      <c r="L18" s="135" t="s">
        <v>22</v>
      </c>
      <c r="M18" s="137"/>
      <c r="N18" s="131"/>
      <c r="O18" s="196"/>
      <c r="P18" s="135" t="s">
        <v>22</v>
      </c>
      <c r="Q18" s="135" t="s">
        <v>185</v>
      </c>
      <c r="R18" s="231"/>
    </row>
    <row r="19" spans="1:18" ht="54.95" customHeight="1" x14ac:dyDescent="0.2">
      <c r="A19" s="201" t="s">
        <v>726</v>
      </c>
      <c r="B19" s="201" t="s">
        <v>666</v>
      </c>
      <c r="C19" s="206" t="s">
        <v>629</v>
      </c>
      <c r="D19" s="201"/>
      <c r="E19" s="196"/>
      <c r="F19" s="208" t="s">
        <v>65</v>
      </c>
      <c r="G19" s="208" t="s">
        <v>578</v>
      </c>
      <c r="H19" s="286" t="s">
        <v>65</v>
      </c>
      <c r="I19" s="137" t="s">
        <v>65</v>
      </c>
      <c r="J19" s="153" t="s">
        <v>764</v>
      </c>
      <c r="K19" s="141" t="s">
        <v>768</v>
      </c>
      <c r="L19" s="135" t="s">
        <v>790</v>
      </c>
      <c r="M19" s="137"/>
      <c r="N19" s="131"/>
      <c r="O19" s="196"/>
      <c r="P19" s="137" t="s">
        <v>65</v>
      </c>
      <c r="Q19" s="137" t="s">
        <v>842</v>
      </c>
      <c r="R19" s="164"/>
    </row>
    <row r="20" spans="1:18" ht="54.95" customHeight="1" x14ac:dyDescent="0.2">
      <c r="A20" s="201" t="s">
        <v>832</v>
      </c>
      <c r="B20" s="201" t="s">
        <v>666</v>
      </c>
      <c r="C20" s="206" t="s">
        <v>629</v>
      </c>
      <c r="D20" s="201"/>
      <c r="E20" s="196"/>
      <c r="F20" s="208"/>
      <c r="G20" s="208"/>
      <c r="H20" s="286"/>
      <c r="I20" s="137"/>
      <c r="J20" s="153"/>
      <c r="K20" s="141"/>
      <c r="L20" s="135" t="s">
        <v>22</v>
      </c>
      <c r="M20" s="135" t="s">
        <v>22</v>
      </c>
      <c r="N20" s="256"/>
      <c r="O20" s="196"/>
      <c r="P20" s="135" t="s">
        <v>22</v>
      </c>
      <c r="Q20" s="137" t="s">
        <v>843</v>
      </c>
      <c r="R20" s="164"/>
    </row>
    <row r="21" spans="1:18" ht="54.95" customHeight="1" x14ac:dyDescent="0.2">
      <c r="A21" s="201" t="s">
        <v>762</v>
      </c>
      <c r="B21" s="201" t="s">
        <v>77</v>
      </c>
      <c r="C21" s="264" t="s">
        <v>652</v>
      </c>
      <c r="D21" s="201"/>
      <c r="E21" s="196"/>
      <c r="F21" s="208"/>
      <c r="G21" s="208"/>
      <c r="H21" s="286"/>
      <c r="I21" s="137" t="s">
        <v>22</v>
      </c>
      <c r="J21" s="137" t="s">
        <v>22</v>
      </c>
      <c r="K21" s="141" t="s">
        <v>769</v>
      </c>
      <c r="L21" s="135" t="s">
        <v>22</v>
      </c>
      <c r="M21" s="137" t="s">
        <v>797</v>
      </c>
      <c r="N21" s="256"/>
      <c r="O21" s="196"/>
      <c r="P21" s="137" t="s">
        <v>500</v>
      </c>
      <c r="Q21" s="137" t="s">
        <v>316</v>
      </c>
      <c r="R21" s="164"/>
    </row>
    <row r="22" spans="1:18" ht="54.95" customHeight="1" x14ac:dyDescent="0.2">
      <c r="A22" s="201" t="s">
        <v>812</v>
      </c>
      <c r="B22" s="201" t="s">
        <v>666</v>
      </c>
      <c r="C22" s="303" t="s">
        <v>629</v>
      </c>
      <c r="D22" s="201"/>
      <c r="E22" s="196"/>
      <c r="F22" s="208"/>
      <c r="G22" s="208"/>
      <c r="H22" s="286"/>
      <c r="I22" s="137"/>
      <c r="J22" s="138"/>
      <c r="K22" s="141"/>
      <c r="L22" s="135" t="s">
        <v>22</v>
      </c>
      <c r="M22" s="135" t="s">
        <v>22</v>
      </c>
      <c r="N22" s="256"/>
      <c r="O22" s="196"/>
      <c r="P22" s="137" t="s">
        <v>65</v>
      </c>
      <c r="Q22" s="137" t="s">
        <v>316</v>
      </c>
      <c r="R22" s="164"/>
    </row>
    <row r="23" spans="1:18" ht="54.95" customHeight="1" x14ac:dyDescent="0.2">
      <c r="A23" s="201" t="s">
        <v>755</v>
      </c>
      <c r="B23" s="201" t="s">
        <v>77</v>
      </c>
      <c r="C23" s="264" t="s">
        <v>652</v>
      </c>
      <c r="D23" s="200"/>
      <c r="E23" s="132"/>
      <c r="F23" s="201"/>
      <c r="G23" s="201"/>
      <c r="H23" s="286" t="s">
        <v>22</v>
      </c>
      <c r="I23" s="137" t="s">
        <v>22</v>
      </c>
      <c r="J23" s="142" t="s">
        <v>64</v>
      </c>
      <c r="K23" s="133" t="s">
        <v>211</v>
      </c>
      <c r="L23" s="133" t="s">
        <v>783</v>
      </c>
      <c r="M23" s="133" t="s">
        <v>491</v>
      </c>
      <c r="N23" s="150"/>
      <c r="O23" s="132"/>
      <c r="P23" s="133" t="s">
        <v>500</v>
      </c>
      <c r="Q23" s="133" t="s">
        <v>65</v>
      </c>
      <c r="R23" s="245"/>
    </row>
    <row r="24" spans="1:18" ht="54.95" customHeight="1" x14ac:dyDescent="0.2">
      <c r="A24" s="215" t="s">
        <v>165</v>
      </c>
      <c r="B24" s="214" t="s">
        <v>518</v>
      </c>
      <c r="C24" s="216" t="s">
        <v>395</v>
      </c>
      <c r="D24" s="214" t="s">
        <v>163</v>
      </c>
      <c r="E24" s="141" t="s">
        <v>688</v>
      </c>
      <c r="F24" s="207" t="s">
        <v>721</v>
      </c>
      <c r="G24" s="207" t="s">
        <v>743</v>
      </c>
      <c r="H24" s="286" t="s">
        <v>65</v>
      </c>
      <c r="I24" s="137" t="s">
        <v>771</v>
      </c>
      <c r="J24" s="142" t="s">
        <v>65</v>
      </c>
      <c r="K24" s="141" t="s">
        <v>770</v>
      </c>
      <c r="L24" s="132" t="s">
        <v>785</v>
      </c>
      <c r="M24" s="132" t="s">
        <v>799</v>
      </c>
      <c r="N24" s="141"/>
      <c r="O24" s="141"/>
      <c r="P24" s="132" t="s">
        <v>807</v>
      </c>
      <c r="Q24" s="132" t="s">
        <v>844</v>
      </c>
      <c r="R24" s="232"/>
    </row>
    <row r="25" spans="1:18" ht="54.95" customHeight="1" x14ac:dyDescent="0.2">
      <c r="A25" s="215" t="s">
        <v>725</v>
      </c>
      <c r="B25" s="201" t="s">
        <v>666</v>
      </c>
      <c r="C25" s="206" t="s">
        <v>629</v>
      </c>
      <c r="D25" s="214"/>
      <c r="E25" s="141"/>
      <c r="F25" s="207" t="s">
        <v>65</v>
      </c>
      <c r="G25" s="207" t="s">
        <v>578</v>
      </c>
      <c r="H25" s="286" t="s">
        <v>748</v>
      </c>
      <c r="I25" s="137" t="s">
        <v>598</v>
      </c>
      <c r="J25" s="142" t="s">
        <v>757</v>
      </c>
      <c r="K25" s="141" t="s">
        <v>65</v>
      </c>
      <c r="L25" s="132" t="s">
        <v>786</v>
      </c>
      <c r="M25" s="133" t="s">
        <v>22</v>
      </c>
      <c r="N25" s="141"/>
      <c r="O25" s="141"/>
      <c r="P25" s="133" t="s">
        <v>22</v>
      </c>
      <c r="Q25" s="133" t="s">
        <v>838</v>
      </c>
      <c r="R25" s="245"/>
    </row>
    <row r="26" spans="1:18" ht="54.95" customHeight="1" x14ac:dyDescent="0.2">
      <c r="A26" s="215" t="s">
        <v>834</v>
      </c>
      <c r="B26" s="201" t="s">
        <v>666</v>
      </c>
      <c r="C26" s="206" t="s">
        <v>629</v>
      </c>
      <c r="D26" s="214"/>
      <c r="E26" s="141"/>
      <c r="F26" s="207"/>
      <c r="G26" s="207"/>
      <c r="H26" s="286"/>
      <c r="I26" s="137"/>
      <c r="J26" s="142"/>
      <c r="K26" s="141"/>
      <c r="L26" s="133" t="s">
        <v>22</v>
      </c>
      <c r="M26" s="133" t="s">
        <v>22</v>
      </c>
      <c r="N26" s="141"/>
      <c r="O26" s="141"/>
      <c r="P26" s="133" t="s">
        <v>22</v>
      </c>
      <c r="Q26" s="133" t="s">
        <v>316</v>
      </c>
      <c r="R26" s="245"/>
    </row>
    <row r="27" spans="1:18" ht="54.95" customHeight="1" x14ac:dyDescent="0.2">
      <c r="A27" s="215" t="s">
        <v>776</v>
      </c>
      <c r="B27" s="214" t="s">
        <v>666</v>
      </c>
      <c r="C27" s="206" t="s">
        <v>629</v>
      </c>
      <c r="D27" s="214"/>
      <c r="E27" s="141"/>
      <c r="F27" s="207" t="s">
        <v>65</v>
      </c>
      <c r="G27" s="207" t="s">
        <v>65</v>
      </c>
      <c r="H27" s="286" t="s">
        <v>748</v>
      </c>
      <c r="I27" s="137" t="s">
        <v>65</v>
      </c>
      <c r="J27" s="142" t="s">
        <v>757</v>
      </c>
      <c r="K27" s="141" t="s">
        <v>65</v>
      </c>
      <c r="L27" s="132" t="s">
        <v>646</v>
      </c>
      <c r="M27" s="132" t="s">
        <v>65</v>
      </c>
      <c r="N27" s="141"/>
      <c r="O27" s="141"/>
      <c r="P27" s="132" t="s">
        <v>65</v>
      </c>
      <c r="Q27" s="132" t="s">
        <v>316</v>
      </c>
      <c r="R27" s="232"/>
    </row>
    <row r="28" spans="1:18" ht="54.95" customHeight="1" x14ac:dyDescent="0.2">
      <c r="A28" s="214" t="s">
        <v>728</v>
      </c>
      <c r="B28" s="214" t="s">
        <v>666</v>
      </c>
      <c r="C28" s="206" t="s">
        <v>629</v>
      </c>
      <c r="D28" s="214"/>
      <c r="E28" s="137"/>
      <c r="F28" s="219" t="s">
        <v>65</v>
      </c>
      <c r="G28" s="219" t="s">
        <v>65</v>
      </c>
      <c r="H28" s="286" t="s">
        <v>749</v>
      </c>
      <c r="I28" s="137" t="s">
        <v>65</v>
      </c>
      <c r="J28" s="142" t="s">
        <v>759</v>
      </c>
      <c r="K28" s="132" t="s">
        <v>65</v>
      </c>
      <c r="L28" s="135" t="s">
        <v>791</v>
      </c>
      <c r="M28" s="137" t="s">
        <v>65</v>
      </c>
      <c r="N28" s="137"/>
      <c r="O28" s="137"/>
      <c r="P28" s="137" t="s">
        <v>808</v>
      </c>
      <c r="Q28" s="137" t="s">
        <v>316</v>
      </c>
      <c r="R28" s="164"/>
    </row>
    <row r="29" spans="1:18" ht="54.95" customHeight="1" x14ac:dyDescent="0.2">
      <c r="A29" s="214" t="s">
        <v>833</v>
      </c>
      <c r="B29" s="214" t="s">
        <v>666</v>
      </c>
      <c r="C29" s="206" t="s">
        <v>629</v>
      </c>
      <c r="D29" s="214"/>
      <c r="E29" s="137"/>
      <c r="F29" s="219"/>
      <c r="G29" s="219"/>
      <c r="H29" s="286"/>
      <c r="I29" s="137"/>
      <c r="J29" s="142"/>
      <c r="K29" s="132"/>
      <c r="L29" s="135" t="s">
        <v>22</v>
      </c>
      <c r="M29" s="135" t="s">
        <v>22</v>
      </c>
      <c r="N29" s="137"/>
      <c r="O29" s="137"/>
      <c r="P29" s="135" t="s">
        <v>22</v>
      </c>
      <c r="Q29" s="137" t="s">
        <v>316</v>
      </c>
      <c r="R29" s="164"/>
    </row>
    <row r="30" spans="1:18" ht="54.95" customHeight="1" x14ac:dyDescent="0.2">
      <c r="A30" s="214" t="s">
        <v>735</v>
      </c>
      <c r="B30" s="214" t="s">
        <v>666</v>
      </c>
      <c r="C30" s="206" t="s">
        <v>629</v>
      </c>
      <c r="D30" s="214"/>
      <c r="E30" s="137"/>
      <c r="F30" s="219" t="s">
        <v>22</v>
      </c>
      <c r="G30" s="219" t="s">
        <v>22</v>
      </c>
      <c r="H30" s="286" t="s">
        <v>576</v>
      </c>
      <c r="I30" s="137" t="s">
        <v>22</v>
      </c>
      <c r="J30" s="142" t="s">
        <v>760</v>
      </c>
      <c r="K30" s="137" t="s">
        <v>22</v>
      </c>
      <c r="L30" s="135" t="s">
        <v>792</v>
      </c>
      <c r="M30" s="135" t="s">
        <v>22</v>
      </c>
      <c r="N30" s="137"/>
      <c r="O30" s="137"/>
      <c r="P30" s="137" t="s">
        <v>809</v>
      </c>
      <c r="Q30" s="137" t="s">
        <v>316</v>
      </c>
      <c r="R30" s="164"/>
    </row>
    <row r="31" spans="1:18" ht="54.95" customHeight="1" x14ac:dyDescent="0.2">
      <c r="A31" s="214" t="s">
        <v>738</v>
      </c>
      <c r="B31" s="214" t="s">
        <v>666</v>
      </c>
      <c r="C31" s="206" t="s">
        <v>629</v>
      </c>
      <c r="D31" s="214"/>
      <c r="E31" s="137"/>
      <c r="F31" s="219" t="s">
        <v>22</v>
      </c>
      <c r="G31" s="219" t="s">
        <v>22</v>
      </c>
      <c r="H31" s="286" t="s">
        <v>432</v>
      </c>
      <c r="I31" s="137" t="s">
        <v>22</v>
      </c>
      <c r="J31" s="142" t="s">
        <v>760</v>
      </c>
      <c r="K31" s="137" t="s">
        <v>22</v>
      </c>
      <c r="L31" s="135" t="s">
        <v>211</v>
      </c>
      <c r="M31" s="137"/>
      <c r="N31" s="137"/>
      <c r="O31" s="137"/>
      <c r="P31" s="137" t="s">
        <v>237</v>
      </c>
      <c r="Q31" s="137" t="s">
        <v>316</v>
      </c>
      <c r="R31" s="164"/>
    </row>
    <row r="32" spans="1:18" ht="54.95" customHeight="1" x14ac:dyDescent="0.2">
      <c r="A32" s="214" t="s">
        <v>813</v>
      </c>
      <c r="B32" s="214" t="s">
        <v>666</v>
      </c>
      <c r="C32" s="206" t="s">
        <v>629</v>
      </c>
      <c r="D32" s="214"/>
      <c r="E32" s="137"/>
      <c r="F32" s="219"/>
      <c r="G32" s="219"/>
      <c r="H32" s="286"/>
      <c r="I32" s="137"/>
      <c r="J32" s="142"/>
      <c r="K32" s="137"/>
      <c r="L32" s="135" t="s">
        <v>22</v>
      </c>
      <c r="M32" s="135" t="s">
        <v>22</v>
      </c>
      <c r="N32" s="137"/>
      <c r="O32" s="137"/>
      <c r="P32" s="137" t="s">
        <v>65</v>
      </c>
      <c r="Q32" s="137" t="s">
        <v>65</v>
      </c>
      <c r="R32" s="164"/>
    </row>
    <row r="33" spans="1:18" ht="54.95" customHeight="1" x14ac:dyDescent="0.2">
      <c r="A33" s="214" t="s">
        <v>824</v>
      </c>
      <c r="B33" s="214" t="s">
        <v>518</v>
      </c>
      <c r="C33" s="279" t="s">
        <v>811</v>
      </c>
      <c r="D33" s="214"/>
      <c r="E33" s="137"/>
      <c r="F33" s="219"/>
      <c r="G33" s="219"/>
      <c r="H33" s="286"/>
      <c r="I33" s="137"/>
      <c r="J33" s="142"/>
      <c r="K33" s="137"/>
      <c r="L33" s="135" t="s">
        <v>22</v>
      </c>
      <c r="M33" s="135" t="s">
        <v>22</v>
      </c>
      <c r="N33" s="137"/>
      <c r="O33" s="137"/>
      <c r="P33" s="137" t="s">
        <v>64</v>
      </c>
      <c r="Q33" s="137" t="s">
        <v>839</v>
      </c>
      <c r="R33" s="164"/>
    </row>
    <row r="34" spans="1:18" ht="54.95" customHeight="1" x14ac:dyDescent="0.2">
      <c r="A34" s="214" t="s">
        <v>801</v>
      </c>
      <c r="B34" s="214" t="s">
        <v>651</v>
      </c>
      <c r="C34" s="205" t="s">
        <v>803</v>
      </c>
      <c r="D34" s="214"/>
      <c r="E34" s="137"/>
      <c r="F34" s="219"/>
      <c r="G34" s="219"/>
      <c r="H34" s="286"/>
      <c r="I34" s="137"/>
      <c r="J34" s="142"/>
      <c r="K34" s="135" t="s">
        <v>22</v>
      </c>
      <c r="L34" s="135" t="s">
        <v>22</v>
      </c>
      <c r="M34" s="137" t="s">
        <v>804</v>
      </c>
      <c r="N34" s="137"/>
      <c r="O34" s="137"/>
      <c r="P34" s="137" t="s">
        <v>65</v>
      </c>
      <c r="Q34" s="137" t="s">
        <v>831</v>
      </c>
      <c r="R34" s="164"/>
    </row>
    <row r="35" spans="1:18" ht="54.95" customHeight="1" x14ac:dyDescent="0.2">
      <c r="A35" s="214" t="s">
        <v>732</v>
      </c>
      <c r="B35" s="214" t="s">
        <v>666</v>
      </c>
      <c r="C35" s="206" t="s">
        <v>629</v>
      </c>
      <c r="D35" s="214"/>
      <c r="E35" s="137"/>
      <c r="F35" s="219" t="s">
        <v>65</v>
      </c>
      <c r="G35" s="219" t="s">
        <v>309</v>
      </c>
      <c r="H35" s="286" t="s">
        <v>65</v>
      </c>
      <c r="I35" s="137" t="s">
        <v>426</v>
      </c>
      <c r="J35" s="140" t="s">
        <v>214</v>
      </c>
      <c r="K35" s="132" t="s">
        <v>65</v>
      </c>
      <c r="L35" s="135" t="s">
        <v>790</v>
      </c>
      <c r="M35" s="135" t="s">
        <v>805</v>
      </c>
      <c r="N35" s="135"/>
      <c r="O35" s="137"/>
      <c r="P35" s="135" t="s">
        <v>810</v>
      </c>
      <c r="Q35" s="135" t="s">
        <v>65</v>
      </c>
      <c r="R35" s="231"/>
    </row>
    <row r="36" spans="1:18" ht="54.95" customHeight="1" x14ac:dyDescent="0.2">
      <c r="A36" s="214" t="s">
        <v>816</v>
      </c>
      <c r="B36" s="214" t="s">
        <v>666</v>
      </c>
      <c r="C36" s="206" t="s">
        <v>629</v>
      </c>
      <c r="D36" s="214"/>
      <c r="E36" s="137"/>
      <c r="F36" s="219"/>
      <c r="G36" s="219"/>
      <c r="H36" s="286"/>
      <c r="I36" s="137"/>
      <c r="J36" s="140"/>
      <c r="K36" s="132"/>
      <c r="L36" s="135" t="s">
        <v>22</v>
      </c>
      <c r="M36" s="135" t="s">
        <v>22</v>
      </c>
      <c r="N36" s="135"/>
      <c r="O36" s="137"/>
      <c r="P36" s="135" t="s">
        <v>65</v>
      </c>
      <c r="Q36" s="135" t="s">
        <v>316</v>
      </c>
      <c r="R36" s="231"/>
    </row>
    <row r="37" spans="1:18" ht="54.95" customHeight="1" x14ac:dyDescent="0.2">
      <c r="A37" s="214" t="s">
        <v>814</v>
      </c>
      <c r="B37" s="201" t="s">
        <v>666</v>
      </c>
      <c r="C37" s="206" t="s">
        <v>815</v>
      </c>
      <c r="D37" s="214"/>
      <c r="E37" s="137"/>
      <c r="F37" s="207"/>
      <c r="G37" s="207"/>
      <c r="H37" s="286"/>
      <c r="I37" s="137"/>
      <c r="J37" s="146"/>
      <c r="K37" s="132"/>
      <c r="L37" s="135" t="s">
        <v>22</v>
      </c>
      <c r="M37" s="135" t="s">
        <v>22</v>
      </c>
      <c r="N37" s="137"/>
      <c r="O37" s="137"/>
      <c r="P37" s="135" t="s">
        <v>65</v>
      </c>
      <c r="Q37" s="135" t="s">
        <v>316</v>
      </c>
      <c r="R37" s="231"/>
    </row>
    <row r="38" spans="1:18" ht="54.95" customHeight="1" x14ac:dyDescent="0.2">
      <c r="A38" s="277" t="s">
        <v>710</v>
      </c>
      <c r="B38" s="214" t="s">
        <v>77</v>
      </c>
      <c r="C38" s="225" t="s">
        <v>463</v>
      </c>
      <c r="D38" s="214"/>
      <c r="E38" s="137" t="s">
        <v>711</v>
      </c>
      <c r="F38" s="207" t="s">
        <v>722</v>
      </c>
      <c r="G38" s="207" t="s">
        <v>309</v>
      </c>
      <c r="H38" s="286" t="s">
        <v>426</v>
      </c>
      <c r="I38" s="137" t="s">
        <v>22</v>
      </c>
      <c r="J38" s="146" t="s">
        <v>758</v>
      </c>
      <c r="K38" s="132" t="s">
        <v>211</v>
      </c>
      <c r="L38" s="135" t="s">
        <v>230</v>
      </c>
      <c r="M38" s="135" t="s">
        <v>800</v>
      </c>
      <c r="N38" s="137"/>
      <c r="O38" s="137"/>
      <c r="P38" s="135" t="s">
        <v>500</v>
      </c>
      <c r="Q38" s="135" t="s">
        <v>316</v>
      </c>
      <c r="R38" s="231"/>
    </row>
    <row r="39" spans="1:18" ht="54.95" customHeight="1" x14ac:dyDescent="0.2">
      <c r="A39" s="277" t="s">
        <v>739</v>
      </c>
      <c r="B39" s="214" t="s">
        <v>77</v>
      </c>
      <c r="C39" s="225" t="s">
        <v>463</v>
      </c>
      <c r="D39" s="214" t="s">
        <v>22</v>
      </c>
      <c r="E39" s="137" t="s">
        <v>22</v>
      </c>
      <c r="F39" s="207" t="s">
        <v>22</v>
      </c>
      <c r="G39" s="207" t="s">
        <v>65</v>
      </c>
      <c r="H39" s="286" t="s">
        <v>751</v>
      </c>
      <c r="I39" s="137" t="s">
        <v>22</v>
      </c>
      <c r="J39" s="146" t="s">
        <v>200</v>
      </c>
      <c r="K39" s="132" t="s">
        <v>211</v>
      </c>
      <c r="L39" s="135" t="s">
        <v>230</v>
      </c>
      <c r="M39" s="135" t="s">
        <v>491</v>
      </c>
      <c r="N39" s="137"/>
      <c r="O39" s="137"/>
      <c r="P39" s="135" t="s">
        <v>500</v>
      </c>
      <c r="Q39" s="135" t="s">
        <v>316</v>
      </c>
      <c r="R39" s="231"/>
    </row>
    <row r="40" spans="1:18" ht="54.95" customHeight="1" x14ac:dyDescent="0.2">
      <c r="A40" s="214" t="s">
        <v>777</v>
      </c>
      <c r="B40" s="214" t="s">
        <v>651</v>
      </c>
      <c r="C40" s="264" t="s">
        <v>652</v>
      </c>
      <c r="D40" s="214" t="s">
        <v>650</v>
      </c>
      <c r="E40" s="137" t="s">
        <v>709</v>
      </c>
      <c r="F40" s="219" t="s">
        <v>65</v>
      </c>
      <c r="G40" s="219" t="s">
        <v>65</v>
      </c>
      <c r="H40" s="286" t="s">
        <v>752</v>
      </c>
      <c r="I40" s="137" t="s">
        <v>184</v>
      </c>
      <c r="J40" s="135" t="s">
        <v>22</v>
      </c>
      <c r="K40" s="135" t="s">
        <v>774</v>
      </c>
      <c r="L40" s="135" t="s">
        <v>793</v>
      </c>
      <c r="M40" s="135" t="s">
        <v>491</v>
      </c>
      <c r="N40" s="137"/>
      <c r="O40" s="137"/>
      <c r="P40" s="135" t="s">
        <v>822</v>
      </c>
      <c r="Q40" s="135" t="s">
        <v>840</v>
      </c>
      <c r="R40" s="231"/>
    </row>
    <row r="41" spans="1:18" ht="54.95" customHeight="1" x14ac:dyDescent="0.2">
      <c r="A41" s="214" t="s">
        <v>778</v>
      </c>
      <c r="B41" s="214" t="s">
        <v>651</v>
      </c>
      <c r="C41" s="264" t="s">
        <v>652</v>
      </c>
      <c r="D41" s="214"/>
      <c r="E41" s="137"/>
      <c r="F41" s="219"/>
      <c r="G41" s="219"/>
      <c r="H41" s="286"/>
      <c r="I41" s="137"/>
      <c r="J41" s="135"/>
      <c r="K41" s="135"/>
      <c r="L41" s="135" t="s">
        <v>789</v>
      </c>
      <c r="M41" s="135" t="s">
        <v>796</v>
      </c>
      <c r="N41" s="137"/>
      <c r="O41" s="137"/>
      <c r="P41" s="135" t="s">
        <v>823</v>
      </c>
      <c r="Q41" s="135" t="s">
        <v>65</v>
      </c>
      <c r="R41" s="231"/>
    </row>
    <row r="42" spans="1:18" ht="54.95" customHeight="1" x14ac:dyDescent="0.2">
      <c r="A42" s="214" t="s">
        <v>835</v>
      </c>
      <c r="B42" s="214" t="s">
        <v>518</v>
      </c>
      <c r="C42" s="304" t="s">
        <v>836</v>
      </c>
      <c r="D42" s="214"/>
      <c r="E42" s="137"/>
      <c r="F42" s="219"/>
      <c r="G42" s="219"/>
      <c r="H42" s="286"/>
      <c r="I42" s="137"/>
      <c r="J42" s="135"/>
      <c r="K42" s="135"/>
      <c r="L42" s="135" t="s">
        <v>22</v>
      </c>
      <c r="M42" s="135" t="s">
        <v>22</v>
      </c>
      <c r="N42" s="137"/>
      <c r="O42" s="137"/>
      <c r="P42" s="135" t="s">
        <v>22</v>
      </c>
      <c r="Q42" s="135" t="s">
        <v>65</v>
      </c>
      <c r="R42" s="231"/>
    </row>
    <row r="43" spans="1:18" ht="54.95" customHeight="1" x14ac:dyDescent="0.2">
      <c r="A43" s="156"/>
      <c r="B43" s="156"/>
      <c r="C43" s="156"/>
      <c r="D43" s="214" t="s">
        <v>650</v>
      </c>
      <c r="E43" s="137" t="s">
        <v>709</v>
      </c>
      <c r="F43" s="219" t="s">
        <v>65</v>
      </c>
      <c r="G43" s="219" t="s">
        <v>65</v>
      </c>
      <c r="H43" s="286" t="s">
        <v>752</v>
      </c>
      <c r="I43" s="135" t="s">
        <v>22</v>
      </c>
      <c r="J43" s="135" t="s">
        <v>22</v>
      </c>
      <c r="K43" s="135" t="s">
        <v>211</v>
      </c>
      <c r="L43" s="156"/>
      <c r="M43" s="156"/>
      <c r="N43" s="137"/>
      <c r="O43" s="137"/>
    </row>
    <row r="44" spans="1:18" ht="409.5" customHeight="1" x14ac:dyDescent="0.2">
      <c r="A44" s="164"/>
      <c r="B44" s="152"/>
      <c r="C44" s="152"/>
      <c r="D44" s="152"/>
      <c r="E44" s="169"/>
      <c r="F44" s="169"/>
      <c r="G44" s="169"/>
      <c r="H44" s="169"/>
      <c r="I44" s="251"/>
    </row>
    <row r="45" spans="1:18" ht="60" hidden="1" customHeight="1" x14ac:dyDescent="0.2">
      <c r="A45" s="242"/>
      <c r="B45" s="243"/>
      <c r="C45" s="243"/>
      <c r="D45" s="242"/>
      <c r="E45" s="232"/>
      <c r="F45" s="232"/>
      <c r="G45" s="232"/>
      <c r="H45" s="232"/>
      <c r="I45" s="262"/>
    </row>
    <row r="46" spans="1:18" ht="66.75" customHeight="1" x14ac:dyDescent="0.2">
      <c r="A46" s="164"/>
      <c r="B46" s="164"/>
      <c r="C46" s="164"/>
      <c r="D46" s="164"/>
      <c r="E46" s="152"/>
      <c r="F46" s="152"/>
      <c r="G46" s="152"/>
      <c r="H46" s="152"/>
      <c r="I46" s="251"/>
      <c r="J46" s="166"/>
      <c r="K46" s="152"/>
      <c r="L46" s="152"/>
      <c r="M46" s="152"/>
      <c r="N46" s="164"/>
      <c r="O46" s="164"/>
    </row>
    <row r="47" spans="1:18" x14ac:dyDescent="0.2">
      <c r="A47" s="164" t="s">
        <v>19</v>
      </c>
      <c r="B47" s="164"/>
      <c r="C47" s="164"/>
      <c r="D47" s="164"/>
      <c r="E47" s="152"/>
      <c r="F47" s="152"/>
      <c r="G47" s="152"/>
      <c r="H47" s="152"/>
      <c r="I47" s="251"/>
      <c r="J47" s="166"/>
      <c r="K47" s="152"/>
      <c r="L47" s="152"/>
      <c r="M47" s="152"/>
      <c r="N47" s="164"/>
      <c r="O47" s="164"/>
    </row>
    <row r="48" spans="1:18" ht="75" x14ac:dyDescent="0.2">
      <c r="A48" s="137" t="s">
        <v>0</v>
      </c>
      <c r="B48" s="130" t="s">
        <v>61</v>
      </c>
      <c r="C48" s="130" t="s">
        <v>62</v>
      </c>
      <c r="D48" s="130" t="s">
        <v>86</v>
      </c>
      <c r="E48" s="158"/>
      <c r="F48" s="158"/>
      <c r="G48" s="158"/>
      <c r="H48" s="158"/>
      <c r="I48" s="207" t="s">
        <v>258</v>
      </c>
      <c r="J48" s="141" t="s">
        <v>263</v>
      </c>
      <c r="K48" s="158" t="s">
        <v>264</v>
      </c>
      <c r="L48" s="158"/>
      <c r="M48" s="158"/>
      <c r="N48" s="132"/>
      <c r="O48" s="132"/>
    </row>
    <row r="49" spans="1:15" ht="60" customHeight="1" x14ac:dyDescent="0.2">
      <c r="A49" s="223" t="s">
        <v>204</v>
      </c>
      <c r="B49" s="205" t="s">
        <v>75</v>
      </c>
      <c r="C49" s="205" t="s">
        <v>120</v>
      </c>
      <c r="D49" s="205" t="s">
        <v>207</v>
      </c>
      <c r="E49" s="208" t="s">
        <v>22</v>
      </c>
      <c r="F49" s="208"/>
      <c r="G49" s="208"/>
      <c r="H49" s="208"/>
      <c r="I49" s="208" t="s">
        <v>22</v>
      </c>
      <c r="J49" s="146"/>
      <c r="K49" s="133"/>
      <c r="L49" s="137"/>
      <c r="M49" s="137"/>
      <c r="N49" s="138"/>
      <c r="O49" s="137"/>
    </row>
    <row r="50" spans="1:15" ht="60" customHeight="1" x14ac:dyDescent="0.2">
      <c r="A50" s="223" t="s">
        <v>44</v>
      </c>
      <c r="B50" s="205" t="s">
        <v>75</v>
      </c>
      <c r="C50" s="205" t="s">
        <v>120</v>
      </c>
      <c r="D50" s="205" t="s">
        <v>88</v>
      </c>
      <c r="E50" s="201"/>
      <c r="F50" s="201"/>
      <c r="G50" s="201"/>
      <c r="H50" s="201"/>
      <c r="I50" s="207"/>
      <c r="J50" s="141"/>
      <c r="K50" s="132"/>
      <c r="L50" s="137"/>
      <c r="M50" s="137"/>
      <c r="N50" s="138"/>
      <c r="O50" s="137"/>
    </row>
    <row r="51" spans="1:15" ht="60" customHeight="1" x14ac:dyDescent="0.2">
      <c r="A51" s="223" t="s">
        <v>203</v>
      </c>
      <c r="B51" s="205" t="s">
        <v>75</v>
      </c>
      <c r="C51" s="205" t="s">
        <v>120</v>
      </c>
      <c r="D51" s="205" t="s">
        <v>206</v>
      </c>
      <c r="E51" s="201"/>
      <c r="F51" s="201"/>
      <c r="G51" s="201"/>
      <c r="H51" s="201"/>
      <c r="I51" s="208" t="s">
        <v>22</v>
      </c>
      <c r="J51" s="135" t="s">
        <v>22</v>
      </c>
      <c r="K51" s="141"/>
      <c r="L51" s="133" t="s">
        <v>22</v>
      </c>
      <c r="M51" s="133" t="s">
        <v>22</v>
      </c>
      <c r="N51" s="153" t="s">
        <v>22</v>
      </c>
      <c r="O51" s="133" t="s">
        <v>22</v>
      </c>
    </row>
    <row r="52" spans="1:15" ht="60" customHeight="1" x14ac:dyDescent="0.25">
      <c r="A52" s="223" t="s">
        <v>466</v>
      </c>
      <c r="B52" s="201" t="s">
        <v>75</v>
      </c>
      <c r="C52" s="203" t="s">
        <v>199</v>
      </c>
      <c r="D52" s="200" t="s">
        <v>530</v>
      </c>
      <c r="E52" s="200" t="s">
        <v>520</v>
      </c>
      <c r="F52" s="200"/>
      <c r="G52" s="200"/>
      <c r="H52" s="200"/>
      <c r="I52" s="240" t="s">
        <v>22</v>
      </c>
      <c r="J52" s="135" t="s">
        <v>22</v>
      </c>
      <c r="K52" s="173" t="s">
        <v>426</v>
      </c>
      <c r="L52" s="135" t="s">
        <v>22</v>
      </c>
      <c r="M52" s="130" t="s">
        <v>185</v>
      </c>
      <c r="N52" s="138"/>
      <c r="O52" s="137"/>
    </row>
    <row r="53" spans="1:15" ht="57.75" customHeight="1" x14ac:dyDescent="0.2">
      <c r="A53" s="223" t="s">
        <v>724</v>
      </c>
      <c r="B53" s="214" t="s">
        <v>75</v>
      </c>
      <c r="C53" s="263" t="s">
        <v>652</v>
      </c>
      <c r="D53" s="200"/>
      <c r="E53" s="200"/>
      <c r="F53" s="201" t="s">
        <v>65</v>
      </c>
      <c r="G53" s="201" t="s">
        <v>22</v>
      </c>
      <c r="H53" s="286" t="s">
        <v>22</v>
      </c>
      <c r="I53" s="201" t="s">
        <v>22</v>
      </c>
      <c r="J53" s="131"/>
      <c r="K53" s="130"/>
      <c r="L53" s="130"/>
      <c r="M53" s="130"/>
    </row>
    <row r="54" spans="1:15" ht="57.75" customHeight="1" x14ac:dyDescent="0.2">
      <c r="A54" s="223" t="s">
        <v>736</v>
      </c>
      <c r="B54" s="214" t="s">
        <v>518</v>
      </c>
      <c r="C54" s="276" t="s">
        <v>737</v>
      </c>
      <c r="D54" s="200"/>
      <c r="E54" s="200"/>
      <c r="F54" s="201" t="s">
        <v>22</v>
      </c>
      <c r="G54" s="201" t="s">
        <v>22</v>
      </c>
      <c r="H54" s="286" t="s">
        <v>22</v>
      </c>
      <c r="I54" s="201" t="s">
        <v>22</v>
      </c>
      <c r="J54" s="131"/>
      <c r="K54" s="130"/>
      <c r="L54" s="130"/>
      <c r="M54" s="130"/>
    </row>
    <row r="55" spans="1:15" ht="60" customHeight="1" x14ac:dyDescent="0.2">
      <c r="A55" s="223" t="s">
        <v>342</v>
      </c>
      <c r="B55" s="205" t="s">
        <v>73</v>
      </c>
      <c r="C55" s="205" t="s">
        <v>199</v>
      </c>
      <c r="D55" s="205" t="s">
        <v>92</v>
      </c>
      <c r="E55" s="253"/>
      <c r="F55" s="253"/>
      <c r="G55" s="253"/>
      <c r="H55" s="253"/>
      <c r="I55" s="208" t="s">
        <v>22</v>
      </c>
      <c r="J55" s="135" t="s">
        <v>22</v>
      </c>
      <c r="K55" s="141"/>
      <c r="L55" s="146"/>
      <c r="M55" s="137"/>
      <c r="N55" s="246"/>
      <c r="O55" s="246"/>
    </row>
    <row r="56" spans="1:15" ht="60" customHeight="1" x14ac:dyDescent="0.2">
      <c r="A56" s="223" t="s">
        <v>331</v>
      </c>
      <c r="B56" s="205" t="s">
        <v>223</v>
      </c>
      <c r="C56" s="205" t="s">
        <v>199</v>
      </c>
      <c r="D56" s="205" t="s">
        <v>325</v>
      </c>
      <c r="E56" s="201"/>
      <c r="F56" s="201"/>
      <c r="G56" s="201"/>
      <c r="H56" s="201"/>
      <c r="I56" s="207"/>
      <c r="J56" s="146"/>
      <c r="K56" s="133" t="s">
        <v>22</v>
      </c>
      <c r="L56" s="137"/>
      <c r="M56" s="137"/>
      <c r="N56" s="138"/>
      <c r="O56" s="137"/>
    </row>
    <row r="57" spans="1:15" ht="60" customHeight="1" x14ac:dyDescent="0.2">
      <c r="A57" s="223" t="s">
        <v>527</v>
      </c>
      <c r="B57" s="201" t="s">
        <v>77</v>
      </c>
      <c r="C57" s="204" t="s">
        <v>528</v>
      </c>
      <c r="D57" s="200" t="s">
        <v>444</v>
      </c>
      <c r="E57" s="201" t="s">
        <v>558</v>
      </c>
      <c r="F57" s="201"/>
      <c r="G57" s="201"/>
      <c r="H57" s="201"/>
      <c r="I57" s="201" t="s">
        <v>64</v>
      </c>
      <c r="J57" s="135" t="s">
        <v>614</v>
      </c>
      <c r="K57" s="173"/>
      <c r="L57" s="135"/>
      <c r="M57" s="130"/>
      <c r="N57" s="138"/>
      <c r="O57" s="137"/>
    </row>
    <row r="58" spans="1:15" ht="60" customHeight="1" x14ac:dyDescent="0.2">
      <c r="A58" s="223" t="s">
        <v>354</v>
      </c>
      <c r="B58" s="205" t="s">
        <v>355</v>
      </c>
      <c r="C58" s="205" t="s">
        <v>199</v>
      </c>
      <c r="D58" s="205" t="s">
        <v>356</v>
      </c>
      <c r="E58" s="201"/>
      <c r="F58" s="201"/>
      <c r="G58" s="201"/>
      <c r="H58" s="201"/>
      <c r="I58" s="208" t="s">
        <v>22</v>
      </c>
      <c r="J58" s="146"/>
      <c r="K58" s="141" t="s">
        <v>211</v>
      </c>
      <c r="L58" s="133"/>
      <c r="M58" s="133"/>
      <c r="N58" s="153"/>
      <c r="O58" s="133"/>
    </row>
    <row r="59" spans="1:15" ht="60" customHeight="1" x14ac:dyDescent="0.2">
      <c r="A59" s="223" t="s">
        <v>218</v>
      </c>
      <c r="B59" s="205" t="s">
        <v>223</v>
      </c>
      <c r="C59" s="205" t="s">
        <v>224</v>
      </c>
      <c r="D59" s="205" t="s">
        <v>225</v>
      </c>
      <c r="E59" s="201"/>
      <c r="F59" s="201"/>
      <c r="G59" s="201"/>
      <c r="H59" s="201"/>
      <c r="I59" s="207"/>
      <c r="J59" s="146" t="s">
        <v>22</v>
      </c>
      <c r="K59" s="132"/>
      <c r="L59" s="133"/>
      <c r="M59" s="132"/>
      <c r="N59" s="150"/>
      <c r="O59" s="132"/>
    </row>
    <row r="60" spans="1:15" ht="60" customHeight="1" x14ac:dyDescent="0.2">
      <c r="A60" s="223" t="s">
        <v>218</v>
      </c>
      <c r="B60" s="205" t="s">
        <v>223</v>
      </c>
      <c r="C60" s="225" t="s">
        <v>547</v>
      </c>
      <c r="D60" s="205" t="s">
        <v>225</v>
      </c>
      <c r="E60" s="207" t="s">
        <v>559</v>
      </c>
      <c r="F60" s="207"/>
      <c r="G60" s="207"/>
      <c r="H60" s="207"/>
      <c r="I60" s="208" t="s">
        <v>540</v>
      </c>
      <c r="J60" s="135" t="s">
        <v>22</v>
      </c>
      <c r="K60" s="132" t="s">
        <v>619</v>
      </c>
      <c r="L60" s="133" t="s">
        <v>22</v>
      </c>
      <c r="M60" s="133" t="s">
        <v>657</v>
      </c>
      <c r="N60" s="150"/>
      <c r="O60" s="132"/>
    </row>
    <row r="61" spans="1:15" ht="60" customHeight="1" x14ac:dyDescent="0.2">
      <c r="A61" s="223" t="s">
        <v>630</v>
      </c>
      <c r="B61" s="205" t="s">
        <v>223</v>
      </c>
      <c r="C61" s="225" t="s">
        <v>547</v>
      </c>
      <c r="D61" s="205" t="s">
        <v>639</v>
      </c>
      <c r="E61" s="261" t="s">
        <v>22</v>
      </c>
      <c r="F61" s="261"/>
      <c r="G61" s="261"/>
      <c r="H61" s="261"/>
      <c r="I61" s="219" t="s">
        <v>22</v>
      </c>
      <c r="J61" s="135" t="s">
        <v>22</v>
      </c>
      <c r="K61" s="133" t="s">
        <v>22</v>
      </c>
      <c r="L61" s="133" t="s">
        <v>22</v>
      </c>
      <c r="M61" s="133"/>
      <c r="N61" s="232"/>
      <c r="O61" s="232"/>
    </row>
    <row r="62" spans="1:15" ht="60" customHeight="1" x14ac:dyDescent="0.2">
      <c r="A62" s="223" t="s">
        <v>205</v>
      </c>
      <c r="B62" s="205" t="s">
        <v>73</v>
      </c>
      <c r="C62" s="205" t="s">
        <v>209</v>
      </c>
      <c r="D62" s="205" t="s">
        <v>208</v>
      </c>
      <c r="E62" s="201"/>
      <c r="F62" s="201"/>
      <c r="G62" s="201"/>
      <c r="H62" s="201"/>
      <c r="I62" s="207"/>
      <c r="J62" s="141" t="s">
        <v>200</v>
      </c>
      <c r="K62" s="133"/>
      <c r="L62" s="135"/>
      <c r="M62" s="135"/>
      <c r="N62" s="138"/>
      <c r="O62" s="137"/>
    </row>
    <row r="63" spans="1:15" ht="60" customHeight="1" x14ac:dyDescent="0.2">
      <c r="A63" s="223" t="s">
        <v>390</v>
      </c>
      <c r="B63" s="205" t="s">
        <v>380</v>
      </c>
      <c r="C63" s="206" t="s">
        <v>462</v>
      </c>
      <c r="D63" s="205" t="s">
        <v>394</v>
      </c>
      <c r="E63" s="201" t="s">
        <v>537</v>
      </c>
      <c r="F63" s="201"/>
      <c r="G63" s="201"/>
      <c r="H63" s="201"/>
      <c r="I63" s="207" t="s">
        <v>316</v>
      </c>
      <c r="J63" s="137"/>
      <c r="K63" s="132"/>
      <c r="L63" s="135"/>
      <c r="M63" s="135"/>
      <c r="N63" s="138"/>
      <c r="O63" s="137"/>
    </row>
    <row r="64" spans="1:15" ht="60" customHeight="1" x14ac:dyDescent="0.2">
      <c r="A64" s="223" t="s">
        <v>543</v>
      </c>
      <c r="B64" s="205" t="s">
        <v>75</v>
      </c>
      <c r="C64" s="234" t="s">
        <v>544</v>
      </c>
      <c r="D64" s="205" t="s">
        <v>394</v>
      </c>
      <c r="E64" s="219" t="s">
        <v>22</v>
      </c>
      <c r="F64" s="219"/>
      <c r="G64" s="219"/>
      <c r="H64" s="219"/>
      <c r="I64" s="207" t="s">
        <v>65</v>
      </c>
      <c r="J64" s="145" t="s">
        <v>233</v>
      </c>
      <c r="K64" s="132"/>
      <c r="L64" s="135"/>
      <c r="M64" s="135"/>
      <c r="N64" s="138"/>
      <c r="O64" s="137"/>
    </row>
    <row r="65" spans="1:16" ht="60" customHeight="1" x14ac:dyDescent="0.2">
      <c r="A65" s="223" t="s">
        <v>45</v>
      </c>
      <c r="B65" s="205" t="s">
        <v>73</v>
      </c>
      <c r="C65" s="229" t="s">
        <v>76</v>
      </c>
      <c r="D65" s="205" t="s">
        <v>89</v>
      </c>
      <c r="E65" s="205"/>
      <c r="F65" s="205"/>
      <c r="G65" s="205"/>
      <c r="H65" s="205"/>
      <c r="I65" s="207" t="s">
        <v>316</v>
      </c>
      <c r="J65" s="135" t="s">
        <v>22</v>
      </c>
      <c r="K65" s="132" t="s">
        <v>451</v>
      </c>
      <c r="L65" s="137"/>
      <c r="M65" s="137"/>
      <c r="N65" s="138"/>
      <c r="O65" s="137"/>
    </row>
    <row r="66" spans="1:16" ht="60" customHeight="1" x14ac:dyDescent="0.2">
      <c r="A66" s="223" t="s">
        <v>161</v>
      </c>
      <c r="B66" s="205" t="s">
        <v>75</v>
      </c>
      <c r="C66" s="205" t="s">
        <v>396</v>
      </c>
      <c r="D66" s="205" t="s">
        <v>162</v>
      </c>
      <c r="E66" s="201"/>
      <c r="F66" s="201"/>
      <c r="G66" s="201"/>
      <c r="H66" s="201"/>
      <c r="I66" s="208" t="s">
        <v>22</v>
      </c>
      <c r="J66" s="145" t="s">
        <v>185</v>
      </c>
      <c r="K66" s="133"/>
      <c r="L66" s="137"/>
      <c r="M66" s="171"/>
      <c r="N66" s="138"/>
      <c r="O66" s="137"/>
    </row>
    <row r="67" spans="1:16" ht="54.95" customHeight="1" x14ac:dyDescent="0.2">
      <c r="A67" s="205" t="s">
        <v>731</v>
      </c>
      <c r="B67" s="205" t="s">
        <v>666</v>
      </c>
      <c r="C67" s="206" t="s">
        <v>629</v>
      </c>
      <c r="D67" s="205"/>
      <c r="E67" s="132"/>
      <c r="F67" s="219" t="s">
        <v>65</v>
      </c>
      <c r="G67" s="219" t="s">
        <v>309</v>
      </c>
      <c r="H67" s="286" t="s">
        <v>65</v>
      </c>
      <c r="I67" s="137" t="s">
        <v>65</v>
      </c>
      <c r="J67" s="235" t="s">
        <v>214</v>
      </c>
      <c r="K67" s="150" t="s">
        <v>65</v>
      </c>
      <c r="L67" s="132" t="s">
        <v>65</v>
      </c>
      <c r="M67" s="133" t="s">
        <v>491</v>
      </c>
      <c r="N67" s="132"/>
      <c r="O67" s="132"/>
      <c r="P67" s="133" t="s">
        <v>185</v>
      </c>
    </row>
    <row r="68" spans="1:16" ht="60" customHeight="1" x14ac:dyDescent="0.2">
      <c r="A68" s="223" t="s">
        <v>226</v>
      </c>
      <c r="B68" s="205" t="s">
        <v>223</v>
      </c>
      <c r="C68" s="205" t="s">
        <v>199</v>
      </c>
      <c r="D68" s="205" t="s">
        <v>235</v>
      </c>
      <c r="E68" s="208"/>
      <c r="F68" s="208"/>
      <c r="G68" s="208"/>
      <c r="H68" s="208"/>
      <c r="I68" s="207"/>
      <c r="J68" s="146" t="s">
        <v>22</v>
      </c>
      <c r="K68" s="133" t="s">
        <v>22</v>
      </c>
      <c r="L68" s="141"/>
      <c r="M68" s="141"/>
      <c r="N68" s="140"/>
      <c r="O68" s="141"/>
    </row>
    <row r="69" spans="1:16" ht="54.95" customHeight="1" x14ac:dyDescent="0.25">
      <c r="A69" s="223" t="s">
        <v>472</v>
      </c>
      <c r="B69" s="205" t="s">
        <v>75</v>
      </c>
      <c r="C69" s="203" t="s">
        <v>199</v>
      </c>
      <c r="D69" s="205" t="s">
        <v>119</v>
      </c>
      <c r="E69" s="141" t="s">
        <v>686</v>
      </c>
      <c r="F69" s="240" t="s">
        <v>22</v>
      </c>
      <c r="G69" s="219" t="s">
        <v>185</v>
      </c>
      <c r="H69" s="287" t="s">
        <v>22</v>
      </c>
      <c r="I69" s="201" t="s">
        <v>22</v>
      </c>
      <c r="J69" s="235"/>
      <c r="K69" s="235"/>
      <c r="L69" s="146"/>
      <c r="M69" s="146"/>
      <c r="N69" s="141"/>
      <c r="O69" s="141"/>
    </row>
    <row r="70" spans="1:16" ht="60" customHeight="1" x14ac:dyDescent="0.2">
      <c r="A70" s="223" t="s">
        <v>425</v>
      </c>
      <c r="B70" s="205" t="s">
        <v>75</v>
      </c>
      <c r="C70" s="203" t="s">
        <v>199</v>
      </c>
      <c r="D70" s="205" t="s">
        <v>435</v>
      </c>
      <c r="E70" s="209"/>
      <c r="F70" s="209"/>
      <c r="G70" s="209"/>
      <c r="H70" s="209"/>
      <c r="I70" s="208" t="s">
        <v>22</v>
      </c>
      <c r="J70" s="141" t="s">
        <v>446</v>
      </c>
      <c r="K70" s="132" t="s">
        <v>200</v>
      </c>
      <c r="L70" s="137"/>
      <c r="M70" s="137"/>
      <c r="N70" s="138"/>
      <c r="O70" s="137"/>
    </row>
    <row r="71" spans="1:16" ht="60" customHeight="1" x14ac:dyDescent="0.2">
      <c r="A71" s="223" t="s">
        <v>111</v>
      </c>
      <c r="B71" s="205" t="s">
        <v>77</v>
      </c>
      <c r="C71" s="205" t="s">
        <v>121</v>
      </c>
      <c r="D71" s="205" t="s">
        <v>113</v>
      </c>
      <c r="E71" s="201"/>
      <c r="F71" s="201"/>
      <c r="G71" s="201"/>
      <c r="H71" s="201"/>
      <c r="I71" s="208" t="s">
        <v>22</v>
      </c>
      <c r="J71" s="141"/>
      <c r="K71" s="141" t="s">
        <v>211</v>
      </c>
      <c r="L71" s="137"/>
      <c r="M71" s="137"/>
      <c r="N71" s="138"/>
      <c r="O71" s="137"/>
    </row>
    <row r="72" spans="1:16" ht="60" customHeight="1" x14ac:dyDescent="0.2">
      <c r="A72" s="223" t="s">
        <v>188</v>
      </c>
      <c r="B72" s="205" t="s">
        <v>77</v>
      </c>
      <c r="C72" s="205" t="s">
        <v>199</v>
      </c>
      <c r="D72" s="205" t="s">
        <v>192</v>
      </c>
      <c r="E72" s="209"/>
      <c r="F72" s="209"/>
      <c r="G72" s="209"/>
      <c r="H72" s="209"/>
      <c r="I72" s="207"/>
      <c r="J72" s="141" t="s">
        <v>200</v>
      </c>
      <c r="K72" s="137" t="s">
        <v>213</v>
      </c>
      <c r="L72" s="146"/>
      <c r="M72" s="137"/>
      <c r="N72" s="140"/>
      <c r="O72" s="141"/>
    </row>
    <row r="73" spans="1:16" ht="60" customHeight="1" x14ac:dyDescent="0.2">
      <c r="A73" s="223" t="s">
        <v>189</v>
      </c>
      <c r="B73" s="205" t="s">
        <v>77</v>
      </c>
      <c r="C73" s="205" t="s">
        <v>121</v>
      </c>
      <c r="D73" s="205" t="s">
        <v>193</v>
      </c>
      <c r="E73" s="209"/>
      <c r="F73" s="209"/>
      <c r="G73" s="209"/>
      <c r="H73" s="209"/>
      <c r="I73" s="207" t="s">
        <v>275</v>
      </c>
      <c r="J73" s="141"/>
      <c r="K73" s="141"/>
      <c r="L73" s="137"/>
      <c r="M73" s="137"/>
      <c r="N73" s="138"/>
      <c r="O73" s="137"/>
    </row>
    <row r="74" spans="1:16" ht="45" x14ac:dyDescent="0.2">
      <c r="A74" s="249" t="s">
        <v>389</v>
      </c>
      <c r="B74" s="252" t="s">
        <v>77</v>
      </c>
      <c r="C74" s="267" t="s">
        <v>399</v>
      </c>
      <c r="D74" s="252" t="s">
        <v>92</v>
      </c>
      <c r="E74" s="254"/>
      <c r="F74" s="254"/>
      <c r="G74" s="254"/>
      <c r="H74" s="254"/>
      <c r="I74" s="262" t="s">
        <v>64</v>
      </c>
      <c r="J74" s="245" t="s">
        <v>22</v>
      </c>
      <c r="K74" s="232" t="s">
        <v>64</v>
      </c>
      <c r="L74" s="232"/>
      <c r="M74" s="245"/>
      <c r="N74" s="232"/>
      <c r="O74" s="232"/>
    </row>
    <row r="75" spans="1:16" ht="58.5" customHeight="1" x14ac:dyDescent="0.25">
      <c r="A75" s="223" t="s">
        <v>70</v>
      </c>
      <c r="B75" s="201" t="s">
        <v>75</v>
      </c>
      <c r="C75" s="265" t="s">
        <v>681</v>
      </c>
      <c r="D75" s="201" t="s">
        <v>91</v>
      </c>
      <c r="E75" s="137" t="s">
        <v>687</v>
      </c>
      <c r="F75" s="240" t="s">
        <v>22</v>
      </c>
      <c r="G75" s="240" t="s">
        <v>22</v>
      </c>
      <c r="H75" s="288" t="s">
        <v>22</v>
      </c>
      <c r="I75" s="201" t="s">
        <v>22</v>
      </c>
      <c r="J75" s="153"/>
      <c r="K75" s="235"/>
      <c r="L75" s="137"/>
      <c r="M75" s="135"/>
      <c r="N75" s="137"/>
      <c r="O75" s="137"/>
    </row>
    <row r="76" spans="1:16" ht="60" customHeight="1" x14ac:dyDescent="0.2">
      <c r="A76" s="223" t="s">
        <v>318</v>
      </c>
      <c r="B76" s="201" t="s">
        <v>75</v>
      </c>
      <c r="C76" s="214" t="s">
        <v>481</v>
      </c>
      <c r="D76" s="201" t="s">
        <v>327</v>
      </c>
      <c r="E76" s="230"/>
      <c r="F76" s="230"/>
      <c r="G76" s="230"/>
      <c r="H76" s="230"/>
      <c r="I76" s="208" t="s">
        <v>22</v>
      </c>
      <c r="J76" s="133" t="s">
        <v>22</v>
      </c>
      <c r="K76" s="141" t="s">
        <v>22</v>
      </c>
      <c r="L76" s="133"/>
      <c r="M76" s="133"/>
      <c r="N76" s="153"/>
      <c r="O76" s="133"/>
    </row>
    <row r="77" spans="1:16" ht="60" customHeight="1" x14ac:dyDescent="0.2">
      <c r="A77" s="223" t="s">
        <v>384</v>
      </c>
      <c r="B77" s="201" t="s">
        <v>77</v>
      </c>
      <c r="C77" s="217" t="s">
        <v>82</v>
      </c>
      <c r="D77" s="201" t="s">
        <v>385</v>
      </c>
      <c r="E77" s="230"/>
      <c r="F77" s="230"/>
      <c r="G77" s="230"/>
      <c r="H77" s="230"/>
      <c r="I77" s="209" t="s">
        <v>316</v>
      </c>
      <c r="J77" s="132" t="s">
        <v>65</v>
      </c>
      <c r="K77" s="146" t="s">
        <v>65</v>
      </c>
      <c r="L77" s="137"/>
      <c r="M77" s="137"/>
      <c r="N77" s="138"/>
      <c r="O77" s="137"/>
    </row>
    <row r="78" spans="1:16" ht="60" customHeight="1" x14ac:dyDescent="0.2">
      <c r="A78" s="223" t="s">
        <v>312</v>
      </c>
      <c r="B78" s="201" t="s">
        <v>273</v>
      </c>
      <c r="C78" s="201" t="s">
        <v>216</v>
      </c>
      <c r="D78" s="201" t="s">
        <v>280</v>
      </c>
      <c r="E78" s="208"/>
      <c r="F78" s="208"/>
      <c r="G78" s="208"/>
      <c r="H78" s="208"/>
      <c r="I78" s="209" t="s">
        <v>296</v>
      </c>
      <c r="J78" s="141"/>
      <c r="K78" s="132" t="s">
        <v>200</v>
      </c>
      <c r="L78" s="135"/>
      <c r="M78" s="137"/>
      <c r="N78" s="138"/>
      <c r="O78" s="137"/>
    </row>
    <row r="79" spans="1:16" ht="60" customHeight="1" x14ac:dyDescent="0.2">
      <c r="A79" s="223" t="s">
        <v>169</v>
      </c>
      <c r="B79" s="201" t="s">
        <v>273</v>
      </c>
      <c r="C79" s="205" t="s">
        <v>462</v>
      </c>
      <c r="D79" s="200" t="s">
        <v>172</v>
      </c>
      <c r="E79" s="201"/>
      <c r="F79" s="201"/>
      <c r="G79" s="201"/>
      <c r="H79" s="201"/>
      <c r="I79" s="201" t="s">
        <v>316</v>
      </c>
      <c r="J79" s="148" t="s">
        <v>22</v>
      </c>
      <c r="K79" s="137" t="s">
        <v>22</v>
      </c>
      <c r="L79" s="130"/>
      <c r="M79" s="130"/>
      <c r="N79" s="138"/>
      <c r="O79" s="137"/>
    </row>
    <row r="80" spans="1:16" s="296" customFormat="1" ht="54.95" customHeight="1" x14ac:dyDescent="0.2">
      <c r="A80" s="223" t="s">
        <v>647</v>
      </c>
      <c r="B80" s="223" t="s">
        <v>77</v>
      </c>
      <c r="C80" s="292" t="s">
        <v>652</v>
      </c>
      <c r="D80" s="223" t="s">
        <v>649</v>
      </c>
      <c r="E80" s="293" t="s">
        <v>719</v>
      </c>
      <c r="F80" s="294" t="s">
        <v>306</v>
      </c>
      <c r="G80" s="294" t="s">
        <v>22</v>
      </c>
      <c r="H80" s="295" t="s">
        <v>22</v>
      </c>
      <c r="I80" s="223" t="s">
        <v>22</v>
      </c>
      <c r="J80" s="294"/>
      <c r="K80" s="294"/>
      <c r="L80" s="268"/>
      <c r="M80" s="145"/>
      <c r="N80" s="145"/>
      <c r="O80" s="293"/>
    </row>
    <row r="81" spans="1:16" ht="54.95" customHeight="1" x14ac:dyDescent="0.2">
      <c r="A81" s="201" t="s">
        <v>734</v>
      </c>
      <c r="B81" s="201" t="s">
        <v>715</v>
      </c>
      <c r="C81" s="276" t="s">
        <v>716</v>
      </c>
      <c r="D81" s="201"/>
      <c r="E81" s="275" t="s">
        <v>717</v>
      </c>
      <c r="F81" s="219" t="s">
        <v>22</v>
      </c>
      <c r="G81" s="219" t="s">
        <v>309</v>
      </c>
      <c r="H81" s="286" t="s">
        <v>65</v>
      </c>
      <c r="I81" s="201" t="s">
        <v>753</v>
      </c>
      <c r="J81" s="278" t="s">
        <v>22</v>
      </c>
      <c r="K81" s="219"/>
      <c r="L81" s="135"/>
      <c r="M81" s="137"/>
      <c r="N81" s="131"/>
      <c r="O81" s="275"/>
    </row>
    <row r="82" spans="1:16" ht="60" customHeight="1" x14ac:dyDescent="0.25">
      <c r="A82" s="223" t="s">
        <v>584</v>
      </c>
      <c r="B82" s="201" t="s">
        <v>77</v>
      </c>
      <c r="C82" s="211" t="s">
        <v>587</v>
      </c>
      <c r="D82" s="201" t="s">
        <v>585</v>
      </c>
      <c r="E82" s="236" t="s">
        <v>22</v>
      </c>
      <c r="F82" s="236"/>
      <c r="G82" s="236"/>
      <c r="H82" s="236"/>
      <c r="I82" s="240" t="s">
        <v>22</v>
      </c>
      <c r="J82" s="133"/>
      <c r="K82" s="141"/>
      <c r="L82" s="136" t="s">
        <v>352</v>
      </c>
      <c r="M82" s="133"/>
      <c r="N82" s="153"/>
      <c r="O82" s="133"/>
    </row>
    <row r="83" spans="1:16" ht="54.95" customHeight="1" x14ac:dyDescent="0.2">
      <c r="A83" s="201" t="s">
        <v>612</v>
      </c>
      <c r="B83" s="201" t="s">
        <v>77</v>
      </c>
      <c r="C83" s="203" t="s">
        <v>199</v>
      </c>
      <c r="D83" s="201" t="s">
        <v>613</v>
      </c>
      <c r="E83" s="196" t="s">
        <v>692</v>
      </c>
      <c r="F83" s="219" t="s">
        <v>64</v>
      </c>
      <c r="G83" s="219" t="s">
        <v>64</v>
      </c>
      <c r="H83" s="287" t="s">
        <v>22</v>
      </c>
      <c r="I83" s="201" t="s">
        <v>22</v>
      </c>
      <c r="J83" s="153" t="s">
        <v>64</v>
      </c>
      <c r="K83" s="141"/>
      <c r="L83" s="135"/>
      <c r="M83" s="137"/>
      <c r="N83" s="131"/>
      <c r="O83" s="196"/>
    </row>
    <row r="84" spans="1:16" ht="60" customHeight="1" x14ac:dyDescent="0.2">
      <c r="A84" s="223" t="s">
        <v>497</v>
      </c>
      <c r="B84" s="201" t="s">
        <v>77</v>
      </c>
      <c r="C84" s="204" t="s">
        <v>395</v>
      </c>
      <c r="D84" s="200" t="s">
        <v>444</v>
      </c>
      <c r="E84" s="201" t="s">
        <v>65</v>
      </c>
      <c r="F84" s="201"/>
      <c r="G84" s="201"/>
      <c r="H84" s="201"/>
      <c r="I84" s="208" t="s">
        <v>453</v>
      </c>
      <c r="J84" s="268" t="s">
        <v>228</v>
      </c>
      <c r="K84" s="137"/>
      <c r="L84" s="137"/>
      <c r="M84" s="135"/>
      <c r="N84" s="138"/>
      <c r="O84" s="137"/>
    </row>
    <row r="85" spans="1:16" ht="60" customHeight="1" x14ac:dyDescent="0.2">
      <c r="A85" s="223" t="s">
        <v>545</v>
      </c>
      <c r="B85" s="201" t="s">
        <v>75</v>
      </c>
      <c r="C85" s="213" t="s">
        <v>546</v>
      </c>
      <c r="D85" s="200" t="s">
        <v>173</v>
      </c>
      <c r="E85" s="208" t="s">
        <v>22</v>
      </c>
      <c r="F85" s="208"/>
      <c r="G85" s="208"/>
      <c r="H85" s="208"/>
      <c r="I85" s="201" t="s">
        <v>65</v>
      </c>
      <c r="J85" s="141"/>
      <c r="K85" s="132"/>
      <c r="L85" s="145" t="s">
        <v>353</v>
      </c>
      <c r="M85" s="137"/>
      <c r="N85" s="138"/>
      <c r="O85" s="137"/>
    </row>
    <row r="86" spans="1:16" ht="54.95" customHeight="1" x14ac:dyDescent="0.25">
      <c r="A86" s="223" t="s">
        <v>231</v>
      </c>
      <c r="B86" s="201" t="s">
        <v>179</v>
      </c>
      <c r="C86" s="205" t="s">
        <v>536</v>
      </c>
      <c r="D86" s="200" t="s">
        <v>180</v>
      </c>
      <c r="E86" s="132" t="s">
        <v>693</v>
      </c>
      <c r="F86" s="240" t="s">
        <v>22</v>
      </c>
      <c r="G86" s="240"/>
      <c r="H86" s="240"/>
      <c r="I86" s="201"/>
      <c r="J86" s="140"/>
      <c r="K86" s="132"/>
      <c r="L86" s="133"/>
      <c r="M86" s="133"/>
      <c r="N86" s="132"/>
      <c r="O86" s="132"/>
    </row>
    <row r="87" spans="1:16" s="296" customFormat="1" ht="54.95" customHeight="1" x14ac:dyDescent="0.2">
      <c r="A87" s="223" t="s">
        <v>548</v>
      </c>
      <c r="B87" s="223" t="s">
        <v>75</v>
      </c>
      <c r="C87" s="223" t="s">
        <v>629</v>
      </c>
      <c r="D87" s="297" t="s">
        <v>549</v>
      </c>
      <c r="E87" s="136" t="s">
        <v>694</v>
      </c>
      <c r="F87" s="223" t="s">
        <v>22</v>
      </c>
      <c r="G87" s="223" t="s">
        <v>22</v>
      </c>
      <c r="H87" s="298" t="s">
        <v>22</v>
      </c>
      <c r="I87" s="223" t="s">
        <v>22</v>
      </c>
      <c r="J87" s="299"/>
      <c r="K87" s="136"/>
      <c r="L87" s="172"/>
      <c r="M87" s="172"/>
      <c r="N87" s="136"/>
      <c r="O87" s="136"/>
    </row>
    <row r="88" spans="1:16" ht="54.95" customHeight="1" x14ac:dyDescent="0.2">
      <c r="A88" s="201" t="s">
        <v>673</v>
      </c>
      <c r="B88" s="201" t="s">
        <v>666</v>
      </c>
      <c r="C88" s="206" t="s">
        <v>629</v>
      </c>
      <c r="D88" s="200" t="s">
        <v>674</v>
      </c>
      <c r="E88" s="132" t="s">
        <v>695</v>
      </c>
      <c r="F88" s="201" t="s">
        <v>65</v>
      </c>
      <c r="G88" s="201" t="s">
        <v>65</v>
      </c>
      <c r="H88" s="286" t="s">
        <v>65</v>
      </c>
      <c r="I88" s="137" t="s">
        <v>65</v>
      </c>
      <c r="J88" s="142" t="s">
        <v>757</v>
      </c>
      <c r="K88" s="133" t="s">
        <v>65</v>
      </c>
      <c r="L88" s="133" t="s">
        <v>222</v>
      </c>
      <c r="M88" s="133" t="s">
        <v>798</v>
      </c>
      <c r="N88" s="150"/>
      <c r="O88" s="132"/>
      <c r="P88" s="133" t="s">
        <v>22</v>
      </c>
    </row>
    <row r="89" spans="1:16" ht="60" customHeight="1" x14ac:dyDescent="0.2">
      <c r="A89" s="205" t="s">
        <v>240</v>
      </c>
      <c r="B89" s="214" t="s">
        <v>380</v>
      </c>
      <c r="C89" s="205" t="s">
        <v>653</v>
      </c>
      <c r="D89" s="205" t="s">
        <v>410</v>
      </c>
      <c r="E89" s="219" t="s">
        <v>22</v>
      </c>
      <c r="F89" s="219"/>
      <c r="G89" s="219"/>
      <c r="H89" s="219"/>
      <c r="I89" s="219" t="s">
        <v>22</v>
      </c>
      <c r="J89" s="219" t="s">
        <v>22</v>
      </c>
      <c r="K89" s="219" t="s">
        <v>22</v>
      </c>
      <c r="L89" s="148" t="s">
        <v>64</v>
      </c>
      <c r="M89" s="135" t="s">
        <v>185</v>
      </c>
      <c r="N89" s="137"/>
      <c r="O89" s="273" t="s">
        <v>671</v>
      </c>
      <c r="P89" s="135" t="s">
        <v>22</v>
      </c>
    </row>
    <row r="90" spans="1:16" ht="60" customHeight="1" x14ac:dyDescent="0.2">
      <c r="A90" s="223" t="s">
        <v>335</v>
      </c>
      <c r="B90" s="201" t="s">
        <v>340</v>
      </c>
      <c r="C90" s="201" t="s">
        <v>483</v>
      </c>
      <c r="D90" s="201" t="s">
        <v>339</v>
      </c>
      <c r="E90" s="208"/>
      <c r="F90" s="208"/>
      <c r="G90" s="208"/>
      <c r="H90" s="208"/>
      <c r="I90" s="208" t="s">
        <v>22</v>
      </c>
      <c r="J90" s="141" t="s">
        <v>447</v>
      </c>
      <c r="K90" s="133" t="s">
        <v>233</v>
      </c>
      <c r="L90" s="145" t="s">
        <v>233</v>
      </c>
      <c r="M90" s="137"/>
      <c r="N90" s="138"/>
      <c r="O90" s="137"/>
    </row>
    <row r="91" spans="1:16" ht="60" customHeight="1" x14ac:dyDescent="0.2">
      <c r="A91" s="223" t="s">
        <v>272</v>
      </c>
      <c r="B91" s="201" t="s">
        <v>175</v>
      </c>
      <c r="C91" s="201" t="s">
        <v>216</v>
      </c>
      <c r="D91" s="200" t="s">
        <v>256</v>
      </c>
      <c r="E91" s="208"/>
      <c r="F91" s="208"/>
      <c r="G91" s="208"/>
      <c r="H91" s="208"/>
      <c r="I91" s="219"/>
      <c r="J91" s="146"/>
      <c r="K91" s="132"/>
      <c r="L91" s="133"/>
      <c r="M91" s="136" t="s">
        <v>357</v>
      </c>
      <c r="N91" s="153"/>
      <c r="O91" s="133"/>
    </row>
    <row r="92" spans="1:16" ht="60" customHeight="1" x14ac:dyDescent="0.2">
      <c r="A92" s="223" t="s">
        <v>407</v>
      </c>
      <c r="B92" s="201" t="s">
        <v>77</v>
      </c>
      <c r="C92" s="201" t="s">
        <v>406</v>
      </c>
      <c r="D92" s="201" t="s">
        <v>405</v>
      </c>
      <c r="E92" s="207"/>
      <c r="F92" s="207"/>
      <c r="G92" s="207"/>
      <c r="H92" s="207"/>
      <c r="I92" s="208" t="s">
        <v>22</v>
      </c>
      <c r="J92" s="136" t="s">
        <v>185</v>
      </c>
      <c r="K92" s="141"/>
      <c r="L92" s="141" t="s">
        <v>350</v>
      </c>
      <c r="M92" s="136" t="s">
        <v>358</v>
      </c>
      <c r="N92" s="140"/>
      <c r="O92" s="141"/>
    </row>
    <row r="93" spans="1:16" ht="54.95" customHeight="1" x14ac:dyDescent="0.25">
      <c r="A93" s="228" t="s">
        <v>59</v>
      </c>
      <c r="B93" s="214" t="s">
        <v>75</v>
      </c>
      <c r="C93" s="265" t="s">
        <v>682</v>
      </c>
      <c r="D93" s="214" t="s">
        <v>95</v>
      </c>
      <c r="E93" s="178" t="s">
        <v>699</v>
      </c>
      <c r="F93" s="238" t="s">
        <v>22</v>
      </c>
      <c r="G93" s="238"/>
      <c r="H93" s="238"/>
      <c r="I93" s="201"/>
      <c r="J93" s="140"/>
      <c r="K93" s="141"/>
      <c r="L93" s="146"/>
      <c r="M93" s="141"/>
      <c r="N93" s="141"/>
      <c r="O93" s="178"/>
    </row>
    <row r="94" spans="1:16" ht="54.95" customHeight="1" x14ac:dyDescent="0.2">
      <c r="A94" s="259" t="s">
        <v>700</v>
      </c>
      <c r="B94" s="214" t="s">
        <v>77</v>
      </c>
      <c r="C94" s="225" t="s">
        <v>463</v>
      </c>
      <c r="D94" s="214"/>
      <c r="E94" s="141" t="s">
        <v>704</v>
      </c>
      <c r="F94" s="207" t="s">
        <v>22</v>
      </c>
      <c r="G94" s="207"/>
      <c r="H94" s="207"/>
      <c r="I94" s="201"/>
      <c r="J94" s="142"/>
      <c r="K94" s="141"/>
      <c r="L94" s="132"/>
      <c r="M94" s="132"/>
      <c r="N94" s="141"/>
      <c r="O94" s="141"/>
    </row>
    <row r="95" spans="1:16" ht="60" customHeight="1" x14ac:dyDescent="0.2">
      <c r="A95" s="223" t="s">
        <v>7</v>
      </c>
      <c r="B95" s="201" t="s">
        <v>104</v>
      </c>
      <c r="C95" s="201" t="s">
        <v>82</v>
      </c>
      <c r="D95" s="201" t="s">
        <v>96</v>
      </c>
      <c r="E95" s="209"/>
      <c r="F95" s="209"/>
      <c r="G95" s="209"/>
      <c r="H95" s="209"/>
      <c r="I95" s="209" t="s">
        <v>278</v>
      </c>
      <c r="J95" s="141"/>
      <c r="K95" s="132" t="s">
        <v>64</v>
      </c>
      <c r="L95" s="133"/>
      <c r="M95" s="136" t="s">
        <v>185</v>
      </c>
      <c r="N95" s="153"/>
      <c r="O95" s="133"/>
    </row>
    <row r="96" spans="1:16" ht="60" customHeight="1" x14ac:dyDescent="0.2">
      <c r="A96" s="228" t="s">
        <v>116</v>
      </c>
      <c r="B96" s="214" t="s">
        <v>123</v>
      </c>
      <c r="C96" s="214" t="s">
        <v>120</v>
      </c>
      <c r="D96" s="214" t="s">
        <v>117</v>
      </c>
      <c r="E96" s="201"/>
      <c r="F96" s="201"/>
      <c r="G96" s="201"/>
      <c r="H96" s="201"/>
      <c r="I96" s="208" t="s">
        <v>22</v>
      </c>
      <c r="J96" s="146" t="s">
        <v>22</v>
      </c>
      <c r="K96" s="133" t="s">
        <v>22</v>
      </c>
      <c r="L96" s="137"/>
      <c r="M96" s="137"/>
      <c r="N96" s="138"/>
      <c r="O96" s="137"/>
    </row>
    <row r="97" spans="1:15" ht="60" customHeight="1" x14ac:dyDescent="0.2">
      <c r="A97" s="228" t="s">
        <v>242</v>
      </c>
      <c r="B97" s="214" t="s">
        <v>271</v>
      </c>
      <c r="C97" s="214" t="s">
        <v>216</v>
      </c>
      <c r="D97" s="214" t="s">
        <v>243</v>
      </c>
      <c r="E97" s="201"/>
      <c r="F97" s="201"/>
      <c r="G97" s="201"/>
      <c r="H97" s="201"/>
      <c r="I97" s="208" t="s">
        <v>22</v>
      </c>
      <c r="J97" s="146"/>
      <c r="K97" s="133" t="s">
        <v>22</v>
      </c>
      <c r="L97" s="132"/>
      <c r="M97" s="132"/>
      <c r="N97" s="150"/>
      <c r="O97" s="132"/>
    </row>
    <row r="98" spans="1:15" ht="60" customHeight="1" x14ac:dyDescent="0.2">
      <c r="A98" s="228" t="s">
        <v>341</v>
      </c>
      <c r="B98" s="205" t="s">
        <v>271</v>
      </c>
      <c r="C98" s="205" t="s">
        <v>82</v>
      </c>
      <c r="D98" s="205" t="s">
        <v>345</v>
      </c>
      <c r="E98" s="201"/>
      <c r="F98" s="201"/>
      <c r="G98" s="201"/>
      <c r="H98" s="201"/>
      <c r="I98" s="207"/>
      <c r="J98" s="141" t="s">
        <v>348</v>
      </c>
      <c r="K98" s="141"/>
      <c r="L98" s="141"/>
      <c r="M98" s="137"/>
      <c r="N98" s="140"/>
      <c r="O98" s="141"/>
    </row>
    <row r="99" spans="1:15" ht="60" customHeight="1" x14ac:dyDescent="0.2">
      <c r="A99" s="228" t="s">
        <v>142</v>
      </c>
      <c r="B99" s="214" t="s">
        <v>175</v>
      </c>
      <c r="C99" s="226" t="s">
        <v>76</v>
      </c>
      <c r="D99" s="214" t="s">
        <v>89</v>
      </c>
      <c r="E99" s="208"/>
      <c r="F99" s="208"/>
      <c r="G99" s="208"/>
      <c r="H99" s="208"/>
      <c r="I99" s="208" t="s">
        <v>22</v>
      </c>
      <c r="J99" s="146" t="s">
        <v>22</v>
      </c>
      <c r="K99" s="133" t="s">
        <v>22</v>
      </c>
      <c r="L99" s="135"/>
      <c r="M99" s="135"/>
      <c r="N99" s="138"/>
      <c r="O99" s="137"/>
    </row>
    <row r="100" spans="1:15" ht="60" customHeight="1" x14ac:dyDescent="0.25">
      <c r="A100" s="259" t="s">
        <v>609</v>
      </c>
      <c r="B100" s="214" t="s">
        <v>75</v>
      </c>
      <c r="C100" s="227" t="s">
        <v>547</v>
      </c>
      <c r="D100" s="214" t="s">
        <v>586</v>
      </c>
      <c r="E100" s="236" t="s">
        <v>22</v>
      </c>
      <c r="F100" s="236"/>
      <c r="G100" s="236"/>
      <c r="H100" s="236"/>
      <c r="I100" s="240" t="s">
        <v>22</v>
      </c>
      <c r="J100" s="146" t="s">
        <v>611</v>
      </c>
      <c r="K100" s="133" t="s">
        <v>22</v>
      </c>
      <c r="L100" s="133" t="s">
        <v>22</v>
      </c>
      <c r="M100" s="132"/>
      <c r="N100" s="142"/>
      <c r="O100" s="141"/>
    </row>
    <row r="101" spans="1:15" ht="54.95" customHeight="1" x14ac:dyDescent="0.2">
      <c r="A101" s="259" t="s">
        <v>712</v>
      </c>
      <c r="B101" s="214" t="s">
        <v>75</v>
      </c>
      <c r="C101" s="206" t="s">
        <v>629</v>
      </c>
      <c r="D101" s="214"/>
      <c r="E101" s="141" t="s">
        <v>713</v>
      </c>
      <c r="F101" s="207" t="s">
        <v>22</v>
      </c>
      <c r="G101" s="207"/>
      <c r="H101" s="207"/>
      <c r="I101" s="201"/>
      <c r="J101" s="142"/>
      <c r="K101" s="141"/>
      <c r="L101" s="132"/>
      <c r="M101" s="132"/>
      <c r="N101" s="141"/>
      <c r="O101" s="141"/>
    </row>
    <row r="102" spans="1:15" ht="60" customHeight="1" x14ac:dyDescent="0.2">
      <c r="A102" s="228" t="s">
        <v>190</v>
      </c>
      <c r="B102" s="214" t="s">
        <v>194</v>
      </c>
      <c r="C102" s="214" t="s">
        <v>176</v>
      </c>
      <c r="D102" s="214" t="s">
        <v>196</v>
      </c>
      <c r="E102" s="201"/>
      <c r="F102" s="201"/>
      <c r="G102" s="201"/>
      <c r="H102" s="201"/>
      <c r="I102" s="208"/>
      <c r="J102" s="141" t="s">
        <v>184</v>
      </c>
      <c r="K102" s="132" t="s">
        <v>214</v>
      </c>
      <c r="L102" s="137"/>
      <c r="M102" s="137"/>
      <c r="N102" s="138"/>
      <c r="O102" s="137"/>
    </row>
    <row r="103" spans="1:15" ht="60" customHeight="1" x14ac:dyDescent="0.25">
      <c r="A103" s="228" t="s">
        <v>234</v>
      </c>
      <c r="B103" s="214" t="s">
        <v>179</v>
      </c>
      <c r="C103" s="217" t="s">
        <v>557</v>
      </c>
      <c r="D103" s="214" t="s">
        <v>180</v>
      </c>
      <c r="E103" s="201" t="s">
        <v>523</v>
      </c>
      <c r="F103" s="201"/>
      <c r="G103" s="201"/>
      <c r="H103" s="201"/>
      <c r="I103" s="238" t="s">
        <v>22</v>
      </c>
      <c r="J103" s="146" t="s">
        <v>426</v>
      </c>
      <c r="K103" s="132" t="s">
        <v>626</v>
      </c>
      <c r="L103" s="135" t="s">
        <v>22</v>
      </c>
      <c r="M103" s="137"/>
      <c r="N103" s="235"/>
      <c r="O103" s="137"/>
    </row>
    <row r="104" spans="1:15" ht="60" customHeight="1" x14ac:dyDescent="0.25">
      <c r="A104" s="228" t="s">
        <v>420</v>
      </c>
      <c r="B104" s="214" t="s">
        <v>223</v>
      </c>
      <c r="C104" s="218" t="s">
        <v>423</v>
      </c>
      <c r="D104" s="214" t="s">
        <v>424</v>
      </c>
      <c r="E104" s="201" t="s">
        <v>563</v>
      </c>
      <c r="F104" s="201"/>
      <c r="G104" s="201"/>
      <c r="H104" s="201"/>
      <c r="I104" s="240" t="s">
        <v>22</v>
      </c>
      <c r="J104" s="172" t="s">
        <v>233</v>
      </c>
      <c r="K104" s="132"/>
      <c r="L104" s="133"/>
      <c r="M104" s="132"/>
      <c r="N104" s="133"/>
      <c r="O104" s="133"/>
    </row>
    <row r="105" spans="1:15" ht="60" customHeight="1" x14ac:dyDescent="0.2">
      <c r="A105" s="228" t="s">
        <v>167</v>
      </c>
      <c r="B105" s="214" t="s">
        <v>175</v>
      </c>
      <c r="C105" s="214" t="s">
        <v>177</v>
      </c>
      <c r="D105" s="214" t="s">
        <v>171</v>
      </c>
      <c r="E105" s="209"/>
      <c r="F105" s="209"/>
      <c r="G105" s="209"/>
      <c r="H105" s="209"/>
      <c r="I105" s="208"/>
      <c r="J105" s="141" t="s">
        <v>202</v>
      </c>
      <c r="K105" s="141" t="s">
        <v>211</v>
      </c>
      <c r="L105" s="137"/>
      <c r="M105" s="135"/>
      <c r="N105" s="137"/>
      <c r="O105" s="137"/>
    </row>
    <row r="106" spans="1:15" ht="60" customHeight="1" x14ac:dyDescent="0.2">
      <c r="A106" s="228" t="s">
        <v>284</v>
      </c>
      <c r="B106" s="214" t="s">
        <v>175</v>
      </c>
      <c r="C106" s="214" t="s">
        <v>177</v>
      </c>
      <c r="D106" s="214" t="s">
        <v>171</v>
      </c>
      <c r="E106" s="201"/>
      <c r="F106" s="201"/>
      <c r="G106" s="201"/>
      <c r="H106" s="201"/>
      <c r="I106" s="207" t="s">
        <v>316</v>
      </c>
      <c r="J106" s="136" t="s">
        <v>185</v>
      </c>
      <c r="K106" s="141"/>
      <c r="L106" s="133"/>
      <c r="M106" s="133"/>
      <c r="N106" s="133"/>
      <c r="O106" s="133"/>
    </row>
    <row r="107" spans="1:15" ht="54.95" customHeight="1" x14ac:dyDescent="0.2">
      <c r="A107" s="228" t="s">
        <v>411</v>
      </c>
      <c r="B107" s="214" t="s">
        <v>380</v>
      </c>
      <c r="C107" s="206" t="s">
        <v>629</v>
      </c>
      <c r="D107" s="214" t="s">
        <v>171</v>
      </c>
      <c r="E107" s="137" t="s">
        <v>705</v>
      </c>
      <c r="F107" s="208" t="s">
        <v>22</v>
      </c>
      <c r="G107" s="208" t="s">
        <v>22</v>
      </c>
      <c r="H107" s="289" t="s">
        <v>22</v>
      </c>
      <c r="I107" s="201" t="s">
        <v>22</v>
      </c>
      <c r="J107" s="140"/>
      <c r="K107" s="132"/>
      <c r="L107" s="135"/>
      <c r="M107" s="137"/>
      <c r="N107" s="137"/>
      <c r="O107" s="137"/>
    </row>
    <row r="108" spans="1:15" ht="54.95" customHeight="1" x14ac:dyDescent="0.25">
      <c r="A108" s="228" t="s">
        <v>551</v>
      </c>
      <c r="B108" s="214" t="s">
        <v>75</v>
      </c>
      <c r="C108" s="206" t="s">
        <v>629</v>
      </c>
      <c r="D108" s="214" t="s">
        <v>171</v>
      </c>
      <c r="E108" s="137" t="s">
        <v>695</v>
      </c>
      <c r="F108" s="219" t="s">
        <v>22</v>
      </c>
      <c r="G108" s="283" t="s">
        <v>22</v>
      </c>
      <c r="H108" s="290" t="s">
        <v>22</v>
      </c>
      <c r="I108" s="201" t="s">
        <v>22</v>
      </c>
      <c r="J108" s="142"/>
      <c r="K108" s="132"/>
      <c r="L108" s="135"/>
      <c r="M108" s="137"/>
      <c r="N108" s="137"/>
      <c r="O108" s="137"/>
    </row>
    <row r="109" spans="1:15" ht="60" customHeight="1" x14ac:dyDescent="0.2">
      <c r="A109" s="228" t="s">
        <v>191</v>
      </c>
      <c r="B109" s="214" t="s">
        <v>195</v>
      </c>
      <c r="C109" s="214" t="s">
        <v>198</v>
      </c>
      <c r="D109" s="214" t="s">
        <v>197</v>
      </c>
      <c r="E109" s="201"/>
      <c r="F109" s="201"/>
      <c r="G109" s="201"/>
      <c r="H109" s="201"/>
      <c r="I109" s="208"/>
      <c r="J109" s="146" t="s">
        <v>22</v>
      </c>
      <c r="K109" s="141"/>
      <c r="L109" s="135"/>
      <c r="M109" s="137"/>
      <c r="N109" s="137"/>
      <c r="O109" s="137"/>
    </row>
    <row r="110" spans="1:15" ht="60" customHeight="1" x14ac:dyDescent="0.2">
      <c r="A110" s="228" t="s">
        <v>145</v>
      </c>
      <c r="B110" s="214" t="s">
        <v>123</v>
      </c>
      <c r="C110" s="214" t="s">
        <v>121</v>
      </c>
      <c r="D110" s="214" t="s">
        <v>146</v>
      </c>
      <c r="E110" s="201"/>
      <c r="F110" s="201"/>
      <c r="G110" s="201"/>
      <c r="H110" s="201"/>
      <c r="I110" s="207" t="s">
        <v>160</v>
      </c>
      <c r="J110" s="146" t="s">
        <v>22</v>
      </c>
      <c r="K110" s="132"/>
      <c r="L110" s="135"/>
      <c r="M110" s="135"/>
      <c r="N110" s="137"/>
      <c r="O110" s="137"/>
    </row>
    <row r="111" spans="1:15" ht="60" customHeight="1" x14ac:dyDescent="0.2">
      <c r="A111" s="228" t="s">
        <v>361</v>
      </c>
      <c r="B111" s="214" t="s">
        <v>77</v>
      </c>
      <c r="C111" s="214" t="s">
        <v>199</v>
      </c>
      <c r="D111" s="214" t="s">
        <v>337</v>
      </c>
      <c r="E111" s="201"/>
      <c r="F111" s="201"/>
      <c r="G111" s="201"/>
      <c r="H111" s="201"/>
      <c r="I111" s="208" t="s">
        <v>22</v>
      </c>
      <c r="J111" s="141"/>
      <c r="K111" s="133"/>
      <c r="L111" s="132"/>
      <c r="M111" s="133"/>
      <c r="N111" s="132"/>
      <c r="O111" s="132"/>
    </row>
    <row r="112" spans="1:15" ht="60" customHeight="1" x14ac:dyDescent="0.25">
      <c r="A112" s="228" t="s">
        <v>445</v>
      </c>
      <c r="B112" s="214" t="s">
        <v>73</v>
      </c>
      <c r="C112" s="220" t="s">
        <v>535</v>
      </c>
      <c r="D112" s="214" t="s">
        <v>92</v>
      </c>
      <c r="E112" s="201" t="s">
        <v>524</v>
      </c>
      <c r="F112" s="201"/>
      <c r="G112" s="201"/>
      <c r="H112" s="201"/>
      <c r="I112" s="240" t="s">
        <v>22</v>
      </c>
      <c r="J112" s="136" t="s">
        <v>185</v>
      </c>
      <c r="K112" s="132"/>
      <c r="L112" s="132"/>
      <c r="M112" s="133"/>
      <c r="N112" s="132"/>
      <c r="O112" s="132"/>
    </row>
    <row r="113" spans="1:18" ht="60" customHeight="1" x14ac:dyDescent="0.2">
      <c r="A113" s="223" t="s">
        <v>50</v>
      </c>
      <c r="B113" s="201" t="s">
        <v>77</v>
      </c>
      <c r="C113" s="201" t="s">
        <v>81</v>
      </c>
      <c r="D113" s="201" t="s">
        <v>98</v>
      </c>
      <c r="E113" s="208"/>
      <c r="F113" s="208"/>
      <c r="G113" s="208"/>
      <c r="H113" s="208"/>
      <c r="I113" s="208" t="s">
        <v>22</v>
      </c>
      <c r="J113" s="146" t="s">
        <v>22</v>
      </c>
      <c r="K113" s="133"/>
      <c r="L113" s="145" t="s">
        <v>185</v>
      </c>
      <c r="M113" s="137"/>
      <c r="N113" s="137"/>
      <c r="O113" s="137"/>
    </row>
    <row r="114" spans="1:18" ht="60" customHeight="1" x14ac:dyDescent="0.2">
      <c r="A114" s="228" t="s">
        <v>56</v>
      </c>
      <c r="B114" s="214" t="s">
        <v>73</v>
      </c>
      <c r="C114" s="214" t="s">
        <v>78</v>
      </c>
      <c r="D114" s="214" t="s">
        <v>100</v>
      </c>
      <c r="E114" s="207"/>
      <c r="F114" s="207"/>
      <c r="G114" s="207"/>
      <c r="H114" s="207"/>
      <c r="I114" s="207" t="s">
        <v>159</v>
      </c>
      <c r="J114" s="146" t="s">
        <v>22</v>
      </c>
      <c r="K114" s="133"/>
      <c r="L114" s="172" t="s">
        <v>185</v>
      </c>
      <c r="M114" s="133"/>
      <c r="N114" s="133"/>
      <c r="O114" s="133"/>
    </row>
    <row r="115" spans="1:18" ht="150" x14ac:dyDescent="0.2">
      <c r="A115" s="248" t="s">
        <v>53</v>
      </c>
      <c r="B115" s="250" t="s">
        <v>75</v>
      </c>
      <c r="C115" s="250" t="s">
        <v>121</v>
      </c>
      <c r="D115" s="250" t="s">
        <v>101</v>
      </c>
      <c r="E115" s="251"/>
      <c r="F115" s="251"/>
      <c r="G115" s="251"/>
      <c r="H115" s="251"/>
      <c r="I115" s="254" t="s">
        <v>290</v>
      </c>
      <c r="J115" s="246"/>
      <c r="K115" s="245"/>
      <c r="L115" s="271" t="s">
        <v>185</v>
      </c>
      <c r="M115" s="255"/>
      <c r="N115" s="232"/>
      <c r="O115" s="232"/>
    </row>
    <row r="116" spans="1:18" ht="54.95" customHeight="1" x14ac:dyDescent="0.2">
      <c r="A116" s="223" t="s">
        <v>601</v>
      </c>
      <c r="B116" s="201" t="s">
        <v>77</v>
      </c>
      <c r="C116" s="204" t="s">
        <v>395</v>
      </c>
      <c r="D116" s="201" t="s">
        <v>444</v>
      </c>
      <c r="E116" s="219" t="s">
        <v>22</v>
      </c>
      <c r="F116" s="219"/>
      <c r="G116" s="219"/>
      <c r="H116" s="219"/>
      <c r="I116" s="219" t="s">
        <v>22</v>
      </c>
      <c r="J116" s="153" t="s">
        <v>200</v>
      </c>
      <c r="K116" s="133" t="s">
        <v>22</v>
      </c>
      <c r="L116" s="135" t="s">
        <v>22</v>
      </c>
      <c r="M116" s="137" t="s">
        <v>662</v>
      </c>
      <c r="N116" s="131"/>
      <c r="O116" s="196"/>
    </row>
    <row r="117" spans="1:18" ht="54.95" customHeight="1" x14ac:dyDescent="0.2">
      <c r="A117" s="228" t="s">
        <v>336</v>
      </c>
      <c r="B117" s="214" t="s">
        <v>77</v>
      </c>
      <c r="C117" s="214" t="s">
        <v>199</v>
      </c>
      <c r="D117" s="214" t="s">
        <v>338</v>
      </c>
      <c r="E117" s="208"/>
      <c r="F117" s="208"/>
      <c r="G117" s="208"/>
      <c r="H117" s="208"/>
      <c r="I117" s="209"/>
      <c r="J117" s="255" t="s">
        <v>22</v>
      </c>
      <c r="K117" s="232"/>
      <c r="L117" s="231" t="s">
        <v>22</v>
      </c>
      <c r="M117" s="164" t="s">
        <v>487</v>
      </c>
      <c r="N117" s="272" t="s">
        <v>185</v>
      </c>
      <c r="O117" s="166"/>
    </row>
    <row r="118" spans="1:18" ht="54.95" customHeight="1" x14ac:dyDescent="0.2">
      <c r="A118" s="228" t="s">
        <v>332</v>
      </c>
      <c r="B118" s="214" t="s">
        <v>223</v>
      </c>
      <c r="C118" s="205" t="s">
        <v>121</v>
      </c>
      <c r="D118" s="214" t="s">
        <v>328</v>
      </c>
      <c r="E118" s="201"/>
      <c r="F118" s="201"/>
      <c r="G118" s="201"/>
      <c r="H118" s="201"/>
      <c r="I118" s="209"/>
      <c r="J118" s="140"/>
      <c r="K118" s="133" t="s">
        <v>22</v>
      </c>
      <c r="L118" s="141" t="s">
        <v>211</v>
      </c>
      <c r="M118" s="141" t="s">
        <v>65</v>
      </c>
      <c r="N118" s="141" t="s">
        <v>504</v>
      </c>
      <c r="O118" s="141"/>
    </row>
    <row r="119" spans="1:18" ht="54.95" customHeight="1" x14ac:dyDescent="0.2">
      <c r="A119" s="228" t="s">
        <v>379</v>
      </c>
      <c r="B119" s="214" t="s">
        <v>77</v>
      </c>
      <c r="C119" s="218" t="s">
        <v>532</v>
      </c>
      <c r="D119" s="214" t="s">
        <v>92</v>
      </c>
      <c r="E119" s="201" t="s">
        <v>564</v>
      </c>
      <c r="F119" s="201"/>
      <c r="G119" s="201"/>
      <c r="H119" s="201"/>
      <c r="I119" s="208" t="s">
        <v>541</v>
      </c>
      <c r="J119" s="142"/>
      <c r="K119" s="132"/>
      <c r="L119" s="141" t="s">
        <v>469</v>
      </c>
      <c r="M119" s="137" t="s">
        <v>64</v>
      </c>
      <c r="N119" s="194" t="s">
        <v>185</v>
      </c>
      <c r="O119" s="141"/>
    </row>
    <row r="120" spans="1:18" ht="54.95" customHeight="1" x14ac:dyDescent="0.2">
      <c r="A120" s="228" t="s">
        <v>443</v>
      </c>
      <c r="B120" s="214" t="s">
        <v>73</v>
      </c>
      <c r="C120" s="214" t="s">
        <v>395</v>
      </c>
      <c r="D120" s="214" t="s">
        <v>444</v>
      </c>
      <c r="E120" s="207"/>
      <c r="F120" s="207"/>
      <c r="G120" s="207"/>
      <c r="H120" s="207"/>
      <c r="I120" s="219" t="s">
        <v>22</v>
      </c>
      <c r="J120" s="247" t="s">
        <v>185</v>
      </c>
      <c r="K120" s="133"/>
      <c r="L120" s="135" t="s">
        <v>64</v>
      </c>
      <c r="M120" s="137" t="s">
        <v>64</v>
      </c>
      <c r="N120" s="197" t="s">
        <v>185</v>
      </c>
      <c r="O120" s="274"/>
    </row>
    <row r="121" spans="1:18" ht="54.95" customHeight="1" x14ac:dyDescent="0.25">
      <c r="A121" s="228" t="s">
        <v>421</v>
      </c>
      <c r="B121" s="214" t="s">
        <v>73</v>
      </c>
      <c r="C121" s="221" t="s">
        <v>199</v>
      </c>
      <c r="D121" s="214" t="s">
        <v>337</v>
      </c>
      <c r="E121" s="201" t="s">
        <v>316</v>
      </c>
      <c r="F121" s="201"/>
      <c r="G121" s="201"/>
      <c r="H121" s="201"/>
      <c r="I121" s="240" t="s">
        <v>22</v>
      </c>
      <c r="J121" s="140"/>
      <c r="K121" s="132"/>
      <c r="L121" s="146" t="s">
        <v>22</v>
      </c>
      <c r="M121" s="146" t="s">
        <v>22</v>
      </c>
      <c r="N121" s="194" t="s">
        <v>185</v>
      </c>
      <c r="O121" s="274"/>
    </row>
    <row r="122" spans="1:18" ht="54.95" customHeight="1" x14ac:dyDescent="0.2">
      <c r="A122" s="228" t="s">
        <v>552</v>
      </c>
      <c r="B122" s="214" t="s">
        <v>75</v>
      </c>
      <c r="C122" s="206" t="s">
        <v>629</v>
      </c>
      <c r="D122" s="214" t="s">
        <v>553</v>
      </c>
      <c r="E122" s="137" t="s">
        <v>540</v>
      </c>
      <c r="F122" s="219" t="s">
        <v>22</v>
      </c>
      <c r="G122" s="219" t="s">
        <v>22</v>
      </c>
      <c r="H122" s="287" t="s">
        <v>22</v>
      </c>
      <c r="I122" s="201" t="s">
        <v>22</v>
      </c>
      <c r="J122" s="140"/>
      <c r="K122" s="132"/>
      <c r="L122" s="135"/>
      <c r="M122" s="135"/>
      <c r="N122" s="135"/>
      <c r="O122" s="137"/>
    </row>
    <row r="123" spans="1:18" ht="54.95" customHeight="1" x14ac:dyDescent="0.25">
      <c r="A123" s="228" t="s">
        <v>391</v>
      </c>
      <c r="B123" s="214" t="s">
        <v>73</v>
      </c>
      <c r="C123" s="214" t="s">
        <v>392</v>
      </c>
      <c r="D123" s="214" t="s">
        <v>393</v>
      </c>
      <c r="E123" s="201" t="s">
        <v>525</v>
      </c>
      <c r="F123" s="201"/>
      <c r="G123" s="201"/>
      <c r="H123" s="201"/>
      <c r="I123" s="238" t="s">
        <v>22</v>
      </c>
      <c r="J123" s="142"/>
      <c r="K123" s="132"/>
      <c r="L123" s="133" t="s">
        <v>476</v>
      </c>
      <c r="M123" s="133" t="s">
        <v>492</v>
      </c>
      <c r="N123" s="198" t="s">
        <v>185</v>
      </c>
      <c r="O123" s="133"/>
    </row>
    <row r="124" spans="1:18" s="302" customFormat="1" ht="54.95" customHeight="1" x14ac:dyDescent="0.2">
      <c r="A124" s="228" t="s">
        <v>554</v>
      </c>
      <c r="B124" s="205" t="s">
        <v>666</v>
      </c>
      <c r="C124" s="205" t="s">
        <v>629</v>
      </c>
      <c r="D124" s="218" t="s">
        <v>555</v>
      </c>
      <c r="E124" s="131" t="s">
        <v>685</v>
      </c>
      <c r="F124" s="209" t="s">
        <v>22</v>
      </c>
      <c r="G124" s="209" t="s">
        <v>22</v>
      </c>
      <c r="H124" s="301" t="s">
        <v>22</v>
      </c>
      <c r="I124" s="205" t="s">
        <v>22</v>
      </c>
      <c r="J124" s="146"/>
      <c r="K124" s="141"/>
      <c r="L124" s="148"/>
      <c r="M124" s="148"/>
      <c r="N124" s="131"/>
      <c r="O124" s="131"/>
    </row>
    <row r="125" spans="1:18" ht="54.95" customHeight="1" x14ac:dyDescent="0.2">
      <c r="A125" s="214" t="s">
        <v>727</v>
      </c>
      <c r="B125" s="201" t="s">
        <v>666</v>
      </c>
      <c r="C125" s="206" t="s">
        <v>629</v>
      </c>
      <c r="D125" s="214"/>
      <c r="E125" s="137"/>
      <c r="F125" s="207" t="s">
        <v>65</v>
      </c>
      <c r="G125" s="207" t="s">
        <v>742</v>
      </c>
      <c r="H125" s="286" t="s">
        <v>750</v>
      </c>
      <c r="I125" s="137" t="s">
        <v>65</v>
      </c>
      <c r="J125" s="146" t="s">
        <v>65</v>
      </c>
      <c r="K125" s="132" t="s">
        <v>773</v>
      </c>
      <c r="L125" s="135" t="s">
        <v>782</v>
      </c>
      <c r="M125" s="135"/>
      <c r="N125" s="137"/>
      <c r="O125" s="137"/>
      <c r="P125" s="135" t="s">
        <v>821</v>
      </c>
      <c r="Q125" s="135"/>
      <c r="R125" s="231"/>
    </row>
    <row r="126" spans="1:18" ht="54.95" customHeight="1" x14ac:dyDescent="0.2">
      <c r="A126" s="228" t="s">
        <v>215</v>
      </c>
      <c r="B126" s="214" t="s">
        <v>125</v>
      </c>
      <c r="C126" s="214" t="s">
        <v>216</v>
      </c>
      <c r="D126" s="214" t="s">
        <v>217</v>
      </c>
      <c r="E126" s="208"/>
      <c r="F126" s="208"/>
      <c r="G126" s="208"/>
      <c r="H126" s="208"/>
      <c r="I126" s="209"/>
      <c r="J126" s="142" t="s">
        <v>22</v>
      </c>
      <c r="K126" s="132"/>
      <c r="L126" s="130"/>
      <c r="M126" s="130"/>
      <c r="N126" s="137"/>
      <c r="O126" s="137"/>
    </row>
    <row r="127" spans="1:18" ht="54.95" customHeight="1" x14ac:dyDescent="0.2">
      <c r="A127" s="228" t="s">
        <v>319</v>
      </c>
      <c r="B127" s="214" t="s">
        <v>223</v>
      </c>
      <c r="C127" s="205" t="s">
        <v>330</v>
      </c>
      <c r="D127" s="214" t="s">
        <v>329</v>
      </c>
      <c r="E127" s="201"/>
      <c r="F127" s="201"/>
      <c r="G127" s="201"/>
      <c r="H127" s="201"/>
      <c r="I127" s="208" t="s">
        <v>22</v>
      </c>
      <c r="J127" s="247" t="s">
        <v>185</v>
      </c>
      <c r="K127" s="141"/>
      <c r="L127" s="137"/>
      <c r="M127" s="137"/>
      <c r="N127" s="137"/>
      <c r="O127" s="137"/>
    </row>
    <row r="128" spans="1:18" ht="54.95" customHeight="1" x14ac:dyDescent="0.2">
      <c r="A128" s="228" t="s">
        <v>526</v>
      </c>
      <c r="B128" s="205" t="s">
        <v>223</v>
      </c>
      <c r="C128" s="210" t="s">
        <v>529</v>
      </c>
      <c r="D128" s="214" t="s">
        <v>338</v>
      </c>
      <c r="E128" s="207" t="s">
        <v>316</v>
      </c>
      <c r="F128" s="207"/>
      <c r="G128" s="207"/>
      <c r="H128" s="207"/>
      <c r="I128" s="207" t="s">
        <v>65</v>
      </c>
      <c r="J128" s="256"/>
      <c r="K128" s="269"/>
      <c r="L128" s="130"/>
      <c r="M128" s="130"/>
      <c r="N128" s="137"/>
      <c r="O128" s="137"/>
    </row>
    <row r="129" spans="1:15" ht="54.95" customHeight="1" x14ac:dyDescent="0.2">
      <c r="A129" s="228" t="s">
        <v>232</v>
      </c>
      <c r="B129" s="214" t="s">
        <v>175</v>
      </c>
      <c r="C129" s="205" t="s">
        <v>199</v>
      </c>
      <c r="D129" s="214" t="s">
        <v>92</v>
      </c>
      <c r="E129" s="209"/>
      <c r="F129" s="209"/>
      <c r="G129" s="209"/>
      <c r="H129" s="209"/>
      <c r="I129" s="209"/>
      <c r="J129" s="142" t="s">
        <v>22</v>
      </c>
      <c r="K129" s="133" t="s">
        <v>22</v>
      </c>
      <c r="L129" s="135"/>
      <c r="M129" s="135"/>
      <c r="N129" s="135"/>
      <c r="O129" s="137"/>
    </row>
    <row r="130" spans="1:15" ht="54.95" customHeight="1" x14ac:dyDescent="0.2">
      <c r="A130" s="228" t="s">
        <v>320</v>
      </c>
      <c r="B130" s="205" t="s">
        <v>73</v>
      </c>
      <c r="C130" s="205" t="s">
        <v>199</v>
      </c>
      <c r="D130" s="214" t="s">
        <v>92</v>
      </c>
      <c r="E130" s="201"/>
      <c r="F130" s="201"/>
      <c r="G130" s="201"/>
      <c r="H130" s="201"/>
      <c r="I130" s="208"/>
      <c r="J130" s="140" t="s">
        <v>349</v>
      </c>
      <c r="K130" s="141" t="s">
        <v>64</v>
      </c>
      <c r="L130" s="135"/>
      <c r="M130" s="135"/>
      <c r="N130" s="137"/>
      <c r="O130" s="137"/>
    </row>
    <row r="131" spans="1:15" ht="54.95" customHeight="1" x14ac:dyDescent="0.2">
      <c r="A131" s="228" t="s">
        <v>484</v>
      </c>
      <c r="B131" s="214" t="s">
        <v>73</v>
      </c>
      <c r="C131" s="205" t="s">
        <v>199</v>
      </c>
      <c r="D131" s="214" t="s">
        <v>92</v>
      </c>
      <c r="E131" s="207"/>
      <c r="F131" s="207"/>
      <c r="G131" s="207"/>
      <c r="H131" s="207"/>
      <c r="I131" s="208" t="s">
        <v>22</v>
      </c>
      <c r="J131" s="142" t="s">
        <v>22</v>
      </c>
      <c r="K131" s="146"/>
      <c r="L131" s="135"/>
      <c r="M131" s="135"/>
      <c r="N131" s="135"/>
      <c r="O131" s="137"/>
    </row>
    <row r="132" spans="1:15" ht="54.95" customHeight="1" x14ac:dyDescent="0.2">
      <c r="A132" s="228" t="s">
        <v>321</v>
      </c>
      <c r="B132" s="214" t="s">
        <v>75</v>
      </c>
      <c r="C132" s="205" t="s">
        <v>121</v>
      </c>
      <c r="D132" s="214" t="s">
        <v>328</v>
      </c>
      <c r="E132" s="207"/>
      <c r="F132" s="207"/>
      <c r="G132" s="207"/>
      <c r="H132" s="207"/>
      <c r="I132" s="208" t="s">
        <v>22</v>
      </c>
      <c r="J132" s="247" t="s">
        <v>185</v>
      </c>
      <c r="K132" s="133" t="s">
        <v>22</v>
      </c>
      <c r="L132" s="135"/>
      <c r="M132" s="137"/>
      <c r="N132" s="131"/>
      <c r="O132" s="196"/>
    </row>
    <row r="133" spans="1:15" ht="54.95" customHeight="1" x14ac:dyDescent="0.2">
      <c r="A133" s="228" t="s">
        <v>253</v>
      </c>
      <c r="B133" s="214" t="s">
        <v>175</v>
      </c>
      <c r="C133" s="205" t="s">
        <v>81</v>
      </c>
      <c r="D133" s="214" t="s">
        <v>255</v>
      </c>
      <c r="E133" s="207"/>
      <c r="F133" s="207"/>
      <c r="G133" s="207"/>
      <c r="H133" s="207"/>
      <c r="I133" s="209" t="s">
        <v>289</v>
      </c>
      <c r="J133" s="142"/>
      <c r="K133" s="153"/>
      <c r="L133" s="133"/>
      <c r="M133" s="133"/>
      <c r="N133" s="132"/>
      <c r="O133" s="132"/>
    </row>
    <row r="134" spans="1:15" ht="60" customHeight="1" x14ac:dyDescent="0.2">
      <c r="A134" s="223" t="s">
        <v>240</v>
      </c>
      <c r="B134" s="214" t="s">
        <v>380</v>
      </c>
      <c r="C134" s="205" t="s">
        <v>653</v>
      </c>
      <c r="D134" s="205" t="s">
        <v>410</v>
      </c>
      <c r="E134" s="219" t="s">
        <v>22</v>
      </c>
      <c r="F134" s="219"/>
      <c r="G134" s="219"/>
      <c r="H134" s="219"/>
      <c r="I134" s="219" t="s">
        <v>22</v>
      </c>
      <c r="J134" s="146" t="s">
        <v>309</v>
      </c>
      <c r="K134" s="132" t="s">
        <v>64</v>
      </c>
      <c r="L134" s="148" t="s">
        <v>22</v>
      </c>
      <c r="M134" s="135" t="s">
        <v>22</v>
      </c>
      <c r="N134" s="137"/>
      <c r="O134" s="273" t="s">
        <v>671</v>
      </c>
    </row>
    <row r="135" spans="1:15" ht="54.95" customHeight="1" x14ac:dyDescent="0.2">
      <c r="A135" s="259" t="s">
        <v>461</v>
      </c>
      <c r="B135" s="214" t="s">
        <v>77</v>
      </c>
      <c r="C135" s="227" t="s">
        <v>463</v>
      </c>
      <c r="D135" s="214" t="s">
        <v>531</v>
      </c>
      <c r="E135" s="209" t="s">
        <v>522</v>
      </c>
      <c r="F135" s="209"/>
      <c r="G135" s="209"/>
      <c r="H135" s="209"/>
      <c r="I135" s="207" t="s">
        <v>316</v>
      </c>
      <c r="J135" s="142" t="s">
        <v>610</v>
      </c>
      <c r="K135" s="133" t="s">
        <v>627</v>
      </c>
      <c r="L135" s="132" t="s">
        <v>644</v>
      </c>
      <c r="M135" s="132" t="s">
        <v>237</v>
      </c>
      <c r="N135" s="146" t="s">
        <v>491</v>
      </c>
      <c r="O135" s="136" t="s">
        <v>672</v>
      </c>
    </row>
    <row r="136" spans="1:15" ht="62.25" customHeight="1" x14ac:dyDescent="0.25">
      <c r="A136" s="228" t="s">
        <v>565</v>
      </c>
      <c r="B136" s="214" t="s">
        <v>77</v>
      </c>
      <c r="C136" s="266" t="s">
        <v>529</v>
      </c>
      <c r="D136" s="214" t="s">
        <v>575</v>
      </c>
      <c r="E136" s="240" t="s">
        <v>22</v>
      </c>
      <c r="F136" s="240"/>
      <c r="G136" s="240"/>
      <c r="H136" s="240"/>
      <c r="I136" s="240" t="s">
        <v>22</v>
      </c>
      <c r="J136" s="140" t="s">
        <v>618</v>
      </c>
      <c r="K136" s="132" t="s">
        <v>624</v>
      </c>
      <c r="L136" s="135" t="s">
        <v>237</v>
      </c>
      <c r="M136" s="137" t="s">
        <v>491</v>
      </c>
      <c r="N136" s="145" t="s">
        <v>672</v>
      </c>
      <c r="O136" s="137"/>
    </row>
    <row r="137" spans="1:15" ht="54.95" customHeight="1" x14ac:dyDescent="0.2">
      <c r="A137" s="228" t="s">
        <v>775</v>
      </c>
      <c r="B137" s="214" t="s">
        <v>77</v>
      </c>
      <c r="C137" s="279" t="s">
        <v>772</v>
      </c>
      <c r="D137" s="214" t="s">
        <v>22</v>
      </c>
      <c r="E137" s="137" t="s">
        <v>22</v>
      </c>
      <c r="F137" s="219" t="s">
        <v>22</v>
      </c>
      <c r="G137" s="219" t="s">
        <v>64</v>
      </c>
      <c r="H137" s="286" t="s">
        <v>64</v>
      </c>
      <c r="I137" s="137" t="s">
        <v>22</v>
      </c>
      <c r="J137" s="142" t="s">
        <v>22</v>
      </c>
      <c r="K137" s="137" t="s">
        <v>22</v>
      </c>
      <c r="L137" s="135"/>
      <c r="M137" s="137"/>
      <c r="N137" s="137"/>
      <c r="O137" s="137"/>
    </row>
    <row r="138" spans="1:15" ht="54.95" customHeight="1" x14ac:dyDescent="0.2">
      <c r="A138" s="223" t="s">
        <v>718</v>
      </c>
      <c r="B138" s="205" t="s">
        <v>666</v>
      </c>
      <c r="C138" s="206" t="s">
        <v>629</v>
      </c>
      <c r="D138" s="205"/>
      <c r="E138" s="132" t="s">
        <v>316</v>
      </c>
      <c r="F138" s="208" t="s">
        <v>65</v>
      </c>
      <c r="G138" s="208" t="s">
        <v>65</v>
      </c>
      <c r="H138" s="286" t="s">
        <v>745</v>
      </c>
      <c r="I138" s="137" t="s">
        <v>65</v>
      </c>
      <c r="J138" s="235" t="s">
        <v>65</v>
      </c>
      <c r="K138" s="132" t="s">
        <v>65</v>
      </c>
      <c r="L138" s="132" t="s">
        <v>780</v>
      </c>
      <c r="M138" s="133"/>
      <c r="N138" s="132"/>
      <c r="O138" s="132"/>
    </row>
    <row r="139" spans="1:15" ht="54.95" customHeight="1" x14ac:dyDescent="0.2">
      <c r="A139" s="223" t="s">
        <v>766</v>
      </c>
      <c r="B139" s="201" t="s">
        <v>179</v>
      </c>
      <c r="C139" s="233" t="s">
        <v>763</v>
      </c>
      <c r="D139" s="201" t="s">
        <v>208</v>
      </c>
      <c r="E139" s="196" t="s">
        <v>689</v>
      </c>
      <c r="F139" s="208" t="s">
        <v>22</v>
      </c>
      <c r="G139" s="208" t="s">
        <v>22</v>
      </c>
      <c r="H139" s="286" t="s">
        <v>746</v>
      </c>
      <c r="I139" s="137" t="s">
        <v>315</v>
      </c>
      <c r="J139" s="153" t="s">
        <v>184</v>
      </c>
      <c r="K139" s="137" t="s">
        <v>22</v>
      </c>
      <c r="L139" s="135" t="s">
        <v>781</v>
      </c>
      <c r="M139" s="137"/>
      <c r="N139" s="131"/>
      <c r="O139" s="196"/>
    </row>
  </sheetData>
  <pageMargins left="0.25" right="0.25" top="0.75" bottom="0.75" header="0.3" footer="0.3"/>
  <pageSetup scale="64" fitToHeight="0" orientation="portrait" r:id="rId1"/>
  <headerFooter>
    <oddHeader>&amp;CSUBCONTRACT POS 2015
&amp;D</oddHeader>
    <oddFooter>&amp;LINV=COSTS FOR SERVICES THROUGH THAT PERIOD
ACCR=RECEIVED ACCRUAL FROM DIVISION&amp;CACCR JGE=ACCR BASED ON INV RECEIVED IN A/P
DONE  = CLOSED PO   NO ACCR=NO ACCRUAL NEEDED&amp;R&amp;F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154"/>
  <sheetViews>
    <sheetView showGridLines="0" topLeftCell="A10" zoomScaleNormal="100" workbookViewId="0">
      <selection activeCell="S12" sqref="S12"/>
    </sheetView>
  </sheetViews>
  <sheetFormatPr defaultColWidth="12.42578125" defaultRowHeight="15" x14ac:dyDescent="0.2"/>
  <cols>
    <col min="1" max="1" width="39.28515625" style="169" customWidth="1"/>
    <col min="2" max="2" width="25.5703125" style="129" customWidth="1"/>
    <col min="3" max="3" width="27.85546875" style="129" customWidth="1"/>
    <col min="4" max="4" width="15" style="129" hidden="1" customWidth="1"/>
    <col min="5" max="8" width="15.140625" style="129" hidden="1" customWidth="1"/>
    <col min="9" max="9" width="0.42578125" style="281" hidden="1" customWidth="1"/>
    <col min="10" max="10" width="14.28515625" style="257" hidden="1" customWidth="1"/>
    <col min="11" max="11" width="14.28515625" style="129" hidden="1" customWidth="1"/>
    <col min="12" max="12" width="16.42578125" style="169" hidden="1" customWidth="1"/>
    <col min="13" max="13" width="20.7109375" style="169" hidden="1" customWidth="1"/>
    <col min="14" max="16" width="12.42578125" style="156"/>
    <col min="17" max="17" width="12.42578125" style="156" customWidth="1"/>
    <col min="18" max="16384" width="12.42578125" style="156"/>
  </cols>
  <sheetData>
    <row r="1" spans="1:17" x14ac:dyDescent="0.2">
      <c r="A1" s="164"/>
      <c r="B1" s="152"/>
    </row>
    <row r="2" spans="1:17" x14ac:dyDescent="0.2">
      <c r="A2" s="164"/>
      <c r="B2" s="152"/>
    </row>
    <row r="3" spans="1:17" x14ac:dyDescent="0.2">
      <c r="A3" s="164"/>
      <c r="B3" s="152"/>
      <c r="C3" s="156"/>
      <c r="D3" s="157"/>
      <c r="I3" s="251"/>
    </row>
    <row r="4" spans="1:17" ht="16.5" customHeight="1" x14ac:dyDescent="0.25">
      <c r="A4"/>
      <c r="I4" s="291"/>
    </row>
    <row r="5" spans="1:17" ht="27.75" customHeight="1" x14ac:dyDescent="0.2">
      <c r="A5" s="201" t="s">
        <v>0</v>
      </c>
      <c r="B5" s="200" t="s">
        <v>61</v>
      </c>
      <c r="C5" s="200" t="s">
        <v>62</v>
      </c>
      <c r="D5" s="200" t="s">
        <v>86</v>
      </c>
      <c r="E5" s="202">
        <v>41896</v>
      </c>
      <c r="F5" s="202">
        <v>41926</v>
      </c>
      <c r="G5" s="282">
        <v>41987</v>
      </c>
      <c r="H5" s="284">
        <v>42019</v>
      </c>
      <c r="I5" s="258">
        <v>42036</v>
      </c>
      <c r="J5" s="258">
        <v>42064</v>
      </c>
      <c r="K5" s="202">
        <v>42095</v>
      </c>
      <c r="L5" s="192"/>
      <c r="M5" s="241"/>
      <c r="N5" s="202">
        <v>42567</v>
      </c>
      <c r="O5" s="202">
        <v>42583</v>
      </c>
      <c r="P5" s="202">
        <v>42629</v>
      </c>
      <c r="Q5" s="202">
        <v>42659</v>
      </c>
    </row>
    <row r="6" spans="1:17" ht="3" hidden="1" customHeight="1" x14ac:dyDescent="0.2">
      <c r="A6" s="201"/>
      <c r="B6" s="200"/>
      <c r="C6" s="200"/>
      <c r="D6" s="200"/>
      <c r="E6" s="200"/>
      <c r="F6" s="200"/>
      <c r="G6" s="200"/>
      <c r="H6" s="285"/>
      <c r="I6" s="201"/>
      <c r="N6" s="129"/>
      <c r="O6" s="129"/>
      <c r="P6" s="129"/>
      <c r="Q6" s="129"/>
    </row>
    <row r="7" spans="1:17" ht="57.75" customHeight="1" x14ac:dyDescent="0.2">
      <c r="A7" s="201" t="s">
        <v>846</v>
      </c>
      <c r="B7" s="205" t="s">
        <v>518</v>
      </c>
      <c r="C7" s="279" t="s">
        <v>330</v>
      </c>
      <c r="D7" s="200" t="s">
        <v>454</v>
      </c>
      <c r="E7" s="137" t="s">
        <v>683</v>
      </c>
      <c r="F7" s="201" t="s">
        <v>316</v>
      </c>
      <c r="G7" s="201" t="s">
        <v>309</v>
      </c>
      <c r="H7" s="286" t="s">
        <v>22</v>
      </c>
      <c r="I7" s="137" t="s">
        <v>22</v>
      </c>
      <c r="J7" s="256" t="s">
        <v>184</v>
      </c>
      <c r="K7" s="137" t="s">
        <v>22</v>
      </c>
      <c r="L7" s="137"/>
      <c r="M7" s="137"/>
      <c r="N7" s="135" t="s">
        <v>22</v>
      </c>
      <c r="O7" s="135" t="s">
        <v>22</v>
      </c>
      <c r="P7" s="135" t="s">
        <v>65</v>
      </c>
      <c r="Q7" s="135"/>
    </row>
    <row r="8" spans="1:17" ht="57.75" customHeight="1" x14ac:dyDescent="0.2">
      <c r="A8" s="201" t="s">
        <v>902</v>
      </c>
      <c r="B8" s="205" t="s">
        <v>900</v>
      </c>
      <c r="C8" s="279" t="s">
        <v>903</v>
      </c>
      <c r="D8" s="200"/>
      <c r="E8" s="137"/>
      <c r="F8" s="201"/>
      <c r="G8" s="201"/>
      <c r="H8" s="286"/>
      <c r="I8" s="137"/>
      <c r="J8" s="256"/>
      <c r="K8" s="137"/>
      <c r="L8" s="137"/>
      <c r="M8" s="137"/>
      <c r="N8" s="135" t="s">
        <v>22</v>
      </c>
      <c r="O8" s="135" t="s">
        <v>22</v>
      </c>
      <c r="P8" s="135" t="s">
        <v>65</v>
      </c>
      <c r="Q8" s="135"/>
    </row>
    <row r="9" spans="1:17" ht="57.75" customHeight="1" x14ac:dyDescent="0.2">
      <c r="A9" s="205" t="s">
        <v>845</v>
      </c>
      <c r="B9" s="205" t="s">
        <v>666</v>
      </c>
      <c r="C9" s="206" t="s">
        <v>629</v>
      </c>
      <c r="D9" s="205"/>
      <c r="E9" s="132"/>
      <c r="F9" s="208" t="s">
        <v>65</v>
      </c>
      <c r="G9" s="208" t="s">
        <v>65</v>
      </c>
      <c r="H9" s="286" t="s">
        <v>744</v>
      </c>
      <c r="I9" s="137" t="s">
        <v>65</v>
      </c>
      <c r="J9" s="235" t="s">
        <v>592</v>
      </c>
      <c r="K9" s="132" t="s">
        <v>65</v>
      </c>
      <c r="L9" s="132"/>
      <c r="M9" s="132"/>
      <c r="N9" s="133" t="s">
        <v>22</v>
      </c>
      <c r="O9" s="133" t="s">
        <v>22</v>
      </c>
      <c r="P9" s="133" t="s">
        <v>65</v>
      </c>
      <c r="Q9" s="133"/>
    </row>
    <row r="10" spans="1:17" ht="54.95" customHeight="1" x14ac:dyDescent="0.2">
      <c r="A10" s="205" t="s">
        <v>904</v>
      </c>
      <c r="B10" s="205" t="s">
        <v>77</v>
      </c>
      <c r="C10" s="279" t="s">
        <v>857</v>
      </c>
      <c r="D10" s="205"/>
      <c r="E10" s="132"/>
      <c r="F10" s="208"/>
      <c r="G10" s="208"/>
      <c r="H10" s="286"/>
      <c r="I10" s="137"/>
      <c r="J10" s="235"/>
      <c r="K10" s="150"/>
      <c r="L10" s="132"/>
      <c r="M10" s="132"/>
      <c r="N10" s="133" t="s">
        <v>22</v>
      </c>
      <c r="O10" s="133" t="s">
        <v>22</v>
      </c>
      <c r="P10" s="172" t="s">
        <v>890</v>
      </c>
      <c r="Q10" s="133"/>
    </row>
    <row r="11" spans="1:17" ht="54.95" customHeight="1" x14ac:dyDescent="0.2">
      <c r="A11" s="205" t="s">
        <v>847</v>
      </c>
      <c r="B11" s="205" t="s">
        <v>666</v>
      </c>
      <c r="C11" s="206" t="s">
        <v>629</v>
      </c>
      <c r="D11" s="205"/>
      <c r="E11" s="132"/>
      <c r="F11" s="208"/>
      <c r="G11" s="208"/>
      <c r="H11" s="286"/>
      <c r="I11" s="137"/>
      <c r="J11" s="235"/>
      <c r="K11" s="150"/>
      <c r="L11" s="132"/>
      <c r="M11" s="132"/>
      <c r="N11" s="133" t="s">
        <v>22</v>
      </c>
      <c r="O11" s="133" t="s">
        <v>65</v>
      </c>
      <c r="P11" s="135" t="s">
        <v>912</v>
      </c>
      <c r="Q11" s="133"/>
    </row>
    <row r="12" spans="1:17" ht="54.95" customHeight="1" x14ac:dyDescent="0.2">
      <c r="A12" s="205" t="s">
        <v>818</v>
      </c>
      <c r="B12" s="205" t="s">
        <v>666</v>
      </c>
      <c r="C12" s="206" t="s">
        <v>629</v>
      </c>
      <c r="D12" s="205"/>
      <c r="E12" s="132"/>
      <c r="F12" s="208"/>
      <c r="G12" s="208"/>
      <c r="H12" s="286"/>
      <c r="I12" s="137"/>
      <c r="J12" s="235"/>
      <c r="K12" s="150"/>
      <c r="L12" s="132"/>
      <c r="M12" s="132"/>
      <c r="N12" s="133" t="s">
        <v>868</v>
      </c>
      <c r="O12" s="133" t="s">
        <v>878</v>
      </c>
      <c r="P12" s="133" t="s">
        <v>913</v>
      </c>
      <c r="Q12" s="133"/>
    </row>
    <row r="13" spans="1:17" ht="54.95" customHeight="1" x14ac:dyDescent="0.2">
      <c r="A13" s="205" t="s">
        <v>873</v>
      </c>
      <c r="B13" s="205" t="s">
        <v>851</v>
      </c>
      <c r="C13" s="206" t="s">
        <v>629</v>
      </c>
      <c r="D13" s="205"/>
      <c r="E13" s="132"/>
      <c r="F13" s="208"/>
      <c r="G13" s="208"/>
      <c r="H13" s="286"/>
      <c r="I13" s="137"/>
      <c r="J13" s="235"/>
      <c r="K13" s="150"/>
      <c r="L13" s="132"/>
      <c r="M13" s="132"/>
      <c r="N13" s="133" t="s">
        <v>237</v>
      </c>
      <c r="O13" s="133" t="s">
        <v>22</v>
      </c>
      <c r="P13" s="133" t="s">
        <v>886</v>
      </c>
      <c r="Q13" s="133"/>
    </row>
    <row r="14" spans="1:17" ht="54.95" customHeight="1" x14ac:dyDescent="0.2">
      <c r="A14" s="205" t="s">
        <v>898</v>
      </c>
      <c r="B14" s="205" t="s">
        <v>851</v>
      </c>
      <c r="C14" s="206" t="s">
        <v>629</v>
      </c>
      <c r="D14" s="205"/>
      <c r="E14" s="132"/>
      <c r="F14" s="208"/>
      <c r="G14" s="208"/>
      <c r="H14" s="286"/>
      <c r="I14" s="137"/>
      <c r="J14" s="235"/>
      <c r="K14" s="150"/>
      <c r="L14" s="132"/>
      <c r="M14" s="132"/>
      <c r="N14" s="133"/>
      <c r="O14" s="133"/>
      <c r="P14" s="135" t="s">
        <v>912</v>
      </c>
      <c r="Q14" s="133"/>
    </row>
    <row r="15" spans="1:17" ht="54.95" customHeight="1" x14ac:dyDescent="0.2">
      <c r="A15" s="205" t="s">
        <v>767</v>
      </c>
      <c r="B15" s="205" t="s">
        <v>77</v>
      </c>
      <c r="C15" s="300" t="s">
        <v>908</v>
      </c>
      <c r="D15" s="205"/>
      <c r="E15" s="132"/>
      <c r="F15" s="219"/>
      <c r="G15" s="219"/>
      <c r="H15" s="286"/>
      <c r="I15" s="135" t="s">
        <v>22</v>
      </c>
      <c r="J15" s="235" t="s">
        <v>22</v>
      </c>
      <c r="K15" s="153" t="s">
        <v>22</v>
      </c>
      <c r="L15" s="132"/>
      <c r="M15" s="132"/>
      <c r="N15" s="133" t="s">
        <v>869</v>
      </c>
      <c r="O15" s="133" t="s">
        <v>879</v>
      </c>
      <c r="P15" s="133" t="s">
        <v>65</v>
      </c>
      <c r="Q15" s="133"/>
    </row>
    <row r="16" spans="1:17" ht="54.95" customHeight="1" x14ac:dyDescent="0.2">
      <c r="A16" s="205" t="s">
        <v>877</v>
      </c>
      <c r="B16" s="205" t="s">
        <v>666</v>
      </c>
      <c r="C16" s="229" t="s">
        <v>860</v>
      </c>
      <c r="D16" s="205"/>
      <c r="E16" s="132"/>
      <c r="F16" s="219"/>
      <c r="G16" s="219"/>
      <c r="H16" s="286"/>
      <c r="I16" s="135"/>
      <c r="J16" s="235"/>
      <c r="K16" s="153"/>
      <c r="L16" s="132"/>
      <c r="M16" s="132"/>
      <c r="N16" s="133" t="s">
        <v>870</v>
      </c>
      <c r="O16" s="133" t="s">
        <v>878</v>
      </c>
      <c r="P16" s="133" t="s">
        <v>887</v>
      </c>
      <c r="Q16" s="133"/>
    </row>
    <row r="17" spans="1:17" ht="54.95" customHeight="1" x14ac:dyDescent="0.2">
      <c r="A17" s="201" t="s">
        <v>854</v>
      </c>
      <c r="B17" s="201" t="s">
        <v>666</v>
      </c>
      <c r="C17" s="206" t="s">
        <v>629</v>
      </c>
      <c r="D17" s="201"/>
      <c r="E17" s="196"/>
      <c r="F17" s="219"/>
      <c r="G17" s="201"/>
      <c r="H17" s="286"/>
      <c r="I17" s="137"/>
      <c r="J17" s="153"/>
      <c r="K17" s="141"/>
      <c r="L17" s="131"/>
      <c r="M17" s="196"/>
      <c r="N17" s="135" t="s">
        <v>22</v>
      </c>
      <c r="O17" s="137" t="s">
        <v>878</v>
      </c>
      <c r="P17" s="137" t="s">
        <v>888</v>
      </c>
      <c r="Q17" s="137"/>
    </row>
    <row r="18" spans="1:17" ht="54.95" customHeight="1" x14ac:dyDescent="0.2">
      <c r="A18" s="201" t="s">
        <v>832</v>
      </c>
      <c r="B18" s="201" t="s">
        <v>666</v>
      </c>
      <c r="C18" s="206" t="s">
        <v>629</v>
      </c>
      <c r="D18" s="201"/>
      <c r="E18" s="196"/>
      <c r="F18" s="208"/>
      <c r="G18" s="208"/>
      <c r="H18" s="286"/>
      <c r="I18" s="137"/>
      <c r="J18" s="153"/>
      <c r="K18" s="141"/>
      <c r="L18" s="256"/>
      <c r="M18" s="196"/>
      <c r="N18" s="137" t="s">
        <v>870</v>
      </c>
      <c r="O18" s="135" t="s">
        <v>22</v>
      </c>
      <c r="P18" s="137" t="s">
        <v>65</v>
      </c>
      <c r="Q18" s="137"/>
    </row>
    <row r="19" spans="1:17" ht="54.95" customHeight="1" x14ac:dyDescent="0.2">
      <c r="A19" s="201" t="s">
        <v>897</v>
      </c>
      <c r="B19" s="201" t="s">
        <v>851</v>
      </c>
      <c r="C19" s="206" t="s">
        <v>629</v>
      </c>
      <c r="D19" s="201"/>
      <c r="E19" s="196"/>
      <c r="F19" s="208"/>
      <c r="G19" s="208"/>
      <c r="H19" s="286"/>
      <c r="I19" s="137"/>
      <c r="J19" s="153"/>
      <c r="K19" s="141"/>
      <c r="L19" s="256"/>
      <c r="M19" s="196"/>
      <c r="N19" s="137"/>
      <c r="O19" s="135"/>
      <c r="P19" s="137" t="s">
        <v>65</v>
      </c>
      <c r="Q19" s="137"/>
    </row>
    <row r="20" spans="1:17" ht="54.95" customHeight="1" x14ac:dyDescent="0.2">
      <c r="A20" s="201" t="s">
        <v>762</v>
      </c>
      <c r="B20" s="201" t="s">
        <v>77</v>
      </c>
      <c r="C20" s="264" t="s">
        <v>909</v>
      </c>
      <c r="D20" s="201"/>
      <c r="E20" s="196"/>
      <c r="F20" s="208"/>
      <c r="G20" s="208"/>
      <c r="H20" s="286"/>
      <c r="I20" s="137" t="s">
        <v>22</v>
      </c>
      <c r="J20" s="137" t="s">
        <v>22</v>
      </c>
      <c r="K20" s="141" t="s">
        <v>769</v>
      </c>
      <c r="L20" s="256"/>
      <c r="M20" s="196"/>
      <c r="N20" s="135" t="s">
        <v>237</v>
      </c>
      <c r="O20" s="135" t="s">
        <v>880</v>
      </c>
      <c r="P20" s="135" t="s">
        <v>571</v>
      </c>
      <c r="Q20" s="135"/>
    </row>
    <row r="21" spans="1:17" ht="54.95" customHeight="1" x14ac:dyDescent="0.2">
      <c r="A21" s="201" t="s">
        <v>812</v>
      </c>
      <c r="B21" s="201" t="s">
        <v>666</v>
      </c>
      <c r="C21" s="303" t="s">
        <v>629</v>
      </c>
      <c r="D21" s="201"/>
      <c r="E21" s="196"/>
      <c r="F21" s="208"/>
      <c r="G21" s="208"/>
      <c r="H21" s="286"/>
      <c r="I21" s="137"/>
      <c r="J21" s="138"/>
      <c r="K21" s="141"/>
      <c r="L21" s="256"/>
      <c r="M21" s="196"/>
      <c r="N21" s="135" t="s">
        <v>22</v>
      </c>
      <c r="O21" s="137" t="s">
        <v>881</v>
      </c>
      <c r="P21" s="135" t="s">
        <v>912</v>
      </c>
      <c r="Q21" s="137"/>
    </row>
    <row r="22" spans="1:17" ht="54.95" customHeight="1" x14ac:dyDescent="0.2">
      <c r="A22" s="201" t="s">
        <v>755</v>
      </c>
      <c r="B22" s="201" t="s">
        <v>77</v>
      </c>
      <c r="C22" s="264" t="s">
        <v>910</v>
      </c>
      <c r="D22" s="200"/>
      <c r="E22" s="132"/>
      <c r="F22" s="201"/>
      <c r="G22" s="201"/>
      <c r="H22" s="286" t="s">
        <v>22</v>
      </c>
      <c r="I22" s="137" t="s">
        <v>22</v>
      </c>
      <c r="J22" s="142" t="s">
        <v>64</v>
      </c>
      <c r="K22" s="133" t="s">
        <v>211</v>
      </c>
      <c r="L22" s="150"/>
      <c r="M22" s="132"/>
      <c r="N22" s="133" t="s">
        <v>871</v>
      </c>
      <c r="O22" s="133" t="s">
        <v>22</v>
      </c>
      <c r="P22" s="133" t="s">
        <v>571</v>
      </c>
      <c r="Q22" s="133"/>
    </row>
    <row r="23" spans="1:17" ht="54.95" customHeight="1" x14ac:dyDescent="0.2">
      <c r="A23" s="215" t="s">
        <v>165</v>
      </c>
      <c r="B23" s="214" t="s">
        <v>518</v>
      </c>
      <c r="C23" s="216" t="s">
        <v>395</v>
      </c>
      <c r="D23" s="214" t="s">
        <v>163</v>
      </c>
      <c r="E23" s="141" t="s">
        <v>688</v>
      </c>
      <c r="F23" s="207" t="s">
        <v>721</v>
      </c>
      <c r="G23" s="207" t="s">
        <v>743</v>
      </c>
      <c r="H23" s="286" t="s">
        <v>65</v>
      </c>
      <c r="I23" s="137" t="s">
        <v>771</v>
      </c>
      <c r="J23" s="142" t="s">
        <v>65</v>
      </c>
      <c r="K23" s="141" t="s">
        <v>770</v>
      </c>
      <c r="L23" s="141"/>
      <c r="M23" s="141"/>
      <c r="N23" s="133" t="s">
        <v>22</v>
      </c>
      <c r="O23" s="133" t="s">
        <v>22</v>
      </c>
      <c r="P23" s="172" t="s">
        <v>889</v>
      </c>
      <c r="Q23" s="133"/>
    </row>
    <row r="24" spans="1:17" ht="54.95" customHeight="1" x14ac:dyDescent="0.2">
      <c r="A24" s="215" t="s">
        <v>834</v>
      </c>
      <c r="B24" s="201" t="s">
        <v>666</v>
      </c>
      <c r="C24" s="206" t="s">
        <v>629</v>
      </c>
      <c r="D24" s="214"/>
      <c r="E24" s="141"/>
      <c r="F24" s="207"/>
      <c r="G24" s="207"/>
      <c r="H24" s="286"/>
      <c r="I24" s="137"/>
      <c r="J24" s="142"/>
      <c r="K24" s="141"/>
      <c r="L24" s="141"/>
      <c r="M24" s="141"/>
      <c r="N24" s="133" t="s">
        <v>22</v>
      </c>
      <c r="O24" s="133" t="s">
        <v>882</v>
      </c>
      <c r="P24" s="133" t="s">
        <v>65</v>
      </c>
      <c r="Q24" s="133"/>
    </row>
    <row r="25" spans="1:17" ht="54.95" customHeight="1" x14ac:dyDescent="0.2">
      <c r="A25" s="215" t="s">
        <v>899</v>
      </c>
      <c r="B25" s="201" t="s">
        <v>900</v>
      </c>
      <c r="C25" s="279" t="s">
        <v>901</v>
      </c>
      <c r="D25" s="214"/>
      <c r="E25" s="141"/>
      <c r="F25" s="207"/>
      <c r="G25" s="207"/>
      <c r="H25" s="286"/>
      <c r="I25" s="137"/>
      <c r="J25" s="142"/>
      <c r="K25" s="141"/>
      <c r="L25" s="141"/>
      <c r="M25" s="141"/>
      <c r="N25" s="133"/>
      <c r="O25" s="133"/>
      <c r="P25" s="133" t="s">
        <v>65</v>
      </c>
      <c r="Q25" s="133"/>
    </row>
    <row r="26" spans="1:17" ht="54.95" customHeight="1" x14ac:dyDescent="0.2">
      <c r="A26" s="215" t="s">
        <v>776</v>
      </c>
      <c r="B26" s="214" t="s">
        <v>666</v>
      </c>
      <c r="C26" s="206" t="s">
        <v>629</v>
      </c>
      <c r="D26" s="214"/>
      <c r="E26" s="141"/>
      <c r="F26" s="207" t="s">
        <v>65</v>
      </c>
      <c r="G26" s="207" t="s">
        <v>65</v>
      </c>
      <c r="H26" s="286" t="s">
        <v>748</v>
      </c>
      <c r="I26" s="137" t="s">
        <v>65</v>
      </c>
      <c r="J26" s="142" t="s">
        <v>757</v>
      </c>
      <c r="K26" s="141" t="s">
        <v>65</v>
      </c>
      <c r="L26" s="141"/>
      <c r="M26" s="141"/>
      <c r="N26" s="132" t="s">
        <v>65</v>
      </c>
      <c r="O26" s="132" t="s">
        <v>65</v>
      </c>
      <c r="P26" s="132" t="s">
        <v>65</v>
      </c>
      <c r="Q26" s="132"/>
    </row>
    <row r="27" spans="1:17" ht="54.95" customHeight="1" x14ac:dyDescent="0.2">
      <c r="A27" s="215" t="s">
        <v>848</v>
      </c>
      <c r="B27" s="214" t="s">
        <v>666</v>
      </c>
      <c r="C27" s="206" t="s">
        <v>629</v>
      </c>
      <c r="D27" s="214"/>
      <c r="E27" s="141"/>
      <c r="F27" s="207"/>
      <c r="G27" s="207"/>
      <c r="H27" s="286"/>
      <c r="I27" s="137"/>
      <c r="J27" s="142"/>
      <c r="K27" s="141"/>
      <c r="L27" s="141"/>
      <c r="M27" s="141"/>
      <c r="N27" s="133" t="s">
        <v>22</v>
      </c>
      <c r="O27" s="132" t="s">
        <v>65</v>
      </c>
      <c r="P27" s="132" t="s">
        <v>65</v>
      </c>
      <c r="Q27" s="132"/>
    </row>
    <row r="28" spans="1:17" ht="54.95" customHeight="1" x14ac:dyDescent="0.2">
      <c r="A28" s="214" t="s">
        <v>856</v>
      </c>
      <c r="B28" s="214" t="s">
        <v>851</v>
      </c>
      <c r="C28" s="206" t="s">
        <v>629</v>
      </c>
      <c r="D28" s="214"/>
      <c r="E28" s="137"/>
      <c r="F28" s="219"/>
      <c r="G28" s="219"/>
      <c r="H28" s="286"/>
      <c r="I28" s="137"/>
      <c r="J28" s="142"/>
      <c r="K28" s="137"/>
      <c r="L28" s="137"/>
      <c r="M28" s="137"/>
      <c r="N28" s="135" t="s">
        <v>22</v>
      </c>
      <c r="O28" s="137" t="s">
        <v>883</v>
      </c>
      <c r="P28" s="135" t="s">
        <v>912</v>
      </c>
      <c r="Q28" s="137"/>
    </row>
    <row r="29" spans="1:17" ht="54.95" customHeight="1" x14ac:dyDescent="0.2">
      <c r="A29" s="214" t="s">
        <v>849</v>
      </c>
      <c r="B29" s="214" t="s">
        <v>851</v>
      </c>
      <c r="C29" s="206" t="s">
        <v>629</v>
      </c>
      <c r="D29" s="214"/>
      <c r="E29" s="137"/>
      <c r="F29" s="219"/>
      <c r="G29" s="219"/>
      <c r="H29" s="286"/>
      <c r="I29" s="137"/>
      <c r="J29" s="142"/>
      <c r="K29" s="137"/>
      <c r="L29" s="137"/>
      <c r="M29" s="137"/>
      <c r="N29" s="137" t="s">
        <v>65</v>
      </c>
      <c r="O29" s="137" t="s">
        <v>808</v>
      </c>
      <c r="P29" s="137" t="s">
        <v>891</v>
      </c>
      <c r="Q29" s="137"/>
    </row>
    <row r="30" spans="1:17" ht="54.95" customHeight="1" x14ac:dyDescent="0.2">
      <c r="A30" s="214" t="s">
        <v>858</v>
      </c>
      <c r="B30" s="214" t="s">
        <v>666</v>
      </c>
      <c r="C30" s="229" t="s">
        <v>860</v>
      </c>
      <c r="D30" s="214"/>
      <c r="E30" s="137"/>
      <c r="F30" s="219"/>
      <c r="G30" s="219"/>
      <c r="H30" s="286"/>
      <c r="I30" s="137"/>
      <c r="J30" s="142"/>
      <c r="K30" s="137"/>
      <c r="L30" s="137"/>
      <c r="M30" s="137"/>
      <c r="N30" s="137" t="s">
        <v>64</v>
      </c>
      <c r="O30" s="137" t="s">
        <v>65</v>
      </c>
      <c r="P30" s="137" t="s">
        <v>892</v>
      </c>
      <c r="Q30" s="137"/>
    </row>
    <row r="31" spans="1:17" ht="54.95" customHeight="1" x14ac:dyDescent="0.2">
      <c r="A31" s="214" t="s">
        <v>862</v>
      </c>
      <c r="B31" s="214" t="s">
        <v>666</v>
      </c>
      <c r="C31" s="206" t="s">
        <v>629</v>
      </c>
      <c r="D31" s="214"/>
      <c r="E31" s="137"/>
      <c r="F31" s="219"/>
      <c r="G31" s="219"/>
      <c r="H31" s="286"/>
      <c r="I31" s="137"/>
      <c r="J31" s="142"/>
      <c r="K31" s="137"/>
      <c r="L31" s="137"/>
      <c r="M31" s="137"/>
      <c r="N31" s="135" t="s">
        <v>22</v>
      </c>
      <c r="O31" s="137" t="s">
        <v>808</v>
      </c>
      <c r="P31" s="137" t="s">
        <v>65</v>
      </c>
      <c r="Q31" s="137"/>
    </row>
    <row r="32" spans="1:17" ht="54.95" customHeight="1" x14ac:dyDescent="0.2">
      <c r="A32" s="214" t="s">
        <v>905</v>
      </c>
      <c r="B32" s="214" t="s">
        <v>852</v>
      </c>
      <c r="C32" s="205" t="s">
        <v>907</v>
      </c>
      <c r="D32" s="214"/>
      <c r="E32" s="137"/>
      <c r="F32" s="219"/>
      <c r="G32" s="219"/>
      <c r="H32" s="286"/>
      <c r="I32" s="137"/>
      <c r="J32" s="142"/>
      <c r="K32" s="137"/>
      <c r="L32" s="137"/>
      <c r="M32" s="137"/>
      <c r="N32" s="135" t="s">
        <v>64</v>
      </c>
      <c r="O32" s="135" t="s">
        <v>64</v>
      </c>
      <c r="P32" s="135" t="s">
        <v>64</v>
      </c>
      <c r="Q32" s="135"/>
    </row>
    <row r="33" spans="1:17" ht="54.95" customHeight="1" x14ac:dyDescent="0.2">
      <c r="A33" s="214" t="s">
        <v>850</v>
      </c>
      <c r="B33" s="214" t="s">
        <v>77</v>
      </c>
      <c r="C33" s="205" t="s">
        <v>853</v>
      </c>
      <c r="D33" s="214"/>
      <c r="E33" s="137"/>
      <c r="F33" s="219"/>
      <c r="G33" s="219"/>
      <c r="H33" s="286"/>
      <c r="I33" s="137"/>
      <c r="J33" s="142"/>
      <c r="K33" s="137"/>
      <c r="L33" s="137"/>
      <c r="M33" s="137"/>
      <c r="N33" s="135" t="s">
        <v>64</v>
      </c>
      <c r="O33" s="135" t="s">
        <v>64</v>
      </c>
      <c r="P33" s="135" t="s">
        <v>571</v>
      </c>
      <c r="Q33" s="135"/>
    </row>
    <row r="34" spans="1:17" ht="54.95" customHeight="1" x14ac:dyDescent="0.2">
      <c r="A34" s="214" t="s">
        <v>867</v>
      </c>
      <c r="B34" s="214" t="s">
        <v>852</v>
      </c>
      <c r="C34" s="211" t="s">
        <v>866</v>
      </c>
      <c r="D34" s="214"/>
      <c r="E34" s="137"/>
      <c r="F34" s="219"/>
      <c r="G34" s="219"/>
      <c r="H34" s="286"/>
      <c r="I34" s="137"/>
      <c r="J34" s="142"/>
      <c r="K34" s="137"/>
      <c r="L34" s="137"/>
      <c r="M34" s="137"/>
      <c r="N34" s="135" t="s">
        <v>64</v>
      </c>
      <c r="O34" s="135" t="s">
        <v>64</v>
      </c>
      <c r="P34" s="135" t="s">
        <v>64</v>
      </c>
      <c r="Q34" s="135"/>
    </row>
    <row r="35" spans="1:17" ht="54.95" customHeight="1" x14ac:dyDescent="0.2">
      <c r="A35" s="214" t="s">
        <v>865</v>
      </c>
      <c r="B35" s="214" t="s">
        <v>852</v>
      </c>
      <c r="C35" s="211" t="s">
        <v>866</v>
      </c>
      <c r="D35" s="214"/>
      <c r="E35" s="137"/>
      <c r="F35" s="219"/>
      <c r="G35" s="219"/>
      <c r="H35" s="286"/>
      <c r="I35" s="137"/>
      <c r="J35" s="142"/>
      <c r="K35" s="137"/>
      <c r="L35" s="137"/>
      <c r="M35" s="137"/>
      <c r="N35" s="135" t="s">
        <v>64</v>
      </c>
      <c r="O35" s="135" t="s">
        <v>64</v>
      </c>
      <c r="P35" s="135" t="s">
        <v>64</v>
      </c>
      <c r="Q35" s="135"/>
    </row>
    <row r="36" spans="1:17" ht="54.95" customHeight="1" x14ac:dyDescent="0.2">
      <c r="A36" s="214" t="s">
        <v>824</v>
      </c>
      <c r="B36" s="214" t="s">
        <v>518</v>
      </c>
      <c r="C36" s="306" t="s">
        <v>811</v>
      </c>
      <c r="D36" s="214"/>
      <c r="E36" s="137"/>
      <c r="F36" s="219"/>
      <c r="G36" s="219"/>
      <c r="H36" s="286"/>
      <c r="I36" s="137"/>
      <c r="J36" s="142"/>
      <c r="K36" s="137"/>
      <c r="L36" s="137"/>
      <c r="M36" s="137"/>
      <c r="N36" s="135" t="s">
        <v>65</v>
      </c>
      <c r="O36" s="135" t="s">
        <v>884</v>
      </c>
      <c r="P36" s="135" t="s">
        <v>893</v>
      </c>
      <c r="Q36" s="135"/>
    </row>
    <row r="37" spans="1:17" ht="54.95" customHeight="1" x14ac:dyDescent="0.2">
      <c r="A37" s="214" t="s">
        <v>906</v>
      </c>
      <c r="B37" s="214" t="s">
        <v>651</v>
      </c>
      <c r="C37" s="205" t="s">
        <v>803</v>
      </c>
      <c r="D37" s="214"/>
      <c r="E37" s="137"/>
      <c r="F37" s="219"/>
      <c r="G37" s="219"/>
      <c r="H37" s="286"/>
      <c r="I37" s="137"/>
      <c r="J37" s="142"/>
      <c r="K37" s="135" t="s">
        <v>22</v>
      </c>
      <c r="L37" s="137"/>
      <c r="M37" s="137"/>
      <c r="N37" s="137" t="s">
        <v>872</v>
      </c>
      <c r="O37" s="135" t="s">
        <v>22</v>
      </c>
      <c r="P37" s="145" t="s">
        <v>894</v>
      </c>
      <c r="Q37" s="137"/>
    </row>
    <row r="38" spans="1:17" ht="54.95" customHeight="1" x14ac:dyDescent="0.2">
      <c r="A38" s="214" t="s">
        <v>874</v>
      </c>
      <c r="B38" s="214" t="s">
        <v>666</v>
      </c>
      <c r="C38" s="229" t="s">
        <v>860</v>
      </c>
      <c r="D38" s="214"/>
      <c r="E38" s="137"/>
      <c r="F38" s="219"/>
      <c r="G38" s="219"/>
      <c r="H38" s="286"/>
      <c r="I38" s="137"/>
      <c r="J38" s="142"/>
      <c r="K38" s="135"/>
      <c r="L38" s="137"/>
      <c r="M38" s="137"/>
      <c r="N38" s="137" t="s">
        <v>491</v>
      </c>
      <c r="O38" s="137" t="s">
        <v>885</v>
      </c>
      <c r="P38" s="137" t="s">
        <v>316</v>
      </c>
      <c r="Q38" s="137"/>
    </row>
    <row r="39" spans="1:17" ht="54.95" customHeight="1" x14ac:dyDescent="0.2">
      <c r="A39" s="214" t="s">
        <v>859</v>
      </c>
      <c r="B39" s="214" t="s">
        <v>666</v>
      </c>
      <c r="C39" s="229" t="s">
        <v>860</v>
      </c>
      <c r="D39" s="214"/>
      <c r="E39" s="137"/>
      <c r="F39" s="219"/>
      <c r="G39" s="219"/>
      <c r="H39" s="286"/>
      <c r="I39" s="137"/>
      <c r="J39" s="142"/>
      <c r="K39" s="135"/>
      <c r="L39" s="137"/>
      <c r="M39" s="137"/>
      <c r="N39" s="135" t="s">
        <v>22</v>
      </c>
      <c r="O39" s="135" t="s">
        <v>22</v>
      </c>
      <c r="P39" s="268" t="s">
        <v>185</v>
      </c>
      <c r="Q39" s="135"/>
    </row>
    <row r="40" spans="1:17" ht="54.95" customHeight="1" x14ac:dyDescent="0.2">
      <c r="A40" s="214" t="s">
        <v>816</v>
      </c>
      <c r="B40" s="214" t="s">
        <v>666</v>
      </c>
      <c r="C40" s="206" t="s">
        <v>629</v>
      </c>
      <c r="D40" s="214"/>
      <c r="E40" s="137"/>
      <c r="F40" s="219"/>
      <c r="G40" s="219"/>
      <c r="H40" s="286"/>
      <c r="I40" s="137"/>
      <c r="J40" s="140"/>
      <c r="K40" s="132"/>
      <c r="L40" s="135"/>
      <c r="M40" s="137"/>
      <c r="N40" s="135" t="s">
        <v>22</v>
      </c>
      <c r="O40" s="135" t="s">
        <v>65</v>
      </c>
      <c r="P40" s="135" t="s">
        <v>912</v>
      </c>
      <c r="Q40" s="135"/>
    </row>
    <row r="41" spans="1:17" ht="54.95" customHeight="1" x14ac:dyDescent="0.2">
      <c r="A41" s="277" t="s">
        <v>710</v>
      </c>
      <c r="B41" s="214" t="s">
        <v>77</v>
      </c>
      <c r="C41" s="225" t="s">
        <v>463</v>
      </c>
      <c r="D41" s="214"/>
      <c r="E41" s="137" t="s">
        <v>711</v>
      </c>
      <c r="F41" s="207" t="s">
        <v>722</v>
      </c>
      <c r="G41" s="207" t="s">
        <v>309</v>
      </c>
      <c r="H41" s="286" t="s">
        <v>426</v>
      </c>
      <c r="I41" s="137" t="s">
        <v>22</v>
      </c>
      <c r="J41" s="146" t="s">
        <v>758</v>
      </c>
      <c r="K41" s="132" t="s">
        <v>211</v>
      </c>
      <c r="L41" s="137"/>
      <c r="M41" s="137"/>
      <c r="N41" s="135" t="s">
        <v>22</v>
      </c>
      <c r="O41" s="135" t="s">
        <v>491</v>
      </c>
      <c r="P41" s="268" t="s">
        <v>185</v>
      </c>
      <c r="Q41" s="135"/>
    </row>
    <row r="42" spans="1:17" ht="54.95" customHeight="1" x14ac:dyDescent="0.2">
      <c r="A42" s="277" t="s">
        <v>875</v>
      </c>
      <c r="B42" s="214" t="s">
        <v>876</v>
      </c>
      <c r="C42" s="300" t="s">
        <v>908</v>
      </c>
      <c r="D42" s="214"/>
      <c r="E42" s="137"/>
      <c r="F42" s="207"/>
      <c r="G42" s="207"/>
      <c r="H42" s="286"/>
      <c r="I42" s="137"/>
      <c r="J42" s="146"/>
      <c r="K42" s="132"/>
      <c r="L42" s="137"/>
      <c r="M42" s="137"/>
      <c r="N42" s="135" t="s">
        <v>872</v>
      </c>
      <c r="O42" s="135" t="s">
        <v>65</v>
      </c>
      <c r="P42" s="135" t="s">
        <v>911</v>
      </c>
      <c r="Q42" s="135"/>
    </row>
    <row r="43" spans="1:17" ht="54.95" customHeight="1" x14ac:dyDescent="0.2">
      <c r="A43" s="277" t="s">
        <v>861</v>
      </c>
      <c r="B43" s="214" t="s">
        <v>666</v>
      </c>
      <c r="C43" s="279" t="s">
        <v>855</v>
      </c>
      <c r="D43" s="214"/>
      <c r="E43" s="137"/>
      <c r="F43" s="207"/>
      <c r="G43" s="207"/>
      <c r="H43" s="286"/>
      <c r="I43" s="137"/>
      <c r="J43" s="146"/>
      <c r="K43" s="132"/>
      <c r="L43" s="137"/>
      <c r="M43" s="137"/>
      <c r="N43" s="135" t="s">
        <v>491</v>
      </c>
      <c r="O43" s="135" t="s">
        <v>65</v>
      </c>
      <c r="P43" s="135" t="s">
        <v>895</v>
      </c>
      <c r="Q43" s="135"/>
    </row>
    <row r="44" spans="1:17" ht="54.95" customHeight="1" x14ac:dyDescent="0.2">
      <c r="A44" s="214" t="s">
        <v>778</v>
      </c>
      <c r="B44" s="214" t="s">
        <v>651</v>
      </c>
      <c r="C44" s="264" t="s">
        <v>908</v>
      </c>
      <c r="D44" s="214"/>
      <c r="E44" s="137"/>
      <c r="F44" s="219"/>
      <c r="G44" s="219"/>
      <c r="H44" s="286"/>
      <c r="I44" s="137"/>
      <c r="J44" s="135"/>
      <c r="K44" s="135"/>
      <c r="L44" s="137"/>
      <c r="M44" s="137"/>
      <c r="N44" s="135" t="s">
        <v>22</v>
      </c>
      <c r="O44" s="135" t="s">
        <v>500</v>
      </c>
      <c r="P44" s="268" t="s">
        <v>889</v>
      </c>
      <c r="Q44" s="135"/>
    </row>
    <row r="45" spans="1:17" ht="54.95" customHeight="1" x14ac:dyDescent="0.2">
      <c r="A45" s="214" t="s">
        <v>835</v>
      </c>
      <c r="B45" s="214" t="s">
        <v>518</v>
      </c>
      <c r="C45" s="307" t="s">
        <v>836</v>
      </c>
      <c r="D45" s="214"/>
      <c r="E45" s="137"/>
      <c r="F45" s="219"/>
      <c r="G45" s="219"/>
      <c r="H45" s="286"/>
      <c r="I45" s="137"/>
      <c r="J45" s="135"/>
      <c r="K45" s="135"/>
      <c r="L45" s="137"/>
      <c r="M45" s="137"/>
      <c r="N45" s="135" t="s">
        <v>864</v>
      </c>
      <c r="O45" s="135" t="s">
        <v>65</v>
      </c>
      <c r="P45" s="135" t="s">
        <v>896</v>
      </c>
      <c r="Q45" s="135"/>
    </row>
    <row r="46" spans="1:17" ht="54.95" customHeight="1" x14ac:dyDescent="0.2">
      <c r="A46" s="156"/>
      <c r="B46" s="156"/>
      <c r="C46" s="156"/>
      <c r="D46" s="214" t="s">
        <v>650</v>
      </c>
      <c r="E46" s="137" t="s">
        <v>709</v>
      </c>
      <c r="F46" s="219" t="s">
        <v>65</v>
      </c>
      <c r="G46" s="219" t="s">
        <v>65</v>
      </c>
      <c r="H46" s="286" t="s">
        <v>752</v>
      </c>
      <c r="I46" s="135" t="s">
        <v>22</v>
      </c>
      <c r="J46" s="135" t="s">
        <v>22</v>
      </c>
      <c r="K46" s="135" t="s">
        <v>211</v>
      </c>
      <c r="L46" s="137"/>
      <c r="M46" s="137"/>
    </row>
    <row r="47" spans="1:17" ht="54.95" customHeight="1" x14ac:dyDescent="0.2">
      <c r="A47" s="164"/>
      <c r="B47" s="152"/>
      <c r="C47" s="152"/>
      <c r="D47" s="152"/>
      <c r="E47" s="169"/>
      <c r="F47" s="169"/>
      <c r="G47" s="169"/>
      <c r="H47" s="169"/>
      <c r="I47" s="251"/>
    </row>
    <row r="48" spans="1:17" ht="409.5" customHeight="1" x14ac:dyDescent="0.2">
      <c r="A48" s="242"/>
      <c r="B48" s="243"/>
      <c r="C48" s="243"/>
      <c r="D48" s="242"/>
      <c r="E48" s="232"/>
      <c r="F48" s="232"/>
      <c r="G48" s="232"/>
      <c r="H48" s="232"/>
      <c r="I48" s="262"/>
    </row>
    <row r="49" spans="1:13" ht="60" hidden="1" customHeight="1" x14ac:dyDescent="0.2">
      <c r="A49" s="164"/>
      <c r="B49" s="164"/>
      <c r="C49" s="164"/>
      <c r="D49" s="164"/>
      <c r="E49" s="152"/>
      <c r="F49" s="152"/>
      <c r="G49" s="152"/>
      <c r="H49" s="152"/>
      <c r="I49" s="251"/>
      <c r="J49" s="166"/>
      <c r="K49" s="152"/>
      <c r="L49" s="164"/>
      <c r="M49" s="164"/>
    </row>
    <row r="50" spans="1:13" ht="66.75" customHeight="1" x14ac:dyDescent="0.2">
      <c r="A50" s="164" t="s">
        <v>19</v>
      </c>
      <c r="B50" s="164"/>
      <c r="C50" s="164"/>
      <c r="D50" s="164"/>
      <c r="E50" s="152"/>
      <c r="F50" s="152"/>
      <c r="G50" s="152"/>
      <c r="H50" s="152"/>
      <c r="I50" s="251"/>
      <c r="J50" s="166"/>
      <c r="K50" s="152"/>
      <c r="L50" s="164"/>
      <c r="M50" s="164"/>
    </row>
    <row r="51" spans="1:13" ht="75" x14ac:dyDescent="0.2">
      <c r="A51" s="137" t="s">
        <v>0</v>
      </c>
      <c r="B51" s="130" t="s">
        <v>61</v>
      </c>
      <c r="C51" s="130" t="s">
        <v>62</v>
      </c>
      <c r="D51" s="130" t="s">
        <v>86</v>
      </c>
      <c r="E51" s="158"/>
      <c r="F51" s="158"/>
      <c r="G51" s="158"/>
      <c r="H51" s="158"/>
      <c r="I51" s="207" t="s">
        <v>258</v>
      </c>
      <c r="J51" s="141" t="s">
        <v>263</v>
      </c>
      <c r="K51" s="158" t="s">
        <v>264</v>
      </c>
      <c r="L51" s="132"/>
      <c r="M51" s="132"/>
    </row>
    <row r="52" spans="1:13" ht="45" x14ac:dyDescent="0.2">
      <c r="A52" s="223" t="s">
        <v>204</v>
      </c>
      <c r="B52" s="205" t="s">
        <v>75</v>
      </c>
      <c r="C52" s="205" t="s">
        <v>120</v>
      </c>
      <c r="D52" s="205" t="s">
        <v>207</v>
      </c>
      <c r="E52" s="208" t="s">
        <v>22</v>
      </c>
      <c r="F52" s="208"/>
      <c r="G52" s="208"/>
      <c r="H52" s="208"/>
      <c r="I52" s="208" t="s">
        <v>22</v>
      </c>
      <c r="J52" s="146"/>
      <c r="K52" s="133"/>
      <c r="L52" s="138"/>
      <c r="M52" s="137"/>
    </row>
    <row r="53" spans="1:13" ht="60" customHeight="1" x14ac:dyDescent="0.2">
      <c r="A53" s="223" t="s">
        <v>44</v>
      </c>
      <c r="B53" s="205" t="s">
        <v>75</v>
      </c>
      <c r="C53" s="205" t="s">
        <v>120</v>
      </c>
      <c r="D53" s="205" t="s">
        <v>88</v>
      </c>
      <c r="E53" s="201"/>
      <c r="F53" s="201"/>
      <c r="G53" s="201"/>
      <c r="H53" s="201"/>
      <c r="I53" s="207"/>
      <c r="J53" s="141"/>
      <c r="K53" s="132"/>
      <c r="L53" s="138"/>
      <c r="M53" s="137"/>
    </row>
    <row r="54" spans="1:13" ht="60" customHeight="1" x14ac:dyDescent="0.2">
      <c r="A54" s="223" t="s">
        <v>203</v>
      </c>
      <c r="B54" s="205" t="s">
        <v>75</v>
      </c>
      <c r="C54" s="205" t="s">
        <v>120</v>
      </c>
      <c r="D54" s="205" t="s">
        <v>206</v>
      </c>
      <c r="E54" s="201"/>
      <c r="F54" s="201"/>
      <c r="G54" s="201"/>
      <c r="H54" s="201"/>
      <c r="I54" s="208" t="s">
        <v>22</v>
      </c>
      <c r="J54" s="135" t="s">
        <v>22</v>
      </c>
      <c r="K54" s="141"/>
      <c r="L54" s="153"/>
      <c r="M54" s="133"/>
    </row>
    <row r="55" spans="1:13" ht="60" customHeight="1" x14ac:dyDescent="0.25">
      <c r="A55" s="223" t="s">
        <v>466</v>
      </c>
      <c r="B55" s="201" t="s">
        <v>75</v>
      </c>
      <c r="C55" s="203" t="s">
        <v>199</v>
      </c>
      <c r="D55" s="200" t="s">
        <v>530</v>
      </c>
      <c r="E55" s="200" t="s">
        <v>520</v>
      </c>
      <c r="F55" s="200"/>
      <c r="G55" s="200"/>
      <c r="H55" s="200"/>
      <c r="I55" s="240" t="s">
        <v>22</v>
      </c>
      <c r="J55" s="135" t="s">
        <v>22</v>
      </c>
      <c r="K55" s="173" t="s">
        <v>426</v>
      </c>
      <c r="L55" s="138"/>
      <c r="M55" s="137"/>
    </row>
    <row r="56" spans="1:13" ht="60" customHeight="1" x14ac:dyDescent="0.2">
      <c r="A56" s="223" t="s">
        <v>724</v>
      </c>
      <c r="B56" s="214" t="s">
        <v>75</v>
      </c>
      <c r="C56" s="263" t="s">
        <v>652</v>
      </c>
      <c r="D56" s="200"/>
      <c r="E56" s="200"/>
      <c r="F56" s="201" t="s">
        <v>65</v>
      </c>
      <c r="G56" s="201" t="s">
        <v>22</v>
      </c>
      <c r="H56" s="286" t="s">
        <v>22</v>
      </c>
      <c r="I56" s="201" t="s">
        <v>22</v>
      </c>
      <c r="J56" s="131"/>
      <c r="K56" s="130"/>
    </row>
    <row r="57" spans="1:13" ht="57.75" customHeight="1" x14ac:dyDescent="0.2">
      <c r="A57" s="223" t="s">
        <v>736</v>
      </c>
      <c r="B57" s="214" t="s">
        <v>518</v>
      </c>
      <c r="C57" s="276" t="s">
        <v>737</v>
      </c>
      <c r="D57" s="200"/>
      <c r="E57" s="200"/>
      <c r="F57" s="201" t="s">
        <v>22</v>
      </c>
      <c r="G57" s="201" t="s">
        <v>22</v>
      </c>
      <c r="H57" s="286" t="s">
        <v>22</v>
      </c>
      <c r="I57" s="201" t="s">
        <v>22</v>
      </c>
      <c r="J57" s="131"/>
      <c r="K57" s="130"/>
    </row>
    <row r="58" spans="1:13" ht="57.75" customHeight="1" x14ac:dyDescent="0.2">
      <c r="A58" s="223" t="s">
        <v>342</v>
      </c>
      <c r="B58" s="205" t="s">
        <v>73</v>
      </c>
      <c r="C58" s="205" t="s">
        <v>199</v>
      </c>
      <c r="D58" s="205" t="s">
        <v>92</v>
      </c>
      <c r="E58" s="253"/>
      <c r="F58" s="253"/>
      <c r="G58" s="253"/>
      <c r="H58" s="253"/>
      <c r="I58" s="208" t="s">
        <v>22</v>
      </c>
      <c r="J58" s="135" t="s">
        <v>22</v>
      </c>
      <c r="K58" s="141"/>
      <c r="L58" s="246"/>
      <c r="M58" s="246"/>
    </row>
    <row r="59" spans="1:13" ht="60" customHeight="1" x14ac:dyDescent="0.2">
      <c r="A59" s="223" t="s">
        <v>331</v>
      </c>
      <c r="B59" s="205" t="s">
        <v>223</v>
      </c>
      <c r="C59" s="205" t="s">
        <v>199</v>
      </c>
      <c r="D59" s="205" t="s">
        <v>325</v>
      </c>
      <c r="E59" s="201"/>
      <c r="F59" s="201"/>
      <c r="G59" s="201"/>
      <c r="H59" s="201"/>
      <c r="I59" s="207"/>
      <c r="J59" s="146"/>
      <c r="K59" s="133" t="s">
        <v>22</v>
      </c>
      <c r="L59" s="138"/>
      <c r="M59" s="137"/>
    </row>
    <row r="60" spans="1:13" ht="60" customHeight="1" x14ac:dyDescent="0.2">
      <c r="A60" s="201" t="s">
        <v>723</v>
      </c>
      <c r="B60" s="205" t="s">
        <v>825</v>
      </c>
      <c r="C60" s="279" t="s">
        <v>779</v>
      </c>
      <c r="D60" s="200" t="s">
        <v>454</v>
      </c>
      <c r="E60" s="137" t="s">
        <v>683</v>
      </c>
      <c r="F60" s="201" t="s">
        <v>316</v>
      </c>
      <c r="G60" s="201" t="s">
        <v>309</v>
      </c>
      <c r="H60" s="286" t="s">
        <v>22</v>
      </c>
      <c r="I60" s="137" t="s">
        <v>22</v>
      </c>
      <c r="J60" s="256" t="s">
        <v>184</v>
      </c>
      <c r="K60" s="137" t="s">
        <v>22</v>
      </c>
      <c r="L60" s="137"/>
      <c r="M60" s="137"/>
    </row>
    <row r="61" spans="1:13" ht="60" customHeight="1" x14ac:dyDescent="0.2">
      <c r="A61" s="223" t="s">
        <v>527</v>
      </c>
      <c r="B61" s="201" t="s">
        <v>77</v>
      </c>
      <c r="C61" s="204" t="s">
        <v>528</v>
      </c>
      <c r="D61" s="200" t="s">
        <v>444</v>
      </c>
      <c r="E61" s="201" t="s">
        <v>558</v>
      </c>
      <c r="F61" s="201"/>
      <c r="G61" s="201"/>
      <c r="H61" s="201"/>
      <c r="I61" s="201" t="s">
        <v>64</v>
      </c>
      <c r="J61" s="135" t="s">
        <v>614</v>
      </c>
      <c r="K61" s="173"/>
      <c r="L61" s="138"/>
      <c r="M61" s="137"/>
    </row>
    <row r="62" spans="1:13" ht="60" customHeight="1" x14ac:dyDescent="0.2">
      <c r="A62" s="223" t="s">
        <v>354</v>
      </c>
      <c r="B62" s="205" t="s">
        <v>355</v>
      </c>
      <c r="C62" s="205" t="s">
        <v>199</v>
      </c>
      <c r="D62" s="205" t="s">
        <v>356</v>
      </c>
      <c r="E62" s="201"/>
      <c r="F62" s="201"/>
      <c r="G62" s="201"/>
      <c r="H62" s="201"/>
      <c r="I62" s="208" t="s">
        <v>22</v>
      </c>
      <c r="J62" s="146"/>
      <c r="K62" s="141" t="s">
        <v>211</v>
      </c>
      <c r="L62" s="153"/>
      <c r="M62" s="133"/>
    </row>
    <row r="63" spans="1:13" ht="60" customHeight="1" x14ac:dyDescent="0.2">
      <c r="A63" s="223" t="s">
        <v>218</v>
      </c>
      <c r="B63" s="205" t="s">
        <v>223</v>
      </c>
      <c r="C63" s="205" t="s">
        <v>224</v>
      </c>
      <c r="D63" s="205" t="s">
        <v>225</v>
      </c>
      <c r="E63" s="201"/>
      <c r="F63" s="201"/>
      <c r="G63" s="201"/>
      <c r="H63" s="201"/>
      <c r="I63" s="207"/>
      <c r="J63" s="146" t="s">
        <v>22</v>
      </c>
      <c r="K63" s="132"/>
      <c r="L63" s="150"/>
      <c r="M63" s="132"/>
    </row>
    <row r="64" spans="1:13" ht="54.95" customHeight="1" x14ac:dyDescent="0.2">
      <c r="A64" s="205" t="s">
        <v>542</v>
      </c>
      <c r="B64" s="205" t="s">
        <v>75</v>
      </c>
      <c r="C64" s="206" t="s">
        <v>629</v>
      </c>
      <c r="D64" s="205" t="s">
        <v>225</v>
      </c>
      <c r="E64" s="132" t="s">
        <v>684</v>
      </c>
      <c r="F64" s="208" t="s">
        <v>65</v>
      </c>
      <c r="G64" s="208" t="s">
        <v>22</v>
      </c>
      <c r="H64" s="286" t="s">
        <v>744</v>
      </c>
      <c r="I64" s="137" t="s">
        <v>65</v>
      </c>
      <c r="J64" s="235" t="s">
        <v>592</v>
      </c>
      <c r="K64" s="132" t="s">
        <v>65</v>
      </c>
      <c r="L64" s="132"/>
      <c r="M64" s="132"/>
    </row>
    <row r="65" spans="1:13" ht="54.95" customHeight="1" x14ac:dyDescent="0.2">
      <c r="A65" s="205" t="s">
        <v>817</v>
      </c>
      <c r="B65" s="205" t="s">
        <v>666</v>
      </c>
      <c r="C65" s="206" t="s">
        <v>629</v>
      </c>
      <c r="D65" s="205"/>
      <c r="E65" s="132"/>
      <c r="F65" s="208"/>
      <c r="G65" s="208"/>
      <c r="H65" s="286"/>
      <c r="I65" s="137"/>
      <c r="J65" s="235"/>
      <c r="K65" s="150"/>
      <c r="L65" s="132"/>
      <c r="M65" s="132"/>
    </row>
    <row r="66" spans="1:13" ht="60" customHeight="1" x14ac:dyDescent="0.2">
      <c r="A66" s="223" t="s">
        <v>218</v>
      </c>
      <c r="B66" s="205" t="s">
        <v>223</v>
      </c>
      <c r="C66" s="225" t="s">
        <v>547</v>
      </c>
      <c r="D66" s="205" t="s">
        <v>225</v>
      </c>
      <c r="E66" s="207" t="s">
        <v>559</v>
      </c>
      <c r="F66" s="207"/>
      <c r="G66" s="207"/>
      <c r="H66" s="207"/>
      <c r="I66" s="208" t="s">
        <v>540</v>
      </c>
      <c r="J66" s="135" t="s">
        <v>22</v>
      </c>
      <c r="K66" s="132" t="s">
        <v>619</v>
      </c>
      <c r="L66" s="150"/>
      <c r="M66" s="132"/>
    </row>
    <row r="67" spans="1:13" ht="60" customHeight="1" x14ac:dyDescent="0.2">
      <c r="A67" s="223" t="s">
        <v>630</v>
      </c>
      <c r="B67" s="205" t="s">
        <v>223</v>
      </c>
      <c r="C67" s="225" t="s">
        <v>547</v>
      </c>
      <c r="D67" s="205" t="s">
        <v>639</v>
      </c>
      <c r="E67" s="261" t="s">
        <v>22</v>
      </c>
      <c r="F67" s="261"/>
      <c r="G67" s="261"/>
      <c r="H67" s="261"/>
      <c r="I67" s="219" t="s">
        <v>22</v>
      </c>
      <c r="J67" s="135" t="s">
        <v>22</v>
      </c>
      <c r="K67" s="133" t="s">
        <v>22</v>
      </c>
      <c r="L67" s="232"/>
      <c r="M67" s="232"/>
    </row>
    <row r="68" spans="1:13" ht="60" customHeight="1" x14ac:dyDescent="0.2">
      <c r="A68" s="223" t="s">
        <v>205</v>
      </c>
      <c r="B68" s="205" t="s">
        <v>73</v>
      </c>
      <c r="C68" s="205" t="s">
        <v>209</v>
      </c>
      <c r="D68" s="205" t="s">
        <v>208</v>
      </c>
      <c r="E68" s="201"/>
      <c r="F68" s="201"/>
      <c r="G68" s="201"/>
      <c r="H68" s="201"/>
      <c r="I68" s="207"/>
      <c r="J68" s="141" t="s">
        <v>200</v>
      </c>
      <c r="K68" s="133"/>
      <c r="L68" s="138"/>
      <c r="M68" s="137"/>
    </row>
    <row r="69" spans="1:13" ht="60" customHeight="1" x14ac:dyDescent="0.2">
      <c r="A69" s="223" t="s">
        <v>390</v>
      </c>
      <c r="B69" s="205" t="s">
        <v>380</v>
      </c>
      <c r="C69" s="206" t="s">
        <v>462</v>
      </c>
      <c r="D69" s="205" t="s">
        <v>394</v>
      </c>
      <c r="E69" s="201" t="s">
        <v>537</v>
      </c>
      <c r="F69" s="201"/>
      <c r="G69" s="201"/>
      <c r="H69" s="201"/>
      <c r="I69" s="207" t="s">
        <v>316</v>
      </c>
      <c r="J69" s="137"/>
      <c r="K69" s="132"/>
      <c r="L69" s="138"/>
      <c r="M69" s="137"/>
    </row>
    <row r="70" spans="1:13" ht="60" customHeight="1" x14ac:dyDescent="0.2">
      <c r="A70" s="223" t="s">
        <v>543</v>
      </c>
      <c r="B70" s="205" t="s">
        <v>75</v>
      </c>
      <c r="C70" s="234" t="s">
        <v>544</v>
      </c>
      <c r="D70" s="205" t="s">
        <v>394</v>
      </c>
      <c r="E70" s="219" t="s">
        <v>22</v>
      </c>
      <c r="F70" s="219"/>
      <c r="G70" s="219"/>
      <c r="H70" s="219"/>
      <c r="I70" s="207" t="s">
        <v>65</v>
      </c>
      <c r="J70" s="145" t="s">
        <v>233</v>
      </c>
      <c r="K70" s="132"/>
      <c r="L70" s="138"/>
      <c r="M70" s="137"/>
    </row>
    <row r="71" spans="1:13" ht="60" customHeight="1" x14ac:dyDescent="0.2">
      <c r="A71" s="223" t="s">
        <v>45</v>
      </c>
      <c r="B71" s="205" t="s">
        <v>73</v>
      </c>
      <c r="C71" s="229" t="s">
        <v>76</v>
      </c>
      <c r="D71" s="205" t="s">
        <v>89</v>
      </c>
      <c r="E71" s="205"/>
      <c r="F71" s="205"/>
      <c r="G71" s="205"/>
      <c r="H71" s="205"/>
      <c r="I71" s="207" t="s">
        <v>316</v>
      </c>
      <c r="J71" s="135" t="s">
        <v>22</v>
      </c>
      <c r="K71" s="132" t="s">
        <v>451</v>
      </c>
      <c r="L71" s="138"/>
      <c r="M71" s="137"/>
    </row>
    <row r="72" spans="1:13" ht="60" customHeight="1" x14ac:dyDescent="0.2">
      <c r="A72" s="223" t="s">
        <v>161</v>
      </c>
      <c r="B72" s="205" t="s">
        <v>75</v>
      </c>
      <c r="C72" s="205" t="s">
        <v>396</v>
      </c>
      <c r="D72" s="205" t="s">
        <v>162</v>
      </c>
      <c r="E72" s="201"/>
      <c r="F72" s="201"/>
      <c r="G72" s="201"/>
      <c r="H72" s="201"/>
      <c r="I72" s="208" t="s">
        <v>22</v>
      </c>
      <c r="J72" s="145" t="s">
        <v>185</v>
      </c>
      <c r="K72" s="133"/>
      <c r="L72" s="138"/>
      <c r="M72" s="137"/>
    </row>
    <row r="73" spans="1:13" ht="54.95" customHeight="1" x14ac:dyDescent="0.2">
      <c r="A73" s="205" t="s">
        <v>731</v>
      </c>
      <c r="B73" s="205" t="s">
        <v>666</v>
      </c>
      <c r="C73" s="206" t="s">
        <v>629</v>
      </c>
      <c r="D73" s="205"/>
      <c r="E73" s="132"/>
      <c r="F73" s="219" t="s">
        <v>65</v>
      </c>
      <c r="G73" s="219" t="s">
        <v>309</v>
      </c>
      <c r="H73" s="286" t="s">
        <v>65</v>
      </c>
      <c r="I73" s="137" t="s">
        <v>65</v>
      </c>
      <c r="J73" s="235" t="s">
        <v>214</v>
      </c>
      <c r="K73" s="150" t="s">
        <v>65</v>
      </c>
      <c r="L73" s="132"/>
      <c r="M73" s="132"/>
    </row>
    <row r="74" spans="1:13" ht="60" customHeight="1" x14ac:dyDescent="0.2">
      <c r="A74" s="223" t="s">
        <v>226</v>
      </c>
      <c r="B74" s="205" t="s">
        <v>223</v>
      </c>
      <c r="C74" s="205" t="s">
        <v>199</v>
      </c>
      <c r="D74" s="205" t="s">
        <v>235</v>
      </c>
      <c r="E74" s="208"/>
      <c r="F74" s="208"/>
      <c r="G74" s="208"/>
      <c r="H74" s="208"/>
      <c r="I74" s="207"/>
      <c r="J74" s="146" t="s">
        <v>22</v>
      </c>
      <c r="K74" s="133" t="s">
        <v>22</v>
      </c>
      <c r="L74" s="140"/>
      <c r="M74" s="141"/>
    </row>
    <row r="75" spans="1:13" ht="54.95" customHeight="1" x14ac:dyDescent="0.25">
      <c r="A75" s="223" t="s">
        <v>472</v>
      </c>
      <c r="B75" s="205" t="s">
        <v>75</v>
      </c>
      <c r="C75" s="203" t="s">
        <v>199</v>
      </c>
      <c r="D75" s="205" t="s">
        <v>119</v>
      </c>
      <c r="E75" s="141" t="s">
        <v>686</v>
      </c>
      <c r="F75" s="240" t="s">
        <v>22</v>
      </c>
      <c r="G75" s="219" t="s">
        <v>185</v>
      </c>
      <c r="H75" s="287" t="s">
        <v>22</v>
      </c>
      <c r="I75" s="201" t="s">
        <v>22</v>
      </c>
      <c r="J75" s="235"/>
      <c r="K75" s="235"/>
      <c r="L75" s="141"/>
      <c r="M75" s="141"/>
    </row>
    <row r="76" spans="1:13" ht="60" customHeight="1" x14ac:dyDescent="0.2">
      <c r="A76" s="223" t="s">
        <v>425</v>
      </c>
      <c r="B76" s="205" t="s">
        <v>75</v>
      </c>
      <c r="C76" s="203" t="s">
        <v>199</v>
      </c>
      <c r="D76" s="205" t="s">
        <v>435</v>
      </c>
      <c r="E76" s="209"/>
      <c r="F76" s="209"/>
      <c r="G76" s="209"/>
      <c r="H76" s="209"/>
      <c r="I76" s="208" t="s">
        <v>22</v>
      </c>
      <c r="J76" s="141" t="s">
        <v>446</v>
      </c>
      <c r="K76" s="132" t="s">
        <v>200</v>
      </c>
      <c r="L76" s="138"/>
      <c r="M76" s="137"/>
    </row>
    <row r="77" spans="1:13" ht="60" customHeight="1" x14ac:dyDescent="0.2">
      <c r="A77" s="223" t="s">
        <v>111</v>
      </c>
      <c r="B77" s="205" t="s">
        <v>77</v>
      </c>
      <c r="C77" s="205" t="s">
        <v>121</v>
      </c>
      <c r="D77" s="205" t="s">
        <v>113</v>
      </c>
      <c r="E77" s="201"/>
      <c r="F77" s="201"/>
      <c r="G77" s="201"/>
      <c r="H77" s="201"/>
      <c r="I77" s="208" t="s">
        <v>22</v>
      </c>
      <c r="J77" s="141"/>
      <c r="K77" s="141" t="s">
        <v>211</v>
      </c>
      <c r="L77" s="138"/>
      <c r="M77" s="137"/>
    </row>
    <row r="78" spans="1:13" ht="60" customHeight="1" x14ac:dyDescent="0.2">
      <c r="A78" s="223" t="s">
        <v>188</v>
      </c>
      <c r="B78" s="205" t="s">
        <v>77</v>
      </c>
      <c r="C78" s="205" t="s">
        <v>199</v>
      </c>
      <c r="D78" s="205" t="s">
        <v>192</v>
      </c>
      <c r="E78" s="209"/>
      <c r="F78" s="209"/>
      <c r="G78" s="209"/>
      <c r="H78" s="209"/>
      <c r="I78" s="207"/>
      <c r="J78" s="141" t="s">
        <v>200</v>
      </c>
      <c r="K78" s="137" t="s">
        <v>213</v>
      </c>
      <c r="L78" s="140"/>
      <c r="M78" s="141"/>
    </row>
    <row r="79" spans="1:13" ht="60" customHeight="1" x14ac:dyDescent="0.2">
      <c r="A79" s="223" t="s">
        <v>189</v>
      </c>
      <c r="B79" s="205" t="s">
        <v>77</v>
      </c>
      <c r="C79" s="205" t="s">
        <v>121</v>
      </c>
      <c r="D79" s="205" t="s">
        <v>193</v>
      </c>
      <c r="E79" s="209"/>
      <c r="F79" s="209"/>
      <c r="G79" s="209"/>
      <c r="H79" s="209"/>
      <c r="I79" s="207" t="s">
        <v>275</v>
      </c>
      <c r="J79" s="141"/>
      <c r="K79" s="141"/>
      <c r="L79" s="138"/>
      <c r="M79" s="137"/>
    </row>
    <row r="80" spans="1:13" ht="45" x14ac:dyDescent="0.2">
      <c r="A80" s="249" t="s">
        <v>389</v>
      </c>
      <c r="B80" s="252" t="s">
        <v>77</v>
      </c>
      <c r="C80" s="267" t="s">
        <v>399</v>
      </c>
      <c r="D80" s="252" t="s">
        <v>92</v>
      </c>
      <c r="E80" s="254"/>
      <c r="F80" s="254"/>
      <c r="G80" s="254"/>
      <c r="H80" s="254"/>
      <c r="I80" s="262" t="s">
        <v>64</v>
      </c>
      <c r="J80" s="245" t="s">
        <v>22</v>
      </c>
      <c r="K80" s="232" t="s">
        <v>64</v>
      </c>
      <c r="L80" s="232"/>
      <c r="M80" s="232"/>
    </row>
    <row r="81" spans="1:13" ht="58.5" customHeight="1" x14ac:dyDescent="0.25">
      <c r="A81" s="223" t="s">
        <v>70</v>
      </c>
      <c r="B81" s="201" t="s">
        <v>75</v>
      </c>
      <c r="C81" s="265" t="s">
        <v>681</v>
      </c>
      <c r="D81" s="201" t="s">
        <v>91</v>
      </c>
      <c r="E81" s="137" t="s">
        <v>687</v>
      </c>
      <c r="F81" s="240" t="s">
        <v>22</v>
      </c>
      <c r="G81" s="240" t="s">
        <v>22</v>
      </c>
      <c r="H81" s="288" t="s">
        <v>22</v>
      </c>
      <c r="I81" s="201" t="s">
        <v>22</v>
      </c>
      <c r="J81" s="153"/>
      <c r="K81" s="235"/>
      <c r="L81" s="137"/>
      <c r="M81" s="137"/>
    </row>
    <row r="82" spans="1:13" ht="58.5" customHeight="1" x14ac:dyDescent="0.2">
      <c r="A82" s="201" t="s">
        <v>675</v>
      </c>
      <c r="B82" s="201" t="s">
        <v>651</v>
      </c>
      <c r="C82" s="225" t="s">
        <v>463</v>
      </c>
      <c r="D82" s="201"/>
      <c r="E82" s="137" t="s">
        <v>688</v>
      </c>
      <c r="F82" s="219" t="s">
        <v>720</v>
      </c>
      <c r="G82" s="219" t="s">
        <v>432</v>
      </c>
      <c r="H82" s="287" t="s">
        <v>22</v>
      </c>
      <c r="I82" s="137" t="s">
        <v>22</v>
      </c>
      <c r="J82" s="153" t="s">
        <v>761</v>
      </c>
      <c r="K82" s="137" t="s">
        <v>22</v>
      </c>
      <c r="L82" s="137"/>
      <c r="M82" s="137"/>
    </row>
    <row r="83" spans="1:13" ht="54.95" customHeight="1" x14ac:dyDescent="0.2">
      <c r="A83" s="201" t="s">
        <v>729</v>
      </c>
      <c r="B83" s="201" t="s">
        <v>666</v>
      </c>
      <c r="C83" s="206" t="s">
        <v>629</v>
      </c>
      <c r="D83" s="201"/>
      <c r="E83" s="196"/>
      <c r="F83" s="219" t="s">
        <v>65</v>
      </c>
      <c r="G83" s="201" t="s">
        <v>578</v>
      </c>
      <c r="H83" s="286" t="s">
        <v>65</v>
      </c>
      <c r="I83" s="137" t="s">
        <v>65</v>
      </c>
      <c r="J83" s="153" t="s">
        <v>756</v>
      </c>
      <c r="K83" s="141" t="s">
        <v>65</v>
      </c>
      <c r="L83" s="131"/>
      <c r="M83" s="196"/>
    </row>
    <row r="84" spans="1:13" ht="54.95" customHeight="1" x14ac:dyDescent="0.2">
      <c r="A84" s="201" t="s">
        <v>600</v>
      </c>
      <c r="B84" s="201" t="s">
        <v>829</v>
      </c>
      <c r="C84" s="233" t="s">
        <v>763</v>
      </c>
      <c r="D84" s="201" t="s">
        <v>654</v>
      </c>
      <c r="E84" s="196" t="s">
        <v>689</v>
      </c>
      <c r="F84" s="219" t="s">
        <v>65</v>
      </c>
      <c r="G84" s="219" t="s">
        <v>65</v>
      </c>
      <c r="H84" s="286" t="s">
        <v>747</v>
      </c>
      <c r="I84" s="137" t="s">
        <v>753</v>
      </c>
      <c r="J84" s="153" t="s">
        <v>765</v>
      </c>
      <c r="K84" s="141" t="s">
        <v>65</v>
      </c>
      <c r="L84" s="131"/>
      <c r="M84" s="196"/>
    </row>
    <row r="85" spans="1:13" ht="54.95" customHeight="1" x14ac:dyDescent="0.2">
      <c r="A85" s="201" t="s">
        <v>665</v>
      </c>
      <c r="B85" s="201" t="s">
        <v>666</v>
      </c>
      <c r="C85" s="206" t="s">
        <v>629</v>
      </c>
      <c r="D85" s="201" t="s">
        <v>664</v>
      </c>
      <c r="E85" s="196" t="s">
        <v>690</v>
      </c>
      <c r="F85" s="219" t="s">
        <v>616</v>
      </c>
      <c r="G85" s="219" t="s">
        <v>65</v>
      </c>
      <c r="H85" s="286" t="s">
        <v>65</v>
      </c>
      <c r="I85" s="137" t="s">
        <v>65</v>
      </c>
      <c r="J85" s="153" t="s">
        <v>214</v>
      </c>
      <c r="K85" s="133" t="s">
        <v>65</v>
      </c>
      <c r="L85" s="131"/>
      <c r="M85" s="196"/>
    </row>
    <row r="86" spans="1:13" ht="60" customHeight="1" x14ac:dyDescent="0.2">
      <c r="A86" s="223" t="s">
        <v>318</v>
      </c>
      <c r="B86" s="201" t="s">
        <v>75</v>
      </c>
      <c r="C86" s="214" t="s">
        <v>481</v>
      </c>
      <c r="D86" s="201" t="s">
        <v>327</v>
      </c>
      <c r="E86" s="230"/>
      <c r="F86" s="230"/>
      <c r="G86" s="230"/>
      <c r="H86" s="230"/>
      <c r="I86" s="208" t="s">
        <v>22</v>
      </c>
      <c r="J86" s="133" t="s">
        <v>22</v>
      </c>
      <c r="K86" s="141" t="s">
        <v>22</v>
      </c>
      <c r="L86" s="153"/>
      <c r="M86" s="133"/>
    </row>
    <row r="87" spans="1:13" ht="54.95" customHeight="1" x14ac:dyDescent="0.2">
      <c r="A87" s="201" t="s">
        <v>608</v>
      </c>
      <c r="B87" s="201" t="s">
        <v>75</v>
      </c>
      <c r="C87" s="206" t="s">
        <v>629</v>
      </c>
      <c r="D87" s="201" t="s">
        <v>655</v>
      </c>
      <c r="E87" s="196" t="s">
        <v>691</v>
      </c>
      <c r="F87" s="219" t="s">
        <v>733</v>
      </c>
      <c r="G87" s="219" t="s">
        <v>740</v>
      </c>
      <c r="H87" s="287" t="s">
        <v>22</v>
      </c>
      <c r="I87" s="137" t="s">
        <v>754</v>
      </c>
      <c r="J87" s="153"/>
      <c r="K87" s="137" t="s">
        <v>22</v>
      </c>
      <c r="L87" s="131"/>
      <c r="M87" s="196"/>
    </row>
    <row r="88" spans="1:13" ht="60" customHeight="1" x14ac:dyDescent="0.2">
      <c r="A88" s="223" t="s">
        <v>384</v>
      </c>
      <c r="B88" s="201" t="s">
        <v>77</v>
      </c>
      <c r="C88" s="217" t="s">
        <v>82</v>
      </c>
      <c r="D88" s="201" t="s">
        <v>385</v>
      </c>
      <c r="E88" s="230"/>
      <c r="F88" s="230"/>
      <c r="G88" s="230"/>
      <c r="H88" s="230"/>
      <c r="I88" s="209" t="s">
        <v>316</v>
      </c>
      <c r="J88" s="132" t="s">
        <v>65</v>
      </c>
      <c r="K88" s="146" t="s">
        <v>65</v>
      </c>
      <c r="L88" s="138"/>
      <c r="M88" s="137"/>
    </row>
    <row r="89" spans="1:13" ht="60" customHeight="1" x14ac:dyDescent="0.2">
      <c r="A89" s="223" t="s">
        <v>312</v>
      </c>
      <c r="B89" s="201" t="s">
        <v>273</v>
      </c>
      <c r="C89" s="201" t="s">
        <v>216</v>
      </c>
      <c r="D89" s="201" t="s">
        <v>280</v>
      </c>
      <c r="E89" s="208"/>
      <c r="F89" s="208"/>
      <c r="G89" s="208"/>
      <c r="H89" s="208"/>
      <c r="I89" s="209" t="s">
        <v>296</v>
      </c>
      <c r="J89" s="141"/>
      <c r="K89" s="132" t="s">
        <v>200</v>
      </c>
      <c r="L89" s="138"/>
      <c r="M89" s="137"/>
    </row>
    <row r="90" spans="1:13" ht="60" customHeight="1" x14ac:dyDescent="0.2">
      <c r="A90" s="223" t="s">
        <v>169</v>
      </c>
      <c r="B90" s="201" t="s">
        <v>273</v>
      </c>
      <c r="C90" s="205" t="s">
        <v>462</v>
      </c>
      <c r="D90" s="200" t="s">
        <v>172</v>
      </c>
      <c r="E90" s="201"/>
      <c r="F90" s="201"/>
      <c r="G90" s="201"/>
      <c r="H90" s="201"/>
      <c r="I90" s="201" t="s">
        <v>316</v>
      </c>
      <c r="J90" s="148" t="s">
        <v>22</v>
      </c>
      <c r="K90" s="137" t="s">
        <v>22</v>
      </c>
      <c r="L90" s="138"/>
      <c r="M90" s="137"/>
    </row>
    <row r="91" spans="1:13" ht="54.95" customHeight="1" x14ac:dyDescent="0.2">
      <c r="A91" s="201" t="s">
        <v>550</v>
      </c>
      <c r="B91" s="201" t="s">
        <v>666</v>
      </c>
      <c r="C91" s="206" t="s">
        <v>629</v>
      </c>
      <c r="D91" s="201" t="s">
        <v>172</v>
      </c>
      <c r="E91" s="196" t="s">
        <v>685</v>
      </c>
      <c r="F91" s="208" t="s">
        <v>22</v>
      </c>
      <c r="G91" s="208" t="s">
        <v>741</v>
      </c>
      <c r="H91" s="286" t="s">
        <v>65</v>
      </c>
      <c r="I91" s="137" t="s">
        <v>426</v>
      </c>
      <c r="J91" s="153" t="s">
        <v>200</v>
      </c>
      <c r="K91" s="137" t="s">
        <v>22</v>
      </c>
      <c r="L91" s="131"/>
      <c r="M91" s="196"/>
    </row>
    <row r="92" spans="1:13" ht="54.95" customHeight="1" x14ac:dyDescent="0.2">
      <c r="A92" s="201" t="s">
        <v>726</v>
      </c>
      <c r="B92" s="201" t="s">
        <v>666</v>
      </c>
      <c r="C92" s="206" t="s">
        <v>629</v>
      </c>
      <c r="D92" s="201"/>
      <c r="E92" s="196"/>
      <c r="F92" s="208" t="s">
        <v>65</v>
      </c>
      <c r="G92" s="208" t="s">
        <v>578</v>
      </c>
      <c r="H92" s="286" t="s">
        <v>65</v>
      </c>
      <c r="I92" s="137" t="s">
        <v>65</v>
      </c>
      <c r="J92" s="153" t="s">
        <v>764</v>
      </c>
      <c r="K92" s="141" t="s">
        <v>768</v>
      </c>
      <c r="L92" s="131"/>
      <c r="M92" s="196"/>
    </row>
    <row r="93" spans="1:13" ht="54.95" customHeight="1" x14ac:dyDescent="0.2">
      <c r="A93" s="201" t="s">
        <v>734</v>
      </c>
      <c r="B93" s="201" t="s">
        <v>715</v>
      </c>
      <c r="C93" s="276" t="s">
        <v>716</v>
      </c>
      <c r="D93" s="201"/>
      <c r="E93" s="275" t="s">
        <v>717</v>
      </c>
      <c r="F93" s="219" t="s">
        <v>22</v>
      </c>
      <c r="G93" s="219" t="s">
        <v>309</v>
      </c>
      <c r="H93" s="286" t="s">
        <v>65</v>
      </c>
      <c r="I93" s="201" t="s">
        <v>753</v>
      </c>
      <c r="J93" s="278" t="s">
        <v>22</v>
      </c>
      <c r="K93" s="219"/>
      <c r="L93" s="131"/>
      <c r="M93" s="275"/>
    </row>
    <row r="94" spans="1:13" ht="60" customHeight="1" x14ac:dyDescent="0.25">
      <c r="A94" s="223" t="s">
        <v>584</v>
      </c>
      <c r="B94" s="201" t="s">
        <v>77</v>
      </c>
      <c r="C94" s="211" t="s">
        <v>587</v>
      </c>
      <c r="D94" s="201" t="s">
        <v>585</v>
      </c>
      <c r="E94" s="236" t="s">
        <v>22</v>
      </c>
      <c r="F94" s="236"/>
      <c r="G94" s="236"/>
      <c r="H94" s="236"/>
      <c r="I94" s="240" t="s">
        <v>22</v>
      </c>
      <c r="J94" s="133"/>
      <c r="K94" s="141"/>
      <c r="L94" s="153"/>
      <c r="M94" s="133"/>
    </row>
    <row r="95" spans="1:13" ht="54.95" customHeight="1" x14ac:dyDescent="0.2">
      <c r="A95" s="201" t="s">
        <v>612</v>
      </c>
      <c r="B95" s="201" t="s">
        <v>77</v>
      </c>
      <c r="C95" s="203" t="s">
        <v>199</v>
      </c>
      <c r="D95" s="201" t="s">
        <v>613</v>
      </c>
      <c r="E95" s="196" t="s">
        <v>692</v>
      </c>
      <c r="F95" s="219" t="s">
        <v>64</v>
      </c>
      <c r="G95" s="219" t="s">
        <v>64</v>
      </c>
      <c r="H95" s="287" t="s">
        <v>22</v>
      </c>
      <c r="I95" s="201" t="s">
        <v>22</v>
      </c>
      <c r="J95" s="153" t="s">
        <v>64</v>
      </c>
      <c r="K95" s="141"/>
      <c r="L95" s="131"/>
      <c r="M95" s="196"/>
    </row>
    <row r="96" spans="1:13" ht="60" customHeight="1" x14ac:dyDescent="0.2">
      <c r="A96" s="223" t="s">
        <v>497</v>
      </c>
      <c r="B96" s="201" t="s">
        <v>77</v>
      </c>
      <c r="C96" s="204" t="s">
        <v>395</v>
      </c>
      <c r="D96" s="200" t="s">
        <v>444</v>
      </c>
      <c r="E96" s="201" t="s">
        <v>65</v>
      </c>
      <c r="F96" s="201"/>
      <c r="G96" s="201"/>
      <c r="H96" s="201"/>
      <c r="I96" s="208" t="s">
        <v>453</v>
      </c>
      <c r="J96" s="268" t="s">
        <v>228</v>
      </c>
      <c r="K96" s="137"/>
      <c r="L96" s="138"/>
      <c r="M96" s="137"/>
    </row>
    <row r="97" spans="1:13" ht="60" customHeight="1" x14ac:dyDescent="0.2">
      <c r="A97" s="223" t="s">
        <v>545</v>
      </c>
      <c r="B97" s="201" t="s">
        <v>75</v>
      </c>
      <c r="C97" s="213" t="s">
        <v>546</v>
      </c>
      <c r="D97" s="200" t="s">
        <v>173</v>
      </c>
      <c r="E97" s="208" t="s">
        <v>22</v>
      </c>
      <c r="F97" s="208"/>
      <c r="G97" s="208"/>
      <c r="H97" s="208"/>
      <c r="I97" s="201" t="s">
        <v>65</v>
      </c>
      <c r="J97" s="141"/>
      <c r="K97" s="132"/>
      <c r="L97" s="138"/>
      <c r="M97" s="137"/>
    </row>
    <row r="98" spans="1:13" ht="54.95" customHeight="1" x14ac:dyDescent="0.25">
      <c r="A98" s="223" t="s">
        <v>231</v>
      </c>
      <c r="B98" s="201" t="s">
        <v>179</v>
      </c>
      <c r="C98" s="205" t="s">
        <v>536</v>
      </c>
      <c r="D98" s="200" t="s">
        <v>180</v>
      </c>
      <c r="E98" s="132" t="s">
        <v>693</v>
      </c>
      <c r="F98" s="240" t="s">
        <v>22</v>
      </c>
      <c r="G98" s="240"/>
      <c r="H98" s="240"/>
      <c r="I98" s="201"/>
      <c r="J98" s="140"/>
      <c r="K98" s="132"/>
      <c r="L98" s="132"/>
      <c r="M98" s="132"/>
    </row>
    <row r="99" spans="1:13" s="296" customFormat="1" ht="54.95" customHeight="1" x14ac:dyDescent="0.2">
      <c r="A99" s="223" t="s">
        <v>548</v>
      </c>
      <c r="B99" s="223" t="s">
        <v>75</v>
      </c>
      <c r="C99" s="223" t="s">
        <v>629</v>
      </c>
      <c r="D99" s="297" t="s">
        <v>549</v>
      </c>
      <c r="E99" s="136" t="s">
        <v>694</v>
      </c>
      <c r="F99" s="223" t="s">
        <v>22</v>
      </c>
      <c r="G99" s="223" t="s">
        <v>22</v>
      </c>
      <c r="H99" s="298" t="s">
        <v>22</v>
      </c>
      <c r="I99" s="223" t="s">
        <v>22</v>
      </c>
      <c r="J99" s="299"/>
      <c r="K99" s="136"/>
      <c r="L99" s="136"/>
      <c r="M99" s="136"/>
    </row>
    <row r="100" spans="1:13" ht="54.95" customHeight="1" x14ac:dyDescent="0.2">
      <c r="A100" s="201" t="s">
        <v>673</v>
      </c>
      <c r="B100" s="201" t="s">
        <v>666</v>
      </c>
      <c r="C100" s="206" t="s">
        <v>629</v>
      </c>
      <c r="D100" s="200" t="s">
        <v>674</v>
      </c>
      <c r="E100" s="132" t="s">
        <v>695</v>
      </c>
      <c r="F100" s="201" t="s">
        <v>65</v>
      </c>
      <c r="G100" s="201" t="s">
        <v>65</v>
      </c>
      <c r="H100" s="286" t="s">
        <v>65</v>
      </c>
      <c r="I100" s="137" t="s">
        <v>65</v>
      </c>
      <c r="J100" s="142" t="s">
        <v>757</v>
      </c>
      <c r="K100" s="133" t="s">
        <v>65</v>
      </c>
      <c r="L100" s="150"/>
      <c r="M100" s="132"/>
    </row>
    <row r="101" spans="1:13" ht="60" customHeight="1" x14ac:dyDescent="0.2">
      <c r="A101" s="205" t="s">
        <v>240</v>
      </c>
      <c r="B101" s="214" t="s">
        <v>380</v>
      </c>
      <c r="C101" s="205" t="s">
        <v>653</v>
      </c>
      <c r="D101" s="205" t="s">
        <v>410</v>
      </c>
      <c r="E101" s="219" t="s">
        <v>22</v>
      </c>
      <c r="F101" s="219"/>
      <c r="G101" s="219"/>
      <c r="H101" s="219"/>
      <c r="I101" s="219" t="s">
        <v>22</v>
      </c>
      <c r="J101" s="219" t="s">
        <v>22</v>
      </c>
      <c r="K101" s="219" t="s">
        <v>22</v>
      </c>
      <c r="L101" s="137"/>
      <c r="M101" s="273"/>
    </row>
    <row r="102" spans="1:13" ht="60" customHeight="1" x14ac:dyDescent="0.2">
      <c r="A102" s="223" t="s">
        <v>335</v>
      </c>
      <c r="B102" s="201" t="s">
        <v>340</v>
      </c>
      <c r="C102" s="201" t="s">
        <v>483</v>
      </c>
      <c r="D102" s="201" t="s">
        <v>339</v>
      </c>
      <c r="E102" s="208"/>
      <c r="F102" s="208"/>
      <c r="G102" s="208"/>
      <c r="H102" s="208"/>
      <c r="I102" s="208" t="s">
        <v>22</v>
      </c>
      <c r="J102" s="141" t="s">
        <v>447</v>
      </c>
      <c r="K102" s="133" t="s">
        <v>233</v>
      </c>
      <c r="L102" s="138"/>
      <c r="M102" s="137"/>
    </row>
    <row r="103" spans="1:13" ht="60" customHeight="1" x14ac:dyDescent="0.2">
      <c r="A103" s="223" t="s">
        <v>272</v>
      </c>
      <c r="B103" s="201" t="s">
        <v>175</v>
      </c>
      <c r="C103" s="201" t="s">
        <v>216</v>
      </c>
      <c r="D103" s="200" t="s">
        <v>256</v>
      </c>
      <c r="E103" s="208"/>
      <c r="F103" s="208"/>
      <c r="G103" s="208"/>
      <c r="H103" s="208"/>
      <c r="I103" s="219"/>
      <c r="J103" s="146"/>
      <c r="K103" s="132"/>
      <c r="L103" s="153"/>
      <c r="M103" s="133"/>
    </row>
    <row r="104" spans="1:13" ht="60" customHeight="1" x14ac:dyDescent="0.2">
      <c r="A104" s="223" t="s">
        <v>407</v>
      </c>
      <c r="B104" s="201" t="s">
        <v>77</v>
      </c>
      <c r="C104" s="201" t="s">
        <v>406</v>
      </c>
      <c r="D104" s="201" t="s">
        <v>405</v>
      </c>
      <c r="E104" s="207"/>
      <c r="F104" s="207"/>
      <c r="G104" s="207"/>
      <c r="H104" s="207"/>
      <c r="I104" s="208" t="s">
        <v>22</v>
      </c>
      <c r="J104" s="136" t="s">
        <v>185</v>
      </c>
      <c r="K104" s="141"/>
      <c r="L104" s="140"/>
      <c r="M104" s="141"/>
    </row>
    <row r="105" spans="1:13" ht="54.95" customHeight="1" x14ac:dyDescent="0.25">
      <c r="A105" s="228" t="s">
        <v>59</v>
      </c>
      <c r="B105" s="214" t="s">
        <v>75</v>
      </c>
      <c r="C105" s="265" t="s">
        <v>682</v>
      </c>
      <c r="D105" s="214" t="s">
        <v>95</v>
      </c>
      <c r="E105" s="178" t="s">
        <v>699</v>
      </c>
      <c r="F105" s="238" t="s">
        <v>22</v>
      </c>
      <c r="G105" s="238"/>
      <c r="H105" s="238"/>
      <c r="I105" s="201"/>
      <c r="J105" s="140"/>
      <c r="K105" s="141"/>
      <c r="L105" s="141"/>
      <c r="M105" s="178"/>
    </row>
    <row r="106" spans="1:13" ht="54.95" customHeight="1" x14ac:dyDescent="0.2">
      <c r="A106" s="259" t="s">
        <v>700</v>
      </c>
      <c r="B106" s="214" t="s">
        <v>77</v>
      </c>
      <c r="C106" s="225" t="s">
        <v>463</v>
      </c>
      <c r="D106" s="214"/>
      <c r="E106" s="141" t="s">
        <v>704</v>
      </c>
      <c r="F106" s="207" t="s">
        <v>22</v>
      </c>
      <c r="G106" s="207"/>
      <c r="H106" s="207"/>
      <c r="I106" s="201"/>
      <c r="J106" s="142"/>
      <c r="K106" s="141"/>
      <c r="L106" s="141"/>
      <c r="M106" s="141"/>
    </row>
    <row r="107" spans="1:13" ht="60" customHeight="1" x14ac:dyDescent="0.2">
      <c r="A107" s="223" t="s">
        <v>7</v>
      </c>
      <c r="B107" s="201" t="s">
        <v>104</v>
      </c>
      <c r="C107" s="201" t="s">
        <v>82</v>
      </c>
      <c r="D107" s="201" t="s">
        <v>96</v>
      </c>
      <c r="E107" s="209"/>
      <c r="F107" s="209"/>
      <c r="G107" s="209"/>
      <c r="H107" s="209"/>
      <c r="I107" s="209" t="s">
        <v>278</v>
      </c>
      <c r="J107" s="141"/>
      <c r="K107" s="132" t="s">
        <v>64</v>
      </c>
      <c r="L107" s="153"/>
      <c r="M107" s="133"/>
    </row>
    <row r="108" spans="1:13" ht="60" customHeight="1" x14ac:dyDescent="0.2">
      <c r="A108" s="228" t="s">
        <v>116</v>
      </c>
      <c r="B108" s="214" t="s">
        <v>123</v>
      </c>
      <c r="C108" s="214" t="s">
        <v>120</v>
      </c>
      <c r="D108" s="214" t="s">
        <v>117</v>
      </c>
      <c r="E108" s="201"/>
      <c r="F108" s="201"/>
      <c r="G108" s="201"/>
      <c r="H108" s="201"/>
      <c r="I108" s="208" t="s">
        <v>22</v>
      </c>
      <c r="J108" s="146" t="s">
        <v>22</v>
      </c>
      <c r="K108" s="133" t="s">
        <v>22</v>
      </c>
      <c r="L108" s="138"/>
      <c r="M108" s="137"/>
    </row>
    <row r="109" spans="1:13" ht="54.95" customHeight="1" x14ac:dyDescent="0.2">
      <c r="A109" s="215" t="s">
        <v>725</v>
      </c>
      <c r="B109" s="201" t="s">
        <v>666</v>
      </c>
      <c r="C109" s="206" t="s">
        <v>629</v>
      </c>
      <c r="D109" s="214"/>
      <c r="E109" s="141"/>
      <c r="F109" s="207" t="s">
        <v>65</v>
      </c>
      <c r="G109" s="207" t="s">
        <v>578</v>
      </c>
      <c r="H109" s="286" t="s">
        <v>748</v>
      </c>
      <c r="I109" s="137" t="s">
        <v>598</v>
      </c>
      <c r="J109" s="142" t="s">
        <v>757</v>
      </c>
      <c r="K109" s="141" t="s">
        <v>65</v>
      </c>
      <c r="L109" s="141"/>
      <c r="M109" s="141"/>
    </row>
    <row r="110" spans="1:13" ht="60" customHeight="1" x14ac:dyDescent="0.2">
      <c r="A110" s="228" t="s">
        <v>242</v>
      </c>
      <c r="B110" s="214" t="s">
        <v>271</v>
      </c>
      <c r="C110" s="214" t="s">
        <v>216</v>
      </c>
      <c r="D110" s="214" t="s">
        <v>243</v>
      </c>
      <c r="E110" s="201"/>
      <c r="F110" s="201"/>
      <c r="G110" s="201"/>
      <c r="H110" s="201"/>
      <c r="I110" s="208" t="s">
        <v>22</v>
      </c>
      <c r="J110" s="146"/>
      <c r="K110" s="133" t="s">
        <v>22</v>
      </c>
      <c r="L110" s="150"/>
      <c r="M110" s="132"/>
    </row>
    <row r="111" spans="1:13" ht="60" customHeight="1" x14ac:dyDescent="0.2">
      <c r="A111" s="228" t="s">
        <v>341</v>
      </c>
      <c r="B111" s="205" t="s">
        <v>271</v>
      </c>
      <c r="C111" s="205" t="s">
        <v>82</v>
      </c>
      <c r="D111" s="205" t="s">
        <v>345</v>
      </c>
      <c r="E111" s="201"/>
      <c r="F111" s="201"/>
      <c r="G111" s="201"/>
      <c r="H111" s="201"/>
      <c r="I111" s="207"/>
      <c r="J111" s="141" t="s">
        <v>348</v>
      </c>
      <c r="K111" s="141"/>
      <c r="L111" s="140"/>
      <c r="M111" s="141"/>
    </row>
    <row r="112" spans="1:13" ht="60" customHeight="1" x14ac:dyDescent="0.2">
      <c r="A112" s="228" t="s">
        <v>142</v>
      </c>
      <c r="B112" s="214" t="s">
        <v>175</v>
      </c>
      <c r="C112" s="226" t="s">
        <v>76</v>
      </c>
      <c r="D112" s="214" t="s">
        <v>89</v>
      </c>
      <c r="E112" s="208"/>
      <c r="F112" s="208"/>
      <c r="G112" s="208"/>
      <c r="H112" s="208"/>
      <c r="I112" s="208" t="s">
        <v>22</v>
      </c>
      <c r="J112" s="146" t="s">
        <v>22</v>
      </c>
      <c r="K112" s="133" t="s">
        <v>22</v>
      </c>
      <c r="L112" s="138"/>
      <c r="M112" s="137"/>
    </row>
    <row r="113" spans="1:13" ht="60" customHeight="1" x14ac:dyDescent="0.25">
      <c r="A113" s="259" t="s">
        <v>609</v>
      </c>
      <c r="B113" s="214" t="s">
        <v>75</v>
      </c>
      <c r="C113" s="227" t="s">
        <v>547</v>
      </c>
      <c r="D113" s="214" t="s">
        <v>586</v>
      </c>
      <c r="E113" s="236" t="s">
        <v>22</v>
      </c>
      <c r="F113" s="236"/>
      <c r="G113" s="236"/>
      <c r="H113" s="236"/>
      <c r="I113" s="240" t="s">
        <v>22</v>
      </c>
      <c r="J113" s="146" t="s">
        <v>611</v>
      </c>
      <c r="K113" s="133" t="s">
        <v>22</v>
      </c>
      <c r="L113" s="142"/>
      <c r="M113" s="141"/>
    </row>
    <row r="114" spans="1:13" ht="54.95" customHeight="1" x14ac:dyDescent="0.2">
      <c r="A114" s="259" t="s">
        <v>712</v>
      </c>
      <c r="B114" s="214" t="s">
        <v>75</v>
      </c>
      <c r="C114" s="206" t="s">
        <v>629</v>
      </c>
      <c r="D114" s="214"/>
      <c r="E114" s="141" t="s">
        <v>713</v>
      </c>
      <c r="F114" s="207" t="s">
        <v>22</v>
      </c>
      <c r="G114" s="207"/>
      <c r="H114" s="207"/>
      <c r="I114" s="201"/>
      <c r="J114" s="142"/>
      <c r="K114" s="141"/>
      <c r="L114" s="141"/>
      <c r="M114" s="141"/>
    </row>
    <row r="115" spans="1:13" ht="60" customHeight="1" x14ac:dyDescent="0.2">
      <c r="A115" s="228" t="s">
        <v>190</v>
      </c>
      <c r="B115" s="214" t="s">
        <v>194</v>
      </c>
      <c r="C115" s="214" t="s">
        <v>176</v>
      </c>
      <c r="D115" s="214" t="s">
        <v>196</v>
      </c>
      <c r="E115" s="201"/>
      <c r="F115" s="201"/>
      <c r="G115" s="201"/>
      <c r="H115" s="201"/>
      <c r="I115" s="208"/>
      <c r="J115" s="141" t="s">
        <v>184</v>
      </c>
      <c r="K115" s="132" t="s">
        <v>214</v>
      </c>
      <c r="L115" s="138"/>
      <c r="M115" s="137"/>
    </row>
    <row r="116" spans="1:13" ht="60" customHeight="1" x14ac:dyDescent="0.25">
      <c r="A116" s="228" t="s">
        <v>234</v>
      </c>
      <c r="B116" s="214" t="s">
        <v>179</v>
      </c>
      <c r="C116" s="217" t="s">
        <v>557</v>
      </c>
      <c r="D116" s="214" t="s">
        <v>180</v>
      </c>
      <c r="E116" s="201" t="s">
        <v>523</v>
      </c>
      <c r="F116" s="201"/>
      <c r="G116" s="201"/>
      <c r="H116" s="201"/>
      <c r="I116" s="238" t="s">
        <v>22</v>
      </c>
      <c r="J116" s="146" t="s">
        <v>426</v>
      </c>
      <c r="K116" s="132" t="s">
        <v>626</v>
      </c>
      <c r="L116" s="235"/>
      <c r="M116" s="137"/>
    </row>
    <row r="117" spans="1:13" ht="60" customHeight="1" x14ac:dyDescent="0.25">
      <c r="A117" s="228" t="s">
        <v>420</v>
      </c>
      <c r="B117" s="214" t="s">
        <v>223</v>
      </c>
      <c r="C117" s="218" t="s">
        <v>423</v>
      </c>
      <c r="D117" s="214" t="s">
        <v>424</v>
      </c>
      <c r="E117" s="201" t="s">
        <v>563</v>
      </c>
      <c r="F117" s="201"/>
      <c r="G117" s="201"/>
      <c r="H117" s="201"/>
      <c r="I117" s="240" t="s">
        <v>22</v>
      </c>
      <c r="J117" s="172" t="s">
        <v>233</v>
      </c>
      <c r="K117" s="132"/>
      <c r="L117" s="133"/>
      <c r="M117" s="133"/>
    </row>
    <row r="118" spans="1:13" ht="60" customHeight="1" x14ac:dyDescent="0.2">
      <c r="A118" s="228" t="s">
        <v>167</v>
      </c>
      <c r="B118" s="214" t="s">
        <v>175</v>
      </c>
      <c r="C118" s="214" t="s">
        <v>177</v>
      </c>
      <c r="D118" s="214" t="s">
        <v>171</v>
      </c>
      <c r="E118" s="209"/>
      <c r="F118" s="209"/>
      <c r="G118" s="209"/>
      <c r="H118" s="209"/>
      <c r="I118" s="208"/>
      <c r="J118" s="141" t="s">
        <v>202</v>
      </c>
      <c r="K118" s="141" t="s">
        <v>211</v>
      </c>
      <c r="L118" s="137"/>
      <c r="M118" s="137"/>
    </row>
    <row r="119" spans="1:13" ht="60" customHeight="1" x14ac:dyDescent="0.2">
      <c r="A119" s="228" t="s">
        <v>284</v>
      </c>
      <c r="B119" s="214" t="s">
        <v>175</v>
      </c>
      <c r="C119" s="214" t="s">
        <v>177</v>
      </c>
      <c r="D119" s="214" t="s">
        <v>171</v>
      </c>
      <c r="E119" s="201"/>
      <c r="F119" s="201"/>
      <c r="G119" s="201"/>
      <c r="H119" s="201"/>
      <c r="I119" s="207" t="s">
        <v>316</v>
      </c>
      <c r="J119" s="136" t="s">
        <v>185</v>
      </c>
      <c r="K119" s="141"/>
      <c r="L119" s="133"/>
      <c r="M119" s="133"/>
    </row>
    <row r="120" spans="1:13" ht="54.95" customHeight="1" x14ac:dyDescent="0.2">
      <c r="A120" s="228" t="s">
        <v>411</v>
      </c>
      <c r="B120" s="214" t="s">
        <v>380</v>
      </c>
      <c r="C120" s="206" t="s">
        <v>629</v>
      </c>
      <c r="D120" s="214" t="s">
        <v>171</v>
      </c>
      <c r="E120" s="137" t="s">
        <v>705</v>
      </c>
      <c r="F120" s="208" t="s">
        <v>22</v>
      </c>
      <c r="G120" s="208" t="s">
        <v>22</v>
      </c>
      <c r="H120" s="289" t="s">
        <v>22</v>
      </c>
      <c r="I120" s="201" t="s">
        <v>22</v>
      </c>
      <c r="J120" s="140"/>
      <c r="K120" s="132"/>
      <c r="L120" s="137"/>
      <c r="M120" s="137"/>
    </row>
    <row r="121" spans="1:13" ht="54.95" customHeight="1" x14ac:dyDescent="0.25">
      <c r="A121" s="228" t="s">
        <v>551</v>
      </c>
      <c r="B121" s="214" t="s">
        <v>75</v>
      </c>
      <c r="C121" s="206" t="s">
        <v>629</v>
      </c>
      <c r="D121" s="214" t="s">
        <v>171</v>
      </c>
      <c r="E121" s="137" t="s">
        <v>695</v>
      </c>
      <c r="F121" s="219" t="s">
        <v>22</v>
      </c>
      <c r="G121" s="283" t="s">
        <v>22</v>
      </c>
      <c r="H121" s="290" t="s">
        <v>22</v>
      </c>
      <c r="I121" s="201" t="s">
        <v>22</v>
      </c>
      <c r="J121" s="142"/>
      <c r="K121" s="132"/>
      <c r="L121" s="137"/>
      <c r="M121" s="137"/>
    </row>
    <row r="122" spans="1:13" ht="54.95" customHeight="1" x14ac:dyDescent="0.2">
      <c r="A122" s="214" t="s">
        <v>728</v>
      </c>
      <c r="B122" s="214" t="s">
        <v>666</v>
      </c>
      <c r="C122" s="206" t="s">
        <v>629</v>
      </c>
      <c r="D122" s="214"/>
      <c r="E122" s="137"/>
      <c r="F122" s="219" t="s">
        <v>65</v>
      </c>
      <c r="G122" s="219" t="s">
        <v>65</v>
      </c>
      <c r="H122" s="286" t="s">
        <v>749</v>
      </c>
      <c r="I122" s="137" t="s">
        <v>65</v>
      </c>
      <c r="J122" s="142" t="s">
        <v>759</v>
      </c>
      <c r="K122" s="132" t="s">
        <v>65</v>
      </c>
      <c r="L122" s="137"/>
      <c r="M122" s="137"/>
    </row>
    <row r="123" spans="1:13" ht="54.95" customHeight="1" x14ac:dyDescent="0.2">
      <c r="A123" s="214" t="s">
        <v>833</v>
      </c>
      <c r="B123" s="214" t="s">
        <v>666</v>
      </c>
      <c r="C123" s="206" t="s">
        <v>629</v>
      </c>
      <c r="D123" s="214"/>
      <c r="E123" s="137"/>
      <c r="F123" s="219"/>
      <c r="G123" s="219"/>
      <c r="H123" s="286"/>
      <c r="I123" s="137"/>
      <c r="J123" s="142"/>
      <c r="K123" s="132"/>
      <c r="L123" s="137"/>
      <c r="M123" s="137"/>
    </row>
    <row r="124" spans="1:13" ht="54.95" customHeight="1" x14ac:dyDescent="0.2">
      <c r="A124" s="214" t="s">
        <v>735</v>
      </c>
      <c r="B124" s="214" t="s">
        <v>666</v>
      </c>
      <c r="C124" s="206" t="s">
        <v>629</v>
      </c>
      <c r="D124" s="214"/>
      <c r="E124" s="137"/>
      <c r="F124" s="219" t="s">
        <v>22</v>
      </c>
      <c r="G124" s="219" t="s">
        <v>22</v>
      </c>
      <c r="H124" s="286" t="s">
        <v>576</v>
      </c>
      <c r="I124" s="137" t="s">
        <v>22</v>
      </c>
      <c r="J124" s="142" t="s">
        <v>760</v>
      </c>
      <c r="K124" s="137" t="s">
        <v>22</v>
      </c>
      <c r="L124" s="137"/>
      <c r="M124" s="137"/>
    </row>
    <row r="125" spans="1:13" ht="54.95" customHeight="1" x14ac:dyDescent="0.2">
      <c r="A125" s="214" t="s">
        <v>738</v>
      </c>
      <c r="B125" s="214" t="s">
        <v>666</v>
      </c>
      <c r="C125" s="206" t="s">
        <v>629</v>
      </c>
      <c r="D125" s="214"/>
      <c r="E125" s="137"/>
      <c r="F125" s="219" t="s">
        <v>22</v>
      </c>
      <c r="G125" s="219" t="s">
        <v>22</v>
      </c>
      <c r="H125" s="286" t="s">
        <v>432</v>
      </c>
      <c r="I125" s="137" t="s">
        <v>22</v>
      </c>
      <c r="J125" s="142" t="s">
        <v>760</v>
      </c>
      <c r="K125" s="137" t="s">
        <v>22</v>
      </c>
      <c r="L125" s="137"/>
      <c r="M125" s="137"/>
    </row>
    <row r="126" spans="1:13" ht="60" customHeight="1" x14ac:dyDescent="0.2">
      <c r="A126" s="223" t="s">
        <v>50</v>
      </c>
      <c r="B126" s="201" t="s">
        <v>77</v>
      </c>
      <c r="C126" s="201" t="s">
        <v>81</v>
      </c>
      <c r="D126" s="201" t="s">
        <v>98</v>
      </c>
      <c r="E126" s="208"/>
      <c r="F126" s="208"/>
      <c r="G126" s="208"/>
      <c r="H126" s="208"/>
      <c r="I126" s="208" t="s">
        <v>22</v>
      </c>
      <c r="J126" s="146" t="s">
        <v>22</v>
      </c>
      <c r="K126" s="133"/>
      <c r="L126" s="137"/>
      <c r="M126" s="137"/>
    </row>
    <row r="127" spans="1:13" ht="60" customHeight="1" x14ac:dyDescent="0.2">
      <c r="A127" s="228" t="s">
        <v>56</v>
      </c>
      <c r="B127" s="214" t="s">
        <v>73</v>
      </c>
      <c r="C127" s="214" t="s">
        <v>78</v>
      </c>
      <c r="D127" s="214" t="s">
        <v>100</v>
      </c>
      <c r="E127" s="207"/>
      <c r="F127" s="207"/>
      <c r="G127" s="207"/>
      <c r="H127" s="207"/>
      <c r="I127" s="207" t="s">
        <v>159</v>
      </c>
      <c r="J127" s="146" t="s">
        <v>22</v>
      </c>
      <c r="K127" s="133"/>
      <c r="L127" s="133"/>
      <c r="M127" s="133"/>
    </row>
    <row r="128" spans="1:13" ht="150" x14ac:dyDescent="0.2">
      <c r="A128" s="248" t="s">
        <v>53</v>
      </c>
      <c r="B128" s="250" t="s">
        <v>75</v>
      </c>
      <c r="C128" s="250" t="s">
        <v>121</v>
      </c>
      <c r="D128" s="250" t="s">
        <v>101</v>
      </c>
      <c r="E128" s="251"/>
      <c r="F128" s="251"/>
      <c r="G128" s="251"/>
      <c r="H128" s="251"/>
      <c r="I128" s="254" t="s">
        <v>290</v>
      </c>
      <c r="J128" s="246"/>
      <c r="K128" s="245"/>
      <c r="L128" s="232"/>
      <c r="M128" s="232"/>
    </row>
    <row r="129" spans="1:17" ht="54.95" customHeight="1" x14ac:dyDescent="0.2">
      <c r="A129" s="223" t="s">
        <v>601</v>
      </c>
      <c r="B129" s="201" t="s">
        <v>77</v>
      </c>
      <c r="C129" s="204" t="s">
        <v>395</v>
      </c>
      <c r="D129" s="201" t="s">
        <v>444</v>
      </c>
      <c r="E129" s="219" t="s">
        <v>22</v>
      </c>
      <c r="F129" s="219"/>
      <c r="G129" s="219"/>
      <c r="H129" s="219"/>
      <c r="I129" s="219" t="s">
        <v>22</v>
      </c>
      <c r="J129" s="153" t="s">
        <v>200</v>
      </c>
      <c r="K129" s="133" t="s">
        <v>22</v>
      </c>
      <c r="L129" s="131"/>
      <c r="M129" s="196"/>
    </row>
    <row r="130" spans="1:17" ht="54.95" customHeight="1" x14ac:dyDescent="0.2">
      <c r="A130" s="228" t="s">
        <v>336</v>
      </c>
      <c r="B130" s="214" t="s">
        <v>77</v>
      </c>
      <c r="C130" s="214" t="s">
        <v>199</v>
      </c>
      <c r="D130" s="214" t="s">
        <v>338</v>
      </c>
      <c r="E130" s="208"/>
      <c r="F130" s="208"/>
      <c r="G130" s="208"/>
      <c r="H130" s="208"/>
      <c r="I130" s="209"/>
      <c r="J130" s="255" t="s">
        <v>22</v>
      </c>
      <c r="K130" s="232"/>
      <c r="L130" s="272"/>
      <c r="M130" s="166"/>
    </row>
    <row r="131" spans="1:17" ht="54.95" customHeight="1" x14ac:dyDescent="0.2">
      <c r="A131" s="228" t="s">
        <v>332</v>
      </c>
      <c r="B131" s="214" t="s">
        <v>223</v>
      </c>
      <c r="C131" s="205" t="s">
        <v>121</v>
      </c>
      <c r="D131" s="214" t="s">
        <v>328</v>
      </c>
      <c r="E131" s="201"/>
      <c r="F131" s="201"/>
      <c r="G131" s="201"/>
      <c r="H131" s="201"/>
      <c r="I131" s="209"/>
      <c r="J131" s="140"/>
      <c r="K131" s="133" t="s">
        <v>22</v>
      </c>
      <c r="L131" s="141"/>
      <c r="M131" s="141"/>
    </row>
    <row r="132" spans="1:17" ht="54.95" customHeight="1" x14ac:dyDescent="0.2">
      <c r="A132" s="228" t="s">
        <v>379</v>
      </c>
      <c r="B132" s="214" t="s">
        <v>77</v>
      </c>
      <c r="C132" s="218" t="s">
        <v>532</v>
      </c>
      <c r="D132" s="214" t="s">
        <v>92</v>
      </c>
      <c r="E132" s="201" t="s">
        <v>564</v>
      </c>
      <c r="F132" s="201"/>
      <c r="G132" s="201"/>
      <c r="H132" s="201"/>
      <c r="I132" s="208" t="s">
        <v>541</v>
      </c>
      <c r="J132" s="142"/>
      <c r="K132" s="132"/>
      <c r="L132" s="194"/>
      <c r="M132" s="141"/>
    </row>
    <row r="133" spans="1:17" ht="54.95" customHeight="1" x14ac:dyDescent="0.2">
      <c r="A133" s="228" t="s">
        <v>443</v>
      </c>
      <c r="B133" s="214" t="s">
        <v>73</v>
      </c>
      <c r="C133" s="214" t="s">
        <v>395</v>
      </c>
      <c r="D133" s="214" t="s">
        <v>444</v>
      </c>
      <c r="E133" s="207"/>
      <c r="F133" s="207"/>
      <c r="G133" s="207"/>
      <c r="H133" s="207"/>
      <c r="I133" s="219" t="s">
        <v>22</v>
      </c>
      <c r="J133" s="247" t="s">
        <v>185</v>
      </c>
      <c r="K133" s="133"/>
      <c r="L133" s="197"/>
      <c r="M133" s="274"/>
    </row>
    <row r="134" spans="1:17" ht="54.95" customHeight="1" x14ac:dyDescent="0.25">
      <c r="A134" s="228" t="s">
        <v>421</v>
      </c>
      <c r="B134" s="214" t="s">
        <v>73</v>
      </c>
      <c r="C134" s="221" t="s">
        <v>199</v>
      </c>
      <c r="D134" s="214" t="s">
        <v>337</v>
      </c>
      <c r="E134" s="201" t="s">
        <v>316</v>
      </c>
      <c r="F134" s="201"/>
      <c r="G134" s="201"/>
      <c r="H134" s="201"/>
      <c r="I134" s="240" t="s">
        <v>22</v>
      </c>
      <c r="J134" s="140"/>
      <c r="K134" s="132"/>
      <c r="L134" s="194"/>
      <c r="M134" s="274"/>
    </row>
    <row r="135" spans="1:17" ht="54.95" customHeight="1" x14ac:dyDescent="0.2">
      <c r="A135" s="214" t="s">
        <v>732</v>
      </c>
      <c r="B135" s="214" t="s">
        <v>666</v>
      </c>
      <c r="C135" s="206" t="s">
        <v>629</v>
      </c>
      <c r="D135" s="214"/>
      <c r="E135" s="137"/>
      <c r="F135" s="219" t="s">
        <v>65</v>
      </c>
      <c r="G135" s="219" t="s">
        <v>309</v>
      </c>
      <c r="H135" s="286" t="s">
        <v>65</v>
      </c>
      <c r="I135" s="137" t="s">
        <v>426</v>
      </c>
      <c r="J135" s="140" t="s">
        <v>214</v>
      </c>
      <c r="K135" s="132" t="s">
        <v>65</v>
      </c>
      <c r="L135" s="135"/>
      <c r="M135" s="137"/>
      <c r="N135" s="135" t="s">
        <v>863</v>
      </c>
      <c r="O135" s="135" t="s">
        <v>185</v>
      </c>
      <c r="P135" s="135"/>
    </row>
    <row r="136" spans="1:17" ht="54.95" customHeight="1" x14ac:dyDescent="0.2">
      <c r="A136" s="228" t="s">
        <v>552</v>
      </c>
      <c r="B136" s="214" t="s">
        <v>75</v>
      </c>
      <c r="C136" s="206" t="s">
        <v>629</v>
      </c>
      <c r="D136" s="214" t="s">
        <v>553</v>
      </c>
      <c r="E136" s="137" t="s">
        <v>540</v>
      </c>
      <c r="F136" s="219" t="s">
        <v>22</v>
      </c>
      <c r="G136" s="219" t="s">
        <v>22</v>
      </c>
      <c r="H136" s="287" t="s">
        <v>22</v>
      </c>
      <c r="I136" s="201" t="s">
        <v>22</v>
      </c>
      <c r="J136" s="140"/>
      <c r="K136" s="132"/>
      <c r="L136" s="135"/>
      <c r="M136" s="137"/>
    </row>
    <row r="137" spans="1:17" ht="54.95" customHeight="1" x14ac:dyDescent="0.25">
      <c r="A137" s="228" t="s">
        <v>391</v>
      </c>
      <c r="B137" s="214" t="s">
        <v>73</v>
      </c>
      <c r="C137" s="214" t="s">
        <v>392</v>
      </c>
      <c r="D137" s="214" t="s">
        <v>393</v>
      </c>
      <c r="E137" s="201" t="s">
        <v>525</v>
      </c>
      <c r="F137" s="201"/>
      <c r="G137" s="201"/>
      <c r="H137" s="201"/>
      <c r="I137" s="238" t="s">
        <v>22</v>
      </c>
      <c r="J137" s="142"/>
      <c r="K137" s="132"/>
      <c r="L137" s="198"/>
      <c r="M137" s="133"/>
    </row>
    <row r="138" spans="1:17" s="302" customFormat="1" ht="54.95" customHeight="1" x14ac:dyDescent="0.2">
      <c r="A138" s="228" t="s">
        <v>554</v>
      </c>
      <c r="B138" s="205" t="s">
        <v>666</v>
      </c>
      <c r="C138" s="205" t="s">
        <v>629</v>
      </c>
      <c r="D138" s="218" t="s">
        <v>555</v>
      </c>
      <c r="E138" s="131" t="s">
        <v>685</v>
      </c>
      <c r="F138" s="209" t="s">
        <v>22</v>
      </c>
      <c r="G138" s="209" t="s">
        <v>22</v>
      </c>
      <c r="H138" s="301" t="s">
        <v>22</v>
      </c>
      <c r="I138" s="205" t="s">
        <v>22</v>
      </c>
      <c r="J138" s="146"/>
      <c r="K138" s="141"/>
      <c r="L138" s="131"/>
      <c r="M138" s="131"/>
    </row>
    <row r="139" spans="1:17" ht="54.95" customHeight="1" x14ac:dyDescent="0.2">
      <c r="A139" s="214" t="s">
        <v>727</v>
      </c>
      <c r="B139" s="201" t="s">
        <v>666</v>
      </c>
      <c r="C139" s="206" t="s">
        <v>629</v>
      </c>
      <c r="D139" s="214"/>
      <c r="E139" s="137"/>
      <c r="F139" s="207" t="s">
        <v>65</v>
      </c>
      <c r="G139" s="207" t="s">
        <v>742</v>
      </c>
      <c r="H139" s="286" t="s">
        <v>750</v>
      </c>
      <c r="I139" s="137" t="s">
        <v>65</v>
      </c>
      <c r="J139" s="146" t="s">
        <v>65</v>
      </c>
      <c r="K139" s="132" t="s">
        <v>773</v>
      </c>
      <c r="L139" s="137"/>
      <c r="M139" s="137"/>
    </row>
    <row r="140" spans="1:17" ht="54.95" customHeight="1" x14ac:dyDescent="0.2">
      <c r="A140" s="214" t="s">
        <v>814</v>
      </c>
      <c r="B140" s="201" t="s">
        <v>666</v>
      </c>
      <c r="C140" s="206" t="s">
        <v>815</v>
      </c>
      <c r="D140" s="214"/>
      <c r="E140" s="137"/>
      <c r="F140" s="207"/>
      <c r="G140" s="207"/>
      <c r="H140" s="286"/>
      <c r="I140" s="137"/>
      <c r="J140" s="146"/>
      <c r="K140" s="132"/>
      <c r="L140" s="137"/>
      <c r="M140" s="137"/>
      <c r="N140" s="135" t="s">
        <v>222</v>
      </c>
      <c r="O140" s="135" t="s">
        <v>22</v>
      </c>
      <c r="P140" s="135" t="s">
        <v>185</v>
      </c>
      <c r="Q140" s="135"/>
    </row>
    <row r="141" spans="1:17" ht="54.95" customHeight="1" x14ac:dyDescent="0.2">
      <c r="A141" s="228" t="s">
        <v>319</v>
      </c>
      <c r="B141" s="214" t="s">
        <v>223</v>
      </c>
      <c r="C141" s="205" t="s">
        <v>330</v>
      </c>
      <c r="D141" s="214" t="s">
        <v>329</v>
      </c>
      <c r="E141" s="201"/>
      <c r="F141" s="201"/>
      <c r="G141" s="201"/>
      <c r="H141" s="201"/>
      <c r="I141" s="208" t="s">
        <v>22</v>
      </c>
      <c r="J141" s="247" t="s">
        <v>185</v>
      </c>
      <c r="K141" s="141"/>
      <c r="L141" s="137"/>
      <c r="M141" s="137"/>
    </row>
    <row r="142" spans="1:17" ht="54.95" customHeight="1" x14ac:dyDescent="0.2">
      <c r="A142" s="228" t="s">
        <v>526</v>
      </c>
      <c r="B142" s="205" t="s">
        <v>223</v>
      </c>
      <c r="C142" s="210" t="s">
        <v>529</v>
      </c>
      <c r="D142" s="214" t="s">
        <v>338</v>
      </c>
      <c r="E142" s="207" t="s">
        <v>316</v>
      </c>
      <c r="F142" s="207"/>
      <c r="G142" s="207"/>
      <c r="H142" s="207"/>
      <c r="I142" s="207" t="s">
        <v>65</v>
      </c>
      <c r="J142" s="256"/>
      <c r="K142" s="269"/>
      <c r="L142" s="137"/>
      <c r="M142" s="137"/>
    </row>
    <row r="143" spans="1:17" ht="54.95" customHeight="1" x14ac:dyDescent="0.2">
      <c r="A143" s="277" t="s">
        <v>739</v>
      </c>
      <c r="B143" s="214" t="s">
        <v>77</v>
      </c>
      <c r="C143" s="225" t="s">
        <v>463</v>
      </c>
      <c r="D143" s="214" t="s">
        <v>22</v>
      </c>
      <c r="E143" s="137" t="s">
        <v>22</v>
      </c>
      <c r="F143" s="207" t="s">
        <v>22</v>
      </c>
      <c r="G143" s="207" t="s">
        <v>65</v>
      </c>
      <c r="H143" s="286" t="s">
        <v>751</v>
      </c>
      <c r="I143" s="137" t="s">
        <v>22</v>
      </c>
      <c r="J143" s="146" t="s">
        <v>200</v>
      </c>
      <c r="K143" s="132" t="s">
        <v>211</v>
      </c>
      <c r="L143" s="137"/>
      <c r="M143" s="137"/>
    </row>
    <row r="144" spans="1:17" ht="54.95" customHeight="1" x14ac:dyDescent="0.2">
      <c r="A144" s="228" t="s">
        <v>320</v>
      </c>
      <c r="B144" s="205" t="s">
        <v>73</v>
      </c>
      <c r="C144" s="205" t="s">
        <v>199</v>
      </c>
      <c r="D144" s="214" t="s">
        <v>92</v>
      </c>
      <c r="E144" s="201"/>
      <c r="F144" s="201"/>
      <c r="G144" s="201"/>
      <c r="H144" s="201"/>
      <c r="I144" s="208"/>
      <c r="J144" s="140" t="s">
        <v>349</v>
      </c>
      <c r="K144" s="141" t="s">
        <v>64</v>
      </c>
      <c r="L144" s="137"/>
      <c r="M144" s="137"/>
    </row>
    <row r="145" spans="1:13" ht="54.95" customHeight="1" x14ac:dyDescent="0.2">
      <c r="A145" s="228" t="s">
        <v>484</v>
      </c>
      <c r="B145" s="214" t="s">
        <v>73</v>
      </c>
      <c r="C145" s="205" t="s">
        <v>199</v>
      </c>
      <c r="D145" s="214" t="s">
        <v>92</v>
      </c>
      <c r="E145" s="207"/>
      <c r="F145" s="207"/>
      <c r="G145" s="207"/>
      <c r="H145" s="207"/>
      <c r="I145" s="208" t="s">
        <v>22</v>
      </c>
      <c r="J145" s="142" t="s">
        <v>22</v>
      </c>
      <c r="K145" s="146"/>
      <c r="L145" s="135"/>
      <c r="M145" s="137"/>
    </row>
    <row r="146" spans="1:13" ht="54.95" customHeight="1" x14ac:dyDescent="0.2">
      <c r="A146" s="228" t="s">
        <v>321</v>
      </c>
      <c r="B146" s="214" t="s">
        <v>75</v>
      </c>
      <c r="C146" s="205" t="s">
        <v>121</v>
      </c>
      <c r="D146" s="214" t="s">
        <v>328</v>
      </c>
      <c r="E146" s="207"/>
      <c r="F146" s="207"/>
      <c r="G146" s="207"/>
      <c r="H146" s="207"/>
      <c r="I146" s="208" t="s">
        <v>22</v>
      </c>
      <c r="J146" s="247" t="s">
        <v>185</v>
      </c>
      <c r="K146" s="133" t="s">
        <v>22</v>
      </c>
      <c r="L146" s="131"/>
      <c r="M146" s="196"/>
    </row>
    <row r="147" spans="1:13" ht="54.95" customHeight="1" x14ac:dyDescent="0.2">
      <c r="A147" s="228" t="s">
        <v>253</v>
      </c>
      <c r="B147" s="214" t="s">
        <v>175</v>
      </c>
      <c r="C147" s="205" t="s">
        <v>81</v>
      </c>
      <c r="D147" s="214" t="s">
        <v>255</v>
      </c>
      <c r="E147" s="207"/>
      <c r="F147" s="207"/>
      <c r="G147" s="207"/>
      <c r="H147" s="207"/>
      <c r="I147" s="209" t="s">
        <v>289</v>
      </c>
      <c r="J147" s="142"/>
      <c r="K147" s="153"/>
      <c r="L147" s="132"/>
      <c r="M147" s="132"/>
    </row>
    <row r="148" spans="1:13" ht="54.95" customHeight="1" x14ac:dyDescent="0.2">
      <c r="A148" s="214" t="s">
        <v>777</v>
      </c>
      <c r="B148" s="214" t="s">
        <v>651</v>
      </c>
      <c r="C148" s="264" t="s">
        <v>652</v>
      </c>
      <c r="D148" s="214" t="s">
        <v>650</v>
      </c>
      <c r="E148" s="137" t="s">
        <v>709</v>
      </c>
      <c r="F148" s="219" t="s">
        <v>65</v>
      </c>
      <c r="G148" s="219" t="s">
        <v>65</v>
      </c>
      <c r="H148" s="286" t="s">
        <v>752</v>
      </c>
      <c r="I148" s="137" t="s">
        <v>184</v>
      </c>
      <c r="J148" s="135" t="s">
        <v>22</v>
      </c>
      <c r="K148" s="135" t="s">
        <v>774</v>
      </c>
      <c r="L148" s="137"/>
      <c r="M148" s="137"/>
    </row>
    <row r="149" spans="1:13" ht="60" customHeight="1" x14ac:dyDescent="0.2">
      <c r="A149" s="223" t="s">
        <v>240</v>
      </c>
      <c r="B149" s="214" t="s">
        <v>380</v>
      </c>
      <c r="C149" s="205" t="s">
        <v>653</v>
      </c>
      <c r="D149" s="205" t="s">
        <v>410</v>
      </c>
      <c r="E149" s="219" t="s">
        <v>22</v>
      </c>
      <c r="F149" s="219"/>
      <c r="G149" s="219"/>
      <c r="H149" s="219"/>
      <c r="I149" s="219" t="s">
        <v>22</v>
      </c>
      <c r="J149" s="146" t="s">
        <v>309</v>
      </c>
      <c r="K149" s="132" t="s">
        <v>64</v>
      </c>
      <c r="L149" s="137"/>
      <c r="M149" s="273"/>
    </row>
    <row r="150" spans="1:13" ht="54.95" customHeight="1" x14ac:dyDescent="0.2">
      <c r="A150" s="259" t="s">
        <v>461</v>
      </c>
      <c r="B150" s="214" t="s">
        <v>77</v>
      </c>
      <c r="C150" s="227" t="s">
        <v>463</v>
      </c>
      <c r="D150" s="214" t="s">
        <v>531</v>
      </c>
      <c r="E150" s="209" t="s">
        <v>522</v>
      </c>
      <c r="F150" s="209"/>
      <c r="G150" s="209"/>
      <c r="H150" s="209"/>
      <c r="I150" s="207" t="s">
        <v>316</v>
      </c>
      <c r="J150" s="142" t="s">
        <v>610</v>
      </c>
      <c r="K150" s="133" t="s">
        <v>627</v>
      </c>
      <c r="L150" s="146"/>
      <c r="M150" s="136"/>
    </row>
    <row r="151" spans="1:13" ht="62.25" customHeight="1" x14ac:dyDescent="0.25">
      <c r="A151" s="228" t="s">
        <v>565</v>
      </c>
      <c r="B151" s="214" t="s">
        <v>77</v>
      </c>
      <c r="C151" s="266" t="s">
        <v>529</v>
      </c>
      <c r="D151" s="214" t="s">
        <v>575</v>
      </c>
      <c r="E151" s="240" t="s">
        <v>22</v>
      </c>
      <c r="F151" s="240"/>
      <c r="G151" s="240"/>
      <c r="H151" s="240"/>
      <c r="I151" s="240" t="s">
        <v>22</v>
      </c>
      <c r="J151" s="140" t="s">
        <v>618</v>
      </c>
      <c r="K151" s="132" t="s">
        <v>624</v>
      </c>
      <c r="L151" s="145"/>
      <c r="M151" s="137"/>
    </row>
    <row r="152" spans="1:13" ht="54.95" customHeight="1" x14ac:dyDescent="0.2">
      <c r="A152" s="228" t="s">
        <v>775</v>
      </c>
      <c r="B152" s="214" t="s">
        <v>77</v>
      </c>
      <c r="C152" s="279" t="s">
        <v>772</v>
      </c>
      <c r="D152" s="214" t="s">
        <v>22</v>
      </c>
      <c r="E152" s="137" t="s">
        <v>22</v>
      </c>
      <c r="F152" s="219" t="s">
        <v>22</v>
      </c>
      <c r="G152" s="219" t="s">
        <v>64</v>
      </c>
      <c r="H152" s="286" t="s">
        <v>64</v>
      </c>
      <c r="I152" s="137" t="s">
        <v>22</v>
      </c>
      <c r="J152" s="142" t="s">
        <v>22</v>
      </c>
      <c r="K152" s="137" t="s">
        <v>22</v>
      </c>
      <c r="L152" s="137"/>
      <c r="M152" s="137"/>
    </row>
    <row r="153" spans="1:13" ht="54.95" customHeight="1" x14ac:dyDescent="0.2">
      <c r="A153" s="223" t="s">
        <v>718</v>
      </c>
      <c r="B153" s="205" t="s">
        <v>666</v>
      </c>
      <c r="C153" s="206" t="s">
        <v>629</v>
      </c>
      <c r="D153" s="205"/>
      <c r="E153" s="132" t="s">
        <v>316</v>
      </c>
      <c r="F153" s="208" t="s">
        <v>65</v>
      </c>
      <c r="G153" s="208" t="s">
        <v>65</v>
      </c>
      <c r="H153" s="286" t="s">
        <v>745</v>
      </c>
      <c r="I153" s="137" t="s">
        <v>65</v>
      </c>
      <c r="J153" s="235" t="s">
        <v>65</v>
      </c>
      <c r="K153" s="132" t="s">
        <v>65</v>
      </c>
      <c r="L153" s="132"/>
      <c r="M153" s="132"/>
    </row>
    <row r="154" spans="1:13" ht="54.95" customHeight="1" x14ac:dyDescent="0.2">
      <c r="A154" s="223" t="s">
        <v>766</v>
      </c>
      <c r="B154" s="201" t="s">
        <v>179</v>
      </c>
      <c r="C154" s="233" t="s">
        <v>763</v>
      </c>
      <c r="D154" s="201" t="s">
        <v>208</v>
      </c>
      <c r="E154" s="196" t="s">
        <v>689</v>
      </c>
      <c r="F154" s="208" t="s">
        <v>22</v>
      </c>
      <c r="G154" s="208" t="s">
        <v>22</v>
      </c>
      <c r="H154" s="286" t="s">
        <v>746</v>
      </c>
      <c r="I154" s="137" t="s">
        <v>315</v>
      </c>
      <c r="J154" s="153" t="s">
        <v>184</v>
      </c>
      <c r="K154" s="137" t="s">
        <v>22</v>
      </c>
      <c r="L154" s="131"/>
      <c r="M154" s="196"/>
    </row>
  </sheetData>
  <pageMargins left="0.25" right="0.25" top="0.75" bottom="0.75" header="0.3" footer="0.3"/>
  <pageSetup scale="71" fitToHeight="0" orientation="portrait" r:id="rId1"/>
  <headerFooter>
    <oddHeader>&amp;L&amp;Z&amp;F&amp;CSUBCONTRACT POS 2016
&amp;D</oddHeader>
    <oddFooter>&amp;LINV=COSTS FOR SERVICES THROUGH THAT PERIOD
ACCR=RECEIVED ACCRUAL FROM DIVISION&amp;CACCR JGE=ACCR BASED ON INV RECEIVED IN A/P
DONE  = CLOSED PO   NO ACCR=NO ACCRUAL NEEDED&amp;R&amp;F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174"/>
  <sheetViews>
    <sheetView workbookViewId="0">
      <pane xSplit="1" ySplit="4" topLeftCell="K92" activePane="bottomRight" state="frozen"/>
      <selection pane="topRight" activeCell="B1" sqref="B1"/>
      <selection pane="bottomLeft" activeCell="A5" sqref="A5"/>
      <selection pane="bottomRight" activeCell="K5" sqref="K5:V98"/>
    </sheetView>
  </sheetViews>
  <sheetFormatPr defaultColWidth="12.42578125" defaultRowHeight="15" x14ac:dyDescent="0.2"/>
  <cols>
    <col min="1" max="1" width="39.28515625" style="169" customWidth="1"/>
    <col min="2" max="2" width="25.5703125" style="129" customWidth="1"/>
    <col min="3" max="3" width="27.85546875" style="129" customWidth="1"/>
    <col min="4" max="4" width="15" style="129" customWidth="1"/>
    <col min="5" max="7" width="15.140625" style="129" customWidth="1"/>
    <col min="8" max="8" width="12.85546875" style="281" customWidth="1"/>
    <col min="9" max="9" width="14.28515625" style="257" customWidth="1"/>
    <col min="10" max="10" width="14.28515625" style="129" customWidth="1"/>
    <col min="11" max="11" width="16.42578125" style="169" customWidth="1"/>
    <col min="12" max="12" width="20.7109375" style="169" customWidth="1"/>
    <col min="13" max="21" width="12.42578125" style="156" customWidth="1"/>
    <col min="22" max="22" width="11.85546875" style="156" customWidth="1"/>
    <col min="23" max="23" width="14.28515625" style="156" customWidth="1"/>
    <col min="24" max="24" width="14.28515625" style="156" hidden="1" customWidth="1"/>
    <col min="25" max="16384" width="12.42578125" style="156"/>
  </cols>
  <sheetData>
    <row r="1" spans="1:24" x14ac:dyDescent="0.2">
      <c r="A1" s="164"/>
      <c r="B1" s="152"/>
      <c r="C1" s="156"/>
      <c r="D1" s="157"/>
      <c r="H1" s="251"/>
      <c r="W1" s="381" t="s">
        <v>2510</v>
      </c>
    </row>
    <row r="2" spans="1:24" ht="16.5" customHeight="1" x14ac:dyDescent="0.25">
      <c r="A2"/>
      <c r="H2" s="291"/>
    </row>
    <row r="3" spans="1:24" ht="27.75" customHeight="1" x14ac:dyDescent="0.2">
      <c r="A3" s="201" t="s">
        <v>0</v>
      </c>
      <c r="B3" s="200" t="s">
        <v>61</v>
      </c>
      <c r="C3" s="200" t="s">
        <v>62</v>
      </c>
      <c r="D3" s="200" t="s">
        <v>86</v>
      </c>
      <c r="E3" s="202">
        <v>41896</v>
      </c>
      <c r="F3" s="202">
        <v>42688</v>
      </c>
      <c r="G3" s="202">
        <v>42718</v>
      </c>
      <c r="H3" s="258">
        <v>42736</v>
      </c>
      <c r="I3" s="258">
        <v>42767</v>
      </c>
      <c r="J3" s="202">
        <v>42795</v>
      </c>
      <c r="K3" s="192">
        <v>42826</v>
      </c>
      <c r="L3" s="241">
        <v>42856</v>
      </c>
      <c r="M3" s="202" t="s">
        <v>914</v>
      </c>
      <c r="N3" s="202">
        <v>42917</v>
      </c>
      <c r="O3" s="202">
        <v>42963</v>
      </c>
      <c r="P3" s="202">
        <v>43008</v>
      </c>
      <c r="Q3" s="202">
        <v>42795</v>
      </c>
      <c r="R3" s="202">
        <v>42842</v>
      </c>
      <c r="S3" s="202">
        <v>42872</v>
      </c>
      <c r="T3" s="202">
        <v>42903</v>
      </c>
      <c r="U3" s="202">
        <v>42933</v>
      </c>
      <c r="V3" s="202">
        <v>42964</v>
      </c>
      <c r="W3" s="202">
        <v>42995</v>
      </c>
      <c r="X3" s="202">
        <v>43025</v>
      </c>
    </row>
    <row r="4" spans="1:24" ht="3" hidden="1" customHeight="1" x14ac:dyDescent="0.2">
      <c r="A4" s="201"/>
      <c r="B4" s="200"/>
      <c r="C4" s="200"/>
      <c r="D4" s="200"/>
      <c r="E4" s="200"/>
      <c r="F4" s="200"/>
      <c r="G4" s="285"/>
      <c r="H4" s="201"/>
      <c r="M4" s="129"/>
      <c r="N4" s="129"/>
      <c r="O4" s="129"/>
      <c r="P4" s="129"/>
      <c r="Q4" s="200"/>
      <c r="R4" s="200"/>
      <c r="S4" s="200"/>
      <c r="T4" s="200"/>
      <c r="U4" s="200"/>
      <c r="V4" s="200"/>
      <c r="W4" s="200"/>
      <c r="X4" s="200"/>
    </row>
    <row r="5" spans="1:24" ht="57.75" customHeight="1" x14ac:dyDescent="0.2">
      <c r="A5" s="201" t="s">
        <v>940</v>
      </c>
      <c r="B5" s="310" t="s">
        <v>77</v>
      </c>
      <c r="C5" s="312" t="s">
        <v>932</v>
      </c>
      <c r="D5" s="156"/>
      <c r="E5" s="156"/>
      <c r="F5" s="156"/>
      <c r="G5" s="156"/>
      <c r="H5" s="156"/>
      <c r="I5" s="156"/>
      <c r="J5" s="156"/>
      <c r="K5" s="156"/>
      <c r="L5" s="156"/>
      <c r="Q5" s="201" t="s">
        <v>64</v>
      </c>
      <c r="R5" s="219" t="s">
        <v>22</v>
      </c>
      <c r="S5" s="219" t="s">
        <v>22</v>
      </c>
      <c r="T5" s="219" t="s">
        <v>953</v>
      </c>
      <c r="U5" s="219" t="s">
        <v>64</v>
      </c>
      <c r="V5" s="219" t="s">
        <v>22</v>
      </c>
      <c r="W5" s="219" t="s">
        <v>972</v>
      </c>
      <c r="X5" s="315"/>
    </row>
    <row r="6" spans="1:24" ht="57.75" customHeight="1" x14ac:dyDescent="0.2">
      <c r="A6" s="201" t="s">
        <v>979</v>
      </c>
      <c r="B6" s="310" t="s">
        <v>77</v>
      </c>
      <c r="C6" s="279" t="s">
        <v>984</v>
      </c>
      <c r="D6" s="156"/>
      <c r="E6" s="156"/>
      <c r="F6" s="156"/>
      <c r="G6" s="156"/>
      <c r="H6" s="156"/>
      <c r="I6" s="156"/>
      <c r="J6" s="156"/>
      <c r="K6" s="156"/>
      <c r="L6" s="156"/>
      <c r="Q6" s="201"/>
      <c r="R6" s="219"/>
      <c r="S6" s="219"/>
      <c r="T6" s="219"/>
      <c r="U6" s="219" t="s">
        <v>22</v>
      </c>
      <c r="V6" s="219" t="s">
        <v>22</v>
      </c>
      <c r="W6" s="219" t="s">
        <v>983</v>
      </c>
      <c r="X6" s="315"/>
    </row>
    <row r="7" spans="1:24" ht="57.75" customHeight="1" x14ac:dyDescent="0.2">
      <c r="A7" s="201" t="s">
        <v>931</v>
      </c>
      <c r="B7" s="310" t="s">
        <v>77</v>
      </c>
      <c r="C7" s="312" t="s">
        <v>932</v>
      </c>
      <c r="D7" s="156"/>
      <c r="E7" s="156"/>
      <c r="F7" s="156"/>
      <c r="G7" s="156"/>
      <c r="H7" s="156"/>
      <c r="I7" s="156"/>
      <c r="J7" s="156"/>
      <c r="K7" s="156"/>
      <c r="L7" s="156"/>
      <c r="Q7" s="219" t="s">
        <v>22</v>
      </c>
      <c r="R7" s="219" t="s">
        <v>22</v>
      </c>
      <c r="S7" s="219" t="s">
        <v>22</v>
      </c>
      <c r="T7" s="219" t="s">
        <v>22</v>
      </c>
      <c r="U7" s="219" t="s">
        <v>22</v>
      </c>
      <c r="V7" s="219" t="s">
        <v>22</v>
      </c>
      <c r="W7" s="219" t="s">
        <v>972</v>
      </c>
      <c r="X7" s="315"/>
    </row>
    <row r="8" spans="1:24" ht="57.75" customHeight="1" x14ac:dyDescent="0.2">
      <c r="A8" s="201" t="s">
        <v>846</v>
      </c>
      <c r="B8" s="205" t="s">
        <v>900</v>
      </c>
      <c r="C8" s="279" t="s">
        <v>330</v>
      </c>
      <c r="D8" s="200" t="s">
        <v>454</v>
      </c>
      <c r="E8" s="137" t="s">
        <v>683</v>
      </c>
      <c r="F8" s="201"/>
      <c r="G8" s="286"/>
      <c r="H8" s="137"/>
      <c r="I8" s="256"/>
      <c r="J8" s="137"/>
      <c r="K8" s="137"/>
      <c r="L8" s="137"/>
      <c r="M8" s="135"/>
      <c r="N8" s="135"/>
      <c r="O8" s="135"/>
      <c r="P8" s="135"/>
      <c r="Q8" s="201" t="s">
        <v>571</v>
      </c>
      <c r="R8" s="219" t="s">
        <v>22</v>
      </c>
      <c r="S8" s="219" t="s">
        <v>22</v>
      </c>
      <c r="T8" s="219" t="s">
        <v>64</v>
      </c>
      <c r="U8" s="219" t="s">
        <v>65</v>
      </c>
      <c r="V8" s="219" t="s">
        <v>22</v>
      </c>
      <c r="W8" s="315" t="s">
        <v>985</v>
      </c>
      <c r="X8" s="315"/>
    </row>
    <row r="9" spans="1:24" ht="57.75" customHeight="1" x14ac:dyDescent="0.2">
      <c r="A9" s="201" t="s">
        <v>915</v>
      </c>
      <c r="B9" s="205" t="s">
        <v>900</v>
      </c>
      <c r="C9" s="279" t="s">
        <v>987</v>
      </c>
      <c r="D9" s="200"/>
      <c r="E9" s="137"/>
      <c r="F9" s="201"/>
      <c r="G9" s="286"/>
      <c r="H9" s="137"/>
      <c r="I9" s="256"/>
      <c r="J9" s="137"/>
      <c r="K9" s="137"/>
      <c r="L9" s="137"/>
      <c r="M9" s="135"/>
      <c r="N9" s="135"/>
      <c r="O9" s="135"/>
      <c r="P9" s="135"/>
      <c r="Q9" s="219" t="s">
        <v>22</v>
      </c>
      <c r="R9" s="219" t="s">
        <v>64</v>
      </c>
      <c r="S9" s="219" t="s">
        <v>22</v>
      </c>
      <c r="T9" s="219" t="s">
        <v>64</v>
      </c>
      <c r="U9" s="219" t="s">
        <v>65</v>
      </c>
      <c r="V9" s="219" t="s">
        <v>65</v>
      </c>
      <c r="W9" s="219" t="s">
        <v>316</v>
      </c>
      <c r="X9" s="315"/>
    </row>
    <row r="10" spans="1:24" ht="57.75" customHeight="1" x14ac:dyDescent="0.2">
      <c r="A10" s="205" t="s">
        <v>917</v>
      </c>
      <c r="B10" s="205" t="s">
        <v>934</v>
      </c>
      <c r="C10" s="206" t="s">
        <v>629</v>
      </c>
      <c r="D10" s="205"/>
      <c r="E10" s="132"/>
      <c r="F10" s="208"/>
      <c r="G10" s="286"/>
      <c r="H10" s="137"/>
      <c r="I10" s="235"/>
      <c r="J10" s="150"/>
      <c r="K10" s="132"/>
      <c r="L10" s="132"/>
      <c r="M10" s="133"/>
      <c r="N10" s="133"/>
      <c r="O10" s="133"/>
      <c r="P10" s="133"/>
      <c r="Q10" s="208" t="s">
        <v>200</v>
      </c>
      <c r="R10" s="208" t="s">
        <v>65</v>
      </c>
      <c r="S10" s="208" t="s">
        <v>944</v>
      </c>
      <c r="T10" s="208" t="s">
        <v>65</v>
      </c>
      <c r="U10" s="208" t="s">
        <v>65</v>
      </c>
      <c r="V10" s="208" t="s">
        <v>965</v>
      </c>
      <c r="W10" s="317" t="s">
        <v>988</v>
      </c>
      <c r="X10" s="319"/>
    </row>
    <row r="11" spans="1:24" ht="54.95" customHeight="1" x14ac:dyDescent="0.2">
      <c r="A11" s="205" t="s">
        <v>847</v>
      </c>
      <c r="B11" s="205" t="s">
        <v>934</v>
      </c>
      <c r="C11" s="206" t="s">
        <v>629</v>
      </c>
      <c r="D11" s="205"/>
      <c r="E11" s="132"/>
      <c r="F11" s="208"/>
      <c r="G11" s="286"/>
      <c r="H11" s="137"/>
      <c r="I11" s="235"/>
      <c r="J11" s="150"/>
      <c r="K11" s="132"/>
      <c r="L11" s="132"/>
      <c r="M11" s="133"/>
      <c r="N11" s="133"/>
      <c r="O11" s="135"/>
      <c r="P11" s="133"/>
      <c r="Q11" s="208" t="s">
        <v>22</v>
      </c>
      <c r="R11" s="208" t="s">
        <v>22</v>
      </c>
      <c r="S11" s="208" t="s">
        <v>22</v>
      </c>
      <c r="T11" s="208" t="s">
        <v>22</v>
      </c>
      <c r="U11" s="208" t="s">
        <v>22</v>
      </c>
      <c r="V11" s="208" t="s">
        <v>22</v>
      </c>
      <c r="W11" s="224" t="s">
        <v>185</v>
      </c>
      <c r="X11" s="319"/>
    </row>
    <row r="12" spans="1:24" ht="54.95" customHeight="1" x14ac:dyDescent="0.2">
      <c r="A12" s="205" t="s">
        <v>928</v>
      </c>
      <c r="B12" s="205" t="s">
        <v>934</v>
      </c>
      <c r="C12" s="206" t="s">
        <v>629</v>
      </c>
      <c r="D12" s="205"/>
      <c r="E12" s="132"/>
      <c r="F12" s="208"/>
      <c r="G12" s="286"/>
      <c r="H12" s="137"/>
      <c r="I12" s="235"/>
      <c r="J12" s="150"/>
      <c r="K12" s="132"/>
      <c r="L12" s="132"/>
      <c r="M12" s="133"/>
      <c r="N12" s="133"/>
      <c r="O12" s="135"/>
      <c r="P12" s="133"/>
      <c r="Q12" s="208" t="s">
        <v>200</v>
      </c>
      <c r="R12" s="208" t="s">
        <v>65</v>
      </c>
      <c r="S12" s="208" t="s">
        <v>65</v>
      </c>
      <c r="T12" s="208" t="s">
        <v>222</v>
      </c>
      <c r="U12" s="208" t="s">
        <v>22</v>
      </c>
      <c r="V12" s="208" t="s">
        <v>65</v>
      </c>
      <c r="W12" s="317" t="s">
        <v>978</v>
      </c>
      <c r="X12" s="319"/>
    </row>
    <row r="13" spans="1:24" ht="54.95" customHeight="1" x14ac:dyDescent="0.2">
      <c r="A13" s="205" t="s">
        <v>818</v>
      </c>
      <c r="B13" s="205" t="s">
        <v>934</v>
      </c>
      <c r="C13" s="206" t="s">
        <v>629</v>
      </c>
      <c r="D13" s="205"/>
      <c r="E13" s="132"/>
      <c r="F13" s="208"/>
      <c r="G13" s="286"/>
      <c r="H13" s="137"/>
      <c r="I13" s="235"/>
      <c r="J13" s="150"/>
      <c r="K13" s="132"/>
      <c r="L13" s="132"/>
      <c r="M13" s="133"/>
      <c r="N13" s="133"/>
      <c r="O13" s="133"/>
      <c r="P13" s="133"/>
      <c r="Q13" s="208" t="s">
        <v>22</v>
      </c>
      <c r="R13" s="208" t="s">
        <v>22</v>
      </c>
      <c r="S13" s="208" t="s">
        <v>22</v>
      </c>
      <c r="T13" s="208" t="s">
        <v>22</v>
      </c>
      <c r="U13" s="208" t="s">
        <v>22</v>
      </c>
      <c r="V13" s="208" t="s">
        <v>22</v>
      </c>
      <c r="W13" s="224" t="s">
        <v>185</v>
      </c>
      <c r="X13" s="319"/>
    </row>
    <row r="14" spans="1:24" ht="54.95" customHeight="1" x14ac:dyDescent="0.2">
      <c r="A14" s="205" t="s">
        <v>873</v>
      </c>
      <c r="B14" s="205" t="s">
        <v>934</v>
      </c>
      <c r="C14" s="206" t="s">
        <v>629</v>
      </c>
      <c r="D14" s="205"/>
      <c r="E14" s="132"/>
      <c r="F14" s="208"/>
      <c r="G14" s="286"/>
      <c r="H14" s="137"/>
      <c r="I14" s="235"/>
      <c r="J14" s="150"/>
      <c r="K14" s="132"/>
      <c r="L14" s="132"/>
      <c r="M14" s="133"/>
      <c r="N14" s="133"/>
      <c r="O14" s="133"/>
      <c r="P14" s="133"/>
      <c r="Q14" s="208" t="s">
        <v>22</v>
      </c>
      <c r="R14" s="208" t="s">
        <v>22</v>
      </c>
      <c r="S14" s="208" t="s">
        <v>22</v>
      </c>
      <c r="T14" s="208" t="s">
        <v>222</v>
      </c>
      <c r="U14" s="208" t="s">
        <v>22</v>
      </c>
      <c r="V14" s="208" t="s">
        <v>22</v>
      </c>
      <c r="W14" s="208" t="s">
        <v>993</v>
      </c>
      <c r="X14" s="319"/>
    </row>
    <row r="15" spans="1:24" ht="54.95" customHeight="1" x14ac:dyDescent="0.2">
      <c r="A15" s="205" t="s">
        <v>898</v>
      </c>
      <c r="B15" s="205" t="s">
        <v>934</v>
      </c>
      <c r="C15" s="206" t="s">
        <v>629</v>
      </c>
      <c r="D15" s="205"/>
      <c r="E15" s="132"/>
      <c r="F15" s="208"/>
      <c r="G15" s="286"/>
      <c r="H15" s="137"/>
      <c r="I15" s="235"/>
      <c r="J15" s="150"/>
      <c r="K15" s="132"/>
      <c r="L15" s="132"/>
      <c r="M15" s="133"/>
      <c r="N15" s="133"/>
      <c r="O15" s="135"/>
      <c r="P15" s="133"/>
      <c r="Q15" s="208" t="s">
        <v>200</v>
      </c>
      <c r="R15" s="208" t="s">
        <v>211</v>
      </c>
      <c r="S15" s="208" t="s">
        <v>65</v>
      </c>
      <c r="T15" s="208" t="s">
        <v>65</v>
      </c>
      <c r="U15" s="208" t="s">
        <v>955</v>
      </c>
      <c r="V15" s="208" t="s">
        <v>65</v>
      </c>
      <c r="W15" s="317" t="s">
        <v>316</v>
      </c>
      <c r="X15" s="319"/>
    </row>
    <row r="16" spans="1:24" ht="54.95" customHeight="1" x14ac:dyDescent="0.2">
      <c r="A16" s="205" t="s">
        <v>946</v>
      </c>
      <c r="B16" s="205" t="s">
        <v>973</v>
      </c>
      <c r="C16" s="311" t="s">
        <v>935</v>
      </c>
      <c r="D16" s="205"/>
      <c r="E16" s="132"/>
      <c r="F16" s="208"/>
      <c r="G16" s="286"/>
      <c r="H16" s="137"/>
      <c r="I16" s="235"/>
      <c r="J16" s="150"/>
      <c r="K16" s="132"/>
      <c r="L16" s="132"/>
      <c r="M16" s="133"/>
      <c r="N16" s="133"/>
      <c r="O16" s="135"/>
      <c r="P16" s="133"/>
      <c r="Q16" s="208" t="s">
        <v>938</v>
      </c>
      <c r="R16" s="208" t="s">
        <v>927</v>
      </c>
      <c r="S16" s="208" t="s">
        <v>945</v>
      </c>
      <c r="T16" s="208" t="s">
        <v>783</v>
      </c>
      <c r="U16" s="208" t="s">
        <v>783</v>
      </c>
      <c r="V16" s="208" t="s">
        <v>966</v>
      </c>
      <c r="W16" s="208" t="s">
        <v>986</v>
      </c>
      <c r="X16" s="319"/>
    </row>
    <row r="17" spans="1:24" ht="54.95" customHeight="1" x14ac:dyDescent="0.2">
      <c r="A17" s="205" t="s">
        <v>923</v>
      </c>
      <c r="B17" s="205" t="s">
        <v>934</v>
      </c>
      <c r="C17" s="206" t="s">
        <v>629</v>
      </c>
      <c r="D17" s="205"/>
      <c r="E17" s="132"/>
      <c r="F17" s="219"/>
      <c r="G17" s="286"/>
      <c r="H17" s="135"/>
      <c r="I17" s="235"/>
      <c r="J17" s="153"/>
      <c r="K17" s="132"/>
      <c r="L17" s="132"/>
      <c r="M17" s="133"/>
      <c r="N17" s="133"/>
      <c r="O17" s="133"/>
      <c r="P17" s="133"/>
      <c r="Q17" s="219" t="s">
        <v>65</v>
      </c>
      <c r="R17" s="219" t="s">
        <v>65</v>
      </c>
      <c r="S17" s="219" t="s">
        <v>65</v>
      </c>
      <c r="T17" s="219" t="s">
        <v>22</v>
      </c>
      <c r="U17" s="219" t="s">
        <v>956</v>
      </c>
      <c r="V17" s="219" t="s">
        <v>65</v>
      </c>
      <c r="W17" s="316" t="s">
        <v>992</v>
      </c>
      <c r="X17" s="315"/>
    </row>
    <row r="18" spans="1:24" ht="54.95" customHeight="1" x14ac:dyDescent="0.2">
      <c r="A18" s="201" t="s">
        <v>854</v>
      </c>
      <c r="B18" s="205" t="s">
        <v>934</v>
      </c>
      <c r="C18" s="206" t="s">
        <v>629</v>
      </c>
      <c r="D18" s="201"/>
      <c r="E18" s="196"/>
      <c r="F18" s="201"/>
      <c r="G18" s="286"/>
      <c r="H18" s="137"/>
      <c r="I18" s="153"/>
      <c r="J18" s="141"/>
      <c r="K18" s="131"/>
      <c r="L18" s="196"/>
      <c r="M18" s="135"/>
      <c r="N18" s="137"/>
      <c r="O18" s="137"/>
      <c r="P18" s="137"/>
      <c r="Q18" s="219" t="s">
        <v>22</v>
      </c>
      <c r="R18" s="219"/>
      <c r="S18" s="219" t="s">
        <v>22</v>
      </c>
      <c r="T18" s="219" t="s">
        <v>22</v>
      </c>
      <c r="U18" s="219" t="s">
        <v>22</v>
      </c>
      <c r="V18" s="219" t="s">
        <v>22</v>
      </c>
      <c r="W18" s="294" t="s">
        <v>185</v>
      </c>
      <c r="X18" s="315"/>
    </row>
    <row r="19" spans="1:24" ht="54.95" customHeight="1" x14ac:dyDescent="0.2">
      <c r="A19" s="201" t="s">
        <v>832</v>
      </c>
      <c r="B19" s="205" t="s">
        <v>934</v>
      </c>
      <c r="C19" s="206" t="s">
        <v>629</v>
      </c>
      <c r="D19" s="201"/>
      <c r="E19" s="196"/>
      <c r="F19" s="208"/>
      <c r="G19" s="286"/>
      <c r="H19" s="137"/>
      <c r="I19" s="153"/>
      <c r="J19" s="141"/>
      <c r="K19" s="256"/>
      <c r="L19" s="196"/>
      <c r="M19" s="137"/>
      <c r="N19" s="135"/>
      <c r="O19" s="137"/>
      <c r="P19" s="137"/>
      <c r="Q19" s="208" t="s">
        <v>65</v>
      </c>
      <c r="R19" s="208" t="s">
        <v>942</v>
      </c>
      <c r="S19" s="208" t="s">
        <v>65</v>
      </c>
      <c r="T19" s="208" t="s">
        <v>222</v>
      </c>
      <c r="U19" s="208" t="s">
        <v>22</v>
      </c>
      <c r="V19" s="208" t="s">
        <v>22</v>
      </c>
      <c r="W19" s="208" t="s">
        <v>974</v>
      </c>
      <c r="X19" s="319"/>
    </row>
    <row r="20" spans="1:24" ht="54.95" customHeight="1" x14ac:dyDescent="0.2">
      <c r="A20" s="201" t="s">
        <v>897</v>
      </c>
      <c r="B20" s="205" t="s">
        <v>934</v>
      </c>
      <c r="C20" s="206" t="s">
        <v>629</v>
      </c>
      <c r="D20" s="201"/>
      <c r="E20" s="196"/>
      <c r="F20" s="208"/>
      <c r="G20" s="286"/>
      <c r="H20" s="137"/>
      <c r="I20" s="153"/>
      <c r="J20" s="141"/>
      <c r="K20" s="256"/>
      <c r="L20" s="196"/>
      <c r="M20" s="137"/>
      <c r="N20" s="135"/>
      <c r="O20" s="137"/>
      <c r="P20" s="137"/>
      <c r="Q20" s="208" t="s">
        <v>65</v>
      </c>
      <c r="R20" s="208" t="s">
        <v>942</v>
      </c>
      <c r="S20" s="208" t="s">
        <v>65</v>
      </c>
      <c r="T20" s="208" t="s">
        <v>214</v>
      </c>
      <c r="U20" s="208" t="s">
        <v>65</v>
      </c>
      <c r="V20" s="208" t="s">
        <v>22</v>
      </c>
      <c r="W20" s="208" t="s">
        <v>974</v>
      </c>
      <c r="X20" s="319"/>
    </row>
    <row r="21" spans="1:24" ht="54.95" customHeight="1" x14ac:dyDescent="0.2">
      <c r="A21" s="201" t="s">
        <v>980</v>
      </c>
      <c r="B21" s="205" t="s">
        <v>934</v>
      </c>
      <c r="C21" s="206" t="s">
        <v>629</v>
      </c>
      <c r="D21" s="201"/>
      <c r="E21" s="196"/>
      <c r="F21" s="208"/>
      <c r="G21" s="286"/>
      <c r="H21" s="137"/>
      <c r="I21" s="153"/>
      <c r="J21" s="141"/>
      <c r="K21" s="256"/>
      <c r="L21" s="196"/>
      <c r="M21" s="137"/>
      <c r="N21" s="135"/>
      <c r="O21" s="137"/>
      <c r="P21" s="137"/>
      <c r="Q21" s="208"/>
      <c r="R21" s="208"/>
      <c r="S21" s="208"/>
      <c r="T21" s="208"/>
      <c r="U21" s="208" t="s">
        <v>22</v>
      </c>
      <c r="V21" s="208" t="s">
        <v>22</v>
      </c>
      <c r="W21" s="208" t="s">
        <v>316</v>
      </c>
      <c r="X21" s="319"/>
    </row>
    <row r="22" spans="1:24" ht="54.95" customHeight="1" x14ac:dyDescent="0.2">
      <c r="A22" s="201" t="s">
        <v>812</v>
      </c>
      <c r="B22" s="205" t="s">
        <v>934</v>
      </c>
      <c r="C22" s="303" t="s">
        <v>629</v>
      </c>
      <c r="D22" s="201"/>
      <c r="E22" s="196"/>
      <c r="F22" s="208"/>
      <c r="G22" s="286"/>
      <c r="H22" s="137"/>
      <c r="I22" s="138"/>
      <c r="J22" s="141"/>
      <c r="K22" s="256"/>
      <c r="L22" s="196"/>
      <c r="M22" s="135"/>
      <c r="N22" s="137"/>
      <c r="O22" s="135"/>
      <c r="P22" s="137"/>
      <c r="Q22" s="208" t="s">
        <v>22</v>
      </c>
      <c r="R22" s="208" t="s">
        <v>22</v>
      </c>
      <c r="S22" s="208" t="s">
        <v>22</v>
      </c>
      <c r="T22" s="208" t="s">
        <v>22</v>
      </c>
      <c r="U22" s="208" t="s">
        <v>22</v>
      </c>
      <c r="V22" s="208" t="s">
        <v>22</v>
      </c>
      <c r="W22" s="224" t="s">
        <v>185</v>
      </c>
      <c r="X22" s="319"/>
    </row>
    <row r="23" spans="1:24" ht="54.95" customHeight="1" x14ac:dyDescent="0.2">
      <c r="A23" s="201" t="s">
        <v>919</v>
      </c>
      <c r="B23" s="205" t="s">
        <v>934</v>
      </c>
      <c r="C23" s="303" t="s">
        <v>629</v>
      </c>
      <c r="D23" s="201"/>
      <c r="E23" s="196"/>
      <c r="F23" s="208"/>
      <c r="G23" s="286"/>
      <c r="H23" s="137"/>
      <c r="I23" s="138"/>
      <c r="J23" s="141"/>
      <c r="K23" s="256"/>
      <c r="L23" s="196"/>
      <c r="M23" s="135"/>
      <c r="N23" s="137"/>
      <c r="O23" s="135"/>
      <c r="P23" s="137"/>
      <c r="Q23" s="208" t="s">
        <v>22</v>
      </c>
      <c r="R23" s="208" t="s">
        <v>65</v>
      </c>
      <c r="S23" s="208" t="s">
        <v>65</v>
      </c>
      <c r="T23" s="208" t="s">
        <v>222</v>
      </c>
      <c r="U23" s="208" t="s">
        <v>22</v>
      </c>
      <c r="V23" s="208" t="s">
        <v>65</v>
      </c>
      <c r="W23" s="208" t="s">
        <v>974</v>
      </c>
      <c r="X23" s="319"/>
    </row>
    <row r="24" spans="1:24" ht="54.95" customHeight="1" x14ac:dyDescent="0.2">
      <c r="A24" s="201" t="s">
        <v>930</v>
      </c>
      <c r="B24" s="201" t="s">
        <v>77</v>
      </c>
      <c r="C24" s="314" t="s">
        <v>933</v>
      </c>
      <c r="D24" s="201"/>
      <c r="E24" s="196"/>
      <c r="F24" s="208"/>
      <c r="G24" s="286"/>
      <c r="H24" s="137"/>
      <c r="I24" s="138"/>
      <c r="J24" s="141"/>
      <c r="K24" s="256"/>
      <c r="L24" s="196"/>
      <c r="M24" s="135"/>
      <c r="N24" s="137"/>
      <c r="O24" s="135"/>
      <c r="P24" s="137"/>
      <c r="Q24" s="208" t="s">
        <v>22</v>
      </c>
      <c r="R24" s="208" t="s">
        <v>22</v>
      </c>
      <c r="S24" s="208" t="s">
        <v>22</v>
      </c>
      <c r="T24" s="208" t="s">
        <v>22</v>
      </c>
      <c r="U24" s="208" t="s">
        <v>959</v>
      </c>
      <c r="V24" s="208" t="s">
        <v>22</v>
      </c>
      <c r="W24" s="208" t="s">
        <v>974</v>
      </c>
      <c r="X24" s="319"/>
    </row>
    <row r="25" spans="1:24" ht="54.95" customHeight="1" x14ac:dyDescent="0.2">
      <c r="A25" s="215" t="s">
        <v>916</v>
      </c>
      <c r="B25" s="205" t="s">
        <v>934</v>
      </c>
      <c r="C25" s="206" t="s">
        <v>629</v>
      </c>
      <c r="D25" s="214"/>
      <c r="E25" s="141"/>
      <c r="F25" s="207"/>
      <c r="G25" s="286"/>
      <c r="H25" s="137"/>
      <c r="I25" s="142"/>
      <c r="J25" s="141"/>
      <c r="K25" s="141"/>
      <c r="L25" s="141"/>
      <c r="M25" s="133"/>
      <c r="N25" s="133"/>
      <c r="O25" s="133"/>
      <c r="P25" s="133"/>
      <c r="Q25" s="207" t="s">
        <v>200</v>
      </c>
      <c r="R25" s="207" t="s">
        <v>65</v>
      </c>
      <c r="S25" s="207" t="s">
        <v>65</v>
      </c>
      <c r="T25" s="208" t="s">
        <v>22</v>
      </c>
      <c r="U25" s="207" t="s">
        <v>222</v>
      </c>
      <c r="V25" s="207" t="s">
        <v>65</v>
      </c>
      <c r="W25" s="318" t="s">
        <v>990</v>
      </c>
      <c r="X25" s="209"/>
    </row>
    <row r="26" spans="1:24" ht="54.95" customHeight="1" x14ac:dyDescent="0.2">
      <c r="A26" s="215" t="s">
        <v>936</v>
      </c>
      <c r="B26" s="205" t="s">
        <v>973</v>
      </c>
      <c r="C26" s="311" t="s">
        <v>935</v>
      </c>
      <c r="D26" s="214"/>
      <c r="E26" s="141"/>
      <c r="F26" s="207"/>
      <c r="G26" s="286"/>
      <c r="H26" s="137"/>
      <c r="I26" s="142"/>
      <c r="J26" s="141"/>
      <c r="K26" s="141"/>
      <c r="L26" s="141"/>
      <c r="M26" s="133"/>
      <c r="N26" s="133"/>
      <c r="O26" s="133"/>
      <c r="P26" s="133"/>
      <c r="Q26" s="208" t="s">
        <v>22</v>
      </c>
      <c r="R26" s="208" t="s">
        <v>783</v>
      </c>
      <c r="S26" s="208" t="s">
        <v>22</v>
      </c>
      <c r="T26" s="208" t="s">
        <v>65</v>
      </c>
      <c r="U26" s="208" t="s">
        <v>64</v>
      </c>
      <c r="V26" s="208" t="s">
        <v>22</v>
      </c>
      <c r="W26" s="208" t="s">
        <v>974</v>
      </c>
      <c r="X26" s="319"/>
    </row>
    <row r="27" spans="1:24" ht="54.95" customHeight="1" x14ac:dyDescent="0.2">
      <c r="A27" s="215" t="s">
        <v>899</v>
      </c>
      <c r="B27" s="201" t="s">
        <v>900</v>
      </c>
      <c r="C27" s="279" t="s">
        <v>901</v>
      </c>
      <c r="D27" s="214"/>
      <c r="E27" s="141"/>
      <c r="F27" s="207"/>
      <c r="G27" s="286"/>
      <c r="H27" s="137"/>
      <c r="I27" s="142"/>
      <c r="J27" s="141"/>
      <c r="K27" s="141"/>
      <c r="L27" s="141"/>
      <c r="M27" s="133"/>
      <c r="N27" s="133"/>
      <c r="O27" s="133"/>
      <c r="P27" s="133"/>
      <c r="Q27" s="207" t="s">
        <v>64</v>
      </c>
      <c r="R27" s="207" t="s">
        <v>783</v>
      </c>
      <c r="S27" s="207" t="s">
        <v>783</v>
      </c>
      <c r="T27" s="207" t="s">
        <v>783</v>
      </c>
      <c r="U27" s="208" t="s">
        <v>22</v>
      </c>
      <c r="V27" s="208" t="s">
        <v>22</v>
      </c>
      <c r="W27" s="207" t="s">
        <v>316</v>
      </c>
      <c r="X27" s="209"/>
    </row>
    <row r="28" spans="1:24" ht="54.95" customHeight="1" x14ac:dyDescent="0.2">
      <c r="A28" s="215" t="s">
        <v>776</v>
      </c>
      <c r="B28" s="205" t="s">
        <v>934</v>
      </c>
      <c r="C28" s="206" t="s">
        <v>629</v>
      </c>
      <c r="D28" s="214"/>
      <c r="E28" s="141"/>
      <c r="F28" s="207"/>
      <c r="G28" s="286"/>
      <c r="H28" s="137"/>
      <c r="I28" s="142"/>
      <c r="J28" s="141"/>
      <c r="K28" s="141"/>
      <c r="L28" s="141"/>
      <c r="M28" s="132"/>
      <c r="N28" s="132"/>
      <c r="O28" s="132"/>
      <c r="P28" s="132"/>
      <c r="Q28" s="208" t="s">
        <v>22</v>
      </c>
      <c r="R28" s="208" t="s">
        <v>22</v>
      </c>
      <c r="S28" s="208" t="s">
        <v>22</v>
      </c>
      <c r="T28" s="208" t="s">
        <v>22</v>
      </c>
      <c r="U28" s="208" t="s">
        <v>22</v>
      </c>
      <c r="V28" s="208" t="s">
        <v>22</v>
      </c>
      <c r="W28" s="224" t="s">
        <v>185</v>
      </c>
      <c r="X28" s="319"/>
    </row>
    <row r="29" spans="1:24" ht="54.95" customHeight="1" x14ac:dyDescent="0.2">
      <c r="A29" s="215" t="s">
        <v>848</v>
      </c>
      <c r="B29" s="205" t="s">
        <v>934</v>
      </c>
      <c r="C29" s="206" t="s">
        <v>629</v>
      </c>
      <c r="D29" s="214"/>
      <c r="E29" s="141"/>
      <c r="F29" s="207"/>
      <c r="G29" s="286"/>
      <c r="H29" s="137"/>
      <c r="I29" s="142"/>
      <c r="J29" s="141"/>
      <c r="K29" s="141"/>
      <c r="L29" s="141"/>
      <c r="M29" s="133"/>
      <c r="N29" s="132"/>
      <c r="O29" s="132"/>
      <c r="P29" s="132"/>
      <c r="Q29" s="208" t="s">
        <v>22</v>
      </c>
      <c r="R29" s="208" t="s">
        <v>22</v>
      </c>
      <c r="S29" s="208" t="s">
        <v>22</v>
      </c>
      <c r="T29" s="208" t="s">
        <v>22</v>
      </c>
      <c r="U29" s="208" t="s">
        <v>22</v>
      </c>
      <c r="V29" s="208" t="s">
        <v>22</v>
      </c>
      <c r="W29" s="224" t="s">
        <v>185</v>
      </c>
      <c r="X29" s="319"/>
    </row>
    <row r="30" spans="1:24" ht="54.95" customHeight="1" x14ac:dyDescent="0.2">
      <c r="A30" s="215" t="s">
        <v>924</v>
      </c>
      <c r="B30" s="205" t="s">
        <v>934</v>
      </c>
      <c r="C30" s="206" t="s">
        <v>629</v>
      </c>
      <c r="D30" s="214"/>
      <c r="E30" s="141"/>
      <c r="F30" s="207"/>
      <c r="G30" s="286"/>
      <c r="H30" s="137"/>
      <c r="I30" s="142"/>
      <c r="J30" s="141"/>
      <c r="K30" s="141"/>
      <c r="L30" s="141"/>
      <c r="M30" s="133"/>
      <c r="N30" s="132"/>
      <c r="O30" s="132"/>
      <c r="P30" s="132"/>
      <c r="Q30" s="207" t="s">
        <v>592</v>
      </c>
      <c r="R30" s="207" t="s">
        <v>65</v>
      </c>
      <c r="S30" s="207" t="s">
        <v>65</v>
      </c>
      <c r="T30" s="208" t="s">
        <v>22</v>
      </c>
      <c r="U30" s="208" t="s">
        <v>22</v>
      </c>
      <c r="V30" s="208" t="s">
        <v>967</v>
      </c>
      <c r="W30" s="207" t="s">
        <v>974</v>
      </c>
      <c r="X30" s="209"/>
    </row>
    <row r="31" spans="1:24" ht="54.95" customHeight="1" x14ac:dyDescent="0.2">
      <c r="A31" s="214" t="s">
        <v>922</v>
      </c>
      <c r="B31" s="205" t="s">
        <v>934</v>
      </c>
      <c r="C31" s="206" t="s">
        <v>629</v>
      </c>
      <c r="D31" s="214"/>
      <c r="E31" s="137"/>
      <c r="F31" s="219"/>
      <c r="G31" s="286"/>
      <c r="H31" s="137"/>
      <c r="I31" s="142"/>
      <c r="J31" s="137"/>
      <c r="K31" s="137"/>
      <c r="L31" s="137"/>
      <c r="M31" s="137"/>
      <c r="N31" s="137"/>
      <c r="O31" s="137"/>
      <c r="P31" s="137"/>
      <c r="Q31" s="219" t="s">
        <v>757</v>
      </c>
      <c r="R31" s="219" t="s">
        <v>942</v>
      </c>
      <c r="S31" s="219" t="s">
        <v>944</v>
      </c>
      <c r="T31" s="219" t="s">
        <v>65</v>
      </c>
      <c r="U31" s="219" t="s">
        <v>961</v>
      </c>
      <c r="V31" s="219" t="s">
        <v>968</v>
      </c>
      <c r="W31" s="318" t="s">
        <v>990</v>
      </c>
      <c r="X31" s="209"/>
    </row>
    <row r="32" spans="1:24" ht="54.95" customHeight="1" x14ac:dyDescent="0.2">
      <c r="A32" s="214" t="s">
        <v>921</v>
      </c>
      <c r="B32" s="205" t="s">
        <v>934</v>
      </c>
      <c r="C32" s="206" t="s">
        <v>629</v>
      </c>
      <c r="D32" s="214"/>
      <c r="E32" s="137"/>
      <c r="F32" s="219"/>
      <c r="G32" s="286"/>
      <c r="H32" s="137"/>
      <c r="I32" s="142"/>
      <c r="J32" s="137"/>
      <c r="K32" s="137"/>
      <c r="L32" s="137"/>
      <c r="M32" s="137"/>
      <c r="N32" s="137"/>
      <c r="O32" s="137"/>
      <c r="P32" s="137"/>
      <c r="Q32" s="219" t="s">
        <v>757</v>
      </c>
      <c r="R32" s="219" t="s">
        <v>942</v>
      </c>
      <c r="S32" s="219" t="s">
        <v>944</v>
      </c>
      <c r="T32" s="219" t="s">
        <v>473</v>
      </c>
      <c r="U32" s="219" t="s">
        <v>960</v>
      </c>
      <c r="V32" s="219" t="s">
        <v>969</v>
      </c>
      <c r="W32" s="316" t="s">
        <v>974</v>
      </c>
      <c r="X32" s="315"/>
    </row>
    <row r="33" spans="1:24" ht="54.95" customHeight="1" x14ac:dyDescent="0.2">
      <c r="A33" s="214" t="s">
        <v>862</v>
      </c>
      <c r="B33" s="205" t="s">
        <v>934</v>
      </c>
      <c r="C33" s="206" t="s">
        <v>629</v>
      </c>
      <c r="D33" s="214"/>
      <c r="E33" s="137"/>
      <c r="F33" s="219"/>
      <c r="G33" s="286"/>
      <c r="H33" s="137"/>
      <c r="I33" s="142"/>
      <c r="J33" s="137"/>
      <c r="K33" s="137"/>
      <c r="L33" s="137"/>
      <c r="M33" s="135"/>
      <c r="N33" s="137"/>
      <c r="O33" s="137"/>
      <c r="P33" s="137"/>
      <c r="Q33" s="219" t="s">
        <v>22</v>
      </c>
      <c r="R33" s="219" t="s">
        <v>22</v>
      </c>
      <c r="S33" s="219" t="s">
        <v>22</v>
      </c>
      <c r="T33" s="219" t="s">
        <v>22</v>
      </c>
      <c r="U33" s="219" t="s">
        <v>22</v>
      </c>
      <c r="V33" s="219" t="s">
        <v>22</v>
      </c>
      <c r="W33" s="219" t="s">
        <v>975</v>
      </c>
      <c r="X33" s="315"/>
    </row>
    <row r="34" spans="1:24" ht="54.95" customHeight="1" x14ac:dyDescent="0.2">
      <c r="A34" s="214" t="s">
        <v>920</v>
      </c>
      <c r="B34" s="205" t="s">
        <v>934</v>
      </c>
      <c r="C34" s="206" t="s">
        <v>629</v>
      </c>
      <c r="D34" s="214"/>
      <c r="E34" s="137"/>
      <c r="F34" s="219"/>
      <c r="G34" s="286"/>
      <c r="H34" s="137"/>
      <c r="I34" s="142"/>
      <c r="J34" s="137"/>
      <c r="K34" s="137"/>
      <c r="L34" s="137"/>
      <c r="M34" s="135"/>
      <c r="N34" s="137"/>
      <c r="O34" s="137"/>
      <c r="P34" s="137"/>
      <c r="Q34" s="219" t="s">
        <v>65</v>
      </c>
      <c r="R34" s="219" t="s">
        <v>65</v>
      </c>
      <c r="S34" s="219" t="s">
        <v>65</v>
      </c>
      <c r="T34" s="219" t="s">
        <v>473</v>
      </c>
      <c r="U34" s="219" t="s">
        <v>65</v>
      </c>
      <c r="V34" s="219" t="s">
        <v>65</v>
      </c>
      <c r="W34" s="316" t="s">
        <v>990</v>
      </c>
      <c r="X34" s="315"/>
    </row>
    <row r="35" spans="1:24" ht="54.95" customHeight="1" x14ac:dyDescent="0.2">
      <c r="A35" s="214" t="s">
        <v>905</v>
      </c>
      <c r="B35" s="214" t="s">
        <v>852</v>
      </c>
      <c r="C35" s="205" t="s">
        <v>907</v>
      </c>
      <c r="D35" s="214"/>
      <c r="E35" s="137"/>
      <c r="F35" s="219"/>
      <c r="G35" s="286"/>
      <c r="H35" s="137"/>
      <c r="I35" s="142"/>
      <c r="J35" s="137"/>
      <c r="K35" s="137"/>
      <c r="L35" s="137"/>
      <c r="M35" s="135"/>
      <c r="N35" s="135"/>
      <c r="O35" s="135"/>
      <c r="P35" s="135"/>
      <c r="Q35" s="219" t="s">
        <v>65</v>
      </c>
      <c r="R35" s="219" t="s">
        <v>943</v>
      </c>
      <c r="S35" s="219" t="s">
        <v>783</v>
      </c>
      <c r="T35" s="219" t="s">
        <v>22</v>
      </c>
      <c r="U35" s="219" t="s">
        <v>22</v>
      </c>
      <c r="V35" s="219" t="s">
        <v>65</v>
      </c>
      <c r="W35" s="219" t="s">
        <v>316</v>
      </c>
      <c r="X35" s="315"/>
    </row>
    <row r="36" spans="1:24" ht="54.95" customHeight="1" x14ac:dyDescent="0.2">
      <c r="A36" s="214" t="s">
        <v>850</v>
      </c>
      <c r="B36" s="214" t="s">
        <v>77</v>
      </c>
      <c r="C36" s="205" t="s">
        <v>853</v>
      </c>
      <c r="D36" s="214"/>
      <c r="E36" s="137"/>
      <c r="F36" s="219"/>
      <c r="G36" s="286"/>
      <c r="H36" s="137"/>
      <c r="I36" s="142"/>
      <c r="J36" s="137"/>
      <c r="K36" s="137"/>
      <c r="L36" s="137"/>
      <c r="M36" s="135"/>
      <c r="N36" s="135"/>
      <c r="O36" s="135"/>
      <c r="P36" s="135"/>
      <c r="Q36" s="219" t="s">
        <v>22</v>
      </c>
      <c r="R36" s="219" t="s">
        <v>22</v>
      </c>
      <c r="S36" s="219" t="s">
        <v>22</v>
      </c>
      <c r="T36" s="219" t="s">
        <v>65</v>
      </c>
      <c r="U36" s="219" t="s">
        <v>64</v>
      </c>
      <c r="V36" s="219" t="s">
        <v>783</v>
      </c>
      <c r="W36" s="219" t="s">
        <v>976</v>
      </c>
      <c r="X36" s="315"/>
    </row>
    <row r="37" spans="1:24" ht="54.95" customHeight="1" x14ac:dyDescent="0.2">
      <c r="A37" s="201" t="s">
        <v>957</v>
      </c>
      <c r="B37" s="205" t="s">
        <v>900</v>
      </c>
      <c r="C37" s="313" t="s">
        <v>932</v>
      </c>
      <c r="D37" s="201"/>
      <c r="E37" s="196"/>
      <c r="F37" s="208"/>
      <c r="G37" s="286"/>
      <c r="H37" s="137"/>
      <c r="I37" s="138"/>
      <c r="J37" s="141"/>
      <c r="K37" s="256"/>
      <c r="L37" s="196"/>
      <c r="M37" s="135"/>
      <c r="N37" s="137"/>
      <c r="O37" s="135"/>
      <c r="P37" s="137"/>
      <c r="Q37" s="208"/>
      <c r="R37" s="208" t="s">
        <v>22</v>
      </c>
      <c r="S37" s="208" t="s">
        <v>22</v>
      </c>
      <c r="T37" s="208" t="s">
        <v>65</v>
      </c>
      <c r="U37" s="208" t="s">
        <v>958</v>
      </c>
      <c r="V37" s="208" t="s">
        <v>22</v>
      </c>
      <c r="W37" s="219" t="s">
        <v>985</v>
      </c>
      <c r="X37" s="315"/>
    </row>
    <row r="38" spans="1:24" ht="54.95" customHeight="1" x14ac:dyDescent="0.2">
      <c r="A38" s="201" t="s">
        <v>977</v>
      </c>
      <c r="B38" s="205" t="s">
        <v>900</v>
      </c>
      <c r="C38" s="304" t="s">
        <v>971</v>
      </c>
      <c r="D38" s="201"/>
      <c r="E38" s="196"/>
      <c r="F38" s="208"/>
      <c r="G38" s="286"/>
      <c r="H38" s="137"/>
      <c r="I38" s="138"/>
      <c r="J38" s="141"/>
      <c r="K38" s="256"/>
      <c r="L38" s="196"/>
      <c r="M38" s="135"/>
      <c r="N38" s="137"/>
      <c r="O38" s="135"/>
      <c r="P38" s="137"/>
      <c r="Q38" s="208"/>
      <c r="R38" s="208"/>
      <c r="S38" s="208"/>
      <c r="T38" s="208"/>
      <c r="U38" s="208" t="s">
        <v>22</v>
      </c>
      <c r="V38" s="208" t="s">
        <v>64</v>
      </c>
      <c r="W38" s="219" t="s">
        <v>985</v>
      </c>
      <c r="X38" s="315"/>
    </row>
    <row r="39" spans="1:24" ht="54.95" customHeight="1" x14ac:dyDescent="0.2">
      <c r="A39" s="214" t="s">
        <v>824</v>
      </c>
      <c r="B39" s="214" t="s">
        <v>518</v>
      </c>
      <c r="C39" s="213" t="s">
        <v>811</v>
      </c>
      <c r="D39" s="214"/>
      <c r="E39" s="137"/>
      <c r="F39" s="219"/>
      <c r="G39" s="286"/>
      <c r="H39" s="137"/>
      <c r="I39" s="142"/>
      <c r="J39" s="137"/>
      <c r="K39" s="137"/>
      <c r="L39" s="137"/>
      <c r="M39" s="135"/>
      <c r="N39" s="135"/>
      <c r="O39" s="135"/>
      <c r="P39" s="135"/>
      <c r="Q39" s="219" t="s">
        <v>65</v>
      </c>
      <c r="R39" s="219" t="s">
        <v>943</v>
      </c>
      <c r="S39" s="219" t="s">
        <v>948</v>
      </c>
      <c r="T39" s="219" t="s">
        <v>65</v>
      </c>
      <c r="U39" s="219" t="s">
        <v>951</v>
      </c>
      <c r="V39" s="219" t="s">
        <v>966</v>
      </c>
      <c r="W39" s="219" t="s">
        <v>974</v>
      </c>
      <c r="X39" s="315"/>
    </row>
    <row r="40" spans="1:24" ht="54.95" customHeight="1" x14ac:dyDescent="0.2">
      <c r="A40" s="214" t="s">
        <v>991</v>
      </c>
      <c r="B40" s="214" t="s">
        <v>876</v>
      </c>
      <c r="C40" s="229" t="s">
        <v>860</v>
      </c>
      <c r="D40" s="214"/>
      <c r="E40" s="137"/>
      <c r="F40" s="219"/>
      <c r="G40" s="286"/>
      <c r="H40" s="137"/>
      <c r="I40" s="142"/>
      <c r="J40" s="137"/>
      <c r="K40" s="137"/>
      <c r="L40" s="137"/>
      <c r="M40" s="135"/>
      <c r="N40" s="135"/>
      <c r="O40" s="135"/>
      <c r="P40" s="135"/>
      <c r="Q40" s="219"/>
      <c r="R40" s="219"/>
      <c r="S40" s="219"/>
      <c r="T40" s="219"/>
      <c r="U40" s="219" t="s">
        <v>22</v>
      </c>
      <c r="V40" s="219" t="s">
        <v>22</v>
      </c>
      <c r="W40" s="219" t="s">
        <v>316</v>
      </c>
      <c r="X40" s="315"/>
    </row>
    <row r="41" spans="1:24" ht="54.95" customHeight="1" x14ac:dyDescent="0.2">
      <c r="A41" s="214" t="s">
        <v>981</v>
      </c>
      <c r="B41" s="214" t="s">
        <v>77</v>
      </c>
      <c r="C41" s="314" t="s">
        <v>933</v>
      </c>
      <c r="D41" s="214"/>
      <c r="E41" s="137"/>
      <c r="F41" s="219"/>
      <c r="G41" s="286"/>
      <c r="H41" s="137"/>
      <c r="I41" s="142"/>
      <c r="J41" s="137"/>
      <c r="K41" s="137"/>
      <c r="L41" s="137"/>
      <c r="M41" s="135"/>
      <c r="N41" s="135"/>
      <c r="O41" s="135"/>
      <c r="P41" s="135"/>
      <c r="Q41" s="219"/>
      <c r="R41" s="219"/>
      <c r="S41" s="219"/>
      <c r="T41" s="219"/>
      <c r="U41" s="219" t="s">
        <v>22</v>
      </c>
      <c r="V41" s="219" t="s">
        <v>22</v>
      </c>
      <c r="W41" s="219" t="s">
        <v>982</v>
      </c>
      <c r="X41" s="315"/>
    </row>
    <row r="42" spans="1:24" ht="54.95" customHeight="1" x14ac:dyDescent="0.2">
      <c r="A42" s="214" t="s">
        <v>816</v>
      </c>
      <c r="B42" s="205" t="s">
        <v>934</v>
      </c>
      <c r="C42" s="206" t="s">
        <v>629</v>
      </c>
      <c r="D42" s="214"/>
      <c r="E42" s="137"/>
      <c r="F42" s="219"/>
      <c r="G42" s="286"/>
      <c r="H42" s="137"/>
      <c r="I42" s="140"/>
      <c r="J42" s="132"/>
      <c r="K42" s="135"/>
      <c r="L42" s="137"/>
      <c r="M42" s="135"/>
      <c r="N42" s="135"/>
      <c r="O42" s="135"/>
      <c r="P42" s="135"/>
      <c r="Q42" s="219" t="s">
        <v>22</v>
      </c>
      <c r="R42" s="219" t="s">
        <v>22</v>
      </c>
      <c r="S42" s="219" t="s">
        <v>22</v>
      </c>
      <c r="T42" s="219" t="s">
        <v>22</v>
      </c>
      <c r="U42" s="219" t="s">
        <v>22</v>
      </c>
      <c r="V42" s="219" t="s">
        <v>22</v>
      </c>
      <c r="W42" s="294" t="s">
        <v>185</v>
      </c>
      <c r="X42" s="315"/>
    </row>
    <row r="43" spans="1:24" ht="54.95" customHeight="1" x14ac:dyDescent="0.2">
      <c r="A43" s="214" t="s">
        <v>918</v>
      </c>
      <c r="B43" s="205" t="s">
        <v>934</v>
      </c>
      <c r="C43" s="206" t="s">
        <v>629</v>
      </c>
      <c r="D43" s="214"/>
      <c r="E43" s="137"/>
      <c r="F43" s="219"/>
      <c r="G43" s="286"/>
      <c r="H43" s="137"/>
      <c r="I43" s="140"/>
      <c r="J43" s="132"/>
      <c r="K43" s="135"/>
      <c r="L43" s="137"/>
      <c r="M43" s="135"/>
      <c r="N43" s="135"/>
      <c r="O43" s="135"/>
      <c r="P43" s="135"/>
      <c r="Q43" s="219" t="s">
        <v>65</v>
      </c>
      <c r="R43" s="219" t="s">
        <v>65</v>
      </c>
      <c r="S43" s="219" t="s">
        <v>65</v>
      </c>
      <c r="T43" s="219" t="s">
        <v>22</v>
      </c>
      <c r="U43" s="219" t="s">
        <v>962</v>
      </c>
      <c r="V43" s="219" t="s">
        <v>65</v>
      </c>
      <c r="W43" s="316" t="s">
        <v>988</v>
      </c>
      <c r="X43" s="315"/>
    </row>
    <row r="44" spans="1:24" ht="54.95" customHeight="1" x14ac:dyDescent="0.2">
      <c r="A44" s="277" t="s">
        <v>875</v>
      </c>
      <c r="B44" s="214" t="s">
        <v>876</v>
      </c>
      <c r="C44" s="300" t="s">
        <v>908</v>
      </c>
      <c r="D44" s="214"/>
      <c r="E44" s="137"/>
      <c r="F44" s="207"/>
      <c r="G44" s="286"/>
      <c r="H44" s="137"/>
      <c r="I44" s="146"/>
      <c r="J44" s="132"/>
      <c r="K44" s="137"/>
      <c r="L44" s="137"/>
      <c r="M44" s="135"/>
      <c r="N44" s="135"/>
      <c r="O44" s="135"/>
      <c r="P44" s="135"/>
      <c r="Q44" s="207" t="s">
        <v>757</v>
      </c>
      <c r="R44" s="207" t="s">
        <v>942</v>
      </c>
      <c r="S44" s="207" t="s">
        <v>949</v>
      </c>
      <c r="T44" s="207" t="s">
        <v>65</v>
      </c>
      <c r="U44" s="207" t="s">
        <v>963</v>
      </c>
      <c r="V44" s="207" t="s">
        <v>970</v>
      </c>
      <c r="W44" s="207" t="s">
        <v>974</v>
      </c>
      <c r="X44" s="209"/>
    </row>
    <row r="45" spans="1:24" ht="54.95" customHeight="1" x14ac:dyDescent="0.2">
      <c r="A45" s="277" t="s">
        <v>954</v>
      </c>
      <c r="B45" s="214" t="s">
        <v>77</v>
      </c>
      <c r="C45" s="313" t="s">
        <v>932</v>
      </c>
      <c r="D45" s="214"/>
      <c r="E45" s="137"/>
      <c r="F45" s="207"/>
      <c r="G45" s="286"/>
      <c r="H45" s="137"/>
      <c r="I45" s="146"/>
      <c r="J45" s="132"/>
      <c r="K45" s="137"/>
      <c r="L45" s="137"/>
      <c r="M45" s="135"/>
      <c r="N45" s="135"/>
      <c r="O45" s="135"/>
      <c r="P45" s="135"/>
      <c r="Q45" s="207"/>
      <c r="R45" s="207"/>
      <c r="S45" s="207"/>
      <c r="T45" s="207" t="s">
        <v>783</v>
      </c>
      <c r="U45" s="208" t="s">
        <v>22</v>
      </c>
      <c r="V45" s="207" t="s">
        <v>64</v>
      </c>
      <c r="W45" s="207" t="s">
        <v>978</v>
      </c>
      <c r="X45" s="209"/>
    </row>
    <row r="46" spans="1:24" ht="54.95" customHeight="1" x14ac:dyDescent="0.2">
      <c r="A46" s="277" t="s">
        <v>861</v>
      </c>
      <c r="B46" s="214" t="s">
        <v>77</v>
      </c>
      <c r="C46" s="279" t="s">
        <v>855</v>
      </c>
      <c r="D46" s="214"/>
      <c r="E46" s="137"/>
      <c r="F46" s="207"/>
      <c r="G46" s="286"/>
      <c r="H46" s="137"/>
      <c r="I46" s="146"/>
      <c r="J46" s="132"/>
      <c r="K46" s="137"/>
      <c r="L46" s="137"/>
      <c r="M46" s="135"/>
      <c r="N46" s="135"/>
      <c r="O46" s="135"/>
      <c r="P46" s="135"/>
      <c r="Q46" s="207" t="s">
        <v>757</v>
      </c>
      <c r="R46" s="207" t="s">
        <v>942</v>
      </c>
      <c r="S46" s="207" t="s">
        <v>950</v>
      </c>
      <c r="T46" s="207" t="s">
        <v>473</v>
      </c>
      <c r="U46" s="207" t="s">
        <v>964</v>
      </c>
      <c r="V46" s="208" t="s">
        <v>22</v>
      </c>
      <c r="W46" s="207" t="s">
        <v>989</v>
      </c>
      <c r="X46" s="209"/>
    </row>
    <row r="47" spans="1:24" ht="54.95" customHeight="1" x14ac:dyDescent="0.2">
      <c r="A47" s="214" t="s">
        <v>835</v>
      </c>
      <c r="B47" s="214" t="s">
        <v>518</v>
      </c>
      <c r="C47" s="309" t="s">
        <v>836</v>
      </c>
      <c r="D47" s="214"/>
      <c r="E47" s="137"/>
      <c r="F47" s="219"/>
      <c r="G47" s="286"/>
      <c r="H47" s="137"/>
      <c r="I47" s="135"/>
      <c r="J47" s="135"/>
      <c r="K47" s="137"/>
      <c r="L47" s="137"/>
      <c r="M47" s="135"/>
      <c r="N47" s="135"/>
      <c r="O47" s="135"/>
      <c r="P47" s="135"/>
      <c r="Q47" s="219" t="s">
        <v>893</v>
      </c>
      <c r="R47" s="219" t="s">
        <v>65</v>
      </c>
      <c r="S47" s="219" t="s">
        <v>951</v>
      </c>
      <c r="T47" s="219" t="s">
        <v>952</v>
      </c>
      <c r="U47" s="219" t="s">
        <v>65</v>
      </c>
      <c r="V47" s="219" t="s">
        <v>966</v>
      </c>
      <c r="W47" s="219" t="s">
        <v>974</v>
      </c>
      <c r="X47" s="315"/>
    </row>
    <row r="48" spans="1:24" ht="54.95" customHeight="1" x14ac:dyDescent="0.2">
      <c r="A48" s="156"/>
      <c r="B48" s="156"/>
      <c r="C48" s="156"/>
      <c r="D48" s="214" t="s">
        <v>650</v>
      </c>
      <c r="E48" s="149" t="s">
        <v>709</v>
      </c>
      <c r="F48" s="278"/>
      <c r="G48" s="286"/>
      <c r="H48" s="135"/>
      <c r="I48" s="135"/>
      <c r="J48" s="135"/>
      <c r="K48" s="137"/>
      <c r="L48" s="137"/>
    </row>
    <row r="49" spans="1:12" ht="54.95" customHeight="1" x14ac:dyDescent="0.2">
      <c r="A49" s="164"/>
      <c r="B49" s="152"/>
      <c r="C49" s="152"/>
      <c r="D49" s="152"/>
      <c r="E49" s="169"/>
      <c r="F49" s="169"/>
      <c r="G49" s="169"/>
      <c r="H49" s="251"/>
    </row>
    <row r="50" spans="1:12" ht="409.5" customHeight="1" x14ac:dyDescent="0.2">
      <c r="A50" s="242"/>
      <c r="B50" s="243"/>
      <c r="C50" s="243"/>
      <c r="D50" s="242"/>
      <c r="E50" s="232"/>
      <c r="F50" s="232"/>
      <c r="G50" s="232"/>
      <c r="H50" s="262"/>
    </row>
    <row r="51" spans="1:12" ht="60" hidden="1" customHeight="1" x14ac:dyDescent="0.2">
      <c r="A51" s="164"/>
      <c r="B51" s="164"/>
      <c r="C51" s="164"/>
      <c r="D51" s="164"/>
      <c r="E51" s="152"/>
      <c r="F51" s="152"/>
      <c r="G51" s="152"/>
      <c r="H51" s="251"/>
      <c r="I51" s="166"/>
      <c r="J51" s="152"/>
      <c r="K51" s="164"/>
      <c r="L51" s="164"/>
    </row>
    <row r="52" spans="1:12" ht="66.75" customHeight="1" x14ac:dyDescent="0.2">
      <c r="A52" s="164" t="s">
        <v>19</v>
      </c>
      <c r="B52" s="164"/>
      <c r="C52" s="164"/>
      <c r="D52" s="164"/>
      <c r="E52" s="152"/>
      <c r="F52" s="152"/>
      <c r="G52" s="152"/>
      <c r="H52" s="251"/>
      <c r="I52" s="166"/>
      <c r="J52" s="152"/>
      <c r="K52" s="164"/>
      <c r="L52" s="164"/>
    </row>
    <row r="53" spans="1:12" x14ac:dyDescent="0.2">
      <c r="A53" s="137" t="s">
        <v>0</v>
      </c>
      <c r="B53" s="130" t="s">
        <v>61</v>
      </c>
      <c r="C53" s="130" t="s">
        <v>62</v>
      </c>
      <c r="D53" s="130" t="s">
        <v>86</v>
      </c>
      <c r="E53" s="158"/>
      <c r="F53" s="158"/>
      <c r="G53" s="158"/>
      <c r="H53" s="207" t="s">
        <v>258</v>
      </c>
      <c r="I53" s="141" t="s">
        <v>263</v>
      </c>
      <c r="J53" s="158" t="s">
        <v>264</v>
      </c>
      <c r="K53" s="132"/>
      <c r="L53" s="132"/>
    </row>
    <row r="54" spans="1:12" ht="45" x14ac:dyDescent="0.2">
      <c r="A54" s="223" t="s">
        <v>204</v>
      </c>
      <c r="B54" s="205" t="s">
        <v>75</v>
      </c>
      <c r="C54" s="205" t="s">
        <v>120</v>
      </c>
      <c r="D54" s="205" t="s">
        <v>207</v>
      </c>
      <c r="E54" s="208" t="s">
        <v>22</v>
      </c>
      <c r="F54" s="208"/>
      <c r="G54" s="208"/>
      <c r="H54" s="208" t="s">
        <v>22</v>
      </c>
      <c r="I54" s="146"/>
      <c r="J54" s="133"/>
      <c r="K54" s="138"/>
      <c r="L54" s="137"/>
    </row>
    <row r="55" spans="1:12" ht="60" customHeight="1" x14ac:dyDescent="0.2">
      <c r="A55" s="223" t="s">
        <v>44</v>
      </c>
      <c r="B55" s="205" t="s">
        <v>75</v>
      </c>
      <c r="C55" s="205" t="s">
        <v>120</v>
      </c>
      <c r="D55" s="205" t="s">
        <v>88</v>
      </c>
      <c r="E55" s="201"/>
      <c r="F55" s="201"/>
      <c r="G55" s="201"/>
      <c r="H55" s="207"/>
      <c r="I55" s="141"/>
      <c r="J55" s="132"/>
      <c r="K55" s="138"/>
      <c r="L55" s="137"/>
    </row>
    <row r="56" spans="1:12" ht="60" customHeight="1" x14ac:dyDescent="0.2">
      <c r="A56" s="223" t="s">
        <v>203</v>
      </c>
      <c r="B56" s="205" t="s">
        <v>75</v>
      </c>
      <c r="C56" s="205" t="s">
        <v>120</v>
      </c>
      <c r="D56" s="205" t="s">
        <v>206</v>
      </c>
      <c r="E56" s="201"/>
      <c r="F56" s="201"/>
      <c r="G56" s="201"/>
      <c r="H56" s="208" t="s">
        <v>22</v>
      </c>
      <c r="I56" s="135" t="s">
        <v>22</v>
      </c>
      <c r="J56" s="141"/>
      <c r="K56" s="153"/>
      <c r="L56" s="133"/>
    </row>
    <row r="57" spans="1:12" ht="60" customHeight="1" x14ac:dyDescent="0.25">
      <c r="A57" s="223" t="s">
        <v>466</v>
      </c>
      <c r="B57" s="201" t="s">
        <v>75</v>
      </c>
      <c r="C57" s="203" t="s">
        <v>199</v>
      </c>
      <c r="D57" s="200" t="s">
        <v>530</v>
      </c>
      <c r="E57" s="200" t="s">
        <v>520</v>
      </c>
      <c r="F57" s="200"/>
      <c r="G57" s="200"/>
      <c r="H57" s="240" t="s">
        <v>22</v>
      </c>
      <c r="I57" s="135" t="s">
        <v>22</v>
      </c>
      <c r="J57" s="173" t="s">
        <v>426</v>
      </c>
      <c r="K57" s="138"/>
      <c r="L57" s="137"/>
    </row>
    <row r="58" spans="1:12" ht="60" customHeight="1" x14ac:dyDescent="0.2">
      <c r="A58" s="223" t="s">
        <v>724</v>
      </c>
      <c r="B58" s="214" t="s">
        <v>75</v>
      </c>
      <c r="C58" s="263" t="s">
        <v>652</v>
      </c>
      <c r="D58" s="200"/>
      <c r="E58" s="200"/>
      <c r="F58" s="201" t="s">
        <v>22</v>
      </c>
      <c r="G58" s="286" t="s">
        <v>22</v>
      </c>
      <c r="H58" s="201" t="s">
        <v>22</v>
      </c>
      <c r="I58" s="131"/>
      <c r="J58" s="130"/>
    </row>
    <row r="59" spans="1:12" ht="57.75" customHeight="1" x14ac:dyDescent="0.2">
      <c r="A59" s="223" t="s">
        <v>736</v>
      </c>
      <c r="B59" s="214" t="s">
        <v>518</v>
      </c>
      <c r="C59" s="276" t="s">
        <v>737</v>
      </c>
      <c r="D59" s="200"/>
      <c r="E59" s="200"/>
      <c r="F59" s="201" t="s">
        <v>22</v>
      </c>
      <c r="G59" s="286" t="s">
        <v>22</v>
      </c>
      <c r="H59" s="201" t="s">
        <v>22</v>
      </c>
      <c r="I59" s="131"/>
      <c r="J59" s="130"/>
    </row>
    <row r="60" spans="1:12" ht="57.75" customHeight="1" x14ac:dyDescent="0.2">
      <c r="A60" s="223" t="s">
        <v>342</v>
      </c>
      <c r="B60" s="205" t="s">
        <v>73</v>
      </c>
      <c r="C60" s="205" t="s">
        <v>199</v>
      </c>
      <c r="D60" s="205" t="s">
        <v>92</v>
      </c>
      <c r="E60" s="253"/>
      <c r="F60" s="253"/>
      <c r="G60" s="253"/>
      <c r="H60" s="208" t="s">
        <v>22</v>
      </c>
      <c r="I60" s="135" t="s">
        <v>22</v>
      </c>
      <c r="J60" s="141"/>
      <c r="K60" s="246"/>
      <c r="L60" s="246"/>
    </row>
    <row r="61" spans="1:12" ht="60" customHeight="1" x14ac:dyDescent="0.2">
      <c r="A61" s="223" t="s">
        <v>331</v>
      </c>
      <c r="B61" s="205" t="s">
        <v>223</v>
      </c>
      <c r="C61" s="205" t="s">
        <v>199</v>
      </c>
      <c r="D61" s="205" t="s">
        <v>325</v>
      </c>
      <c r="E61" s="201"/>
      <c r="F61" s="201"/>
      <c r="G61" s="201"/>
      <c r="H61" s="207"/>
      <c r="I61" s="146"/>
      <c r="J61" s="133" t="s">
        <v>22</v>
      </c>
      <c r="K61" s="138"/>
      <c r="L61" s="137"/>
    </row>
    <row r="62" spans="1:12" ht="60" customHeight="1" x14ac:dyDescent="0.2">
      <c r="A62" s="201" t="s">
        <v>723</v>
      </c>
      <c r="B62" s="205" t="s">
        <v>825</v>
      </c>
      <c r="C62" s="279" t="s">
        <v>779</v>
      </c>
      <c r="D62" s="200" t="s">
        <v>454</v>
      </c>
      <c r="E62" s="137" t="s">
        <v>683</v>
      </c>
      <c r="F62" s="201" t="s">
        <v>309</v>
      </c>
      <c r="G62" s="286" t="s">
        <v>22</v>
      </c>
      <c r="H62" s="137" t="s">
        <v>22</v>
      </c>
      <c r="I62" s="256" t="s">
        <v>184</v>
      </c>
      <c r="J62" s="137" t="s">
        <v>22</v>
      </c>
      <c r="K62" s="137"/>
      <c r="L62" s="137"/>
    </row>
    <row r="63" spans="1:12" ht="60" customHeight="1" x14ac:dyDescent="0.2">
      <c r="A63" s="223" t="s">
        <v>527</v>
      </c>
      <c r="B63" s="201" t="s">
        <v>77</v>
      </c>
      <c r="C63" s="204" t="s">
        <v>528</v>
      </c>
      <c r="D63" s="200" t="s">
        <v>444</v>
      </c>
      <c r="E63" s="201" t="s">
        <v>558</v>
      </c>
      <c r="F63" s="201"/>
      <c r="G63" s="201"/>
      <c r="H63" s="201" t="s">
        <v>64</v>
      </c>
      <c r="I63" s="135" t="s">
        <v>614</v>
      </c>
      <c r="J63" s="173"/>
      <c r="K63" s="138"/>
      <c r="L63" s="137"/>
    </row>
    <row r="64" spans="1:12" ht="60" customHeight="1" x14ac:dyDescent="0.2">
      <c r="A64" s="223" t="s">
        <v>354</v>
      </c>
      <c r="B64" s="205" t="s">
        <v>355</v>
      </c>
      <c r="C64" s="205" t="s">
        <v>199</v>
      </c>
      <c r="D64" s="205" t="s">
        <v>356</v>
      </c>
      <c r="E64" s="201"/>
      <c r="F64" s="201"/>
      <c r="G64" s="201"/>
      <c r="H64" s="208" t="s">
        <v>22</v>
      </c>
      <c r="I64" s="146"/>
      <c r="J64" s="141" t="s">
        <v>211</v>
      </c>
      <c r="K64" s="153"/>
      <c r="L64" s="133"/>
    </row>
    <row r="65" spans="1:21" ht="60" customHeight="1" x14ac:dyDescent="0.2">
      <c r="A65" s="223" t="s">
        <v>218</v>
      </c>
      <c r="B65" s="205" t="s">
        <v>223</v>
      </c>
      <c r="C65" s="205" t="s">
        <v>224</v>
      </c>
      <c r="D65" s="205" t="s">
        <v>225</v>
      </c>
      <c r="E65" s="201"/>
      <c r="F65" s="201"/>
      <c r="G65" s="201"/>
      <c r="H65" s="207"/>
      <c r="I65" s="146" t="s">
        <v>22</v>
      </c>
      <c r="J65" s="132"/>
      <c r="K65" s="150"/>
      <c r="L65" s="132"/>
    </row>
    <row r="66" spans="1:21" ht="57.75" customHeight="1" x14ac:dyDescent="0.2">
      <c r="A66" s="205" t="s">
        <v>845</v>
      </c>
      <c r="B66" s="205" t="s">
        <v>666</v>
      </c>
      <c r="C66" s="206" t="s">
        <v>629</v>
      </c>
      <c r="D66" s="205"/>
      <c r="E66" s="132"/>
      <c r="F66" s="208"/>
      <c r="G66" s="286"/>
      <c r="H66" s="137"/>
      <c r="I66" s="235"/>
      <c r="J66" s="132"/>
      <c r="K66" s="132"/>
      <c r="L66" s="132"/>
      <c r="M66" s="133"/>
      <c r="N66" s="133"/>
      <c r="O66" s="133"/>
      <c r="P66" s="133"/>
      <c r="Q66" s="208" t="s">
        <v>937</v>
      </c>
      <c r="R66" s="208" t="s">
        <v>22</v>
      </c>
      <c r="S66" s="208"/>
    </row>
    <row r="67" spans="1:21" ht="54.95" customHeight="1" x14ac:dyDescent="0.2">
      <c r="A67" s="205" t="s">
        <v>817</v>
      </c>
      <c r="B67" s="205" t="s">
        <v>666</v>
      </c>
      <c r="C67" s="206" t="s">
        <v>629</v>
      </c>
      <c r="D67" s="205"/>
      <c r="E67" s="132"/>
      <c r="F67" s="208"/>
      <c r="G67" s="286"/>
      <c r="H67" s="137"/>
      <c r="I67" s="235"/>
      <c r="J67" s="150"/>
      <c r="K67" s="132"/>
      <c r="L67" s="132"/>
    </row>
    <row r="68" spans="1:21" ht="60" customHeight="1" x14ac:dyDescent="0.2">
      <c r="A68" s="223" t="s">
        <v>218</v>
      </c>
      <c r="B68" s="205" t="s">
        <v>223</v>
      </c>
      <c r="C68" s="225" t="s">
        <v>547</v>
      </c>
      <c r="D68" s="205" t="s">
        <v>225</v>
      </c>
      <c r="E68" s="207" t="s">
        <v>559</v>
      </c>
      <c r="F68" s="207"/>
      <c r="G68" s="207"/>
      <c r="H68" s="208" t="s">
        <v>540</v>
      </c>
      <c r="I68" s="135" t="s">
        <v>22</v>
      </c>
      <c r="J68" s="132" t="s">
        <v>619</v>
      </c>
      <c r="K68" s="150"/>
      <c r="L68" s="132"/>
    </row>
    <row r="69" spans="1:21" ht="60" customHeight="1" x14ac:dyDescent="0.2">
      <c r="A69" s="223" t="s">
        <v>630</v>
      </c>
      <c r="B69" s="205" t="s">
        <v>223</v>
      </c>
      <c r="C69" s="225" t="s">
        <v>547</v>
      </c>
      <c r="D69" s="205" t="s">
        <v>639</v>
      </c>
      <c r="E69" s="261" t="s">
        <v>22</v>
      </c>
      <c r="F69" s="261"/>
      <c r="G69" s="261"/>
      <c r="H69" s="219" t="s">
        <v>22</v>
      </c>
      <c r="I69" s="135" t="s">
        <v>22</v>
      </c>
      <c r="J69" s="133" t="s">
        <v>22</v>
      </c>
      <c r="K69" s="232"/>
      <c r="L69" s="232"/>
    </row>
    <row r="70" spans="1:21" ht="60" customHeight="1" x14ac:dyDescent="0.2">
      <c r="A70" s="223" t="s">
        <v>205</v>
      </c>
      <c r="B70" s="205" t="s">
        <v>73</v>
      </c>
      <c r="C70" s="205" t="s">
        <v>209</v>
      </c>
      <c r="D70" s="205" t="s">
        <v>208</v>
      </c>
      <c r="E70" s="201"/>
      <c r="F70" s="201"/>
      <c r="G70" s="201"/>
      <c r="H70" s="207"/>
      <c r="I70" s="141" t="s">
        <v>200</v>
      </c>
      <c r="J70" s="133"/>
      <c r="K70" s="138"/>
      <c r="L70" s="137"/>
    </row>
    <row r="71" spans="1:21" ht="60" customHeight="1" x14ac:dyDescent="0.2">
      <c r="A71" s="223" t="s">
        <v>390</v>
      </c>
      <c r="B71" s="205" t="s">
        <v>380</v>
      </c>
      <c r="C71" s="206" t="s">
        <v>462</v>
      </c>
      <c r="D71" s="205" t="s">
        <v>394</v>
      </c>
      <c r="E71" s="201" t="s">
        <v>537</v>
      </c>
      <c r="F71" s="201"/>
      <c r="G71" s="201"/>
      <c r="H71" s="207" t="s">
        <v>316</v>
      </c>
      <c r="I71" s="137"/>
      <c r="J71" s="132"/>
      <c r="K71" s="138"/>
      <c r="L71" s="137"/>
    </row>
    <row r="72" spans="1:21" ht="60" customHeight="1" x14ac:dyDescent="0.2">
      <c r="A72" s="223" t="s">
        <v>543</v>
      </c>
      <c r="B72" s="205" t="s">
        <v>75</v>
      </c>
      <c r="C72" s="234" t="s">
        <v>544</v>
      </c>
      <c r="D72" s="205" t="s">
        <v>394</v>
      </c>
      <c r="E72" s="219" t="s">
        <v>22</v>
      </c>
      <c r="F72" s="219"/>
      <c r="G72" s="219"/>
      <c r="H72" s="207" t="s">
        <v>65</v>
      </c>
      <c r="I72" s="145" t="s">
        <v>233</v>
      </c>
      <c r="J72" s="132"/>
      <c r="K72" s="138"/>
      <c r="L72" s="137"/>
    </row>
    <row r="73" spans="1:21" ht="60" customHeight="1" x14ac:dyDescent="0.2">
      <c r="A73" s="223" t="s">
        <v>45</v>
      </c>
      <c r="B73" s="205" t="s">
        <v>73</v>
      </c>
      <c r="C73" s="229" t="s">
        <v>76</v>
      </c>
      <c r="D73" s="205" t="s">
        <v>89</v>
      </c>
      <c r="E73" s="205"/>
      <c r="F73" s="205"/>
      <c r="G73" s="205"/>
      <c r="H73" s="207" t="s">
        <v>316</v>
      </c>
      <c r="I73" s="135" t="s">
        <v>22</v>
      </c>
      <c r="J73" s="132" t="s">
        <v>451</v>
      </c>
      <c r="K73" s="138"/>
      <c r="L73" s="137"/>
    </row>
    <row r="74" spans="1:21" ht="60" customHeight="1" x14ac:dyDescent="0.2">
      <c r="A74" s="223" t="s">
        <v>161</v>
      </c>
      <c r="B74" s="205" t="s">
        <v>75</v>
      </c>
      <c r="C74" s="205" t="s">
        <v>396</v>
      </c>
      <c r="D74" s="205" t="s">
        <v>162</v>
      </c>
      <c r="E74" s="201"/>
      <c r="F74" s="201"/>
      <c r="G74" s="201"/>
      <c r="H74" s="208" t="s">
        <v>22</v>
      </c>
      <c r="I74" s="145" t="s">
        <v>185</v>
      </c>
      <c r="J74" s="133"/>
      <c r="K74" s="138"/>
      <c r="L74" s="137"/>
    </row>
    <row r="75" spans="1:21" ht="54.95" customHeight="1" x14ac:dyDescent="0.2">
      <c r="A75" s="205" t="s">
        <v>731</v>
      </c>
      <c r="B75" s="205" t="s">
        <v>666</v>
      </c>
      <c r="C75" s="206" t="s">
        <v>629</v>
      </c>
      <c r="D75" s="205"/>
      <c r="E75" s="132"/>
      <c r="F75" s="219" t="s">
        <v>309</v>
      </c>
      <c r="G75" s="286" t="s">
        <v>65</v>
      </c>
      <c r="H75" s="137" t="s">
        <v>65</v>
      </c>
      <c r="I75" s="235" t="s">
        <v>214</v>
      </c>
      <c r="J75" s="150" t="s">
        <v>65</v>
      </c>
      <c r="K75" s="132"/>
      <c r="L75" s="132"/>
    </row>
    <row r="76" spans="1:21" ht="60" customHeight="1" x14ac:dyDescent="0.2">
      <c r="A76" s="223" t="s">
        <v>226</v>
      </c>
      <c r="B76" s="205" t="s">
        <v>223</v>
      </c>
      <c r="C76" s="205" t="s">
        <v>199</v>
      </c>
      <c r="D76" s="205" t="s">
        <v>235</v>
      </c>
      <c r="E76" s="208"/>
      <c r="F76" s="208"/>
      <c r="G76" s="208"/>
      <c r="H76" s="207"/>
      <c r="I76" s="146" t="s">
        <v>22</v>
      </c>
      <c r="J76" s="133" t="s">
        <v>22</v>
      </c>
      <c r="K76" s="140"/>
      <c r="L76" s="141"/>
    </row>
    <row r="77" spans="1:21" ht="54.95" customHeight="1" x14ac:dyDescent="0.2">
      <c r="A77" s="223" t="s">
        <v>472</v>
      </c>
      <c r="B77" s="205" t="s">
        <v>75</v>
      </c>
      <c r="C77" s="203" t="s">
        <v>199</v>
      </c>
      <c r="D77" s="205" t="s">
        <v>119</v>
      </c>
      <c r="E77" s="141" t="s">
        <v>686</v>
      </c>
      <c r="F77" s="219" t="s">
        <v>185</v>
      </c>
      <c r="G77" s="287" t="s">
        <v>22</v>
      </c>
      <c r="H77" s="201" t="s">
        <v>22</v>
      </c>
      <c r="I77" s="235"/>
      <c r="J77" s="235"/>
      <c r="K77" s="141"/>
      <c r="L77" s="141"/>
    </row>
    <row r="78" spans="1:21" ht="54.95" customHeight="1" x14ac:dyDescent="0.2">
      <c r="A78" s="205" t="s">
        <v>926</v>
      </c>
      <c r="B78" s="205" t="s">
        <v>876</v>
      </c>
      <c r="C78" s="279" t="s">
        <v>925</v>
      </c>
      <c r="D78" s="205"/>
      <c r="E78" s="132"/>
      <c r="F78" s="208"/>
      <c r="G78" s="286"/>
      <c r="H78" s="137"/>
      <c r="I78" s="235"/>
      <c r="J78" s="150"/>
      <c r="K78" s="132"/>
      <c r="L78" s="132"/>
      <c r="M78" s="133"/>
      <c r="N78" s="133"/>
      <c r="O78" s="135"/>
      <c r="P78" s="133"/>
      <c r="Q78" s="208" t="s">
        <v>64</v>
      </c>
      <c r="R78" s="208" t="s">
        <v>941</v>
      </c>
      <c r="S78" s="208" t="s">
        <v>947</v>
      </c>
      <c r="T78" s="208"/>
      <c r="U78" s="208"/>
    </row>
    <row r="79" spans="1:21" ht="60" customHeight="1" x14ac:dyDescent="0.2">
      <c r="A79" s="223" t="s">
        <v>425</v>
      </c>
      <c r="B79" s="205" t="s">
        <v>75</v>
      </c>
      <c r="C79" s="203" t="s">
        <v>199</v>
      </c>
      <c r="D79" s="205" t="s">
        <v>435</v>
      </c>
      <c r="E79" s="209"/>
      <c r="F79" s="209"/>
      <c r="G79" s="209"/>
      <c r="H79" s="208" t="s">
        <v>22</v>
      </c>
      <c r="I79" s="141" t="s">
        <v>446</v>
      </c>
      <c r="J79" s="132" t="s">
        <v>200</v>
      </c>
      <c r="K79" s="138"/>
      <c r="L79" s="137"/>
    </row>
    <row r="80" spans="1:21" ht="60" customHeight="1" x14ac:dyDescent="0.2">
      <c r="A80" s="223" t="s">
        <v>111</v>
      </c>
      <c r="B80" s="205" t="s">
        <v>77</v>
      </c>
      <c r="C80" s="205" t="s">
        <v>121</v>
      </c>
      <c r="D80" s="205" t="s">
        <v>113</v>
      </c>
      <c r="E80" s="201"/>
      <c r="F80" s="201"/>
      <c r="G80" s="201"/>
      <c r="H80" s="208" t="s">
        <v>22</v>
      </c>
      <c r="I80" s="141"/>
      <c r="J80" s="141" t="s">
        <v>211</v>
      </c>
      <c r="K80" s="138"/>
      <c r="L80" s="137"/>
    </row>
    <row r="81" spans="1:21" ht="60" customHeight="1" x14ac:dyDescent="0.2">
      <c r="A81" s="223" t="s">
        <v>188</v>
      </c>
      <c r="B81" s="205" t="s">
        <v>77</v>
      </c>
      <c r="C81" s="205" t="s">
        <v>199</v>
      </c>
      <c r="D81" s="205" t="s">
        <v>192</v>
      </c>
      <c r="E81" s="209"/>
      <c r="F81" s="209"/>
      <c r="G81" s="209"/>
      <c r="H81" s="207"/>
      <c r="I81" s="141" t="s">
        <v>200</v>
      </c>
      <c r="J81" s="137" t="s">
        <v>213</v>
      </c>
      <c r="K81" s="140"/>
      <c r="L81" s="141"/>
    </row>
    <row r="82" spans="1:21" ht="60" customHeight="1" x14ac:dyDescent="0.2">
      <c r="A82" s="223" t="s">
        <v>189</v>
      </c>
      <c r="B82" s="205" t="s">
        <v>77</v>
      </c>
      <c r="C82" s="205" t="s">
        <v>121</v>
      </c>
      <c r="D82" s="205" t="s">
        <v>193</v>
      </c>
      <c r="E82" s="209"/>
      <c r="F82" s="209"/>
      <c r="G82" s="209"/>
      <c r="H82" s="207" t="s">
        <v>275</v>
      </c>
      <c r="I82" s="141"/>
      <c r="J82" s="141"/>
      <c r="K82" s="138"/>
      <c r="L82" s="137"/>
    </row>
    <row r="83" spans="1:21" ht="54.95" customHeight="1" x14ac:dyDescent="0.2">
      <c r="A83" s="205" t="s">
        <v>877</v>
      </c>
      <c r="B83" s="205" t="s">
        <v>666</v>
      </c>
      <c r="C83" s="229" t="s">
        <v>860</v>
      </c>
      <c r="D83" s="205"/>
      <c r="E83" s="132"/>
      <c r="F83" s="219"/>
      <c r="G83" s="286"/>
      <c r="H83" s="135"/>
      <c r="I83" s="235"/>
      <c r="J83" s="153"/>
      <c r="K83" s="132"/>
      <c r="L83" s="132"/>
      <c r="M83" s="133"/>
      <c r="N83" s="133"/>
      <c r="O83" s="133"/>
      <c r="P83" s="133"/>
      <c r="Q83" s="219" t="s">
        <v>22</v>
      </c>
      <c r="R83" s="219" t="s">
        <v>22</v>
      </c>
      <c r="S83" s="219" t="s">
        <v>22</v>
      </c>
      <c r="T83" s="294" t="s">
        <v>185</v>
      </c>
      <c r="U83" s="294" t="s">
        <v>185</v>
      </c>
    </row>
    <row r="84" spans="1:21" ht="54.95" customHeight="1" x14ac:dyDescent="0.2">
      <c r="A84" s="205" t="s">
        <v>767</v>
      </c>
      <c r="B84" s="205" t="s">
        <v>77</v>
      </c>
      <c r="C84" s="300" t="s">
        <v>908</v>
      </c>
      <c r="D84" s="205"/>
      <c r="E84" s="132"/>
      <c r="F84" s="219"/>
      <c r="G84" s="286"/>
      <c r="H84" s="135"/>
      <c r="I84" s="235"/>
      <c r="J84" s="153"/>
      <c r="K84" s="132"/>
      <c r="L84" s="132"/>
      <c r="M84" s="133"/>
      <c r="N84" s="133"/>
      <c r="O84" s="133"/>
      <c r="P84" s="133"/>
      <c r="Q84" s="219" t="s">
        <v>22</v>
      </c>
      <c r="R84" s="294" t="s">
        <v>233</v>
      </c>
      <c r="S84" s="219"/>
    </row>
    <row r="85" spans="1:21" ht="45" x14ac:dyDescent="0.2">
      <c r="A85" s="249" t="s">
        <v>389</v>
      </c>
      <c r="B85" s="252" t="s">
        <v>77</v>
      </c>
      <c r="C85" s="267" t="s">
        <v>399</v>
      </c>
      <c r="D85" s="252" t="s">
        <v>92</v>
      </c>
      <c r="E85" s="254"/>
      <c r="F85" s="254"/>
      <c r="G85" s="254"/>
      <c r="H85" s="262" t="s">
        <v>64</v>
      </c>
      <c r="I85" s="245" t="s">
        <v>22</v>
      </c>
      <c r="J85" s="232" t="s">
        <v>64</v>
      </c>
      <c r="K85" s="232"/>
      <c r="L85" s="232"/>
    </row>
    <row r="86" spans="1:21" ht="58.5" customHeight="1" x14ac:dyDescent="0.25">
      <c r="A86" s="223" t="s">
        <v>70</v>
      </c>
      <c r="B86" s="201" t="s">
        <v>75</v>
      </c>
      <c r="C86" s="265" t="s">
        <v>681</v>
      </c>
      <c r="D86" s="201" t="s">
        <v>91</v>
      </c>
      <c r="E86" s="137" t="s">
        <v>687</v>
      </c>
      <c r="F86" s="240" t="s">
        <v>22</v>
      </c>
      <c r="G86" s="288" t="s">
        <v>22</v>
      </c>
      <c r="H86" s="201" t="s">
        <v>22</v>
      </c>
      <c r="I86" s="153"/>
      <c r="J86" s="235"/>
      <c r="K86" s="137"/>
      <c r="L86" s="137"/>
    </row>
    <row r="87" spans="1:21" ht="58.5" customHeight="1" x14ac:dyDescent="0.2">
      <c r="A87" s="201" t="s">
        <v>675</v>
      </c>
      <c r="B87" s="201" t="s">
        <v>651</v>
      </c>
      <c r="C87" s="225" t="s">
        <v>463</v>
      </c>
      <c r="D87" s="201"/>
      <c r="E87" s="137" t="s">
        <v>688</v>
      </c>
      <c r="F87" s="219" t="s">
        <v>432</v>
      </c>
      <c r="G87" s="287" t="s">
        <v>22</v>
      </c>
      <c r="H87" s="137" t="s">
        <v>22</v>
      </c>
      <c r="I87" s="153" t="s">
        <v>761</v>
      </c>
      <c r="J87" s="137" t="s">
        <v>22</v>
      </c>
      <c r="K87" s="137"/>
      <c r="L87" s="137"/>
    </row>
    <row r="88" spans="1:21" ht="54.95" customHeight="1" x14ac:dyDescent="0.2">
      <c r="A88" s="201" t="s">
        <v>729</v>
      </c>
      <c r="B88" s="201" t="s">
        <v>666</v>
      </c>
      <c r="C88" s="206" t="s">
        <v>629</v>
      </c>
      <c r="D88" s="201"/>
      <c r="E88" s="196"/>
      <c r="F88" s="201" t="s">
        <v>578</v>
      </c>
      <c r="G88" s="286" t="s">
        <v>65</v>
      </c>
      <c r="H88" s="137" t="s">
        <v>65</v>
      </c>
      <c r="I88" s="153" t="s">
        <v>756</v>
      </c>
      <c r="J88" s="141" t="s">
        <v>65</v>
      </c>
      <c r="K88" s="131"/>
      <c r="L88" s="196"/>
    </row>
    <row r="89" spans="1:21" ht="54.95" customHeight="1" x14ac:dyDescent="0.2">
      <c r="A89" s="201" t="s">
        <v>600</v>
      </c>
      <c r="B89" s="201" t="s">
        <v>829</v>
      </c>
      <c r="C89" s="233" t="s">
        <v>763</v>
      </c>
      <c r="D89" s="201" t="s">
        <v>654</v>
      </c>
      <c r="E89" s="196" t="s">
        <v>689</v>
      </c>
      <c r="F89" s="219" t="s">
        <v>65</v>
      </c>
      <c r="G89" s="286" t="s">
        <v>747</v>
      </c>
      <c r="H89" s="137" t="s">
        <v>753</v>
      </c>
      <c r="I89" s="153" t="s">
        <v>765</v>
      </c>
      <c r="J89" s="141" t="s">
        <v>65</v>
      </c>
      <c r="K89" s="131"/>
      <c r="L89" s="196"/>
    </row>
    <row r="90" spans="1:21" ht="54.95" customHeight="1" x14ac:dyDescent="0.2">
      <c r="A90" s="201" t="s">
        <v>665</v>
      </c>
      <c r="B90" s="201" t="s">
        <v>666</v>
      </c>
      <c r="C90" s="206" t="s">
        <v>629</v>
      </c>
      <c r="D90" s="201" t="s">
        <v>664</v>
      </c>
      <c r="E90" s="196" t="s">
        <v>690</v>
      </c>
      <c r="F90" s="219" t="s">
        <v>65</v>
      </c>
      <c r="G90" s="286" t="s">
        <v>65</v>
      </c>
      <c r="H90" s="137" t="s">
        <v>65</v>
      </c>
      <c r="I90" s="153" t="s">
        <v>214</v>
      </c>
      <c r="J90" s="133" t="s">
        <v>65</v>
      </c>
      <c r="K90" s="131"/>
      <c r="L90" s="196"/>
    </row>
    <row r="91" spans="1:21" ht="60" customHeight="1" x14ac:dyDescent="0.2">
      <c r="A91" s="223" t="s">
        <v>318</v>
      </c>
      <c r="B91" s="201" t="s">
        <v>75</v>
      </c>
      <c r="C91" s="214" t="s">
        <v>481</v>
      </c>
      <c r="D91" s="201" t="s">
        <v>327</v>
      </c>
      <c r="E91" s="230"/>
      <c r="F91" s="230"/>
      <c r="G91" s="230"/>
      <c r="H91" s="208" t="s">
        <v>22</v>
      </c>
      <c r="I91" s="133" t="s">
        <v>22</v>
      </c>
      <c r="J91" s="141" t="s">
        <v>22</v>
      </c>
      <c r="K91" s="153"/>
      <c r="L91" s="133"/>
    </row>
    <row r="92" spans="1:21" ht="54.95" customHeight="1" x14ac:dyDescent="0.2">
      <c r="A92" s="201" t="s">
        <v>608</v>
      </c>
      <c r="B92" s="201" t="s">
        <v>75</v>
      </c>
      <c r="C92" s="206" t="s">
        <v>629</v>
      </c>
      <c r="D92" s="201" t="s">
        <v>655</v>
      </c>
      <c r="E92" s="196" t="s">
        <v>691</v>
      </c>
      <c r="F92" s="219" t="s">
        <v>740</v>
      </c>
      <c r="G92" s="287" t="s">
        <v>22</v>
      </c>
      <c r="H92" s="137" t="s">
        <v>754</v>
      </c>
      <c r="I92" s="153"/>
      <c r="J92" s="137" t="s">
        <v>22</v>
      </c>
      <c r="K92" s="131"/>
      <c r="L92" s="196"/>
    </row>
    <row r="93" spans="1:21" ht="60" customHeight="1" x14ac:dyDescent="0.2">
      <c r="A93" s="223" t="s">
        <v>384</v>
      </c>
      <c r="B93" s="201" t="s">
        <v>77</v>
      </c>
      <c r="C93" s="217" t="s">
        <v>82</v>
      </c>
      <c r="D93" s="201" t="s">
        <v>385</v>
      </c>
      <c r="E93" s="230"/>
      <c r="F93" s="230"/>
      <c r="G93" s="230"/>
      <c r="H93" s="209" t="s">
        <v>316</v>
      </c>
      <c r="I93" s="132" t="s">
        <v>65</v>
      </c>
      <c r="J93" s="146" t="s">
        <v>65</v>
      </c>
      <c r="K93" s="138"/>
      <c r="L93" s="137"/>
    </row>
    <row r="94" spans="1:21" ht="60" customHeight="1" x14ac:dyDescent="0.2">
      <c r="A94" s="223" t="s">
        <v>312</v>
      </c>
      <c r="B94" s="201" t="s">
        <v>273</v>
      </c>
      <c r="C94" s="201" t="s">
        <v>216</v>
      </c>
      <c r="D94" s="201" t="s">
        <v>280</v>
      </c>
      <c r="E94" s="208"/>
      <c r="F94" s="208"/>
      <c r="G94" s="208"/>
      <c r="H94" s="209" t="s">
        <v>296</v>
      </c>
      <c r="I94" s="141"/>
      <c r="J94" s="132" t="s">
        <v>200</v>
      </c>
      <c r="K94" s="138"/>
      <c r="L94" s="137"/>
    </row>
    <row r="95" spans="1:21" ht="60" customHeight="1" x14ac:dyDescent="0.2">
      <c r="A95" s="223" t="s">
        <v>169</v>
      </c>
      <c r="B95" s="201" t="s">
        <v>273</v>
      </c>
      <c r="C95" s="205" t="s">
        <v>462</v>
      </c>
      <c r="D95" s="200" t="s">
        <v>172</v>
      </c>
      <c r="E95" s="201"/>
      <c r="F95" s="201"/>
      <c r="G95" s="201"/>
      <c r="H95" s="201" t="s">
        <v>316</v>
      </c>
      <c r="I95" s="148" t="s">
        <v>22</v>
      </c>
      <c r="J95" s="137" t="s">
        <v>22</v>
      </c>
      <c r="K95" s="138"/>
      <c r="L95" s="137"/>
    </row>
    <row r="96" spans="1:21" ht="54.95" customHeight="1" x14ac:dyDescent="0.2">
      <c r="A96" s="201" t="s">
        <v>550</v>
      </c>
      <c r="B96" s="201" t="s">
        <v>666</v>
      </c>
      <c r="C96" s="206" t="s">
        <v>629</v>
      </c>
      <c r="D96" s="201" t="s">
        <v>172</v>
      </c>
      <c r="E96" s="196" t="s">
        <v>685</v>
      </c>
      <c r="F96" s="208" t="s">
        <v>741</v>
      </c>
      <c r="G96" s="286" t="s">
        <v>65</v>
      </c>
      <c r="H96" s="137" t="s">
        <v>426</v>
      </c>
      <c r="I96" s="153" t="s">
        <v>200</v>
      </c>
      <c r="J96" s="137" t="s">
        <v>22</v>
      </c>
      <c r="K96" s="131"/>
      <c r="L96" s="196"/>
    </row>
    <row r="97" spans="1:21" ht="54.95" customHeight="1" x14ac:dyDescent="0.2">
      <c r="A97" s="201" t="s">
        <v>726</v>
      </c>
      <c r="B97" s="201" t="s">
        <v>666</v>
      </c>
      <c r="C97" s="206" t="s">
        <v>629</v>
      </c>
      <c r="D97" s="201"/>
      <c r="E97" s="196"/>
      <c r="F97" s="208" t="s">
        <v>578</v>
      </c>
      <c r="G97" s="286" t="s">
        <v>65</v>
      </c>
      <c r="H97" s="137" t="s">
        <v>65</v>
      </c>
      <c r="I97" s="153" t="s">
        <v>764</v>
      </c>
      <c r="J97" s="141" t="s">
        <v>768</v>
      </c>
      <c r="K97" s="131"/>
      <c r="L97" s="196"/>
    </row>
    <row r="98" spans="1:21" ht="54.95" customHeight="1" x14ac:dyDescent="0.2">
      <c r="A98" s="201" t="s">
        <v>762</v>
      </c>
      <c r="B98" s="201" t="s">
        <v>77</v>
      </c>
      <c r="C98" s="264" t="s">
        <v>909</v>
      </c>
      <c r="D98" s="201"/>
      <c r="E98" s="196"/>
      <c r="F98" s="208"/>
      <c r="G98" s="286"/>
      <c r="H98" s="137"/>
      <c r="I98" s="137"/>
      <c r="J98" s="141"/>
      <c r="K98" s="256"/>
      <c r="L98" s="196"/>
      <c r="M98" s="135"/>
      <c r="N98" s="135"/>
      <c r="O98" s="135"/>
      <c r="P98" s="135"/>
      <c r="Q98" s="208" t="s">
        <v>22</v>
      </c>
      <c r="R98" s="208" t="s">
        <v>22</v>
      </c>
      <c r="S98" s="208" t="s">
        <v>22</v>
      </c>
      <c r="T98" s="224" t="s">
        <v>185</v>
      </c>
      <c r="U98" s="224" t="s">
        <v>185</v>
      </c>
    </row>
    <row r="99" spans="1:21" ht="54.95" customHeight="1" x14ac:dyDescent="0.2">
      <c r="A99" s="201" t="s">
        <v>734</v>
      </c>
      <c r="B99" s="201" t="s">
        <v>715</v>
      </c>
      <c r="C99" s="276" t="s">
        <v>716</v>
      </c>
      <c r="D99" s="201"/>
      <c r="E99" s="275" t="s">
        <v>717</v>
      </c>
      <c r="F99" s="219" t="s">
        <v>309</v>
      </c>
      <c r="G99" s="286" t="s">
        <v>65</v>
      </c>
      <c r="H99" s="201" t="s">
        <v>753</v>
      </c>
      <c r="I99" s="278" t="s">
        <v>22</v>
      </c>
      <c r="J99" s="219"/>
      <c r="K99" s="131"/>
      <c r="L99" s="275"/>
    </row>
    <row r="100" spans="1:21" ht="60" customHeight="1" x14ac:dyDescent="0.25">
      <c r="A100" s="223" t="s">
        <v>584</v>
      </c>
      <c r="B100" s="201" t="s">
        <v>77</v>
      </c>
      <c r="C100" s="211" t="s">
        <v>587</v>
      </c>
      <c r="D100" s="201" t="s">
        <v>585</v>
      </c>
      <c r="E100" s="236" t="s">
        <v>22</v>
      </c>
      <c r="F100" s="236"/>
      <c r="G100" s="236"/>
      <c r="H100" s="240" t="s">
        <v>22</v>
      </c>
      <c r="I100" s="133"/>
      <c r="J100" s="141"/>
      <c r="K100" s="153"/>
      <c r="L100" s="133"/>
    </row>
    <row r="101" spans="1:21" ht="54.95" customHeight="1" x14ac:dyDescent="0.2">
      <c r="A101" s="201" t="s">
        <v>612</v>
      </c>
      <c r="B101" s="201" t="s">
        <v>77</v>
      </c>
      <c r="C101" s="203" t="s">
        <v>199</v>
      </c>
      <c r="D101" s="201" t="s">
        <v>613</v>
      </c>
      <c r="E101" s="196" t="s">
        <v>692</v>
      </c>
      <c r="F101" s="219" t="s">
        <v>64</v>
      </c>
      <c r="G101" s="287" t="s">
        <v>22</v>
      </c>
      <c r="H101" s="201" t="s">
        <v>22</v>
      </c>
      <c r="I101" s="153" t="s">
        <v>64</v>
      </c>
      <c r="J101" s="141"/>
      <c r="K101" s="131"/>
      <c r="L101" s="196"/>
    </row>
    <row r="102" spans="1:21" ht="60" customHeight="1" x14ac:dyDescent="0.2">
      <c r="A102" s="223" t="s">
        <v>497</v>
      </c>
      <c r="B102" s="201" t="s">
        <v>77</v>
      </c>
      <c r="C102" s="204" t="s">
        <v>395</v>
      </c>
      <c r="D102" s="200" t="s">
        <v>444</v>
      </c>
      <c r="E102" s="201" t="s">
        <v>65</v>
      </c>
      <c r="F102" s="201"/>
      <c r="G102" s="201"/>
      <c r="H102" s="208" t="s">
        <v>453</v>
      </c>
      <c r="I102" s="268" t="s">
        <v>228</v>
      </c>
      <c r="J102" s="137"/>
      <c r="K102" s="138"/>
      <c r="L102" s="137"/>
    </row>
    <row r="103" spans="1:21" ht="60" customHeight="1" x14ac:dyDescent="0.2">
      <c r="A103" s="223" t="s">
        <v>545</v>
      </c>
      <c r="B103" s="201" t="s">
        <v>75</v>
      </c>
      <c r="C103" s="213" t="s">
        <v>546</v>
      </c>
      <c r="D103" s="200" t="s">
        <v>173</v>
      </c>
      <c r="E103" s="208" t="s">
        <v>22</v>
      </c>
      <c r="F103" s="208"/>
      <c r="G103" s="208"/>
      <c r="H103" s="201" t="s">
        <v>65</v>
      </c>
      <c r="I103" s="141"/>
      <c r="J103" s="132"/>
      <c r="K103" s="138"/>
      <c r="L103" s="137"/>
    </row>
    <row r="104" spans="1:21" ht="54.95" customHeight="1" x14ac:dyDescent="0.25">
      <c r="A104" s="223" t="s">
        <v>231</v>
      </c>
      <c r="B104" s="201" t="s">
        <v>179</v>
      </c>
      <c r="C104" s="205" t="s">
        <v>536</v>
      </c>
      <c r="D104" s="200" t="s">
        <v>180</v>
      </c>
      <c r="E104" s="132" t="s">
        <v>693</v>
      </c>
      <c r="F104" s="240"/>
      <c r="G104" s="240"/>
      <c r="H104" s="201"/>
      <c r="I104" s="140"/>
      <c r="J104" s="132"/>
      <c r="K104" s="132"/>
      <c r="L104" s="132"/>
    </row>
    <row r="105" spans="1:21" s="296" customFormat="1" ht="54.95" customHeight="1" x14ac:dyDescent="0.2">
      <c r="A105" s="223" t="s">
        <v>548</v>
      </c>
      <c r="B105" s="223" t="s">
        <v>75</v>
      </c>
      <c r="C105" s="223" t="s">
        <v>629</v>
      </c>
      <c r="D105" s="297" t="s">
        <v>549</v>
      </c>
      <c r="E105" s="136" t="s">
        <v>694</v>
      </c>
      <c r="F105" s="223" t="s">
        <v>22</v>
      </c>
      <c r="G105" s="298" t="s">
        <v>22</v>
      </c>
      <c r="H105" s="223" t="s">
        <v>22</v>
      </c>
      <c r="I105" s="299"/>
      <c r="J105" s="136"/>
      <c r="K105" s="136"/>
      <c r="L105" s="136"/>
    </row>
    <row r="106" spans="1:21" ht="54.95" customHeight="1" x14ac:dyDescent="0.2">
      <c r="A106" s="201" t="s">
        <v>673</v>
      </c>
      <c r="B106" s="201" t="s">
        <v>666</v>
      </c>
      <c r="C106" s="206" t="s">
        <v>629</v>
      </c>
      <c r="D106" s="200" t="s">
        <v>674</v>
      </c>
      <c r="E106" s="132" t="s">
        <v>695</v>
      </c>
      <c r="F106" s="201" t="s">
        <v>65</v>
      </c>
      <c r="G106" s="286" t="s">
        <v>65</v>
      </c>
      <c r="H106" s="137" t="s">
        <v>65</v>
      </c>
      <c r="I106" s="142" t="s">
        <v>757</v>
      </c>
      <c r="J106" s="133" t="s">
        <v>65</v>
      </c>
      <c r="K106" s="150"/>
      <c r="L106" s="132"/>
    </row>
    <row r="107" spans="1:21" ht="60" customHeight="1" x14ac:dyDescent="0.2">
      <c r="A107" s="205" t="s">
        <v>240</v>
      </c>
      <c r="B107" s="214" t="s">
        <v>380</v>
      </c>
      <c r="C107" s="205" t="s">
        <v>653</v>
      </c>
      <c r="D107" s="205" t="s">
        <v>410</v>
      </c>
      <c r="E107" s="219" t="s">
        <v>22</v>
      </c>
      <c r="F107" s="219"/>
      <c r="G107" s="219"/>
      <c r="H107" s="219" t="s">
        <v>22</v>
      </c>
      <c r="I107" s="219" t="s">
        <v>22</v>
      </c>
      <c r="J107" s="219" t="s">
        <v>22</v>
      </c>
      <c r="K107" s="137"/>
      <c r="L107" s="273"/>
    </row>
    <row r="108" spans="1:21" ht="60" customHeight="1" x14ac:dyDescent="0.2">
      <c r="A108" s="223" t="s">
        <v>335</v>
      </c>
      <c r="B108" s="201" t="s">
        <v>340</v>
      </c>
      <c r="C108" s="201" t="s">
        <v>483</v>
      </c>
      <c r="D108" s="201" t="s">
        <v>339</v>
      </c>
      <c r="E108" s="208"/>
      <c r="F108" s="208"/>
      <c r="G108" s="208"/>
      <c r="H108" s="208" t="s">
        <v>22</v>
      </c>
      <c r="I108" s="141" t="s">
        <v>447</v>
      </c>
      <c r="J108" s="133" t="s">
        <v>233</v>
      </c>
      <c r="K108" s="138"/>
      <c r="L108" s="137"/>
    </row>
    <row r="109" spans="1:21" ht="60" customHeight="1" x14ac:dyDescent="0.2">
      <c r="A109" s="223" t="s">
        <v>272</v>
      </c>
      <c r="B109" s="201" t="s">
        <v>175</v>
      </c>
      <c r="C109" s="201" t="s">
        <v>216</v>
      </c>
      <c r="D109" s="200" t="s">
        <v>256</v>
      </c>
      <c r="E109" s="208"/>
      <c r="F109" s="208"/>
      <c r="G109" s="208"/>
      <c r="H109" s="219"/>
      <c r="I109" s="146"/>
      <c r="J109" s="132"/>
      <c r="K109" s="153"/>
      <c r="L109" s="133"/>
    </row>
    <row r="110" spans="1:21" ht="60" customHeight="1" x14ac:dyDescent="0.2">
      <c r="A110" s="223" t="s">
        <v>407</v>
      </c>
      <c r="B110" s="201" t="s">
        <v>77</v>
      </c>
      <c r="C110" s="201" t="s">
        <v>406</v>
      </c>
      <c r="D110" s="201" t="s">
        <v>405</v>
      </c>
      <c r="E110" s="207"/>
      <c r="F110" s="207"/>
      <c r="G110" s="207"/>
      <c r="H110" s="208" t="s">
        <v>22</v>
      </c>
      <c r="I110" s="136" t="s">
        <v>185</v>
      </c>
      <c r="J110" s="141"/>
      <c r="K110" s="140"/>
      <c r="L110" s="141"/>
    </row>
    <row r="111" spans="1:21" ht="54.95" customHeight="1" x14ac:dyDescent="0.25">
      <c r="A111" s="228" t="s">
        <v>59</v>
      </c>
      <c r="B111" s="214" t="s">
        <v>75</v>
      </c>
      <c r="C111" s="265" t="s">
        <v>682</v>
      </c>
      <c r="D111" s="214" t="s">
        <v>95</v>
      </c>
      <c r="E111" s="178" t="s">
        <v>699</v>
      </c>
      <c r="F111" s="238"/>
      <c r="G111" s="238"/>
      <c r="H111" s="201"/>
      <c r="I111" s="140"/>
      <c r="J111" s="141"/>
      <c r="K111" s="141"/>
      <c r="L111" s="178"/>
    </row>
    <row r="112" spans="1:21" ht="54.95" customHeight="1" x14ac:dyDescent="0.2">
      <c r="A112" s="259" t="s">
        <v>700</v>
      </c>
      <c r="B112" s="214" t="s">
        <v>77</v>
      </c>
      <c r="C112" s="225" t="s">
        <v>463</v>
      </c>
      <c r="D112" s="214"/>
      <c r="E112" s="141" t="s">
        <v>704</v>
      </c>
      <c r="F112" s="207"/>
      <c r="G112" s="207"/>
      <c r="H112" s="201"/>
      <c r="I112" s="142"/>
      <c r="J112" s="141"/>
      <c r="K112" s="141"/>
      <c r="L112" s="141"/>
    </row>
    <row r="113" spans="1:21" ht="60" customHeight="1" x14ac:dyDescent="0.2">
      <c r="A113" s="223" t="s">
        <v>7</v>
      </c>
      <c r="B113" s="201" t="s">
        <v>104</v>
      </c>
      <c r="C113" s="201" t="s">
        <v>82</v>
      </c>
      <c r="D113" s="201" t="s">
        <v>96</v>
      </c>
      <c r="E113" s="209"/>
      <c r="F113" s="209"/>
      <c r="G113" s="209"/>
      <c r="H113" s="209" t="s">
        <v>278</v>
      </c>
      <c r="I113" s="141"/>
      <c r="J113" s="132" t="s">
        <v>64</v>
      </c>
      <c r="K113" s="153"/>
      <c r="L113" s="133"/>
    </row>
    <row r="114" spans="1:21" ht="60" customHeight="1" x14ac:dyDescent="0.2">
      <c r="A114" s="228" t="s">
        <v>116</v>
      </c>
      <c r="B114" s="214" t="s">
        <v>123</v>
      </c>
      <c r="C114" s="214" t="s">
        <v>120</v>
      </c>
      <c r="D114" s="214" t="s">
        <v>117</v>
      </c>
      <c r="E114" s="201"/>
      <c r="F114" s="201"/>
      <c r="G114" s="201"/>
      <c r="H114" s="208" t="s">
        <v>22</v>
      </c>
      <c r="I114" s="146" t="s">
        <v>22</v>
      </c>
      <c r="J114" s="133" t="s">
        <v>22</v>
      </c>
      <c r="K114" s="138"/>
      <c r="L114" s="137"/>
    </row>
    <row r="115" spans="1:21" ht="54.95" customHeight="1" x14ac:dyDescent="0.2">
      <c r="A115" s="201" t="s">
        <v>755</v>
      </c>
      <c r="B115" s="201" t="s">
        <v>77</v>
      </c>
      <c r="C115" s="264" t="s">
        <v>910</v>
      </c>
      <c r="D115" s="200"/>
      <c r="E115" s="132"/>
      <c r="F115" s="201"/>
      <c r="G115" s="286"/>
      <c r="H115" s="137"/>
      <c r="I115" s="142"/>
      <c r="J115" s="133"/>
      <c r="K115" s="150"/>
      <c r="L115" s="132"/>
      <c r="M115" s="133"/>
      <c r="N115" s="133"/>
      <c r="O115" s="133"/>
      <c r="P115" s="133"/>
      <c r="Q115" s="219" t="s">
        <v>22</v>
      </c>
      <c r="R115" s="219" t="s">
        <v>22</v>
      </c>
      <c r="S115" s="219" t="s">
        <v>22</v>
      </c>
      <c r="T115" s="294" t="s">
        <v>185</v>
      </c>
      <c r="U115" s="294" t="s">
        <v>185</v>
      </c>
    </row>
    <row r="116" spans="1:21" ht="54.95" customHeight="1" x14ac:dyDescent="0.2">
      <c r="A116" s="215" t="s">
        <v>725</v>
      </c>
      <c r="B116" s="201" t="s">
        <v>666</v>
      </c>
      <c r="C116" s="206" t="s">
        <v>629</v>
      </c>
      <c r="D116" s="214"/>
      <c r="E116" s="141"/>
      <c r="F116" s="207" t="s">
        <v>578</v>
      </c>
      <c r="G116" s="286" t="s">
        <v>748</v>
      </c>
      <c r="H116" s="137" t="s">
        <v>598</v>
      </c>
      <c r="I116" s="142" t="s">
        <v>757</v>
      </c>
      <c r="J116" s="141" t="s">
        <v>65</v>
      </c>
      <c r="K116" s="141"/>
      <c r="L116" s="141"/>
    </row>
    <row r="117" spans="1:21" ht="54.95" customHeight="1" x14ac:dyDescent="0.2">
      <c r="A117" s="215" t="s">
        <v>834</v>
      </c>
      <c r="B117" s="201" t="s">
        <v>666</v>
      </c>
      <c r="C117" s="206" t="s">
        <v>629</v>
      </c>
      <c r="D117" s="214"/>
      <c r="E117" s="141"/>
      <c r="F117" s="207"/>
      <c r="G117" s="286"/>
      <c r="H117" s="137"/>
      <c r="I117" s="142"/>
      <c r="J117" s="141"/>
      <c r="K117" s="141"/>
      <c r="L117" s="141"/>
      <c r="M117" s="133"/>
      <c r="N117" s="133"/>
      <c r="O117" s="133"/>
      <c r="P117" s="133"/>
      <c r="Q117" s="208" t="s">
        <v>22</v>
      </c>
      <c r="R117" s="208" t="s">
        <v>22</v>
      </c>
      <c r="S117" s="224" t="s">
        <v>185</v>
      </c>
    </row>
    <row r="118" spans="1:21" ht="60" customHeight="1" x14ac:dyDescent="0.2">
      <c r="A118" s="228" t="s">
        <v>242</v>
      </c>
      <c r="B118" s="214" t="s">
        <v>271</v>
      </c>
      <c r="C118" s="214" t="s">
        <v>216</v>
      </c>
      <c r="D118" s="214" t="s">
        <v>243</v>
      </c>
      <c r="E118" s="201"/>
      <c r="F118" s="201"/>
      <c r="G118" s="201"/>
      <c r="H118" s="208" t="s">
        <v>22</v>
      </c>
      <c r="I118" s="146"/>
      <c r="J118" s="133" t="s">
        <v>22</v>
      </c>
      <c r="K118" s="150"/>
      <c r="L118" s="132"/>
    </row>
    <row r="119" spans="1:21" ht="60" customHeight="1" x14ac:dyDescent="0.2">
      <c r="A119" s="228" t="s">
        <v>341</v>
      </c>
      <c r="B119" s="205" t="s">
        <v>271</v>
      </c>
      <c r="C119" s="205" t="s">
        <v>82</v>
      </c>
      <c r="D119" s="205" t="s">
        <v>345</v>
      </c>
      <c r="E119" s="201"/>
      <c r="F119" s="201"/>
      <c r="G119" s="201"/>
      <c r="H119" s="207"/>
      <c r="I119" s="141" t="s">
        <v>348</v>
      </c>
      <c r="J119" s="141"/>
      <c r="K119" s="140"/>
      <c r="L119" s="141"/>
    </row>
    <row r="120" spans="1:21" ht="60" customHeight="1" x14ac:dyDescent="0.2">
      <c r="A120" s="228" t="s">
        <v>142</v>
      </c>
      <c r="B120" s="214" t="s">
        <v>175</v>
      </c>
      <c r="C120" s="226" t="s">
        <v>76</v>
      </c>
      <c r="D120" s="214" t="s">
        <v>89</v>
      </c>
      <c r="E120" s="208"/>
      <c r="F120" s="208"/>
      <c r="G120" s="208"/>
      <c r="H120" s="208" t="s">
        <v>22</v>
      </c>
      <c r="I120" s="146" t="s">
        <v>22</v>
      </c>
      <c r="J120" s="133" t="s">
        <v>22</v>
      </c>
      <c r="K120" s="138"/>
      <c r="L120" s="137"/>
    </row>
    <row r="121" spans="1:21" ht="60" customHeight="1" x14ac:dyDescent="0.25">
      <c r="A121" s="259" t="s">
        <v>609</v>
      </c>
      <c r="B121" s="214" t="s">
        <v>75</v>
      </c>
      <c r="C121" s="227" t="s">
        <v>547</v>
      </c>
      <c r="D121" s="214" t="s">
        <v>586</v>
      </c>
      <c r="E121" s="236" t="s">
        <v>22</v>
      </c>
      <c r="F121" s="236"/>
      <c r="G121" s="236"/>
      <c r="H121" s="240" t="s">
        <v>22</v>
      </c>
      <c r="I121" s="146" t="s">
        <v>611</v>
      </c>
      <c r="J121" s="133" t="s">
        <v>22</v>
      </c>
      <c r="K121" s="142"/>
      <c r="L121" s="141"/>
    </row>
    <row r="122" spans="1:21" ht="54.95" customHeight="1" x14ac:dyDescent="0.2">
      <c r="A122" s="259" t="s">
        <v>712</v>
      </c>
      <c r="B122" s="214" t="s">
        <v>75</v>
      </c>
      <c r="C122" s="206" t="s">
        <v>629</v>
      </c>
      <c r="D122" s="214"/>
      <c r="E122" s="141" t="s">
        <v>713</v>
      </c>
      <c r="F122" s="207"/>
      <c r="G122" s="207"/>
      <c r="H122" s="201"/>
      <c r="I122" s="142"/>
      <c r="J122" s="141"/>
      <c r="K122" s="141"/>
      <c r="L122" s="141"/>
    </row>
    <row r="123" spans="1:21" ht="60" customHeight="1" x14ac:dyDescent="0.2">
      <c r="A123" s="228" t="s">
        <v>190</v>
      </c>
      <c r="B123" s="214" t="s">
        <v>194</v>
      </c>
      <c r="C123" s="214" t="s">
        <v>176</v>
      </c>
      <c r="D123" s="214" t="s">
        <v>196</v>
      </c>
      <c r="E123" s="201"/>
      <c r="F123" s="201"/>
      <c r="G123" s="201"/>
      <c r="H123" s="208"/>
      <c r="I123" s="141" t="s">
        <v>184</v>
      </c>
      <c r="J123" s="132" t="s">
        <v>214</v>
      </c>
      <c r="K123" s="138"/>
      <c r="L123" s="137"/>
    </row>
    <row r="124" spans="1:21" ht="54.95" customHeight="1" x14ac:dyDescent="0.2">
      <c r="A124" s="214" t="s">
        <v>849</v>
      </c>
      <c r="B124" s="205" t="s">
        <v>666</v>
      </c>
      <c r="C124" s="206" t="s">
        <v>629</v>
      </c>
      <c r="D124" s="214"/>
      <c r="E124" s="137"/>
      <c r="F124" s="219"/>
      <c r="G124" s="286"/>
      <c r="H124" s="137"/>
      <c r="I124" s="142"/>
      <c r="J124" s="137"/>
      <c r="K124" s="137"/>
      <c r="L124" s="137"/>
      <c r="M124" s="137"/>
      <c r="N124" s="137"/>
      <c r="O124" s="137"/>
      <c r="P124" s="137"/>
      <c r="Q124" s="219" t="s">
        <v>22</v>
      </c>
      <c r="R124" s="219" t="s">
        <v>22</v>
      </c>
      <c r="S124" s="294" t="s">
        <v>185</v>
      </c>
    </row>
    <row r="125" spans="1:21" ht="60" customHeight="1" x14ac:dyDescent="0.25">
      <c r="A125" s="228" t="s">
        <v>234</v>
      </c>
      <c r="B125" s="214" t="s">
        <v>179</v>
      </c>
      <c r="C125" s="217" t="s">
        <v>557</v>
      </c>
      <c r="D125" s="214" t="s">
        <v>180</v>
      </c>
      <c r="E125" s="201" t="s">
        <v>523</v>
      </c>
      <c r="F125" s="201"/>
      <c r="G125" s="201"/>
      <c r="H125" s="238" t="s">
        <v>22</v>
      </c>
      <c r="I125" s="146" t="s">
        <v>426</v>
      </c>
      <c r="J125" s="132" t="s">
        <v>626</v>
      </c>
      <c r="K125" s="235"/>
      <c r="L125" s="137"/>
    </row>
    <row r="126" spans="1:21" ht="60" customHeight="1" x14ac:dyDescent="0.25">
      <c r="A126" s="228" t="s">
        <v>420</v>
      </c>
      <c r="B126" s="214" t="s">
        <v>223</v>
      </c>
      <c r="C126" s="218" t="s">
        <v>423</v>
      </c>
      <c r="D126" s="214" t="s">
        <v>424</v>
      </c>
      <c r="E126" s="201" t="s">
        <v>563</v>
      </c>
      <c r="F126" s="201"/>
      <c r="G126" s="201"/>
      <c r="H126" s="240" t="s">
        <v>22</v>
      </c>
      <c r="I126" s="172" t="s">
        <v>233</v>
      </c>
      <c r="J126" s="132"/>
      <c r="K126" s="133"/>
      <c r="L126" s="133"/>
    </row>
    <row r="127" spans="1:21" ht="60" customHeight="1" x14ac:dyDescent="0.2">
      <c r="A127" s="228" t="s">
        <v>167</v>
      </c>
      <c r="B127" s="214" t="s">
        <v>175</v>
      </c>
      <c r="C127" s="214" t="s">
        <v>177</v>
      </c>
      <c r="D127" s="214" t="s">
        <v>171</v>
      </c>
      <c r="E127" s="209"/>
      <c r="F127" s="209"/>
      <c r="G127" s="209"/>
      <c r="H127" s="208"/>
      <c r="I127" s="141" t="s">
        <v>202</v>
      </c>
      <c r="J127" s="141" t="s">
        <v>211</v>
      </c>
      <c r="K127" s="137"/>
      <c r="L127" s="137"/>
    </row>
    <row r="128" spans="1:21" ht="60" customHeight="1" x14ac:dyDescent="0.2">
      <c r="A128" s="228" t="s">
        <v>284</v>
      </c>
      <c r="B128" s="214" t="s">
        <v>175</v>
      </c>
      <c r="C128" s="214" t="s">
        <v>177</v>
      </c>
      <c r="D128" s="214" t="s">
        <v>171</v>
      </c>
      <c r="E128" s="201"/>
      <c r="F128" s="201"/>
      <c r="G128" s="201"/>
      <c r="H128" s="207" t="s">
        <v>316</v>
      </c>
      <c r="I128" s="136" t="s">
        <v>185</v>
      </c>
      <c r="J128" s="141"/>
      <c r="K128" s="133"/>
      <c r="L128" s="133"/>
    </row>
    <row r="129" spans="1:21" ht="54.95" customHeight="1" x14ac:dyDescent="0.2">
      <c r="A129" s="228" t="s">
        <v>411</v>
      </c>
      <c r="B129" s="214" t="s">
        <v>380</v>
      </c>
      <c r="C129" s="206" t="s">
        <v>629</v>
      </c>
      <c r="D129" s="214" t="s">
        <v>171</v>
      </c>
      <c r="E129" s="137" t="s">
        <v>705</v>
      </c>
      <c r="F129" s="208" t="s">
        <v>22</v>
      </c>
      <c r="G129" s="289" t="s">
        <v>22</v>
      </c>
      <c r="H129" s="201" t="s">
        <v>22</v>
      </c>
      <c r="I129" s="140"/>
      <c r="J129" s="132"/>
      <c r="K129" s="137"/>
      <c r="L129" s="137"/>
    </row>
    <row r="130" spans="1:21" ht="54.95" customHeight="1" x14ac:dyDescent="0.25">
      <c r="A130" s="228" t="s">
        <v>551</v>
      </c>
      <c r="B130" s="214" t="s">
        <v>75</v>
      </c>
      <c r="C130" s="206" t="s">
        <v>629</v>
      </c>
      <c r="D130" s="214" t="s">
        <v>171</v>
      </c>
      <c r="E130" s="137" t="s">
        <v>695</v>
      </c>
      <c r="F130" s="283" t="s">
        <v>22</v>
      </c>
      <c r="G130" s="290" t="s">
        <v>22</v>
      </c>
      <c r="H130" s="201" t="s">
        <v>22</v>
      </c>
      <c r="I130" s="142"/>
      <c r="J130" s="132"/>
      <c r="K130" s="137"/>
      <c r="L130" s="137"/>
    </row>
    <row r="131" spans="1:21" ht="54.95" customHeight="1" x14ac:dyDescent="0.2">
      <c r="A131" s="214" t="s">
        <v>728</v>
      </c>
      <c r="B131" s="214" t="s">
        <v>666</v>
      </c>
      <c r="C131" s="206" t="s">
        <v>629</v>
      </c>
      <c r="D131" s="214"/>
      <c r="E131" s="137"/>
      <c r="F131" s="219" t="s">
        <v>65</v>
      </c>
      <c r="G131" s="286" t="s">
        <v>749</v>
      </c>
      <c r="H131" s="137" t="s">
        <v>65</v>
      </c>
      <c r="I131" s="142" t="s">
        <v>759</v>
      </c>
      <c r="J131" s="132" t="s">
        <v>65</v>
      </c>
      <c r="K131" s="137"/>
      <c r="L131" s="137"/>
    </row>
    <row r="132" spans="1:21" ht="54.95" customHeight="1" x14ac:dyDescent="0.2">
      <c r="A132" s="214" t="s">
        <v>856</v>
      </c>
      <c r="B132" s="214" t="s">
        <v>851</v>
      </c>
      <c r="C132" s="206" t="s">
        <v>629</v>
      </c>
      <c r="D132" s="214"/>
      <c r="E132" s="137"/>
      <c r="F132" s="219"/>
      <c r="G132" s="286"/>
      <c r="H132" s="137"/>
      <c r="I132" s="142"/>
      <c r="J132" s="137"/>
      <c r="K132" s="137"/>
      <c r="L132" s="137"/>
      <c r="M132" s="135"/>
      <c r="N132" s="137"/>
      <c r="O132" s="135"/>
      <c r="P132" s="137"/>
      <c r="Q132" s="294" t="s">
        <v>929</v>
      </c>
      <c r="R132" s="219"/>
      <c r="S132" s="219"/>
    </row>
    <row r="133" spans="1:21" ht="54.95" customHeight="1" x14ac:dyDescent="0.2">
      <c r="A133" s="214" t="s">
        <v>833</v>
      </c>
      <c r="B133" s="214" t="s">
        <v>666</v>
      </c>
      <c r="C133" s="206" t="s">
        <v>629</v>
      </c>
      <c r="D133" s="214"/>
      <c r="E133" s="137"/>
      <c r="F133" s="219"/>
      <c r="G133" s="286"/>
      <c r="H133" s="137"/>
      <c r="I133" s="142"/>
      <c r="J133" s="132"/>
      <c r="K133" s="137"/>
      <c r="L133" s="137"/>
    </row>
    <row r="134" spans="1:21" ht="54.95" customHeight="1" x14ac:dyDescent="0.2">
      <c r="A134" s="214" t="s">
        <v>735</v>
      </c>
      <c r="B134" s="214" t="s">
        <v>666</v>
      </c>
      <c r="C134" s="206" t="s">
        <v>629</v>
      </c>
      <c r="D134" s="214"/>
      <c r="E134" s="137"/>
      <c r="F134" s="219" t="s">
        <v>22</v>
      </c>
      <c r="G134" s="286" t="s">
        <v>576</v>
      </c>
      <c r="H134" s="137" t="s">
        <v>22</v>
      </c>
      <c r="I134" s="142" t="s">
        <v>760</v>
      </c>
      <c r="J134" s="137" t="s">
        <v>22</v>
      </c>
      <c r="K134" s="137"/>
      <c r="L134" s="137"/>
    </row>
    <row r="135" spans="1:21" ht="54.95" customHeight="1" x14ac:dyDescent="0.2">
      <c r="A135" s="214" t="s">
        <v>738</v>
      </c>
      <c r="B135" s="214" t="s">
        <v>666</v>
      </c>
      <c r="C135" s="206" t="s">
        <v>629</v>
      </c>
      <c r="D135" s="214"/>
      <c r="E135" s="137"/>
      <c r="F135" s="219" t="s">
        <v>22</v>
      </c>
      <c r="G135" s="286" t="s">
        <v>432</v>
      </c>
      <c r="H135" s="137" t="s">
        <v>22</v>
      </c>
      <c r="I135" s="142" t="s">
        <v>760</v>
      </c>
      <c r="J135" s="137" t="s">
        <v>22</v>
      </c>
      <c r="K135" s="137"/>
      <c r="L135" s="137"/>
    </row>
    <row r="136" spans="1:21" ht="54.95" customHeight="1" x14ac:dyDescent="0.2">
      <c r="A136" s="214" t="s">
        <v>858</v>
      </c>
      <c r="B136" s="214" t="s">
        <v>666</v>
      </c>
      <c r="C136" s="229" t="s">
        <v>860</v>
      </c>
      <c r="D136" s="214"/>
      <c r="E136" s="137"/>
      <c r="F136" s="219"/>
      <c r="G136" s="286"/>
      <c r="H136" s="137"/>
      <c r="I136" s="142"/>
      <c r="J136" s="137"/>
      <c r="K136" s="137"/>
      <c r="L136" s="137"/>
      <c r="M136" s="137"/>
      <c r="N136" s="137"/>
      <c r="O136" s="137"/>
      <c r="P136" s="137"/>
      <c r="Q136" s="219" t="s">
        <v>22</v>
      </c>
      <c r="R136" s="219" t="s">
        <v>64</v>
      </c>
      <c r="S136" s="219" t="s">
        <v>185</v>
      </c>
      <c r="T136" s="219"/>
      <c r="U136" s="219"/>
    </row>
    <row r="137" spans="1:21" ht="54.95" customHeight="1" x14ac:dyDescent="0.2">
      <c r="A137" s="214" t="s">
        <v>867</v>
      </c>
      <c r="B137" s="214" t="s">
        <v>852</v>
      </c>
      <c r="C137" s="211" t="s">
        <v>866</v>
      </c>
      <c r="D137" s="214"/>
      <c r="E137" s="137"/>
      <c r="F137" s="219"/>
      <c r="G137" s="286"/>
      <c r="H137" s="137"/>
      <c r="I137" s="142"/>
      <c r="J137" s="137"/>
      <c r="K137" s="137"/>
      <c r="L137" s="137"/>
      <c r="M137" s="135"/>
      <c r="N137" s="135"/>
      <c r="O137" s="135"/>
      <c r="P137" s="135"/>
      <c r="Q137" s="219" t="s">
        <v>233</v>
      </c>
      <c r="R137" s="219" t="s">
        <v>22</v>
      </c>
      <c r="S137" s="219"/>
    </row>
    <row r="138" spans="1:21" ht="54.95" customHeight="1" x14ac:dyDescent="0.2">
      <c r="A138" s="214" t="s">
        <v>865</v>
      </c>
      <c r="B138" s="214" t="s">
        <v>852</v>
      </c>
      <c r="C138" s="211" t="s">
        <v>866</v>
      </c>
      <c r="D138" s="214"/>
      <c r="E138" s="137"/>
      <c r="F138" s="219"/>
      <c r="G138" s="286"/>
      <c r="H138" s="137"/>
      <c r="I138" s="142"/>
      <c r="J138" s="137"/>
      <c r="K138" s="137"/>
      <c r="L138" s="137"/>
      <c r="M138" s="135"/>
      <c r="N138" s="135"/>
      <c r="O138" s="135"/>
      <c r="P138" s="135"/>
      <c r="Q138" s="219" t="s">
        <v>939</v>
      </c>
      <c r="R138" s="219" t="s">
        <v>22</v>
      </c>
      <c r="S138" s="219"/>
    </row>
    <row r="139" spans="1:21" ht="54.95" customHeight="1" x14ac:dyDescent="0.2">
      <c r="A139" s="214" t="s">
        <v>874</v>
      </c>
      <c r="B139" s="214" t="s">
        <v>666</v>
      </c>
      <c r="C139" s="229" t="s">
        <v>860</v>
      </c>
      <c r="D139" s="214"/>
      <c r="E139" s="137"/>
      <c r="F139" s="219"/>
      <c r="G139" s="286"/>
      <c r="H139" s="137"/>
      <c r="I139" s="142"/>
      <c r="J139" s="135"/>
      <c r="K139" s="137"/>
      <c r="L139" s="137"/>
      <c r="M139" s="137"/>
      <c r="N139" s="137"/>
      <c r="O139" s="137"/>
      <c r="P139" s="137"/>
      <c r="Q139" s="219" t="s">
        <v>783</v>
      </c>
      <c r="R139" s="219" t="s">
        <v>22</v>
      </c>
      <c r="S139" s="219" t="s">
        <v>22</v>
      </c>
      <c r="T139" s="294" t="s">
        <v>185</v>
      </c>
      <c r="U139" s="294" t="s">
        <v>185</v>
      </c>
    </row>
    <row r="140" spans="1:21" ht="60" customHeight="1" x14ac:dyDescent="0.2">
      <c r="A140" s="223" t="s">
        <v>50</v>
      </c>
      <c r="B140" s="201" t="s">
        <v>77</v>
      </c>
      <c r="C140" s="201" t="s">
        <v>81</v>
      </c>
      <c r="D140" s="201" t="s">
        <v>98</v>
      </c>
      <c r="E140" s="208"/>
      <c r="F140" s="208"/>
      <c r="G140" s="208"/>
      <c r="H140" s="208" t="s">
        <v>22</v>
      </c>
      <c r="I140" s="146" t="s">
        <v>22</v>
      </c>
      <c r="J140" s="133"/>
      <c r="K140" s="137"/>
      <c r="L140" s="137"/>
    </row>
    <row r="141" spans="1:21" ht="60" customHeight="1" x14ac:dyDescent="0.2">
      <c r="A141" s="228" t="s">
        <v>56</v>
      </c>
      <c r="B141" s="214" t="s">
        <v>73</v>
      </c>
      <c r="C141" s="214" t="s">
        <v>78</v>
      </c>
      <c r="D141" s="214" t="s">
        <v>100</v>
      </c>
      <c r="E141" s="207"/>
      <c r="F141" s="207"/>
      <c r="G141" s="207"/>
      <c r="H141" s="207" t="s">
        <v>159</v>
      </c>
      <c r="I141" s="146" t="s">
        <v>22</v>
      </c>
      <c r="J141" s="133"/>
      <c r="K141" s="133"/>
      <c r="L141" s="133"/>
    </row>
    <row r="142" spans="1:21" ht="75" x14ac:dyDescent="0.2">
      <c r="A142" s="248" t="s">
        <v>53</v>
      </c>
      <c r="B142" s="250" t="s">
        <v>75</v>
      </c>
      <c r="C142" s="250" t="s">
        <v>121</v>
      </c>
      <c r="D142" s="250" t="s">
        <v>101</v>
      </c>
      <c r="E142" s="251"/>
      <c r="F142" s="251"/>
      <c r="G142" s="251"/>
      <c r="H142" s="254" t="s">
        <v>290</v>
      </c>
      <c r="I142" s="246"/>
      <c r="J142" s="245"/>
      <c r="K142" s="232"/>
      <c r="L142" s="232"/>
    </row>
    <row r="143" spans="1:21" ht="54.95" customHeight="1" x14ac:dyDescent="0.2">
      <c r="A143" s="223" t="s">
        <v>601</v>
      </c>
      <c r="B143" s="201" t="s">
        <v>77</v>
      </c>
      <c r="C143" s="204" t="s">
        <v>395</v>
      </c>
      <c r="D143" s="201" t="s">
        <v>444</v>
      </c>
      <c r="E143" s="219" t="s">
        <v>22</v>
      </c>
      <c r="F143" s="219"/>
      <c r="G143" s="219"/>
      <c r="H143" s="219" t="s">
        <v>22</v>
      </c>
      <c r="I143" s="153" t="s">
        <v>200</v>
      </c>
      <c r="J143" s="133" t="s">
        <v>22</v>
      </c>
      <c r="K143" s="131"/>
      <c r="L143" s="196"/>
    </row>
    <row r="144" spans="1:21" ht="54.95" customHeight="1" x14ac:dyDescent="0.2">
      <c r="A144" s="228" t="s">
        <v>336</v>
      </c>
      <c r="B144" s="214" t="s">
        <v>77</v>
      </c>
      <c r="C144" s="214" t="s">
        <v>199</v>
      </c>
      <c r="D144" s="214" t="s">
        <v>338</v>
      </c>
      <c r="E144" s="208"/>
      <c r="F144" s="208"/>
      <c r="G144" s="208"/>
      <c r="H144" s="209"/>
      <c r="I144" s="255" t="s">
        <v>22</v>
      </c>
      <c r="J144" s="232"/>
      <c r="K144" s="272"/>
      <c r="L144" s="166"/>
    </row>
    <row r="145" spans="1:16" ht="54.95" customHeight="1" x14ac:dyDescent="0.2">
      <c r="A145" s="228" t="s">
        <v>332</v>
      </c>
      <c r="B145" s="214" t="s">
        <v>223</v>
      </c>
      <c r="C145" s="205" t="s">
        <v>121</v>
      </c>
      <c r="D145" s="214" t="s">
        <v>328</v>
      </c>
      <c r="E145" s="201"/>
      <c r="F145" s="201"/>
      <c r="G145" s="201"/>
      <c r="H145" s="209"/>
      <c r="I145" s="140"/>
      <c r="J145" s="133" t="s">
        <v>22</v>
      </c>
      <c r="K145" s="141"/>
      <c r="L145" s="141"/>
    </row>
    <row r="146" spans="1:16" ht="54.95" customHeight="1" x14ac:dyDescent="0.2">
      <c r="A146" s="228" t="s">
        <v>379</v>
      </c>
      <c r="B146" s="214" t="s">
        <v>77</v>
      </c>
      <c r="C146" s="218" t="s">
        <v>532</v>
      </c>
      <c r="D146" s="214" t="s">
        <v>92</v>
      </c>
      <c r="E146" s="201" t="s">
        <v>564</v>
      </c>
      <c r="F146" s="201"/>
      <c r="G146" s="201"/>
      <c r="H146" s="208" t="s">
        <v>541</v>
      </c>
      <c r="I146" s="142"/>
      <c r="J146" s="132"/>
      <c r="K146" s="194"/>
      <c r="L146" s="141"/>
    </row>
    <row r="147" spans="1:16" ht="54.95" customHeight="1" x14ac:dyDescent="0.2">
      <c r="A147" s="228" t="s">
        <v>443</v>
      </c>
      <c r="B147" s="214" t="s">
        <v>73</v>
      </c>
      <c r="C147" s="214" t="s">
        <v>395</v>
      </c>
      <c r="D147" s="214" t="s">
        <v>444</v>
      </c>
      <c r="E147" s="207"/>
      <c r="F147" s="207"/>
      <c r="G147" s="207"/>
      <c r="H147" s="219" t="s">
        <v>22</v>
      </c>
      <c r="I147" s="247" t="s">
        <v>185</v>
      </c>
      <c r="J147" s="133"/>
      <c r="K147" s="197"/>
      <c r="L147" s="274"/>
    </row>
    <row r="148" spans="1:16" ht="54.95" customHeight="1" x14ac:dyDescent="0.25">
      <c r="A148" s="228" t="s">
        <v>421</v>
      </c>
      <c r="B148" s="214" t="s">
        <v>73</v>
      </c>
      <c r="C148" s="221" t="s">
        <v>199</v>
      </c>
      <c r="D148" s="214" t="s">
        <v>337</v>
      </c>
      <c r="E148" s="201" t="s">
        <v>316</v>
      </c>
      <c r="F148" s="201"/>
      <c r="G148" s="201"/>
      <c r="H148" s="240" t="s">
        <v>22</v>
      </c>
      <c r="I148" s="140"/>
      <c r="J148" s="132"/>
      <c r="K148" s="194"/>
      <c r="L148" s="274"/>
    </row>
    <row r="149" spans="1:16" ht="54.95" customHeight="1" x14ac:dyDescent="0.2">
      <c r="A149" s="214" t="s">
        <v>732</v>
      </c>
      <c r="B149" s="214" t="s">
        <v>666</v>
      </c>
      <c r="C149" s="206" t="s">
        <v>629</v>
      </c>
      <c r="D149" s="214"/>
      <c r="E149" s="137"/>
      <c r="F149" s="219" t="s">
        <v>309</v>
      </c>
      <c r="G149" s="286" t="s">
        <v>65</v>
      </c>
      <c r="H149" s="137" t="s">
        <v>426</v>
      </c>
      <c r="I149" s="140" t="s">
        <v>214</v>
      </c>
      <c r="J149" s="132" t="s">
        <v>65</v>
      </c>
      <c r="K149" s="135"/>
      <c r="L149" s="137"/>
      <c r="M149" s="135" t="s">
        <v>863</v>
      </c>
      <c r="N149" s="135" t="s">
        <v>185</v>
      </c>
      <c r="O149" s="135"/>
    </row>
    <row r="150" spans="1:16" ht="54.95" customHeight="1" x14ac:dyDescent="0.2">
      <c r="A150" s="228" t="s">
        <v>552</v>
      </c>
      <c r="B150" s="214" t="s">
        <v>75</v>
      </c>
      <c r="C150" s="206" t="s">
        <v>629</v>
      </c>
      <c r="D150" s="214" t="s">
        <v>553</v>
      </c>
      <c r="E150" s="137" t="s">
        <v>540</v>
      </c>
      <c r="F150" s="219" t="s">
        <v>22</v>
      </c>
      <c r="G150" s="287" t="s">
        <v>22</v>
      </c>
      <c r="H150" s="201" t="s">
        <v>22</v>
      </c>
      <c r="I150" s="140"/>
      <c r="J150" s="132"/>
      <c r="K150" s="135"/>
      <c r="L150" s="137"/>
    </row>
    <row r="151" spans="1:16" ht="54.95" customHeight="1" x14ac:dyDescent="0.25">
      <c r="A151" s="228" t="s">
        <v>391</v>
      </c>
      <c r="B151" s="214" t="s">
        <v>73</v>
      </c>
      <c r="C151" s="214" t="s">
        <v>392</v>
      </c>
      <c r="D151" s="214" t="s">
        <v>393</v>
      </c>
      <c r="E151" s="201" t="s">
        <v>525</v>
      </c>
      <c r="F151" s="201"/>
      <c r="G151" s="201"/>
      <c r="H151" s="238" t="s">
        <v>22</v>
      </c>
      <c r="I151" s="142"/>
      <c r="J151" s="132"/>
      <c r="K151" s="198"/>
      <c r="L151" s="133"/>
    </row>
    <row r="152" spans="1:16" s="302" customFormat="1" ht="54.95" customHeight="1" x14ac:dyDescent="0.2">
      <c r="A152" s="228" t="s">
        <v>554</v>
      </c>
      <c r="B152" s="205" t="s">
        <v>666</v>
      </c>
      <c r="C152" s="205" t="s">
        <v>629</v>
      </c>
      <c r="D152" s="218" t="s">
        <v>555</v>
      </c>
      <c r="E152" s="131" t="s">
        <v>685</v>
      </c>
      <c r="F152" s="209" t="s">
        <v>22</v>
      </c>
      <c r="G152" s="301" t="s">
        <v>22</v>
      </c>
      <c r="H152" s="205" t="s">
        <v>22</v>
      </c>
      <c r="I152" s="146"/>
      <c r="J152" s="141"/>
      <c r="K152" s="131"/>
      <c r="L152" s="131"/>
    </row>
    <row r="153" spans="1:16" ht="54.95" customHeight="1" x14ac:dyDescent="0.2">
      <c r="A153" s="214" t="s">
        <v>727</v>
      </c>
      <c r="B153" s="201" t="s">
        <v>666</v>
      </c>
      <c r="C153" s="206" t="s">
        <v>629</v>
      </c>
      <c r="D153" s="214"/>
      <c r="E153" s="137"/>
      <c r="F153" s="207" t="s">
        <v>742</v>
      </c>
      <c r="G153" s="286" t="s">
        <v>750</v>
      </c>
      <c r="H153" s="137" t="s">
        <v>65</v>
      </c>
      <c r="I153" s="146" t="s">
        <v>65</v>
      </c>
      <c r="J153" s="132" t="s">
        <v>773</v>
      </c>
      <c r="K153" s="137"/>
      <c r="L153" s="137"/>
    </row>
    <row r="154" spans="1:16" ht="54.95" customHeight="1" x14ac:dyDescent="0.2">
      <c r="A154" s="214" t="s">
        <v>814</v>
      </c>
      <c r="B154" s="201" t="s">
        <v>666</v>
      </c>
      <c r="C154" s="206" t="s">
        <v>815</v>
      </c>
      <c r="D154" s="214"/>
      <c r="E154" s="137"/>
      <c r="F154" s="207"/>
      <c r="G154" s="286"/>
      <c r="H154" s="137"/>
      <c r="I154" s="146"/>
      <c r="J154" s="132"/>
      <c r="K154" s="137"/>
      <c r="L154" s="137"/>
      <c r="M154" s="135" t="s">
        <v>222</v>
      </c>
      <c r="N154" s="135" t="s">
        <v>22</v>
      </c>
      <c r="O154" s="135" t="s">
        <v>185</v>
      </c>
      <c r="P154" s="135"/>
    </row>
    <row r="155" spans="1:16" ht="54.95" customHeight="1" x14ac:dyDescent="0.2">
      <c r="A155" s="228" t="s">
        <v>319</v>
      </c>
      <c r="B155" s="214" t="s">
        <v>223</v>
      </c>
      <c r="C155" s="205" t="s">
        <v>330</v>
      </c>
      <c r="D155" s="214" t="s">
        <v>329</v>
      </c>
      <c r="E155" s="201"/>
      <c r="F155" s="201"/>
      <c r="G155" s="201"/>
      <c r="H155" s="208" t="s">
        <v>22</v>
      </c>
      <c r="I155" s="247" t="s">
        <v>185</v>
      </c>
      <c r="J155" s="141"/>
      <c r="K155" s="137"/>
      <c r="L155" s="137"/>
    </row>
    <row r="156" spans="1:16" ht="54.95" customHeight="1" x14ac:dyDescent="0.2">
      <c r="A156" s="228" t="s">
        <v>526</v>
      </c>
      <c r="B156" s="205" t="s">
        <v>223</v>
      </c>
      <c r="C156" s="210" t="s">
        <v>529</v>
      </c>
      <c r="D156" s="214" t="s">
        <v>338</v>
      </c>
      <c r="E156" s="207" t="s">
        <v>316</v>
      </c>
      <c r="F156" s="207"/>
      <c r="G156" s="207"/>
      <c r="H156" s="207" t="s">
        <v>65</v>
      </c>
      <c r="I156" s="256"/>
      <c r="J156" s="269"/>
      <c r="K156" s="137"/>
      <c r="L156" s="137"/>
    </row>
    <row r="157" spans="1:16" ht="54.95" customHeight="1" x14ac:dyDescent="0.2">
      <c r="A157" s="277" t="s">
        <v>739</v>
      </c>
      <c r="B157" s="214" t="s">
        <v>77</v>
      </c>
      <c r="C157" s="225" t="s">
        <v>463</v>
      </c>
      <c r="D157" s="214" t="s">
        <v>22</v>
      </c>
      <c r="E157" s="137" t="s">
        <v>22</v>
      </c>
      <c r="F157" s="207" t="s">
        <v>65</v>
      </c>
      <c r="G157" s="286" t="s">
        <v>751</v>
      </c>
      <c r="H157" s="137" t="s">
        <v>22</v>
      </c>
      <c r="I157" s="146" t="s">
        <v>200</v>
      </c>
      <c r="J157" s="132" t="s">
        <v>211</v>
      </c>
      <c r="K157" s="137"/>
      <c r="L157" s="137"/>
    </row>
    <row r="158" spans="1:16" ht="54.95" customHeight="1" x14ac:dyDescent="0.2">
      <c r="A158" s="228" t="s">
        <v>320</v>
      </c>
      <c r="B158" s="205" t="s">
        <v>73</v>
      </c>
      <c r="C158" s="205" t="s">
        <v>199</v>
      </c>
      <c r="D158" s="214" t="s">
        <v>92</v>
      </c>
      <c r="E158" s="201"/>
      <c r="F158" s="201"/>
      <c r="G158" s="201"/>
      <c r="H158" s="208"/>
      <c r="I158" s="140" t="s">
        <v>349</v>
      </c>
      <c r="J158" s="141" t="s">
        <v>64</v>
      </c>
      <c r="K158" s="137"/>
      <c r="L158" s="137"/>
    </row>
    <row r="159" spans="1:16" ht="54.95" customHeight="1" x14ac:dyDescent="0.2">
      <c r="A159" s="228" t="s">
        <v>484</v>
      </c>
      <c r="B159" s="214" t="s">
        <v>73</v>
      </c>
      <c r="C159" s="205" t="s">
        <v>199</v>
      </c>
      <c r="D159" s="214" t="s">
        <v>92</v>
      </c>
      <c r="E159" s="207"/>
      <c r="F159" s="207"/>
      <c r="G159" s="207"/>
      <c r="H159" s="208" t="s">
        <v>22</v>
      </c>
      <c r="I159" s="142" t="s">
        <v>22</v>
      </c>
      <c r="J159" s="146"/>
      <c r="K159" s="135"/>
      <c r="L159" s="137"/>
    </row>
    <row r="160" spans="1:16" ht="54.95" customHeight="1" x14ac:dyDescent="0.2">
      <c r="A160" s="228" t="s">
        <v>321</v>
      </c>
      <c r="B160" s="214" t="s">
        <v>75</v>
      </c>
      <c r="C160" s="205" t="s">
        <v>121</v>
      </c>
      <c r="D160" s="214" t="s">
        <v>328</v>
      </c>
      <c r="E160" s="207"/>
      <c r="F160" s="207"/>
      <c r="G160" s="207"/>
      <c r="H160" s="208" t="s">
        <v>22</v>
      </c>
      <c r="I160" s="247" t="s">
        <v>185</v>
      </c>
      <c r="J160" s="133" t="s">
        <v>22</v>
      </c>
      <c r="K160" s="131"/>
      <c r="L160" s="196"/>
    </row>
    <row r="161" spans="1:16" ht="54.95" customHeight="1" x14ac:dyDescent="0.2">
      <c r="A161" s="228" t="s">
        <v>253</v>
      </c>
      <c r="B161" s="214" t="s">
        <v>175</v>
      </c>
      <c r="C161" s="205" t="s">
        <v>81</v>
      </c>
      <c r="D161" s="214" t="s">
        <v>255</v>
      </c>
      <c r="E161" s="207"/>
      <c r="F161" s="207"/>
      <c r="G161" s="207"/>
      <c r="H161" s="209" t="s">
        <v>289</v>
      </c>
      <c r="I161" s="142"/>
      <c r="J161" s="153"/>
      <c r="K161" s="132"/>
      <c r="L161" s="132"/>
    </row>
    <row r="162" spans="1:16" ht="54.95" customHeight="1" x14ac:dyDescent="0.2">
      <c r="A162" s="214" t="s">
        <v>777</v>
      </c>
      <c r="B162" s="214" t="s">
        <v>651</v>
      </c>
      <c r="C162" s="264" t="s">
        <v>652</v>
      </c>
      <c r="D162" s="214" t="s">
        <v>650</v>
      </c>
      <c r="E162" s="137" t="s">
        <v>709</v>
      </c>
      <c r="F162" s="219" t="s">
        <v>65</v>
      </c>
      <c r="G162" s="286" t="s">
        <v>752</v>
      </c>
      <c r="H162" s="137" t="s">
        <v>184</v>
      </c>
      <c r="I162" s="135" t="s">
        <v>22</v>
      </c>
      <c r="J162" s="135" t="s">
        <v>774</v>
      </c>
      <c r="K162" s="137"/>
      <c r="L162" s="137"/>
    </row>
    <row r="163" spans="1:16" ht="60" customHeight="1" x14ac:dyDescent="0.2">
      <c r="A163" s="223" t="s">
        <v>240</v>
      </c>
      <c r="B163" s="214" t="s">
        <v>380</v>
      </c>
      <c r="C163" s="205" t="s">
        <v>653</v>
      </c>
      <c r="D163" s="205" t="s">
        <v>410</v>
      </c>
      <c r="E163" s="219" t="s">
        <v>22</v>
      </c>
      <c r="F163" s="219"/>
      <c r="G163" s="219"/>
      <c r="H163" s="219" t="s">
        <v>22</v>
      </c>
      <c r="I163" s="146" t="s">
        <v>309</v>
      </c>
      <c r="J163" s="132" t="s">
        <v>64</v>
      </c>
      <c r="K163" s="137"/>
      <c r="L163" s="273"/>
    </row>
    <row r="164" spans="1:16" ht="54.95" customHeight="1" x14ac:dyDescent="0.2">
      <c r="A164" s="259" t="s">
        <v>461</v>
      </c>
      <c r="B164" s="214" t="s">
        <v>77</v>
      </c>
      <c r="C164" s="227" t="s">
        <v>463</v>
      </c>
      <c r="D164" s="214" t="s">
        <v>531</v>
      </c>
      <c r="E164" s="209" t="s">
        <v>522</v>
      </c>
      <c r="F164" s="209"/>
      <c r="G164" s="209"/>
      <c r="H164" s="207" t="s">
        <v>316</v>
      </c>
      <c r="I164" s="142" t="s">
        <v>610</v>
      </c>
      <c r="J164" s="133" t="s">
        <v>627</v>
      </c>
      <c r="K164" s="146"/>
      <c r="L164" s="136"/>
    </row>
    <row r="165" spans="1:16" ht="62.25" customHeight="1" x14ac:dyDescent="0.25">
      <c r="A165" s="228" t="s">
        <v>565</v>
      </c>
      <c r="B165" s="214" t="s">
        <v>77</v>
      </c>
      <c r="C165" s="266" t="s">
        <v>529</v>
      </c>
      <c r="D165" s="214" t="s">
        <v>575</v>
      </c>
      <c r="E165" s="240" t="s">
        <v>22</v>
      </c>
      <c r="F165" s="240"/>
      <c r="G165" s="240"/>
      <c r="H165" s="240" t="s">
        <v>22</v>
      </c>
      <c r="I165" s="140" t="s">
        <v>618</v>
      </c>
      <c r="J165" s="132" t="s">
        <v>624</v>
      </c>
      <c r="K165" s="145"/>
      <c r="L165" s="137"/>
    </row>
    <row r="166" spans="1:16" ht="54.95" customHeight="1" x14ac:dyDescent="0.2">
      <c r="A166" s="228" t="s">
        <v>775</v>
      </c>
      <c r="B166" s="214" t="s">
        <v>77</v>
      </c>
      <c r="C166" s="279" t="s">
        <v>772</v>
      </c>
      <c r="D166" s="214" t="s">
        <v>22</v>
      </c>
      <c r="E166" s="137" t="s">
        <v>22</v>
      </c>
      <c r="F166" s="219" t="s">
        <v>64</v>
      </c>
      <c r="G166" s="286" t="s">
        <v>64</v>
      </c>
      <c r="H166" s="137" t="s">
        <v>22</v>
      </c>
      <c r="I166" s="142" t="s">
        <v>22</v>
      </c>
      <c r="J166" s="137" t="s">
        <v>22</v>
      </c>
      <c r="K166" s="137"/>
      <c r="L166" s="137"/>
    </row>
    <row r="167" spans="1:16" ht="54.95" customHeight="1" x14ac:dyDescent="0.2">
      <c r="A167" s="223" t="s">
        <v>718</v>
      </c>
      <c r="B167" s="205" t="s">
        <v>666</v>
      </c>
      <c r="C167" s="206" t="s">
        <v>629</v>
      </c>
      <c r="D167" s="205"/>
      <c r="E167" s="132" t="s">
        <v>316</v>
      </c>
      <c r="F167" s="208" t="s">
        <v>65</v>
      </c>
      <c r="G167" s="286" t="s">
        <v>745</v>
      </c>
      <c r="H167" s="137" t="s">
        <v>65</v>
      </c>
      <c r="I167" s="235" t="s">
        <v>65</v>
      </c>
      <c r="J167" s="132" t="s">
        <v>65</v>
      </c>
      <c r="K167" s="132"/>
      <c r="L167" s="132"/>
    </row>
    <row r="168" spans="1:16" ht="54.95" customHeight="1" x14ac:dyDescent="0.2">
      <c r="A168" s="223" t="s">
        <v>766</v>
      </c>
      <c r="B168" s="201" t="s">
        <v>179</v>
      </c>
      <c r="C168" s="233" t="s">
        <v>763</v>
      </c>
      <c r="D168" s="201" t="s">
        <v>208</v>
      </c>
      <c r="E168" s="196" t="s">
        <v>689</v>
      </c>
      <c r="F168" s="208" t="s">
        <v>22</v>
      </c>
      <c r="G168" s="286" t="s">
        <v>746</v>
      </c>
      <c r="H168" s="137" t="s">
        <v>315</v>
      </c>
      <c r="I168" s="153" t="s">
        <v>184</v>
      </c>
      <c r="J168" s="137" t="s">
        <v>22</v>
      </c>
      <c r="K168" s="131"/>
      <c r="L168" s="196"/>
    </row>
    <row r="169" spans="1:16" ht="54.95" customHeight="1" x14ac:dyDescent="0.2">
      <c r="A169" s="205" t="s">
        <v>904</v>
      </c>
      <c r="B169" s="205" t="s">
        <v>77</v>
      </c>
      <c r="C169" s="279" t="s">
        <v>857</v>
      </c>
      <c r="D169" s="205"/>
      <c r="E169" s="132"/>
      <c r="F169" s="208"/>
      <c r="G169" s="286"/>
      <c r="H169" s="137"/>
      <c r="I169" s="235"/>
      <c r="J169" s="150"/>
      <c r="K169" s="132"/>
      <c r="L169" s="134"/>
      <c r="M169" s="255"/>
      <c r="N169" s="255"/>
      <c r="O169" s="255"/>
      <c r="P169" s="255"/>
    </row>
    <row r="170" spans="1:16" ht="54.95" customHeight="1" x14ac:dyDescent="0.2">
      <c r="A170" s="215" t="s">
        <v>165</v>
      </c>
      <c r="B170" s="214" t="s">
        <v>518</v>
      </c>
      <c r="C170" s="216" t="s">
        <v>395</v>
      </c>
      <c r="D170" s="214" t="s">
        <v>163</v>
      </c>
      <c r="E170" s="141" t="s">
        <v>688</v>
      </c>
      <c r="F170" s="207" t="s">
        <v>743</v>
      </c>
      <c r="G170" s="286" t="s">
        <v>65</v>
      </c>
      <c r="H170" s="137" t="s">
        <v>771</v>
      </c>
      <c r="I170" s="142" t="s">
        <v>65</v>
      </c>
      <c r="J170" s="141" t="s">
        <v>770</v>
      </c>
      <c r="K170" s="141"/>
      <c r="L170" s="143"/>
      <c r="M170" s="255"/>
      <c r="N170" s="255"/>
      <c r="O170" s="255"/>
      <c r="P170" s="255"/>
    </row>
    <row r="171" spans="1:16" ht="54.95" customHeight="1" x14ac:dyDescent="0.2">
      <c r="A171" s="214" t="s">
        <v>906</v>
      </c>
      <c r="B171" s="214" t="s">
        <v>651</v>
      </c>
      <c r="C171" s="205" t="s">
        <v>803</v>
      </c>
      <c r="D171" s="214"/>
      <c r="E171" s="137"/>
      <c r="F171" s="219"/>
      <c r="G171" s="286"/>
      <c r="H171" s="137"/>
      <c r="I171" s="142"/>
      <c r="J171" s="135" t="s">
        <v>22</v>
      </c>
      <c r="K171" s="137"/>
      <c r="L171" s="149"/>
      <c r="M171" s="166"/>
      <c r="N171" s="308"/>
      <c r="O171" s="166"/>
      <c r="P171" s="166"/>
    </row>
    <row r="172" spans="1:16" ht="54.95" customHeight="1" x14ac:dyDescent="0.2">
      <c r="A172" s="214" t="s">
        <v>859</v>
      </c>
      <c r="B172" s="214" t="s">
        <v>666</v>
      </c>
      <c r="C172" s="229" t="s">
        <v>860</v>
      </c>
      <c r="D172" s="214"/>
      <c r="E172" s="137"/>
      <c r="F172" s="219"/>
      <c r="G172" s="286"/>
      <c r="H172" s="137"/>
      <c r="I172" s="142"/>
      <c r="J172" s="135"/>
      <c r="K172" s="137"/>
      <c r="L172" s="149"/>
      <c r="M172" s="308"/>
      <c r="N172" s="308"/>
      <c r="O172" s="308"/>
      <c r="P172" s="308"/>
    </row>
    <row r="173" spans="1:16" ht="54.95" customHeight="1" x14ac:dyDescent="0.2">
      <c r="A173" s="277" t="s">
        <v>710</v>
      </c>
      <c r="B173" s="214" t="s">
        <v>77</v>
      </c>
      <c r="C173" s="225" t="s">
        <v>463</v>
      </c>
      <c r="D173" s="214"/>
      <c r="E173" s="137" t="s">
        <v>711</v>
      </c>
      <c r="F173" s="207" t="s">
        <v>309</v>
      </c>
      <c r="G173" s="286" t="s">
        <v>426</v>
      </c>
      <c r="H173" s="137" t="s">
        <v>22</v>
      </c>
      <c r="I173" s="146" t="s">
        <v>758</v>
      </c>
      <c r="J173" s="132" t="s">
        <v>211</v>
      </c>
      <c r="K173" s="137"/>
      <c r="L173" s="149"/>
      <c r="M173" s="308"/>
      <c r="N173" s="308"/>
      <c r="O173" s="308"/>
      <c r="P173" s="308"/>
    </row>
    <row r="174" spans="1:16" ht="54.95" customHeight="1" x14ac:dyDescent="0.2">
      <c r="A174" s="214" t="s">
        <v>778</v>
      </c>
      <c r="B174" s="214" t="s">
        <v>651</v>
      </c>
      <c r="C174" s="264" t="s">
        <v>908</v>
      </c>
      <c r="D174" s="214"/>
      <c r="E174" s="137"/>
      <c r="F174" s="219"/>
      <c r="G174" s="286"/>
      <c r="H174" s="137"/>
      <c r="I174" s="135"/>
      <c r="J174" s="135"/>
      <c r="K174" s="137"/>
      <c r="L174" s="149"/>
      <c r="M174" s="308"/>
      <c r="N174" s="308"/>
      <c r="O174" s="308"/>
      <c r="P174" s="308"/>
    </row>
  </sheetData>
  <pageMargins left="0.7" right="0.7" top="0.75" bottom="0.75" header="0.3" footer="0.3"/>
  <pageSetup scale="70" orientation="portrait" r:id="rId1"/>
  <headerFooter>
    <oddHeader>&amp;L&amp;8&amp;Z&amp;F&amp;CSUBCONTRACT POS 2017
&amp;D</oddHeader>
    <oddFooter>&amp;L&amp;9INV= COSTS FOR SERVICES
ACCR- ACCRUAL&amp;C&amp;9ACCR JGE= ACCR BASED ON INV RCD IN AP
DONE= CLOSED PO
NO ACCR= NO ACCRUAL NEEDED&amp;R&amp;F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34"/>
  <sheetViews>
    <sheetView topLeftCell="A48" zoomScale="90" zoomScaleNormal="90" workbookViewId="0">
      <selection activeCell="A50" sqref="A50:XFD50"/>
    </sheetView>
  </sheetViews>
  <sheetFormatPr defaultColWidth="12.42578125" defaultRowHeight="15" x14ac:dyDescent="0.2"/>
  <cols>
    <col min="1" max="1" width="15.42578125" style="321" customWidth="1"/>
    <col min="2" max="2" width="9.42578125" style="321" customWidth="1"/>
    <col min="3" max="3" width="23.140625" style="321" customWidth="1"/>
    <col min="4" max="7" width="13.140625" style="321" customWidth="1"/>
    <col min="8" max="9" width="23.140625" style="321" customWidth="1"/>
    <col min="10" max="10" width="28" style="321" customWidth="1"/>
    <col min="11" max="11" width="0.140625" style="169" customWidth="1"/>
    <col min="12" max="12" width="25.5703125" style="169" hidden="1" customWidth="1"/>
    <col min="13" max="13" width="27.85546875" style="169" hidden="1" customWidth="1"/>
    <col min="14" max="14" width="15" style="169" hidden="1" customWidth="1"/>
    <col min="15" max="17" width="15.140625" style="169" hidden="1" customWidth="1"/>
    <col min="18" max="18" width="12.85546875" style="281" hidden="1" customWidth="1"/>
    <col min="19" max="19" width="14.28515625" style="257" hidden="1" customWidth="1"/>
    <col min="20" max="20" width="14.28515625" style="169" hidden="1" customWidth="1"/>
    <col min="21" max="21" width="16.42578125" style="169" hidden="1" customWidth="1"/>
    <col min="22" max="22" width="20.7109375" style="169" hidden="1" customWidth="1"/>
    <col min="23" max="31" width="12.42578125" style="321" hidden="1" customWidth="1"/>
    <col min="32" max="32" width="11.85546875" style="321" hidden="1" customWidth="1"/>
    <col min="33" max="35" width="14.28515625" style="321" hidden="1" customWidth="1"/>
    <col min="36" max="36" width="13.42578125" style="321" hidden="1" customWidth="1"/>
    <col min="37" max="42" width="14.28515625" style="321" hidden="1" customWidth="1"/>
    <col min="43" max="44" width="14.28515625" style="321" customWidth="1"/>
    <col min="45" max="45" width="16.28515625" style="321" customWidth="1"/>
    <col min="46" max="46" width="12.42578125" style="156"/>
    <col min="47" max="47" width="12.42578125" style="169"/>
    <col min="48" max="16384" width="12.42578125" style="156"/>
  </cols>
  <sheetData>
    <row r="1" spans="1:45" ht="23.25" x14ac:dyDescent="0.35">
      <c r="A1" s="325" t="s">
        <v>2360</v>
      </c>
      <c r="I1" s="383" t="s">
        <v>2588</v>
      </c>
      <c r="J1" s="384">
        <v>43369</v>
      </c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AL1" s="380"/>
    </row>
    <row r="2" spans="1:45" ht="16.5" customHeight="1" x14ac:dyDescent="0.2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R2" s="291"/>
    </row>
    <row r="3" spans="1:45" ht="57.75" customHeight="1" thickBot="1" x14ac:dyDescent="0.35">
      <c r="A3" s="328" t="s">
        <v>1017</v>
      </c>
      <c r="B3" s="328" t="s">
        <v>2356</v>
      </c>
      <c r="C3" s="328" t="s">
        <v>0</v>
      </c>
      <c r="D3" s="328" t="s">
        <v>2378</v>
      </c>
      <c r="E3" s="328" t="s">
        <v>2450</v>
      </c>
      <c r="F3" s="328" t="s">
        <v>2451</v>
      </c>
      <c r="G3" s="328" t="s">
        <v>2454</v>
      </c>
      <c r="H3" s="328" t="s">
        <v>61</v>
      </c>
      <c r="I3" s="328" t="s">
        <v>62</v>
      </c>
      <c r="J3" s="328" t="s">
        <v>2362</v>
      </c>
      <c r="K3" s="328" t="s">
        <v>0</v>
      </c>
      <c r="L3" s="328" t="s">
        <v>61</v>
      </c>
      <c r="M3" s="328" t="s">
        <v>62</v>
      </c>
      <c r="N3" s="328" t="s">
        <v>86</v>
      </c>
      <c r="O3" s="329">
        <v>41896</v>
      </c>
      <c r="P3" s="329">
        <v>42688</v>
      </c>
      <c r="Q3" s="329">
        <v>42718</v>
      </c>
      <c r="R3" s="330">
        <v>42736</v>
      </c>
      <c r="S3" s="330">
        <v>42767</v>
      </c>
      <c r="T3" s="329">
        <v>42795</v>
      </c>
      <c r="U3" s="329">
        <v>42826</v>
      </c>
      <c r="V3" s="329">
        <v>42856</v>
      </c>
      <c r="W3" s="329">
        <v>42887</v>
      </c>
      <c r="X3" s="329">
        <v>42917</v>
      </c>
      <c r="Y3" s="329">
        <v>42963</v>
      </c>
      <c r="Z3" s="329">
        <v>43008</v>
      </c>
      <c r="AA3" s="329">
        <v>42795</v>
      </c>
      <c r="AB3" s="329">
        <v>42842</v>
      </c>
      <c r="AC3" s="329">
        <v>42872</v>
      </c>
      <c r="AD3" s="329">
        <v>42903</v>
      </c>
      <c r="AE3" s="329">
        <v>42933</v>
      </c>
      <c r="AF3" s="329">
        <v>42964</v>
      </c>
      <c r="AG3" s="329">
        <v>42995</v>
      </c>
      <c r="AH3" s="329">
        <v>43025</v>
      </c>
      <c r="AI3" s="329">
        <v>43056</v>
      </c>
      <c r="AJ3" s="329">
        <v>43086</v>
      </c>
      <c r="AK3" s="329">
        <v>43115</v>
      </c>
      <c r="AL3" s="329">
        <v>43146</v>
      </c>
      <c r="AM3" s="329">
        <v>43174</v>
      </c>
      <c r="AN3" s="329">
        <v>43205</v>
      </c>
      <c r="AO3" s="329">
        <v>43235</v>
      </c>
      <c r="AP3" s="329">
        <v>43266</v>
      </c>
      <c r="AQ3" s="329">
        <v>43296</v>
      </c>
      <c r="AR3" s="329">
        <v>43327</v>
      </c>
      <c r="AS3" s="329">
        <v>43358</v>
      </c>
    </row>
    <row r="4" spans="1:45" ht="57.75" customHeight="1" x14ac:dyDescent="0.2">
      <c r="A4" s="332" t="s">
        <v>1359</v>
      </c>
      <c r="B4" s="331" t="str">
        <f>VLOOKUP(A4,CER_SubK_PO_Status!A:N,9,FALSE)</f>
        <v>System Closed</v>
      </c>
      <c r="C4" s="331" t="str">
        <f>VLOOKUP(A4,CER_SubK_PO_Status!A:N,7,FALSE)</f>
        <v>ADVANCED ENG SYSTEMS LLC</v>
      </c>
      <c r="D4" s="363">
        <f>VLOOKUP(A4,CER_SubK_PO_Status!A:N,10,FALSE)/1000</f>
        <v>833.48490000000004</v>
      </c>
      <c r="E4" s="363">
        <f>VLOOKUP(A4,CER_SubK_PO_Status!A:N,11,FALSE)/1000</f>
        <v>833.48490000000004</v>
      </c>
      <c r="F4" s="363">
        <f>VLOOKUP(A4,CER_SubK_PO_Status!A:N,12,FALSE)/1000</f>
        <v>833.48490000000004</v>
      </c>
      <c r="G4" s="363">
        <f>D4-E4</f>
        <v>0</v>
      </c>
      <c r="H4" s="361" t="str">
        <f>VLOOKUP(A4,CER_SubK_PO_Status!A:N,5,FALSE)</f>
        <v>MELISSA TORRES</v>
      </c>
      <c r="I4" s="361" t="str">
        <f>RIGHT(VLOOKUP(A4,CER_SubK_PO_Status!A:N,14,FALSE),LEN(VLOOKUP(A4,CER_SubK_PO_Status!A:N,14,FALSE))-SEARCH("/",VLOOKUP(A4,CER_SubK_PO_Status!A:N,14,FALSE),1))</f>
        <v>C KAUFMANN</v>
      </c>
      <c r="J4" s="332"/>
      <c r="K4" s="331" t="s">
        <v>931</v>
      </c>
      <c r="L4" s="331" t="s">
        <v>77</v>
      </c>
      <c r="M4" s="333" t="s">
        <v>932</v>
      </c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5" t="s">
        <v>22</v>
      </c>
      <c r="AB4" s="335" t="s">
        <v>22</v>
      </c>
      <c r="AC4" s="335" t="s">
        <v>22</v>
      </c>
      <c r="AD4" s="335" t="s">
        <v>22</v>
      </c>
      <c r="AE4" s="335" t="s">
        <v>22</v>
      </c>
      <c r="AF4" s="336" t="s">
        <v>22</v>
      </c>
      <c r="AG4" s="336" t="s">
        <v>972</v>
      </c>
      <c r="AH4" s="336"/>
      <c r="AI4" s="336"/>
      <c r="AJ4" s="336"/>
      <c r="AK4" s="375" t="s">
        <v>571</v>
      </c>
      <c r="AL4" s="379" t="s">
        <v>2485</v>
      </c>
      <c r="AM4" s="375" t="s">
        <v>2524</v>
      </c>
      <c r="AN4" s="375" t="s">
        <v>2589</v>
      </c>
      <c r="AO4" s="375" t="s">
        <v>2615</v>
      </c>
      <c r="AP4" s="375" t="s">
        <v>2646</v>
      </c>
      <c r="AQ4" s="375" t="s">
        <v>491</v>
      </c>
      <c r="AR4" s="375" t="s">
        <v>2697</v>
      </c>
      <c r="AS4" s="376" t="s">
        <v>2702</v>
      </c>
    </row>
    <row r="5" spans="1:45" ht="57.75" customHeight="1" x14ac:dyDescent="0.2">
      <c r="A5" s="332" t="s">
        <v>1245</v>
      </c>
      <c r="B5" s="332" t="str">
        <f>VLOOKUP(A5,CER_SubK_PO_Status!A:N,9,FALSE)</f>
        <v>Open</v>
      </c>
      <c r="C5" s="332" t="str">
        <f>VLOOKUP(A5,CER_SubK_PO_Status!A:N,7,FALSE)</f>
        <v>AIR LIQUIDE ADVANCED TECH</v>
      </c>
      <c r="D5" s="363">
        <f>VLOOKUP(A5,CER_SubK_PO_Status!A:N,10,FALSE)/1000</f>
        <v>18607.622760000002</v>
      </c>
      <c r="E5" s="363">
        <f>VLOOKUP(A5,CER_SubK_PO_Status!A:N,11,FALSE)/1000</f>
        <v>17240.648109999998</v>
      </c>
      <c r="F5" s="363">
        <f>VLOOKUP(A5,CER_SubK_PO_Status!A:N,12,FALSE)/1000</f>
        <v>17240.610140000001</v>
      </c>
      <c r="G5" s="363">
        <f t="shared" ref="G5:G53" si="0">D5-E5</f>
        <v>1366.9746500000037</v>
      </c>
      <c r="H5" s="361" t="str">
        <f>VLOOKUP(A5,CER_SubK_PO_Status!A:N,5,FALSE)</f>
        <v>THEODORE PESHEHONOFF</v>
      </c>
      <c r="I5" s="361" t="str">
        <f>RIGHT(VLOOKUP(A5,CER_SubK_PO_Status!A:N,14,FALSE),LEN(VLOOKUP(A5,CER_SubK_PO_Status!A:N,14,FALSE))-SEARCH("/",VLOOKUP(A5,CER_SubK_PO_Status!A:N,14,FALSE),1))</f>
        <v xml:space="preserve">ARENIUS/MBEVINS </v>
      </c>
      <c r="J5" s="385"/>
      <c r="K5" s="332" t="s">
        <v>846</v>
      </c>
      <c r="L5" s="337" t="s">
        <v>900</v>
      </c>
      <c r="M5" s="338" t="s">
        <v>330</v>
      </c>
      <c r="N5" s="332" t="s">
        <v>454</v>
      </c>
      <c r="O5" s="332" t="s">
        <v>683</v>
      </c>
      <c r="P5" s="332"/>
      <c r="Q5" s="332"/>
      <c r="R5" s="332"/>
      <c r="S5" s="337"/>
      <c r="T5" s="332"/>
      <c r="U5" s="332"/>
      <c r="V5" s="332"/>
      <c r="W5" s="339"/>
      <c r="X5" s="339"/>
      <c r="Y5" s="339"/>
      <c r="Z5" s="339"/>
      <c r="AA5" s="332" t="s">
        <v>571</v>
      </c>
      <c r="AB5" s="339" t="s">
        <v>22</v>
      </c>
      <c r="AC5" s="339" t="s">
        <v>22</v>
      </c>
      <c r="AD5" s="339" t="s">
        <v>64</v>
      </c>
      <c r="AE5" s="339" t="s">
        <v>65</v>
      </c>
      <c r="AF5" s="336" t="s">
        <v>22</v>
      </c>
      <c r="AG5" s="336" t="s">
        <v>985</v>
      </c>
      <c r="AH5" s="336" t="s">
        <v>2381</v>
      </c>
      <c r="AI5" s="336"/>
      <c r="AJ5" s="336"/>
      <c r="AK5" s="375" t="s">
        <v>426</v>
      </c>
      <c r="AL5" s="375" t="s">
        <v>2504</v>
      </c>
      <c r="AM5" s="379" t="s">
        <v>2485</v>
      </c>
      <c r="AN5" s="375" t="s">
        <v>2589</v>
      </c>
      <c r="AO5" s="375" t="s">
        <v>222</v>
      </c>
      <c r="AP5" s="375" t="s">
        <v>2644</v>
      </c>
      <c r="AQ5" s="375" t="s">
        <v>2672</v>
      </c>
      <c r="AR5" s="375" t="s">
        <v>500</v>
      </c>
      <c r="AS5" s="375" t="s">
        <v>2703</v>
      </c>
    </row>
    <row r="6" spans="1:45" ht="57.75" customHeight="1" x14ac:dyDescent="0.2">
      <c r="A6" s="332" t="s">
        <v>1340</v>
      </c>
      <c r="B6" s="332" t="str">
        <f>VLOOKUP(A6,CER_SubK_PO_Status!A:N,9,FALSE)</f>
        <v>Closed</v>
      </c>
      <c r="C6" s="332" t="str">
        <f>VLOOKUP(A6,CER_SubK_PO_Status!A:N,7,FALSE)</f>
        <v>AIR LIQUIDE ADVANCED TECH</v>
      </c>
      <c r="D6" s="363">
        <f>VLOOKUP(A6,CER_SubK_PO_Status!A:N,10,FALSE)/1000</f>
        <v>4747.6329999999998</v>
      </c>
      <c r="E6" s="363">
        <f>VLOOKUP(A6,CER_SubK_PO_Status!A:N,11,FALSE)/1000</f>
        <v>4747.6329999999998</v>
      </c>
      <c r="F6" s="363">
        <f>VLOOKUP(A6,CER_SubK_PO_Status!A:N,12,FALSE)/1000</f>
        <v>4747.6329999999998</v>
      </c>
      <c r="G6" s="363">
        <f t="shared" si="0"/>
        <v>0</v>
      </c>
      <c r="H6" s="361" t="str">
        <f>VLOOKUP(A6,CER_SubK_PO_Status!A:N,5,FALSE)</f>
        <v>THEODORE PESHEHONOFF</v>
      </c>
      <c r="I6" s="361" t="str">
        <f>RIGHT(VLOOKUP(A6,CER_SubK_PO_Status!A:N,14,FALSE),LEN(VLOOKUP(A6,CER_SubK_PO_Status!A:N,14,FALSE))-SEARCH("/",VLOOKUP(A6,CER_SubK_PO_Status!A:N,14,FALSE),1))</f>
        <v>ARENIUS</v>
      </c>
      <c r="J6" s="385" t="s">
        <v>2506</v>
      </c>
      <c r="K6" s="332" t="s">
        <v>915</v>
      </c>
      <c r="L6" s="337" t="s">
        <v>900</v>
      </c>
      <c r="M6" s="338" t="s">
        <v>987</v>
      </c>
      <c r="N6" s="332"/>
      <c r="O6" s="332"/>
      <c r="P6" s="332"/>
      <c r="Q6" s="332"/>
      <c r="R6" s="332"/>
      <c r="S6" s="337"/>
      <c r="T6" s="332"/>
      <c r="U6" s="332"/>
      <c r="V6" s="332"/>
      <c r="W6" s="339"/>
      <c r="X6" s="339"/>
      <c r="Y6" s="339"/>
      <c r="Z6" s="339"/>
      <c r="AA6" s="339" t="s">
        <v>22</v>
      </c>
      <c r="AB6" s="339" t="s">
        <v>64</v>
      </c>
      <c r="AC6" s="339" t="s">
        <v>22</v>
      </c>
      <c r="AD6" s="339" t="s">
        <v>64</v>
      </c>
      <c r="AE6" s="339" t="s">
        <v>65</v>
      </c>
      <c r="AF6" s="336" t="s">
        <v>65</v>
      </c>
      <c r="AG6" s="336" t="s">
        <v>316</v>
      </c>
      <c r="AH6" s="336"/>
      <c r="AI6" s="336" t="s">
        <v>315</v>
      </c>
      <c r="AJ6" s="336"/>
      <c r="AK6" s="336"/>
      <c r="AL6" s="379" t="s">
        <v>2505</v>
      </c>
      <c r="AM6" s="375" t="s">
        <v>200</v>
      </c>
      <c r="AN6" s="379" t="s">
        <v>2505</v>
      </c>
      <c r="AO6" s="375" t="s">
        <v>2615</v>
      </c>
      <c r="AP6" s="375" t="s">
        <v>2637</v>
      </c>
      <c r="AQ6" s="375" t="s">
        <v>491</v>
      </c>
      <c r="AR6" s="375" t="s">
        <v>2697</v>
      </c>
      <c r="AS6" s="375" t="s">
        <v>2707</v>
      </c>
    </row>
    <row r="7" spans="1:45" ht="54.95" customHeight="1" x14ac:dyDescent="0.2">
      <c r="A7" s="332" t="s">
        <v>2517</v>
      </c>
      <c r="B7" s="332" t="str">
        <f>VLOOKUP(A7,CER_SubK_PO_Status!A:N,9,FALSE)</f>
        <v>Open</v>
      </c>
      <c r="C7" s="332" t="str">
        <f>VLOOKUP(A7,CER_SubK_PO_Status!A:N,7,FALSE)</f>
        <v>AIR LIQUIDE ADVANCED TECH</v>
      </c>
      <c r="D7" s="363">
        <f>VLOOKUP(A7,CER_SubK_PO_Status!A:N,10,FALSE)/1000</f>
        <v>2512.855</v>
      </c>
      <c r="E7" s="363">
        <f>VLOOKUP(A7,CER_SubK_PO_Status!A:N,11,FALSE)/1000</f>
        <v>2487.7260000000001</v>
      </c>
      <c r="F7" s="363">
        <f>VLOOKUP(A7,CER_SubK_PO_Status!A:N,12,FALSE)/1000</f>
        <v>2487.7260000000001</v>
      </c>
      <c r="G7" s="363">
        <f t="shared" si="0"/>
        <v>25.128999999999905</v>
      </c>
      <c r="H7" s="362" t="str">
        <f>VLOOKUP(A7,CER_SubK_PO_Status!A:N,5,FALSE)</f>
        <v>THEODORE PESHEHONOFF</v>
      </c>
      <c r="I7" s="361" t="str">
        <f>RIGHT(VLOOKUP(A7,CER_SubK_PO_Status!A:N,14,FALSE),LEN(VLOOKUP(A7,CER_SubK_PO_Status!A:N,14,FALSE))-SEARCH("/",VLOOKUP(A7,CER_SubK_PO_Status!A:N,14,FALSE),1))</f>
        <v>NORTON</v>
      </c>
      <c r="J7" s="332" t="s">
        <v>2687</v>
      </c>
      <c r="K7" s="345"/>
      <c r="L7" s="345"/>
      <c r="M7" s="345"/>
      <c r="N7" s="345"/>
      <c r="O7" s="332"/>
      <c r="P7" s="343"/>
      <c r="Q7" s="332"/>
      <c r="R7" s="332"/>
      <c r="S7" s="349"/>
      <c r="T7" s="343"/>
      <c r="U7" s="332"/>
      <c r="V7" s="332"/>
      <c r="W7" s="339"/>
      <c r="X7" s="339"/>
      <c r="Y7" s="339"/>
      <c r="Z7" s="339"/>
      <c r="AA7" s="343"/>
      <c r="AB7" s="343"/>
      <c r="AC7" s="343"/>
      <c r="AD7" s="343"/>
      <c r="AE7" s="336"/>
      <c r="AF7" s="336"/>
      <c r="AG7" s="336"/>
      <c r="AH7" s="336"/>
      <c r="AI7" s="336"/>
      <c r="AJ7" s="336"/>
      <c r="AK7" s="375"/>
      <c r="AL7" s="375"/>
      <c r="AM7" s="375" t="s">
        <v>2533</v>
      </c>
      <c r="AN7" s="375" t="s">
        <v>211</v>
      </c>
      <c r="AO7" s="375" t="s">
        <v>222</v>
      </c>
      <c r="AP7" s="375" t="s">
        <v>2637</v>
      </c>
      <c r="AQ7" s="375" t="s">
        <v>237</v>
      </c>
      <c r="AR7" s="375" t="s">
        <v>2697</v>
      </c>
      <c r="AS7" s="375" t="s">
        <v>2705</v>
      </c>
    </row>
    <row r="8" spans="1:45" ht="54.95" customHeight="1" x14ac:dyDescent="0.2">
      <c r="A8" s="332" t="s">
        <v>2668</v>
      </c>
      <c r="B8" s="332" t="str">
        <f>VLOOKUP(A8,CER_SubK_PO_Status!A:N,9,FALSE)</f>
        <v>System Closed</v>
      </c>
      <c r="C8" s="332" t="str">
        <f>VLOOKUP(A8,CER_SubK_PO_Status!A:N,7,FALSE)</f>
        <v>BENNU GROUP INC</v>
      </c>
      <c r="D8" s="363">
        <f>VLOOKUP(A8,CER_SubK_PO_Status!A:N,10,FALSE)/1000</f>
        <v>198.08600000000001</v>
      </c>
      <c r="E8" s="363">
        <f>VLOOKUP(A8,CER_SubK_PO_Status!A:N,11,FALSE)/1000</f>
        <v>198.08600000000001</v>
      </c>
      <c r="F8" s="363">
        <f>VLOOKUP(A8,CER_SubK_PO_Status!A:N,12,FALSE)/1000</f>
        <v>198.08600000000001</v>
      </c>
      <c r="G8" s="363">
        <f t="shared" si="0"/>
        <v>0</v>
      </c>
      <c r="H8" s="361" t="str">
        <f>VLOOKUP(A8,CER_SubK_PO_Status!A:N,5,FALSE)</f>
        <v>THOMAS HURATIAK</v>
      </c>
      <c r="I8" s="361" t="str">
        <f>RIGHT(VLOOKUP(A8,CER_SubK_PO_Status!A:N,14,FALSE),LEN(VLOOKUP(A8,CER_SubK_PO_Status!A:N,14,FALSE))-SEARCH("/",VLOOKUP(A8,CER_SubK_PO_Status!A:N,14,FALSE),1))</f>
        <v>C KAUFMANN</v>
      </c>
      <c r="J8" s="332" t="s">
        <v>2711</v>
      </c>
      <c r="K8" s="332" t="s">
        <v>940</v>
      </c>
      <c r="L8" s="332" t="s">
        <v>77</v>
      </c>
      <c r="M8" s="340" t="s">
        <v>932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32" t="s">
        <v>64</v>
      </c>
      <c r="AB8" s="339" t="s">
        <v>22</v>
      </c>
      <c r="AC8" s="339" t="s">
        <v>22</v>
      </c>
      <c r="AD8" s="339" t="s">
        <v>953</v>
      </c>
      <c r="AE8" s="339" t="s">
        <v>64</v>
      </c>
      <c r="AF8" s="336" t="s">
        <v>22</v>
      </c>
      <c r="AG8" s="336" t="s">
        <v>972</v>
      </c>
      <c r="AH8" s="336"/>
      <c r="AI8" s="336"/>
      <c r="AJ8" s="336"/>
      <c r="AK8" s="375" t="s">
        <v>571</v>
      </c>
      <c r="AL8" s="379" t="s">
        <v>2485</v>
      </c>
      <c r="AM8" s="375" t="s">
        <v>2500</v>
      </c>
      <c r="AN8" s="375" t="s">
        <v>2589</v>
      </c>
      <c r="AO8" s="375"/>
      <c r="AP8" s="375"/>
      <c r="AQ8" s="375" t="s">
        <v>491</v>
      </c>
      <c r="AR8" s="375" t="s">
        <v>2697</v>
      </c>
      <c r="AS8" s="376" t="s">
        <v>500</v>
      </c>
    </row>
    <row r="9" spans="1:45" ht="57.75" customHeight="1" x14ac:dyDescent="0.2">
      <c r="A9" s="332" t="s">
        <v>1393</v>
      </c>
      <c r="B9" s="332" t="str">
        <f>VLOOKUP(A9,CER_SubK_PO_Status!A:N,9,FALSE)</f>
        <v>System Closed</v>
      </c>
      <c r="C9" s="332" t="str">
        <f>VLOOKUP(A9,CER_SubK_PO_Status!A:N,7,FALSE)</f>
        <v>BENNU GROUP INC</v>
      </c>
      <c r="D9" s="363">
        <f>VLOOKUP(A9,CER_SubK_PO_Status!A:N,10,FALSE)/1000</f>
        <v>923.38099999999997</v>
      </c>
      <c r="E9" s="363">
        <f>VLOOKUP(A9,CER_SubK_PO_Status!A:N,11,FALSE)/1000</f>
        <v>923.38099999999997</v>
      </c>
      <c r="F9" s="363">
        <f>VLOOKUP(A9,CER_SubK_PO_Status!A:N,12,FALSE)/1000</f>
        <v>923.38099999999997</v>
      </c>
      <c r="G9" s="363">
        <f t="shared" si="0"/>
        <v>0</v>
      </c>
      <c r="H9" s="361" t="str">
        <f>VLOOKUP(A9,CER_SubK_PO_Status!A:N,5,FALSE)</f>
        <v>MELISSA TORRES</v>
      </c>
      <c r="I9" s="361" t="str">
        <f>RIGHT(VLOOKUP(A9,CER_SubK_PO_Status!A:N,14,FALSE),LEN(VLOOKUP(A9,CER_SubK_PO_Status!A:N,14,FALSE))-SEARCH("/",VLOOKUP(A9,CER_SubK_PO_Status!A:N,14,FALSE),1))</f>
        <v>C KAUFMANN</v>
      </c>
      <c r="J9" s="332"/>
      <c r="K9" s="332" t="s">
        <v>940</v>
      </c>
      <c r="L9" s="332" t="s">
        <v>77</v>
      </c>
      <c r="M9" s="340" t="s">
        <v>932</v>
      </c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32" t="s">
        <v>64</v>
      </c>
      <c r="AB9" s="339" t="s">
        <v>22</v>
      </c>
      <c r="AC9" s="339" t="s">
        <v>22</v>
      </c>
      <c r="AD9" s="339" t="s">
        <v>953</v>
      </c>
      <c r="AE9" s="339" t="s">
        <v>64</v>
      </c>
      <c r="AF9" s="336" t="s">
        <v>22</v>
      </c>
      <c r="AG9" s="336" t="s">
        <v>972</v>
      </c>
      <c r="AH9" s="336"/>
      <c r="AI9" s="336"/>
      <c r="AJ9" s="336"/>
      <c r="AK9" s="375" t="s">
        <v>571</v>
      </c>
      <c r="AL9" s="379" t="s">
        <v>2485</v>
      </c>
      <c r="AM9" s="375" t="s">
        <v>2500</v>
      </c>
      <c r="AN9" s="375" t="s">
        <v>2589</v>
      </c>
      <c r="AO9" s="375" t="s">
        <v>2615</v>
      </c>
      <c r="AP9" s="375" t="s">
        <v>2647</v>
      </c>
      <c r="AQ9" s="375" t="s">
        <v>2677</v>
      </c>
      <c r="AR9" s="375" t="s">
        <v>2697</v>
      </c>
      <c r="AS9" s="376" t="s">
        <v>2702</v>
      </c>
    </row>
    <row r="10" spans="1:45" ht="57.75" customHeight="1" x14ac:dyDescent="0.2">
      <c r="A10" s="332" t="s">
        <v>2693</v>
      </c>
      <c r="B10" s="332" t="str">
        <f>VLOOKUP(A10,CER_SubK_PO_Status!A:N,9,FALSE)</f>
        <v>System Closed</v>
      </c>
      <c r="C10" s="332" t="str">
        <f>VLOOKUP(A10,CER_SubK_PO_Status!A:N,7,FALSE)</f>
        <v>BENNU GROUP INC</v>
      </c>
      <c r="D10" s="363">
        <f>VLOOKUP(A10,CER_SubK_PO_Status!A:N,10,FALSE)/1000</f>
        <v>130.63499999999999</v>
      </c>
      <c r="E10" s="363">
        <f>VLOOKUP(A10,CER_SubK_PO_Status!A:N,11,FALSE)/1000</f>
        <v>130.63499999999999</v>
      </c>
      <c r="F10" s="363">
        <f>VLOOKUP(A10,CER_SubK_PO_Status!A:N,12,FALSE)/1000</f>
        <v>130.63499999999999</v>
      </c>
      <c r="G10" s="363">
        <f t="shared" si="0"/>
        <v>0</v>
      </c>
      <c r="H10" s="361" t="str">
        <f>VLOOKUP(A10,CER_SubK_PO_Status!A:N,5,FALSE)</f>
        <v>THEODORE PESHEHONOFF</v>
      </c>
      <c r="I10" s="361" t="str">
        <f>RIGHT(VLOOKUP(A10,CER_SubK_PO_Status!A:N,14,FALSE),LEN(VLOOKUP(A10,CER_SubK_PO_Status!A:N,14,FALSE))-SEARCH("/",VLOOKUP(A10,CER_SubK_PO_Status!A:N,14,FALSE),1))</f>
        <v>SHIRLEY YANG</v>
      </c>
      <c r="J10" s="331"/>
      <c r="K10" s="332"/>
      <c r="L10" s="332"/>
      <c r="M10" s="340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32"/>
      <c r="AB10" s="339"/>
      <c r="AC10" s="339"/>
      <c r="AD10" s="339"/>
      <c r="AE10" s="339"/>
      <c r="AF10" s="336"/>
      <c r="AG10" s="336"/>
      <c r="AH10" s="336"/>
      <c r="AI10" s="336"/>
      <c r="AJ10" s="336"/>
      <c r="AK10" s="375"/>
      <c r="AL10" s="379"/>
      <c r="AM10" s="375"/>
      <c r="AN10" s="375"/>
      <c r="AO10" s="375"/>
      <c r="AP10" s="375"/>
      <c r="AQ10" s="375"/>
      <c r="AR10" s="375" t="s">
        <v>2690</v>
      </c>
      <c r="AS10" s="375" t="s">
        <v>2702</v>
      </c>
    </row>
    <row r="11" spans="1:45" ht="57.75" customHeight="1" x14ac:dyDescent="0.2">
      <c r="A11" s="332" t="s">
        <v>1439</v>
      </c>
      <c r="B11" s="332" t="str">
        <f>VLOOKUP(A11,CER_SubK_PO_Status!A:N,9,FALSE)</f>
        <v>System Closed</v>
      </c>
      <c r="C11" s="332" t="str">
        <f>VLOOKUP(A11,CER_SubK_PO_Status!A:N,7,FALSE)</f>
        <v>BENNU GROUP INC</v>
      </c>
      <c r="D11" s="363">
        <f>VLOOKUP(A11,CER_SubK_PO_Status!A:N,10,FALSE)/1000</f>
        <v>525.45600000000002</v>
      </c>
      <c r="E11" s="363">
        <f>VLOOKUP(A11,CER_SubK_PO_Status!A:N,11,FALSE)/1000</f>
        <v>525.45600000000002</v>
      </c>
      <c r="F11" s="363">
        <f>VLOOKUP(A11,CER_SubK_PO_Status!A:N,12,FALSE)/1000</f>
        <v>525.45600000000002</v>
      </c>
      <c r="G11" s="363">
        <f t="shared" si="0"/>
        <v>0</v>
      </c>
      <c r="H11" s="361" t="str">
        <f>VLOOKUP(A11,CER_SubK_PO_Status!A:N,5,FALSE)</f>
        <v>MELISSA TORRES</v>
      </c>
      <c r="I11" s="362" t="str">
        <f>RIGHT(VLOOKUP(A11,CER_SubK_PO_Status!A:N,14,FALSE),LEN(VLOOKUP(A11,CER_SubK_PO_Status!A:N,14,FALSE))-SEARCH("/",VLOOKUP(A11,CER_SubK_PO_Status!A:N,14,FALSE),1))</f>
        <v>K DIXON</v>
      </c>
      <c r="J11" s="331"/>
      <c r="K11" s="332" t="s">
        <v>979</v>
      </c>
      <c r="L11" s="332" t="s">
        <v>77</v>
      </c>
      <c r="M11" s="338" t="s">
        <v>984</v>
      </c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32"/>
      <c r="AB11" s="339"/>
      <c r="AC11" s="339"/>
      <c r="AD11" s="339"/>
      <c r="AE11" s="339" t="s">
        <v>22</v>
      </c>
      <c r="AF11" s="336" t="s">
        <v>22</v>
      </c>
      <c r="AG11" s="336" t="s">
        <v>983</v>
      </c>
      <c r="AH11" s="336" t="s">
        <v>65</v>
      </c>
      <c r="AI11" s="336" t="s">
        <v>315</v>
      </c>
      <c r="AJ11" s="336" t="s">
        <v>2455</v>
      </c>
      <c r="AK11" s="375" t="s">
        <v>571</v>
      </c>
      <c r="AL11" s="375" t="s">
        <v>2501</v>
      </c>
      <c r="AM11" s="375" t="s">
        <v>2525</v>
      </c>
      <c r="AN11" s="375" t="s">
        <v>2589</v>
      </c>
      <c r="AO11" s="376" t="s">
        <v>2617</v>
      </c>
      <c r="AP11" s="376" t="s">
        <v>2648</v>
      </c>
      <c r="AQ11" s="375" t="s">
        <v>2677</v>
      </c>
      <c r="AR11" s="375" t="s">
        <v>500</v>
      </c>
      <c r="AS11" s="375" t="s">
        <v>594</v>
      </c>
    </row>
    <row r="12" spans="1:45" ht="54.95" customHeight="1" x14ac:dyDescent="0.2">
      <c r="A12" s="332" t="s">
        <v>2599</v>
      </c>
      <c r="B12" s="332" t="str">
        <f>VLOOKUP(A12,CER_SubK_PO_Status!A:N,9,FALSE)</f>
        <v>System Closed</v>
      </c>
      <c r="C12" s="332" t="str">
        <f>VLOOKUP(A12,CER_SubK_PO_Status!A:N,7,FALSE)</f>
        <v xml:space="preserve">CHART ENERGY &amp; CHEMICALS </v>
      </c>
      <c r="D12" s="363">
        <f>VLOOKUP(A12,CER_SubK_PO_Status!A:N,10,FALSE)/1000</f>
        <v>116</v>
      </c>
      <c r="E12" s="363">
        <f>VLOOKUP(A12,CER_SubK_PO_Status!A:N,11,FALSE)/1000</f>
        <v>116</v>
      </c>
      <c r="F12" s="363">
        <f>VLOOKUP(A12,CER_SubK_PO_Status!A:N,12,FALSE)/1000</f>
        <v>116</v>
      </c>
      <c r="G12" s="363">
        <f t="shared" si="0"/>
        <v>0</v>
      </c>
      <c r="H12" s="362" t="str">
        <f>VLOOKUP(A12,CER_SubK_PO_Status!A:N,5,FALSE)</f>
        <v>THEODORE PESHEHONOFF</v>
      </c>
      <c r="I12" s="362" t="str">
        <f>RIGHT(VLOOKUP(A12,CER_SubK_PO_Status!A:N,14,FALSE),LEN(VLOOKUP(A12,CER_SubK_PO_Status!A:N,14,FALSE))-SEARCH("/",VLOOKUP(A12,CER_SubK_PO_Status!A:N,14,FALSE),1))</f>
        <v>Shirley Yang</v>
      </c>
      <c r="J12" s="332"/>
      <c r="K12" s="345"/>
      <c r="L12" s="345"/>
      <c r="M12" s="345"/>
      <c r="N12" s="345"/>
      <c r="O12" s="332"/>
      <c r="P12" s="343"/>
      <c r="Q12" s="332"/>
      <c r="R12" s="332"/>
      <c r="S12" s="349"/>
      <c r="T12" s="343"/>
      <c r="U12" s="332"/>
      <c r="V12" s="332"/>
      <c r="W12" s="339"/>
      <c r="X12" s="339"/>
      <c r="Y12" s="339"/>
      <c r="Z12" s="339"/>
      <c r="AA12" s="343"/>
      <c r="AB12" s="343"/>
      <c r="AC12" s="343"/>
      <c r="AD12" s="343"/>
      <c r="AE12" s="336"/>
      <c r="AF12" s="336"/>
      <c r="AG12" s="336"/>
      <c r="AH12" s="336"/>
      <c r="AI12" s="336"/>
      <c r="AJ12" s="336"/>
      <c r="AK12" s="375"/>
      <c r="AL12" s="375"/>
      <c r="AM12" s="375"/>
      <c r="AN12" s="375"/>
      <c r="AO12" s="375" t="s">
        <v>2613</v>
      </c>
      <c r="AP12" s="375" t="s">
        <v>2637</v>
      </c>
      <c r="AQ12" s="375" t="s">
        <v>2677</v>
      </c>
      <c r="AR12" s="375" t="s">
        <v>491</v>
      </c>
      <c r="AS12" s="376" t="s">
        <v>2707</v>
      </c>
    </row>
    <row r="13" spans="1:45" ht="57.75" customHeight="1" x14ac:dyDescent="0.2">
      <c r="A13" s="332" t="s">
        <v>1317</v>
      </c>
      <c r="B13" s="332" t="str">
        <f>VLOOKUP(A13,CER_SubK_PO_Status!A:N,9,FALSE)</f>
        <v>System Closed</v>
      </c>
      <c r="C13" s="332" t="str">
        <f>VLOOKUP(A13,CER_SubK_PO_Status!A:N,7,FALSE)</f>
        <v>CHRISTOPHER NEWPORT UNIV.</v>
      </c>
      <c r="D13" s="363">
        <f>VLOOKUP(A13,CER_SubK_PO_Status!A:N,10,FALSE)/1000</f>
        <v>247.81114000000002</v>
      </c>
      <c r="E13" s="363">
        <f>VLOOKUP(A13,CER_SubK_PO_Status!A:N,11,FALSE)/1000</f>
        <v>247.81114000000002</v>
      </c>
      <c r="F13" s="363">
        <f>VLOOKUP(A13,CER_SubK_PO_Status!A:N,12,FALSE)/1000</f>
        <v>247.81114000000002</v>
      </c>
      <c r="G13" s="363">
        <f t="shared" si="0"/>
        <v>0</v>
      </c>
      <c r="H13" s="332" t="str">
        <f>VLOOKUP(A13,CER_SubK_PO_Status!A:N,5,FALSE)</f>
        <v>MICHELE KHASIDIS</v>
      </c>
      <c r="I13" s="361" t="str">
        <f>RIGHT(VLOOKUP(A13,CER_SubK_PO_Status!A:N,14,FALSE),LEN(VLOOKUP(A13,CER_SubK_PO_Status!A:N,14,FALSE))-SEARCH("/",VLOOKUP(A13,CER_SubK_PO_Status!A:N,14,FALSE),1))</f>
        <v>TANYA STEWART</v>
      </c>
      <c r="J13" s="332" t="s">
        <v>2630</v>
      </c>
      <c r="K13" s="337" t="s">
        <v>994</v>
      </c>
      <c r="L13" s="337" t="s">
        <v>934</v>
      </c>
      <c r="M13" s="342" t="s">
        <v>629</v>
      </c>
      <c r="N13" s="337"/>
      <c r="O13" s="343"/>
      <c r="P13" s="336"/>
      <c r="Q13" s="332"/>
      <c r="R13" s="332"/>
      <c r="S13" s="339"/>
      <c r="T13" s="343"/>
      <c r="U13" s="343"/>
      <c r="V13" s="343"/>
      <c r="W13" s="336"/>
      <c r="X13" s="336"/>
      <c r="Y13" s="339"/>
      <c r="Z13" s="336"/>
      <c r="AA13" s="336"/>
      <c r="AB13" s="336"/>
      <c r="AC13" s="336"/>
      <c r="AD13" s="336"/>
      <c r="AE13" s="336"/>
      <c r="AF13" s="336"/>
      <c r="AG13" s="336"/>
      <c r="AH13" s="336" t="s">
        <v>2382</v>
      </c>
      <c r="AI13" s="336" t="s">
        <v>65</v>
      </c>
      <c r="AJ13" s="336" t="s">
        <v>65</v>
      </c>
      <c r="AK13" s="375" t="s">
        <v>2478</v>
      </c>
      <c r="AL13" s="375" t="s">
        <v>2501</v>
      </c>
      <c r="AM13" s="375" t="s">
        <v>2527</v>
      </c>
      <c r="AN13" s="375" t="s">
        <v>2589</v>
      </c>
      <c r="AO13" s="376" t="s">
        <v>2616</v>
      </c>
      <c r="AP13" s="376" t="s">
        <v>2650</v>
      </c>
      <c r="AQ13" s="376" t="s">
        <v>2673</v>
      </c>
      <c r="AR13" s="376" t="s">
        <v>2690</v>
      </c>
      <c r="AS13" s="376" t="s">
        <v>2707</v>
      </c>
    </row>
    <row r="14" spans="1:45" ht="60" customHeight="1" x14ac:dyDescent="0.2">
      <c r="A14" s="332" t="s">
        <v>1466</v>
      </c>
      <c r="B14" s="332" t="str">
        <f>VLOOKUP(A14,CER_SubK_PO_Status!A:N,9,FALSE)</f>
        <v>Open</v>
      </c>
      <c r="C14" s="332" t="str">
        <f>VLOOKUP(A14,CER_SubK_PO_Status!A:N,7,FALSE)</f>
        <v>COLLEGE OF WILLIAM &amp; MARY</v>
      </c>
      <c r="D14" s="363">
        <f>VLOOKUP(A14,CER_SubK_PO_Status!A:N,10,FALSE)/1000</f>
        <v>438.77823000000001</v>
      </c>
      <c r="E14" s="363">
        <f>VLOOKUP(A14,CER_SubK_PO_Status!A:N,11,FALSE)/1000</f>
        <v>419.77941999999996</v>
      </c>
      <c r="F14" s="363">
        <f>VLOOKUP(A14,CER_SubK_PO_Status!A:N,12,FALSE)/1000</f>
        <v>403.15323000000001</v>
      </c>
      <c r="G14" s="363">
        <f t="shared" si="0"/>
        <v>18.998810000000049</v>
      </c>
      <c r="H14" s="332" t="str">
        <f>VLOOKUP(A14,CER_SubK_PO_Status!A:N,5,FALSE)</f>
        <v>DENISE LEARY-STITH</v>
      </c>
      <c r="I14" s="361" t="str">
        <f>RIGHT(VLOOKUP(A14,CER_SubK_PO_Status!A:N,14,FALSE),LEN(VLOOKUP(A14,CER_SubK_PO_Status!A:N,14,FALSE))-SEARCH("/",VLOOKUP(A14,CER_SubK_PO_Status!A:N,14,FALSE),1))</f>
        <v>TANYA STEWART</v>
      </c>
      <c r="J14" s="332"/>
      <c r="K14" s="337" t="s">
        <v>998</v>
      </c>
      <c r="L14" s="337" t="s">
        <v>997</v>
      </c>
      <c r="M14" s="342" t="s">
        <v>629</v>
      </c>
      <c r="N14" s="337"/>
      <c r="O14" s="343"/>
      <c r="P14" s="336"/>
      <c r="Q14" s="332"/>
      <c r="R14" s="332"/>
      <c r="S14" s="339"/>
      <c r="T14" s="343"/>
      <c r="U14" s="343"/>
      <c r="V14" s="343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 t="s">
        <v>2383</v>
      </c>
      <c r="AI14" s="336" t="s">
        <v>2397</v>
      </c>
      <c r="AJ14" s="336" t="s">
        <v>2456</v>
      </c>
      <c r="AK14" s="375" t="s">
        <v>2478</v>
      </c>
      <c r="AL14" s="375" t="s">
        <v>2501</v>
      </c>
      <c r="AM14" s="375" t="s">
        <v>2524</v>
      </c>
      <c r="AN14" s="375" t="s">
        <v>2590</v>
      </c>
      <c r="AO14" s="376" t="s">
        <v>2616</v>
      </c>
      <c r="AP14" s="376" t="s">
        <v>2651</v>
      </c>
      <c r="AQ14" s="376" t="s">
        <v>2673</v>
      </c>
      <c r="AR14" s="376" t="s">
        <v>2690</v>
      </c>
      <c r="AS14" s="376" t="s">
        <v>2715</v>
      </c>
    </row>
    <row r="15" spans="1:45" ht="54.95" customHeight="1" x14ac:dyDescent="0.2">
      <c r="A15" s="332" t="s">
        <v>2577</v>
      </c>
      <c r="B15" s="332" t="str">
        <f>VLOOKUP(A15,CER_SubK_PO_Status!A:N,9,FALSE)</f>
        <v>Open</v>
      </c>
      <c r="C15" s="332" t="str">
        <f>VLOOKUP(A15,CER_SubK_PO_Status!A:N,7,FALSE)</f>
        <v>COLLEGE OF WILLIAM &amp; MARY</v>
      </c>
      <c r="D15" s="363">
        <f>VLOOKUP(A15,CER_SubK_PO_Status!A:N,10,FALSE)/1000</f>
        <v>856.02518000000009</v>
      </c>
      <c r="E15" s="363">
        <f>VLOOKUP(A15,CER_SubK_PO_Status!A:N,11,FALSE)/1000</f>
        <v>791.83848</v>
      </c>
      <c r="F15" s="363">
        <f>VLOOKUP(A15,CER_SubK_PO_Status!A:N,12,FALSE)/1000</f>
        <v>640.65243999999996</v>
      </c>
      <c r="G15" s="363">
        <f t="shared" si="0"/>
        <v>64.186700000000087</v>
      </c>
      <c r="H15" s="332" t="str">
        <f>VLOOKUP(A15,CER_SubK_PO_Status!A:N,5,FALSE)</f>
        <v>DENISE LEARY-STITH</v>
      </c>
      <c r="I15" s="361" t="str">
        <f>RIGHT(VLOOKUP(A15,CER_SubK_PO_Status!A:N,14,FALSE),LEN(VLOOKUP(A15,CER_SubK_PO_Status!A:N,14,FALSE))-SEARCH("/",VLOOKUP(A15,CER_SubK_PO_Status!A:N,14,FALSE),1))</f>
        <v>TANYA STEWART</v>
      </c>
      <c r="J15" s="332"/>
      <c r="K15" s="337"/>
      <c r="L15" s="337"/>
      <c r="M15" s="344"/>
      <c r="N15" s="337"/>
      <c r="O15" s="343"/>
      <c r="P15" s="336"/>
      <c r="Q15" s="332"/>
      <c r="R15" s="332"/>
      <c r="S15" s="339"/>
      <c r="T15" s="343"/>
      <c r="U15" s="343"/>
      <c r="V15" s="343"/>
      <c r="W15" s="336"/>
      <c r="X15" s="336"/>
      <c r="Y15" s="339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75"/>
      <c r="AM15" s="375"/>
      <c r="AN15" s="375" t="s">
        <v>2589</v>
      </c>
      <c r="AO15" s="375" t="s">
        <v>2616</v>
      </c>
      <c r="AP15" s="375" t="s">
        <v>2644</v>
      </c>
      <c r="AQ15" s="375" t="s">
        <v>2675</v>
      </c>
      <c r="AR15" s="375" t="s">
        <v>2690</v>
      </c>
      <c r="AS15" s="376" t="s">
        <v>2707</v>
      </c>
    </row>
    <row r="16" spans="1:45" ht="54.95" customHeight="1" x14ac:dyDescent="0.2">
      <c r="A16" s="332" t="s">
        <v>2633</v>
      </c>
      <c r="B16" s="332" t="str">
        <f>VLOOKUP(A16,CER_SubK_PO_Status!A:N,9,FALSE)</f>
        <v>System Closed</v>
      </c>
      <c r="C16" s="332" t="str">
        <f>VLOOKUP(A16,CER_SubK_PO_Status!A:N,7,FALSE)</f>
        <v>CRAFT MACHINE WORKS, INC.</v>
      </c>
      <c r="D16" s="363">
        <f>VLOOKUP(A16,CER_SubK_PO_Status!A:N,10,FALSE)/1000</f>
        <v>79.638480000000001</v>
      </c>
      <c r="E16" s="363">
        <f>VLOOKUP(A16,CER_SubK_PO_Status!A:N,11,FALSE)/1000</f>
        <v>79.638480000000001</v>
      </c>
      <c r="F16" s="363">
        <f>VLOOKUP(A16,CER_SubK_PO_Status!A:N,12,FALSE)/1000</f>
        <v>79.638480000000001</v>
      </c>
      <c r="G16" s="363">
        <f t="shared" si="0"/>
        <v>0</v>
      </c>
      <c r="H16" s="362" t="str">
        <f>VLOOKUP(A16,CER_SubK_PO_Status!A:N,5,FALSE)</f>
        <v>THEODORE PESHEHONOFF</v>
      </c>
      <c r="I16" s="361" t="str">
        <f>RIGHT(VLOOKUP(A16,CER_SubK_PO_Status!A:N,14,FALSE),LEN(VLOOKUP(A16,CER_SubK_PO_Status!A:N,14,FALSE))-SEARCH("/",VLOOKUP(A16,CER_SubK_PO_Status!A:N,14,FALSE),1))</f>
        <v>J MATALEVICH</v>
      </c>
      <c r="J16" s="332"/>
      <c r="K16" s="337"/>
      <c r="L16" s="337"/>
      <c r="M16" s="344"/>
      <c r="N16" s="337"/>
      <c r="O16" s="343"/>
      <c r="P16" s="336"/>
      <c r="Q16" s="332"/>
      <c r="R16" s="332"/>
      <c r="S16" s="339"/>
      <c r="T16" s="343"/>
      <c r="U16" s="343"/>
      <c r="V16" s="343"/>
      <c r="W16" s="336"/>
      <c r="X16" s="336"/>
      <c r="Y16" s="339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75"/>
      <c r="AM16" s="375"/>
      <c r="AN16" s="375"/>
      <c r="AO16" s="375"/>
      <c r="AP16" s="376" t="s">
        <v>995</v>
      </c>
      <c r="AQ16" s="375" t="s">
        <v>2677</v>
      </c>
      <c r="AR16" s="375" t="s">
        <v>2697</v>
      </c>
      <c r="AS16" s="376" t="s">
        <v>2703</v>
      </c>
    </row>
    <row r="17" spans="1:45" ht="54.95" customHeight="1" x14ac:dyDescent="0.2">
      <c r="A17" s="332" t="s">
        <v>1383</v>
      </c>
      <c r="B17" s="332" t="str">
        <f>VLOOKUP(A17,CER_SubK_PO_Status!A:N,9,FALSE)</f>
        <v>System Closed</v>
      </c>
      <c r="C17" s="332" t="str">
        <f>VLOOKUP(A17,CER_SubK_PO_Status!A:N,7,FALSE)</f>
        <v>DABAR INDUSTRIES LLC</v>
      </c>
      <c r="D17" s="363">
        <f>VLOOKUP(A17,CER_SubK_PO_Status!A:N,10,FALSE)/1000</f>
        <v>1029.8809799999999</v>
      </c>
      <c r="E17" s="363">
        <f>VLOOKUP(A17,CER_SubK_PO_Status!A:N,11,FALSE)/1000</f>
        <v>1029.8809799999999</v>
      </c>
      <c r="F17" s="363">
        <f>VLOOKUP(A17,CER_SubK_PO_Status!A:N,12,FALSE)/1000</f>
        <v>1029.8809799999999</v>
      </c>
      <c r="G17" s="363">
        <f t="shared" si="0"/>
        <v>0</v>
      </c>
      <c r="H17" s="362" t="str">
        <f>VLOOKUP(A17,CER_SubK_PO_Status!A:N,5,FALSE)</f>
        <v>MITCHELL LANEY</v>
      </c>
      <c r="I17" s="361" t="str">
        <f>RIGHT(VLOOKUP(A17,CER_SubK_PO_Status!A:N,14,FALSE),LEN(VLOOKUP(A17,CER_SubK_PO_Status!A:N,14,FALSE))-SEARCH("/",VLOOKUP(A17,CER_SubK_PO_Status!A:N,14,FALSE),1))</f>
        <v>C DUBBE</v>
      </c>
      <c r="J17" s="332"/>
      <c r="K17" s="337" t="s">
        <v>946</v>
      </c>
      <c r="L17" s="337" t="s">
        <v>973</v>
      </c>
      <c r="M17" s="344" t="s">
        <v>935</v>
      </c>
      <c r="N17" s="337"/>
      <c r="O17" s="343"/>
      <c r="P17" s="336"/>
      <c r="Q17" s="332"/>
      <c r="R17" s="332"/>
      <c r="S17" s="339"/>
      <c r="T17" s="343"/>
      <c r="U17" s="343"/>
      <c r="V17" s="343"/>
      <c r="W17" s="336"/>
      <c r="X17" s="336"/>
      <c r="Y17" s="339"/>
      <c r="Z17" s="336"/>
      <c r="AA17" s="336" t="s">
        <v>938</v>
      </c>
      <c r="AB17" s="336" t="s">
        <v>927</v>
      </c>
      <c r="AC17" s="336" t="s">
        <v>945</v>
      </c>
      <c r="AD17" s="336" t="s">
        <v>783</v>
      </c>
      <c r="AE17" s="336" t="s">
        <v>783</v>
      </c>
      <c r="AF17" s="336" t="s">
        <v>966</v>
      </c>
      <c r="AG17" s="336" t="s">
        <v>986</v>
      </c>
      <c r="AH17" s="336"/>
      <c r="AI17" s="336" t="s">
        <v>2398</v>
      </c>
      <c r="AJ17" s="336" t="s">
        <v>315</v>
      </c>
      <c r="AK17" s="375" t="s">
        <v>2486</v>
      </c>
      <c r="AL17" s="375" t="s">
        <v>2500</v>
      </c>
      <c r="AM17" s="375" t="s">
        <v>200</v>
      </c>
      <c r="AN17" s="375" t="s">
        <v>2592</v>
      </c>
      <c r="AO17" s="375" t="s">
        <v>222</v>
      </c>
      <c r="AP17" s="376" t="s">
        <v>222</v>
      </c>
      <c r="AQ17" s="375" t="s">
        <v>2677</v>
      </c>
      <c r="AR17" s="375" t="s">
        <v>2697</v>
      </c>
      <c r="AS17" s="375" t="s">
        <v>2680</v>
      </c>
    </row>
    <row r="18" spans="1:45" ht="54.95" customHeight="1" x14ac:dyDescent="0.2">
      <c r="A18" s="332" t="s">
        <v>2520</v>
      </c>
      <c r="B18" s="332" t="str">
        <f>VLOOKUP(A18,CER_SubK_PO_Status!A:N,9,FALSE)</f>
        <v>System Closed</v>
      </c>
      <c r="C18" s="332" t="str">
        <f>VLOOKUP(A18,CER_SubK_PO_Status!A:N,7,FALSE)</f>
        <v>DABAR INDUSTRIES LLC</v>
      </c>
      <c r="D18" s="363">
        <f>VLOOKUP(A18,CER_SubK_PO_Status!A:N,10,FALSE)/1000</f>
        <v>190.78</v>
      </c>
      <c r="E18" s="363">
        <f>VLOOKUP(A18,CER_SubK_PO_Status!A:N,11,FALSE)/1000</f>
        <v>190.78</v>
      </c>
      <c r="F18" s="363">
        <f>VLOOKUP(A18,CER_SubK_PO_Status!A:N,12,FALSE)/1000</f>
        <v>190.78</v>
      </c>
      <c r="G18" s="363">
        <f t="shared" si="0"/>
        <v>0</v>
      </c>
      <c r="H18" s="362" t="str">
        <f>VLOOKUP(A18,CER_SubK_PO_Status!A:N,5,FALSE)</f>
        <v>DEANN MADDOX</v>
      </c>
      <c r="I18" s="361" t="e">
        <f>RIGHT(VLOOKUP(A18,CER_SubK_PO_Status!A:N,14,FALSE),LEN(VLOOKUP(A18,CER_SubK_PO_Status!A:N,14,FALSE))-SEARCH("/",VLOOKUP(A18,CER_SubK_PO_Status!A:N,14,FALSE),1))</f>
        <v>#VALUE!</v>
      </c>
      <c r="J18" s="385" t="s">
        <v>2636</v>
      </c>
      <c r="K18" s="345"/>
      <c r="L18" s="345"/>
      <c r="M18" s="345"/>
      <c r="N18" s="345"/>
      <c r="O18" s="332"/>
      <c r="P18" s="343"/>
      <c r="Q18" s="332"/>
      <c r="R18" s="332"/>
      <c r="S18" s="349"/>
      <c r="T18" s="343"/>
      <c r="U18" s="332"/>
      <c r="V18" s="332"/>
      <c r="W18" s="339"/>
      <c r="X18" s="339"/>
      <c r="Y18" s="339"/>
      <c r="Z18" s="339"/>
      <c r="AA18" s="343"/>
      <c r="AB18" s="343"/>
      <c r="AC18" s="343"/>
      <c r="AD18" s="343"/>
      <c r="AE18" s="336"/>
      <c r="AF18" s="336"/>
      <c r="AG18" s="336"/>
      <c r="AH18" s="336"/>
      <c r="AI18" s="336"/>
      <c r="AJ18" s="336"/>
      <c r="AK18" s="375"/>
      <c r="AL18" s="375"/>
      <c r="AM18" s="375" t="s">
        <v>2523</v>
      </c>
      <c r="AN18" s="375" t="s">
        <v>2598</v>
      </c>
      <c r="AO18" s="375" t="s">
        <v>2615</v>
      </c>
      <c r="AP18" s="376" t="s">
        <v>2637</v>
      </c>
      <c r="AQ18" s="376" t="s">
        <v>2678</v>
      </c>
      <c r="AR18" s="376" t="s">
        <v>500</v>
      </c>
      <c r="AS18" s="376" t="s">
        <v>2707</v>
      </c>
    </row>
    <row r="19" spans="1:45" ht="135.75" customHeight="1" x14ac:dyDescent="0.2">
      <c r="A19" s="332" t="s">
        <v>2578</v>
      </c>
      <c r="B19" s="332" t="str">
        <f>VLOOKUP(A19,CER_SubK_PO_Status!A:N,9,FALSE)</f>
        <v>System Closed</v>
      </c>
      <c r="C19" s="332" t="str">
        <f>VLOOKUP(A19,CER_SubK_PO_Status!A:N,7,FALSE)</f>
        <v>DANFYSIK A/S</v>
      </c>
      <c r="D19" s="363">
        <f>VLOOKUP(A19,CER_SubK_PO_Status!A:N,10,FALSE)/1000</f>
        <v>492.84199999999998</v>
      </c>
      <c r="E19" s="363">
        <f>VLOOKUP(A19,CER_SubK_PO_Status!A:N,11,FALSE)/1000</f>
        <v>492.84199999999998</v>
      </c>
      <c r="F19" s="363">
        <f>VLOOKUP(A19,CER_SubK_PO_Status!A:N,12,FALSE)/1000</f>
        <v>492.84199999999998</v>
      </c>
      <c r="G19" s="363">
        <f t="shared" si="0"/>
        <v>0</v>
      </c>
      <c r="H19" s="362" t="str">
        <f>VLOOKUP(A19,CER_SubK_PO_Status!A:N,5,FALSE)</f>
        <v>THOMAS HURATIAK</v>
      </c>
      <c r="I19" s="361" t="str">
        <f>RIGHT(VLOOKUP(A19,CER_SubK_PO_Status!A:N,14,FALSE),LEN(VLOOKUP(A19,CER_SubK_PO_Status!A:N,14,FALSE))-SEARCH("/",VLOOKUP(A19,CER_SubK_PO_Status!A:N,14,FALSE),1))</f>
        <v>JAMES COLEMAN</v>
      </c>
      <c r="J19" s="332" t="s">
        <v>2688</v>
      </c>
      <c r="K19" s="337"/>
      <c r="L19" s="337"/>
      <c r="M19" s="344"/>
      <c r="N19" s="337"/>
      <c r="O19" s="343"/>
      <c r="P19" s="336"/>
      <c r="Q19" s="332"/>
      <c r="R19" s="332"/>
      <c r="S19" s="339"/>
      <c r="T19" s="343"/>
      <c r="U19" s="343"/>
      <c r="V19" s="343"/>
      <c r="W19" s="336"/>
      <c r="X19" s="336"/>
      <c r="Y19" s="339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75"/>
      <c r="AM19" s="375"/>
      <c r="AN19" s="375" t="s">
        <v>995</v>
      </c>
      <c r="AO19" s="375" t="s">
        <v>2615</v>
      </c>
      <c r="AP19" s="376" t="s">
        <v>230</v>
      </c>
      <c r="AQ19" s="375" t="s">
        <v>2677</v>
      </c>
      <c r="AR19" s="375" t="s">
        <v>2706</v>
      </c>
      <c r="AS19" s="375" t="s">
        <v>2705</v>
      </c>
    </row>
    <row r="20" spans="1:45" ht="54.95" customHeight="1" x14ac:dyDescent="0.2">
      <c r="A20" s="332" t="s">
        <v>2604</v>
      </c>
      <c r="B20" s="332" t="str">
        <f>VLOOKUP(A20,CER_SubK_PO_Status!A:N,9,FALSE)</f>
        <v>System Closed</v>
      </c>
      <c r="C20" s="332" t="str">
        <f>VLOOKUP(A20,CER_SubK_PO_Status!A:N,7,FALSE)</f>
        <v>DEMACO HOLLAND BV</v>
      </c>
      <c r="D20" s="363">
        <f>VLOOKUP(A20,CER_SubK_PO_Status!A:N,10,FALSE)/1000</f>
        <v>2098.2542400000002</v>
      </c>
      <c r="E20" s="363">
        <f>VLOOKUP(A20,CER_SubK_PO_Status!A:N,11,FALSE)/1000</f>
        <v>2098.2542400000002</v>
      </c>
      <c r="F20" s="363">
        <f>VLOOKUP(A20,CER_SubK_PO_Status!A:N,12,FALSE)/1000</f>
        <v>2098.2542400000002</v>
      </c>
      <c r="G20" s="363">
        <f t="shared" si="0"/>
        <v>0</v>
      </c>
      <c r="H20" s="362" t="str">
        <f>VLOOKUP(A20,CER_SubK_PO_Status!A:N,5,FALSE)</f>
        <v>MELISSA TORRES</v>
      </c>
      <c r="I20" s="361" t="str">
        <f>RIGHT(VLOOKUP(A20,CER_SubK_PO_Status!A:N,14,FALSE),LEN(VLOOKUP(A20,CER_SubK_PO_Status!A:N,14,FALSE))-SEARCH("/",VLOOKUP(A20,CER_SubK_PO_Status!A:N,14,FALSE),1))</f>
        <v>C KAUFMANN</v>
      </c>
      <c r="J20" s="332"/>
      <c r="K20" s="337"/>
      <c r="L20" s="337"/>
      <c r="M20" s="344"/>
      <c r="N20" s="337"/>
      <c r="O20" s="343"/>
      <c r="P20" s="336"/>
      <c r="Q20" s="332"/>
      <c r="R20" s="332"/>
      <c r="S20" s="339"/>
      <c r="T20" s="343"/>
      <c r="U20" s="343"/>
      <c r="V20" s="343"/>
      <c r="W20" s="336"/>
      <c r="X20" s="336"/>
      <c r="Y20" s="339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75"/>
      <c r="AM20" s="375"/>
      <c r="AN20" s="375"/>
      <c r="AO20" s="375" t="s">
        <v>995</v>
      </c>
      <c r="AP20" s="376" t="s">
        <v>2637</v>
      </c>
      <c r="AQ20" s="376" t="s">
        <v>64</v>
      </c>
      <c r="AR20" s="375" t="s">
        <v>2697</v>
      </c>
      <c r="AS20" s="376" t="s">
        <v>2702</v>
      </c>
    </row>
    <row r="21" spans="1:45" ht="54.95" customHeight="1" x14ac:dyDescent="0.2">
      <c r="A21" s="332" t="s">
        <v>2463</v>
      </c>
      <c r="B21" s="332" t="str">
        <f>VLOOKUP(A21,CER_SubK_PO_Status!A:N,9,FALSE)</f>
        <v>Open</v>
      </c>
      <c r="C21" s="332" t="str">
        <f>VLOOKUP(A21,CER_SubK_PO_Status!A:N,7,FALSE)</f>
        <v>DUKE UNIVERSITY</v>
      </c>
      <c r="D21" s="363">
        <f>VLOOKUP(A21,CER_SubK_PO_Status!A:N,10,FALSE)/1000</f>
        <v>202.26244</v>
      </c>
      <c r="E21" s="363">
        <f>VLOOKUP(A21,CER_SubK_PO_Status!A:N,11,FALSE)/1000</f>
        <v>195.60096999999999</v>
      </c>
      <c r="F21" s="363">
        <f>VLOOKUP(A21,CER_SubK_PO_Status!A:N,12,FALSE)/1000</f>
        <v>191.26042000000001</v>
      </c>
      <c r="G21" s="363">
        <f t="shared" si="0"/>
        <v>6.6614700000000084</v>
      </c>
      <c r="H21" s="362" t="str">
        <f>VLOOKUP(A21,CER_SubK_PO_Status!A:N,5,FALSE)</f>
        <v>GIUSEPPINA TENBUSCH</v>
      </c>
      <c r="I21" s="361" t="str">
        <f>RIGHT(VLOOKUP(A21,CER_SubK_PO_Status!A:N,14,FALSE),LEN(VLOOKUP(A21,CER_SubK_PO_Status!A:N,14,FALSE))-SEARCH("/",VLOOKUP(A21,CER_SubK_PO_Status!A:N,14,FALSE),1))</f>
        <v>TANYA STEWART</v>
      </c>
      <c r="J21" s="332"/>
      <c r="K21" s="337"/>
      <c r="L21" s="337"/>
      <c r="M21" s="344"/>
      <c r="N21" s="337"/>
      <c r="O21" s="343"/>
      <c r="P21" s="336"/>
      <c r="Q21" s="332"/>
      <c r="R21" s="332"/>
      <c r="S21" s="339"/>
      <c r="T21" s="343"/>
      <c r="U21" s="343"/>
      <c r="V21" s="343"/>
      <c r="W21" s="336"/>
      <c r="X21" s="336"/>
      <c r="Y21" s="339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 t="s">
        <v>995</v>
      </c>
      <c r="AL21" s="375" t="s">
        <v>2509</v>
      </c>
      <c r="AM21" s="375" t="s">
        <v>2575</v>
      </c>
      <c r="AN21" s="375" t="s">
        <v>2589</v>
      </c>
      <c r="AO21" s="376" t="s">
        <v>2617</v>
      </c>
      <c r="AP21" s="376" t="s">
        <v>2650</v>
      </c>
      <c r="AQ21" s="376" t="s">
        <v>2673</v>
      </c>
      <c r="AR21" s="376" t="s">
        <v>2690</v>
      </c>
      <c r="AS21" s="376" t="s">
        <v>2703</v>
      </c>
    </row>
    <row r="22" spans="1:45" ht="76.5" customHeight="1" x14ac:dyDescent="0.2">
      <c r="A22" s="332" t="s">
        <v>1236</v>
      </c>
      <c r="B22" s="332" t="str">
        <f>VLOOKUP(A22,CER_SubK_PO_Status!A:N,9,FALSE)</f>
        <v>System Closed</v>
      </c>
      <c r="C22" s="332" t="str">
        <f>VLOOKUP(A22,CER_SubK_PO_Status!A:N,7,FALSE)</f>
        <v xml:space="preserve">ETTORE ZANON S.P.A. </v>
      </c>
      <c r="D22" s="363">
        <f>VLOOKUP(A22,CER_SubK_PO_Status!A:N,10,FALSE)/1000</f>
        <v>11927.543029999999</v>
      </c>
      <c r="E22" s="363">
        <f>VLOOKUP(A22,CER_SubK_PO_Status!A:N,11,FALSE)/1000</f>
        <v>11927.543029999999</v>
      </c>
      <c r="F22" s="363">
        <f>VLOOKUP(A22,CER_SubK_PO_Status!A:N,12,FALSE)/1000</f>
        <v>11927.543029999999</v>
      </c>
      <c r="G22" s="363">
        <f t="shared" si="0"/>
        <v>0</v>
      </c>
      <c r="H22" s="361" t="str">
        <f>VLOOKUP(A22,CER_SubK_PO_Status!A:N,5,FALSE)</f>
        <v>MITCHELL LANEY</v>
      </c>
      <c r="I22" s="332" t="str">
        <f>RIGHT(VLOOKUP(A22,CER_SubK_PO_Status!A:N,14,FALSE),LEN(VLOOKUP(A22,CER_SubK_PO_Status!A:N,14,FALSE))-SEARCH("/",VLOOKUP(A22,CER_SubK_PO_Status!A:N,14,FALSE),1))</f>
        <v>K WILSON</v>
      </c>
      <c r="J22" s="332"/>
      <c r="K22" s="345" t="s">
        <v>835</v>
      </c>
      <c r="L22" s="345" t="s">
        <v>518</v>
      </c>
      <c r="M22" s="346" t="s">
        <v>836</v>
      </c>
      <c r="N22" s="345"/>
      <c r="O22" s="332"/>
      <c r="P22" s="339"/>
      <c r="Q22" s="332"/>
      <c r="R22" s="332"/>
      <c r="S22" s="339"/>
      <c r="T22" s="339"/>
      <c r="U22" s="332"/>
      <c r="V22" s="332"/>
      <c r="W22" s="339"/>
      <c r="X22" s="339"/>
      <c r="Y22" s="339"/>
      <c r="Z22" s="339"/>
      <c r="AA22" s="339" t="s">
        <v>893</v>
      </c>
      <c r="AB22" s="339" t="s">
        <v>65</v>
      </c>
      <c r="AC22" s="339" t="s">
        <v>951</v>
      </c>
      <c r="AD22" s="339" t="s">
        <v>952</v>
      </c>
      <c r="AE22" s="339" t="s">
        <v>65</v>
      </c>
      <c r="AF22" s="336" t="s">
        <v>966</v>
      </c>
      <c r="AG22" s="336" t="s">
        <v>974</v>
      </c>
      <c r="AH22" s="336" t="s">
        <v>2384</v>
      </c>
      <c r="AI22" s="336" t="s">
        <v>315</v>
      </c>
      <c r="AJ22" s="336" t="s">
        <v>2457</v>
      </c>
      <c r="AK22" s="375" t="s">
        <v>2479</v>
      </c>
      <c r="AL22" s="375" t="s">
        <v>2507</v>
      </c>
      <c r="AM22" s="375" t="s">
        <v>2573</v>
      </c>
      <c r="AN22" s="375" t="s">
        <v>2592</v>
      </c>
      <c r="AO22" s="376" t="s">
        <v>2619</v>
      </c>
      <c r="AP22" s="376" t="s">
        <v>2665</v>
      </c>
      <c r="AQ22" s="376" t="s">
        <v>2674</v>
      </c>
      <c r="AR22" s="376" t="s">
        <v>2691</v>
      </c>
      <c r="AS22" s="376" t="s">
        <v>2704</v>
      </c>
    </row>
    <row r="23" spans="1:45" ht="75" customHeight="1" x14ac:dyDescent="0.2">
      <c r="A23" s="332" t="s">
        <v>1196</v>
      </c>
      <c r="B23" s="332" t="str">
        <f>VLOOKUP(A23,CER_SubK_PO_Status!A:N,9,FALSE)</f>
        <v>System Closed</v>
      </c>
      <c r="C23" s="332" t="str">
        <f>VLOOKUP(A23,CER_SubK_PO_Status!A:N,7,FALSE)</f>
        <v>GEORGE WASHINGTON UNIV</v>
      </c>
      <c r="D23" s="363">
        <f>VLOOKUP(A23,CER_SubK_PO_Status!A:N,10,FALSE)/1000</f>
        <v>161.23201999999998</v>
      </c>
      <c r="E23" s="363">
        <f>VLOOKUP(A23,CER_SubK_PO_Status!A:N,11,FALSE)/1000</f>
        <v>161.23201999999998</v>
      </c>
      <c r="F23" s="363">
        <f>VLOOKUP(A23,CER_SubK_PO_Status!A:N,12,FALSE)/1000</f>
        <v>161.23201999999998</v>
      </c>
      <c r="G23" s="363">
        <f t="shared" si="0"/>
        <v>0</v>
      </c>
      <c r="H23" s="332" t="str">
        <f>VLOOKUP(A23,CER_SubK_PO_Status!A:N,5,FALSE)</f>
        <v>MICHELE KHASIDIS</v>
      </c>
      <c r="I23" s="361" t="str">
        <f>RIGHT(VLOOKUP(A23,CER_SubK_PO_Status!A:N,14,FALSE),LEN(VLOOKUP(A23,CER_SubK_PO_Status!A:N,14,FALSE))-SEARCH("/",VLOOKUP(A23,CER_SubK_PO_Status!A:N,14,FALSE),1))</f>
        <v>TANYA STEWART</v>
      </c>
      <c r="J23" s="332"/>
      <c r="K23" s="337" t="s">
        <v>923</v>
      </c>
      <c r="L23" s="337" t="s">
        <v>934</v>
      </c>
      <c r="M23" s="342" t="s">
        <v>629</v>
      </c>
      <c r="N23" s="337"/>
      <c r="O23" s="343"/>
      <c r="P23" s="339"/>
      <c r="Q23" s="332"/>
      <c r="R23" s="339"/>
      <c r="S23" s="339"/>
      <c r="T23" s="336"/>
      <c r="U23" s="343"/>
      <c r="V23" s="343"/>
      <c r="W23" s="336"/>
      <c r="X23" s="336"/>
      <c r="Y23" s="336"/>
      <c r="Z23" s="336"/>
      <c r="AA23" s="339" t="s">
        <v>65</v>
      </c>
      <c r="AB23" s="339" t="s">
        <v>65</v>
      </c>
      <c r="AC23" s="339" t="s">
        <v>65</v>
      </c>
      <c r="AD23" s="339" t="s">
        <v>22</v>
      </c>
      <c r="AE23" s="339" t="s">
        <v>956</v>
      </c>
      <c r="AF23" s="336" t="s">
        <v>65</v>
      </c>
      <c r="AG23" s="336" t="s">
        <v>992</v>
      </c>
      <c r="AH23" s="336" t="s">
        <v>65</v>
      </c>
      <c r="AI23" s="336" t="s">
        <v>65</v>
      </c>
      <c r="AJ23" s="336" t="s">
        <v>65</v>
      </c>
      <c r="AK23" s="375" t="s">
        <v>2479</v>
      </c>
      <c r="AL23" s="375" t="s">
        <v>2508</v>
      </c>
      <c r="AM23" s="375" t="s">
        <v>2524</v>
      </c>
      <c r="AN23" s="375" t="s">
        <v>2591</v>
      </c>
      <c r="AO23" s="376" t="s">
        <v>2618</v>
      </c>
      <c r="AP23" s="376" t="s">
        <v>2654</v>
      </c>
      <c r="AQ23" s="376" t="s">
        <v>2680</v>
      </c>
      <c r="AR23" s="376" t="s">
        <v>2691</v>
      </c>
      <c r="AS23" s="376" t="s">
        <v>2717</v>
      </c>
    </row>
    <row r="24" spans="1:45" ht="54.95" customHeight="1" x14ac:dyDescent="0.2">
      <c r="A24" s="332" t="s">
        <v>1473</v>
      </c>
      <c r="B24" s="332" t="str">
        <f>VLOOKUP(A24,CER_SubK_PO_Status!A:N,9,FALSE)</f>
        <v>Open</v>
      </c>
      <c r="C24" s="332" t="str">
        <f>VLOOKUP(A24,CER_SubK_PO_Status!A:N,7,FALSE)</f>
        <v>HAMPTON UNIVERSITY</v>
      </c>
      <c r="D24" s="363">
        <f>VLOOKUP(A24,CER_SubK_PO_Status!A:N,10,FALSE)/1000</f>
        <v>183.58336</v>
      </c>
      <c r="E24" s="363">
        <f>VLOOKUP(A24,CER_SubK_PO_Status!A:N,11,FALSE)/1000</f>
        <v>163.39586</v>
      </c>
      <c r="F24" s="363">
        <f>VLOOKUP(A24,CER_SubK_PO_Status!A:N,12,FALSE)/1000</f>
        <v>159.83336</v>
      </c>
      <c r="G24" s="363">
        <f t="shared" si="0"/>
        <v>20.1875</v>
      </c>
      <c r="H24" s="361" t="str">
        <f>VLOOKUP(A24,CER_SubK_PO_Status!A:N,5,FALSE)</f>
        <v>GIUSEPPINA TENBUSCH</v>
      </c>
      <c r="I24" s="361" t="str">
        <f>RIGHT(VLOOKUP(A24,CER_SubK_PO_Status!A:N,14,FALSE),LEN(VLOOKUP(A24,CER_SubK_PO_Status!A:N,14,FALSE))-SEARCH("/",VLOOKUP(A24,CER_SubK_PO_Status!A:N,14,FALSE),1))</f>
        <v>TANYA STEWART</v>
      </c>
      <c r="J24" s="332"/>
      <c r="K24" s="332" t="s">
        <v>1000</v>
      </c>
      <c r="L24" s="337" t="s">
        <v>934</v>
      </c>
      <c r="M24" s="342" t="s">
        <v>629</v>
      </c>
      <c r="N24" s="332"/>
      <c r="O24" s="347"/>
      <c r="P24" s="336"/>
      <c r="Q24" s="332"/>
      <c r="R24" s="332"/>
      <c r="S24" s="336"/>
      <c r="T24" s="348"/>
      <c r="U24" s="337"/>
      <c r="V24" s="347"/>
      <c r="W24" s="332"/>
      <c r="X24" s="339"/>
      <c r="Y24" s="332"/>
      <c r="Z24" s="332"/>
      <c r="AA24" s="336"/>
      <c r="AB24" s="336"/>
      <c r="AC24" s="336"/>
      <c r="AD24" s="336"/>
      <c r="AE24" s="336" t="s">
        <v>22</v>
      </c>
      <c r="AF24" s="336"/>
      <c r="AG24" s="336"/>
      <c r="AH24" s="336" t="s">
        <v>2385</v>
      </c>
      <c r="AI24" s="336" t="s">
        <v>65</v>
      </c>
      <c r="AJ24" s="336" t="s">
        <v>65</v>
      </c>
      <c r="AK24" s="375" t="s">
        <v>2482</v>
      </c>
      <c r="AL24" s="375" t="s">
        <v>2501</v>
      </c>
      <c r="AM24" s="375" t="s">
        <v>2530</v>
      </c>
      <c r="AN24" s="375" t="s">
        <v>2589</v>
      </c>
      <c r="AO24" s="376" t="s">
        <v>2616</v>
      </c>
      <c r="AP24" s="376" t="s">
        <v>2650</v>
      </c>
      <c r="AQ24" s="376" t="s">
        <v>2673</v>
      </c>
      <c r="AR24" s="376" t="s">
        <v>2691</v>
      </c>
      <c r="AS24" s="376" t="s">
        <v>2703</v>
      </c>
    </row>
    <row r="25" spans="1:45" ht="54.95" customHeight="1" x14ac:dyDescent="0.2">
      <c r="A25" s="332" t="s">
        <v>1159</v>
      </c>
      <c r="B25" s="332" t="str">
        <f>VLOOKUP(A25,CER_SubK_PO_Status!A:N,9,FALSE)</f>
        <v>System Closed</v>
      </c>
      <c r="C25" s="332" t="str">
        <f>VLOOKUP(A25,CER_SubK_PO_Status!A:N,7,FALSE)</f>
        <v>HAMPTON UNIVERSITY</v>
      </c>
      <c r="D25" s="363">
        <f>VLOOKUP(A25,CER_SubK_PO_Status!A:N,10,FALSE)/1000</f>
        <v>144.46276999999998</v>
      </c>
      <c r="E25" s="363">
        <f>VLOOKUP(A25,CER_SubK_PO_Status!A:N,11,FALSE)/1000</f>
        <v>144.46276999999998</v>
      </c>
      <c r="F25" s="363">
        <f>VLOOKUP(A25,CER_SubK_PO_Status!A:N,12,FALSE)/1000</f>
        <v>144.46276999999998</v>
      </c>
      <c r="G25" s="363">
        <f t="shared" si="0"/>
        <v>0</v>
      </c>
      <c r="H25" s="361" t="str">
        <f>VLOOKUP(A25,CER_SubK_PO_Status!A:N,5,FALSE)</f>
        <v>GIUSEPPINA TENBUSCH</v>
      </c>
      <c r="I25" s="361" t="str">
        <f>RIGHT(VLOOKUP(A25,CER_SubK_PO_Status!A:N,14,FALSE),LEN(VLOOKUP(A25,CER_SubK_PO_Status!A:N,14,FALSE))-SEARCH("/",VLOOKUP(A25,CER_SubK_PO_Status!A:N,14,FALSE),1))</f>
        <v>TANYA STEWART</v>
      </c>
      <c r="J25" s="332"/>
      <c r="K25" s="332" t="s">
        <v>980</v>
      </c>
      <c r="L25" s="337" t="s">
        <v>934</v>
      </c>
      <c r="M25" s="342" t="s">
        <v>629</v>
      </c>
      <c r="N25" s="332"/>
      <c r="O25" s="347"/>
      <c r="P25" s="336"/>
      <c r="Q25" s="332"/>
      <c r="R25" s="332"/>
      <c r="S25" s="336"/>
      <c r="T25" s="348"/>
      <c r="U25" s="337"/>
      <c r="V25" s="347"/>
      <c r="W25" s="332"/>
      <c r="X25" s="339"/>
      <c r="Y25" s="332"/>
      <c r="Z25" s="332"/>
      <c r="AA25" s="336"/>
      <c r="AB25" s="336"/>
      <c r="AC25" s="336"/>
      <c r="AD25" s="336"/>
      <c r="AE25" s="336" t="s">
        <v>22</v>
      </c>
      <c r="AF25" s="336" t="s">
        <v>22</v>
      </c>
      <c r="AG25" s="336" t="s">
        <v>316</v>
      </c>
      <c r="AH25" s="336" t="s">
        <v>65</v>
      </c>
      <c r="AI25" s="336" t="s">
        <v>65</v>
      </c>
      <c r="AJ25" s="336" t="s">
        <v>65</v>
      </c>
      <c r="AK25" s="375" t="s">
        <v>2481</v>
      </c>
      <c r="AL25" s="375" t="s">
        <v>2501</v>
      </c>
      <c r="AM25" s="375" t="s">
        <v>2530</v>
      </c>
      <c r="AN25" s="375" t="s">
        <v>2589</v>
      </c>
      <c r="AO25" s="375" t="s">
        <v>2616</v>
      </c>
      <c r="AP25" s="376" t="s">
        <v>2652</v>
      </c>
      <c r="AQ25" s="376" t="s">
        <v>2677</v>
      </c>
      <c r="AR25" s="376" t="s">
        <v>2695</v>
      </c>
      <c r="AS25" s="376" t="s">
        <v>2703</v>
      </c>
    </row>
    <row r="26" spans="1:45" ht="54.95" customHeight="1" x14ac:dyDescent="0.2">
      <c r="A26" s="332" t="s">
        <v>1415</v>
      </c>
      <c r="B26" s="332" t="str">
        <f>VLOOKUP(A26,CER_SubK_PO_Status!A:N,9,FALSE)</f>
        <v>System Closed</v>
      </c>
      <c r="C26" s="332" t="str">
        <f>VLOOKUP(A26,CER_SubK_PO_Status!A:N,7,FALSE)</f>
        <v xml:space="preserve">HIGH POINT CONSULTING </v>
      </c>
      <c r="D26" s="363">
        <f>VLOOKUP(A26,CER_SubK_PO_Status!A:N,10,FALSE)/1000</f>
        <v>581.97172999999998</v>
      </c>
      <c r="E26" s="363">
        <f>VLOOKUP(A26,CER_SubK_PO_Status!A:N,11,FALSE)/1000</f>
        <v>581.97172999999998</v>
      </c>
      <c r="F26" s="363">
        <f>VLOOKUP(A26,CER_SubK_PO_Status!A:N,12,FALSE)/1000</f>
        <v>581.97172999999998</v>
      </c>
      <c r="G26" s="363">
        <f t="shared" si="0"/>
        <v>0</v>
      </c>
      <c r="H26" s="361" t="str">
        <f>VLOOKUP(A26,CER_SubK_PO_Status!A:N,5,FALSE)</f>
        <v>MELISSA TORRES</v>
      </c>
      <c r="I26" s="361" t="str">
        <f>RIGHT(VLOOKUP(A26,CER_SubK_PO_Status!A:N,14,FALSE),LEN(VLOOKUP(A26,CER_SubK_PO_Status!A:N,14,FALSE))-SEARCH("/",VLOOKUP(A26,CER_SubK_PO_Status!A:N,14,FALSE),1))</f>
        <v>C SCANLON</v>
      </c>
      <c r="J26" s="332" t="s">
        <v>2666</v>
      </c>
      <c r="K26" s="332" t="s">
        <v>1011</v>
      </c>
      <c r="L26" s="332" t="s">
        <v>77</v>
      </c>
      <c r="M26" s="338" t="s">
        <v>1012</v>
      </c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32"/>
      <c r="AB26" s="339"/>
      <c r="AC26" s="339"/>
      <c r="AD26" s="339"/>
      <c r="AE26" s="339" t="s">
        <v>22</v>
      </c>
      <c r="AF26" s="336"/>
      <c r="AG26" s="336"/>
      <c r="AH26" s="336" t="s">
        <v>995</v>
      </c>
      <c r="AI26" s="336" t="s">
        <v>64</v>
      </c>
      <c r="AJ26" s="336"/>
      <c r="AK26" s="375" t="s">
        <v>571</v>
      </c>
      <c r="AL26" s="379" t="s">
        <v>2485</v>
      </c>
      <c r="AM26" s="379" t="s">
        <v>2574</v>
      </c>
      <c r="AN26" s="379" t="s">
        <v>2485</v>
      </c>
      <c r="AO26" s="376" t="s">
        <v>2620</v>
      </c>
      <c r="AP26" s="376" t="s">
        <v>2637</v>
      </c>
      <c r="AQ26" s="376" t="s">
        <v>2679</v>
      </c>
      <c r="AR26" s="376" t="s">
        <v>2698</v>
      </c>
      <c r="AS26" s="376" t="s">
        <v>2702</v>
      </c>
    </row>
    <row r="27" spans="1:45" ht="54.95" customHeight="1" x14ac:dyDescent="0.2">
      <c r="A27" s="332" t="s">
        <v>2565</v>
      </c>
      <c r="B27" s="332" t="str">
        <f>VLOOKUP(A27,CER_SubK_PO_Status!A:N,9,FALSE)</f>
        <v>System Closed</v>
      </c>
      <c r="C27" s="332" t="str">
        <f>VLOOKUP(A27,CER_SubK_PO_Status!A:N,7,FALSE)</f>
        <v xml:space="preserve">INSTRUMENT &amp; CON SYS ENG </v>
      </c>
      <c r="D27" s="363">
        <f>VLOOKUP(A27,CER_SubK_PO_Status!A:N,10,FALSE)/1000</f>
        <v>673.38260000000002</v>
      </c>
      <c r="E27" s="363">
        <f>VLOOKUP(A27,CER_SubK_PO_Status!A:N,11,FALSE)/1000</f>
        <v>673.38260000000002</v>
      </c>
      <c r="F27" s="363">
        <f>VLOOKUP(A27,CER_SubK_PO_Status!A:N,12,FALSE)/1000</f>
        <v>673.38260000000002</v>
      </c>
      <c r="G27" s="363">
        <f t="shared" si="0"/>
        <v>0</v>
      </c>
      <c r="H27" s="362" t="str">
        <f>VLOOKUP(A27,CER_SubK_PO_Status!A:N,5,FALSE)</f>
        <v>MELISSA TORRES</v>
      </c>
      <c r="I27" s="362" t="str">
        <f>RIGHT(VLOOKUP(A27,CER_SubK_PO_Status!A:N,14,FALSE),LEN(VLOOKUP(A27,CER_SubK_PO_Status!A:N,14,FALSE))-SEARCH("/",VLOOKUP(A27,CER_SubK_PO_Status!A:N,14,FALSE),1))</f>
        <v>C SCANLON/SLAC</v>
      </c>
      <c r="J27" s="332"/>
      <c r="K27" s="345"/>
      <c r="L27" s="345"/>
      <c r="M27" s="345"/>
      <c r="N27" s="345"/>
      <c r="O27" s="332"/>
      <c r="P27" s="343"/>
      <c r="Q27" s="332"/>
      <c r="R27" s="332"/>
      <c r="S27" s="349"/>
      <c r="T27" s="343"/>
      <c r="U27" s="332"/>
      <c r="V27" s="332"/>
      <c r="W27" s="339"/>
      <c r="X27" s="339"/>
      <c r="Y27" s="339"/>
      <c r="Z27" s="339"/>
      <c r="AA27" s="343"/>
      <c r="AB27" s="343"/>
      <c r="AC27" s="343"/>
      <c r="AD27" s="343"/>
      <c r="AE27" s="336"/>
      <c r="AF27" s="336"/>
      <c r="AG27" s="336"/>
      <c r="AH27" s="336"/>
      <c r="AI27" s="336"/>
      <c r="AJ27" s="336"/>
      <c r="AK27" s="375"/>
      <c r="AL27" s="375"/>
      <c r="AM27" s="375" t="s">
        <v>995</v>
      </c>
      <c r="AN27" s="379" t="s">
        <v>2485</v>
      </c>
      <c r="AO27" s="376" t="s">
        <v>2616</v>
      </c>
      <c r="AP27" s="376" t="s">
        <v>2646</v>
      </c>
      <c r="AQ27" s="375" t="s">
        <v>2677</v>
      </c>
      <c r="AR27" s="375" t="s">
        <v>491</v>
      </c>
      <c r="AS27" s="376" t="s">
        <v>2702</v>
      </c>
    </row>
    <row r="28" spans="1:45" ht="54.95" customHeight="1" x14ac:dyDescent="0.2">
      <c r="A28" s="332" t="s">
        <v>1413</v>
      </c>
      <c r="B28" s="332" t="str">
        <f>VLOOKUP(A28,CER_SubK_PO_Status!A:N,9,FALSE)</f>
        <v>System Closed</v>
      </c>
      <c r="C28" s="332" t="str">
        <f>VLOOKUP(A28,CER_SubK_PO_Status!A:N,7,FALSE)</f>
        <v>KENDALL HOLDINGS LTD.</v>
      </c>
      <c r="D28" s="363">
        <f>VLOOKUP(A28,CER_SubK_PO_Status!A:N,10,FALSE)/1000</f>
        <v>345.07600000000002</v>
      </c>
      <c r="E28" s="363">
        <f>VLOOKUP(A28,CER_SubK_PO_Status!A:N,11,FALSE)/1000</f>
        <v>345.07600000000002</v>
      </c>
      <c r="F28" s="363">
        <f>VLOOKUP(A28,CER_SubK_PO_Status!A:N,12,FALSE)/1000</f>
        <v>345.07600000000002</v>
      </c>
      <c r="G28" s="363">
        <f t="shared" si="0"/>
        <v>0</v>
      </c>
      <c r="H28" s="361" t="str">
        <f>VLOOKUP(A28,CER_SubK_PO_Status!A:N,5,FALSE)</f>
        <v>THEODORE PESHEHONOFF</v>
      </c>
      <c r="I28" s="362" t="str">
        <f>RIGHT(VLOOKUP(A28,CER_SubK_PO_Status!A:N,14,FALSE),LEN(VLOOKUP(A28,CER_SubK_PO_Status!A:N,14,FALSE))-SEARCH("/",VLOOKUP(A28,CER_SubK_PO_Status!A:N,14,FALSE),1))</f>
        <v>C KAUFMAN</v>
      </c>
      <c r="J28" s="332"/>
      <c r="K28" s="332" t="s">
        <v>957</v>
      </c>
      <c r="L28" s="337" t="s">
        <v>900</v>
      </c>
      <c r="M28" s="350" t="s">
        <v>932</v>
      </c>
      <c r="N28" s="332"/>
      <c r="O28" s="347"/>
      <c r="P28" s="336"/>
      <c r="Q28" s="332"/>
      <c r="R28" s="332"/>
      <c r="S28" s="332"/>
      <c r="T28" s="348"/>
      <c r="U28" s="337"/>
      <c r="V28" s="347"/>
      <c r="W28" s="339"/>
      <c r="X28" s="332"/>
      <c r="Y28" s="339"/>
      <c r="Z28" s="332"/>
      <c r="AA28" s="336"/>
      <c r="AB28" s="336" t="s">
        <v>22</v>
      </c>
      <c r="AC28" s="336" t="s">
        <v>22</v>
      </c>
      <c r="AD28" s="336" t="s">
        <v>65</v>
      </c>
      <c r="AE28" s="336" t="s">
        <v>958</v>
      </c>
      <c r="AF28" s="336" t="s">
        <v>22</v>
      </c>
      <c r="AG28" s="336" t="s">
        <v>985</v>
      </c>
      <c r="AH28" s="336" t="s">
        <v>2386</v>
      </c>
      <c r="AI28" s="336"/>
      <c r="AJ28" s="336"/>
      <c r="AK28" s="336"/>
      <c r="AL28" s="375" t="s">
        <v>184</v>
      </c>
      <c r="AM28" s="379" t="s">
        <v>2455</v>
      </c>
      <c r="AN28" s="375" t="s">
        <v>2589</v>
      </c>
      <c r="AO28" s="376" t="s">
        <v>2627</v>
      </c>
      <c r="AP28" s="376" t="s">
        <v>2637</v>
      </c>
      <c r="AQ28" s="376" t="s">
        <v>2673</v>
      </c>
      <c r="AR28" s="376" t="s">
        <v>2690</v>
      </c>
      <c r="AS28" s="376" t="s">
        <v>500</v>
      </c>
    </row>
    <row r="29" spans="1:45" ht="54.95" customHeight="1" x14ac:dyDescent="0.2">
      <c r="A29" s="332" t="s">
        <v>1270</v>
      </c>
      <c r="B29" s="332" t="str">
        <f>VLOOKUP(A29,CER_SubK_PO_Status!A:N,9,FALSE)</f>
        <v>System Closed</v>
      </c>
      <c r="C29" s="332" t="str">
        <f>VLOOKUP(A29,CER_SubK_PO_Status!A:N,7,FALSE)</f>
        <v>KENDALL HOLDINGS LTD.</v>
      </c>
      <c r="D29" s="363">
        <f>VLOOKUP(A29,CER_SubK_PO_Status!A:N,10,FALSE)/1000</f>
        <v>12459.449640000001</v>
      </c>
      <c r="E29" s="363">
        <f>VLOOKUP(A29,CER_SubK_PO_Status!A:N,11,FALSE)/1000</f>
        <v>12459.449640000001</v>
      </c>
      <c r="F29" s="363">
        <f>VLOOKUP(A29,CER_SubK_PO_Status!A:N,12,FALSE)/1000</f>
        <v>12459.449640000001</v>
      </c>
      <c r="G29" s="363">
        <f t="shared" si="0"/>
        <v>0</v>
      </c>
      <c r="H29" s="361" t="str">
        <f>VLOOKUP(A29,CER_SubK_PO_Status!A:N,5,FALSE)</f>
        <v>THEODORE PESHEHONOFF</v>
      </c>
      <c r="I29" s="361" t="str">
        <f>RIGHT(VLOOKUP(A29,CER_SubK_PO_Status!A:N,14,FALSE),LEN(VLOOKUP(A29,CER_SubK_PO_Status!A:N,14,FALSE))-SEARCH("/",VLOOKUP(A29,CER_SubK_PO_Status!A:N,14,FALSE),1))</f>
        <v>BEVINS</v>
      </c>
      <c r="J29" s="332"/>
      <c r="K29" s="345" t="s">
        <v>905</v>
      </c>
      <c r="L29" s="345" t="s">
        <v>852</v>
      </c>
      <c r="M29" s="337" t="s">
        <v>907</v>
      </c>
      <c r="N29" s="345"/>
      <c r="O29" s="332"/>
      <c r="P29" s="339"/>
      <c r="Q29" s="332"/>
      <c r="R29" s="332"/>
      <c r="S29" s="349"/>
      <c r="T29" s="332"/>
      <c r="U29" s="332"/>
      <c r="V29" s="332"/>
      <c r="W29" s="339"/>
      <c r="X29" s="339"/>
      <c r="Y29" s="339"/>
      <c r="Z29" s="339"/>
      <c r="AA29" s="339" t="s">
        <v>65</v>
      </c>
      <c r="AB29" s="339" t="s">
        <v>943</v>
      </c>
      <c r="AC29" s="339" t="s">
        <v>783</v>
      </c>
      <c r="AD29" s="339" t="s">
        <v>22</v>
      </c>
      <c r="AE29" s="339" t="s">
        <v>22</v>
      </c>
      <c r="AF29" s="336" t="s">
        <v>65</v>
      </c>
      <c r="AG29" s="336" t="s">
        <v>316</v>
      </c>
      <c r="AH29" s="336" t="s">
        <v>306</v>
      </c>
      <c r="AI29" s="336" t="s">
        <v>65</v>
      </c>
      <c r="AJ29" s="336" t="s">
        <v>2458</v>
      </c>
      <c r="AK29" s="375" t="s">
        <v>2458</v>
      </c>
      <c r="AL29" s="379" t="s">
        <v>2505</v>
      </c>
      <c r="AM29" s="375" t="s">
        <v>200</v>
      </c>
      <c r="AN29" s="375" t="s">
        <v>2589</v>
      </c>
      <c r="AO29" s="375" t="s">
        <v>222</v>
      </c>
      <c r="AP29" s="376" t="s">
        <v>2644</v>
      </c>
      <c r="AQ29" s="376" t="s">
        <v>237</v>
      </c>
      <c r="AR29" s="376" t="s">
        <v>2690</v>
      </c>
      <c r="AS29" s="376" t="s">
        <v>2703</v>
      </c>
    </row>
    <row r="30" spans="1:45" ht="54.95" customHeight="1" x14ac:dyDescent="0.2">
      <c r="A30" s="332" t="s">
        <v>2586</v>
      </c>
      <c r="B30" s="332" t="str">
        <f>VLOOKUP(A30,CER_SubK_PO_Status!A:N,9,FALSE)</f>
        <v>System Closed</v>
      </c>
      <c r="C30" s="332" t="str">
        <f>VLOOKUP(A30,CER_SubK_PO_Status!A:N,7,FALSE)</f>
        <v>KENDALL HOLDINGS LTD.</v>
      </c>
      <c r="D30" s="363">
        <f>VLOOKUP(A30,CER_SubK_PO_Status!A:N,10,FALSE)/1000</f>
        <v>89.525000000000006</v>
      </c>
      <c r="E30" s="363">
        <f>VLOOKUP(A30,CER_SubK_PO_Status!A:N,11,FALSE)/1000</f>
        <v>89.525000000000006</v>
      </c>
      <c r="F30" s="363">
        <f>VLOOKUP(A30,CER_SubK_PO_Status!A:N,12,FALSE)/1000</f>
        <v>89.525000000000006</v>
      </c>
      <c r="G30" s="363">
        <f t="shared" si="0"/>
        <v>0</v>
      </c>
      <c r="H30" s="362" t="str">
        <f>VLOOKUP(A30,CER_SubK_PO_Status!A:N,5,FALSE)</f>
        <v>DEANN MADDOX</v>
      </c>
      <c r="I30" s="361" t="str">
        <f>RIGHT(VLOOKUP(A30,CER_SubK_PO_Status!A:N,14,FALSE),LEN(VLOOKUP(A30,CER_SubK_PO_Status!A:N,14,FALSE))-SEARCH("/",VLOOKUP(A30,CER_SubK_PO_Status!A:N,14,FALSE),1))</f>
        <v>SHIRLEY YANG</v>
      </c>
      <c r="J30" s="332"/>
      <c r="K30" s="345"/>
      <c r="L30" s="345"/>
      <c r="M30" s="345"/>
      <c r="N30" s="345"/>
      <c r="O30" s="332"/>
      <c r="P30" s="343"/>
      <c r="Q30" s="332"/>
      <c r="R30" s="332"/>
      <c r="S30" s="349"/>
      <c r="T30" s="343"/>
      <c r="U30" s="332"/>
      <c r="V30" s="332"/>
      <c r="W30" s="339"/>
      <c r="X30" s="339"/>
      <c r="Y30" s="339"/>
      <c r="Z30" s="339"/>
      <c r="AA30" s="343"/>
      <c r="AB30" s="343"/>
      <c r="AC30" s="343"/>
      <c r="AD30" s="343"/>
      <c r="AE30" s="336"/>
      <c r="AF30" s="336"/>
      <c r="AG30" s="336"/>
      <c r="AH30" s="336"/>
      <c r="AI30" s="336"/>
      <c r="AJ30" s="336"/>
      <c r="AK30" s="375"/>
      <c r="AL30" s="375"/>
      <c r="AM30" s="375"/>
      <c r="AN30" s="375" t="s">
        <v>995</v>
      </c>
      <c r="AO30" s="375" t="s">
        <v>2615</v>
      </c>
      <c r="AP30" s="376" t="s">
        <v>230</v>
      </c>
      <c r="AQ30" s="375" t="s">
        <v>2677</v>
      </c>
      <c r="AR30" s="375" t="s">
        <v>2697</v>
      </c>
      <c r="AS30" s="376" t="s">
        <v>2702</v>
      </c>
    </row>
    <row r="31" spans="1:45" ht="54.95" customHeight="1" x14ac:dyDescent="0.2">
      <c r="A31" s="332" t="s">
        <v>2607</v>
      </c>
      <c r="B31" s="332" t="str">
        <f>VLOOKUP(A31,CER_SubK_PO_Status!A:N,9,FALSE)</f>
        <v>System Closed</v>
      </c>
      <c r="C31" s="332" t="str">
        <f>VLOOKUP(A31,CER_SubK_PO_Status!A:N,7,FALSE)</f>
        <v>KENDALL HOLDINGS LTD.</v>
      </c>
      <c r="D31" s="363">
        <f>VLOOKUP(A31,CER_SubK_PO_Status!A:N,10,FALSE)/1000</f>
        <v>668.65</v>
      </c>
      <c r="E31" s="363">
        <f>VLOOKUP(A31,CER_SubK_PO_Status!A:N,11,FALSE)/1000</f>
        <v>668.65</v>
      </c>
      <c r="F31" s="363">
        <f>VLOOKUP(A31,CER_SubK_PO_Status!A:N,12,FALSE)/1000</f>
        <v>668.65</v>
      </c>
      <c r="G31" s="363">
        <f t="shared" si="0"/>
        <v>0</v>
      </c>
      <c r="H31" s="362" t="str">
        <f>VLOOKUP(A31,CER_SubK_PO_Status!A:N,5,FALSE)</f>
        <v>THEODORE PESHEHONOFF</v>
      </c>
      <c r="I31" s="361" t="str">
        <f>RIGHT(VLOOKUP(A31,CER_SubK_PO_Status!A:N,14,FALSE),LEN(VLOOKUP(A31,CER_SubK_PO_Status!A:N,14,FALSE))-SEARCH("/",VLOOKUP(A31,CER_SubK_PO_Status!A:N,14,FALSE),1))</f>
        <v>LAVERDURE</v>
      </c>
      <c r="J31" s="332"/>
      <c r="K31" s="337"/>
      <c r="L31" s="337"/>
      <c r="M31" s="344"/>
      <c r="N31" s="337"/>
      <c r="O31" s="343"/>
      <c r="P31" s="336"/>
      <c r="Q31" s="332"/>
      <c r="R31" s="332"/>
      <c r="S31" s="339"/>
      <c r="T31" s="343"/>
      <c r="U31" s="343"/>
      <c r="V31" s="343"/>
      <c r="W31" s="336"/>
      <c r="X31" s="336"/>
      <c r="Y31" s="339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75"/>
      <c r="AM31" s="375"/>
      <c r="AN31" s="375"/>
      <c r="AO31" s="375" t="s">
        <v>995</v>
      </c>
      <c r="AP31" s="376" t="s">
        <v>2645</v>
      </c>
      <c r="AQ31" s="376" t="s">
        <v>237</v>
      </c>
      <c r="AR31" s="376" t="s">
        <v>500</v>
      </c>
      <c r="AS31" s="376" t="s">
        <v>2702</v>
      </c>
    </row>
    <row r="32" spans="1:45" ht="54.95" customHeight="1" x14ac:dyDescent="0.2">
      <c r="A32" s="332" t="s">
        <v>2609</v>
      </c>
      <c r="B32" s="332" t="str">
        <f>VLOOKUP(A32,CER_SubK_PO_Status!A:N,9,FALSE)</f>
        <v>System Closed</v>
      </c>
      <c r="C32" s="332" t="str">
        <f>VLOOKUP(A32,CER_SubK_PO_Status!A:N,7,FALSE)</f>
        <v xml:space="preserve">LINDE ENGINEERING NORTH </v>
      </c>
      <c r="D32" s="363">
        <f>VLOOKUP(A32,CER_SubK_PO_Status!A:N,10,FALSE)/1000</f>
        <v>890.28942000000006</v>
      </c>
      <c r="E32" s="363">
        <f>VLOOKUP(A32,CER_SubK_PO_Status!A:N,11,FALSE)/1000</f>
        <v>890.28942000000006</v>
      </c>
      <c r="F32" s="363">
        <f>VLOOKUP(A32,CER_SubK_PO_Status!A:N,12,FALSE)/1000</f>
        <v>890.28942000000006</v>
      </c>
      <c r="G32" s="363">
        <f t="shared" si="0"/>
        <v>0</v>
      </c>
      <c r="H32" s="362" t="str">
        <f>VLOOKUP(A32,CER_SubK_PO_Status!A:N,5,FALSE)</f>
        <v>THEODORE PESHEHONOFF</v>
      </c>
      <c r="I32" s="361" t="str">
        <f>RIGHT(VLOOKUP(A32,CER_SubK_PO_Status!A:N,14,FALSE),LEN(VLOOKUP(A32,CER_SubK_PO_Status!A:N,14,FALSE))-SEARCH("/",VLOOKUP(A32,CER_SubK_PO_Status!A:N,14,FALSE),1))</f>
        <v>LAVERDURE</v>
      </c>
      <c r="J32" s="332"/>
      <c r="K32" s="337"/>
      <c r="L32" s="337"/>
      <c r="M32" s="344"/>
      <c r="N32" s="337"/>
      <c r="O32" s="343"/>
      <c r="P32" s="336"/>
      <c r="Q32" s="332"/>
      <c r="R32" s="332"/>
      <c r="S32" s="339"/>
      <c r="T32" s="343"/>
      <c r="U32" s="343"/>
      <c r="V32" s="343"/>
      <c r="W32" s="336"/>
      <c r="X32" s="336"/>
      <c r="Y32" s="339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75"/>
      <c r="AM32" s="375"/>
      <c r="AN32" s="375"/>
      <c r="AO32" s="375" t="s">
        <v>2626</v>
      </c>
      <c r="AP32" s="376" t="s">
        <v>2637</v>
      </c>
      <c r="AQ32" s="376" t="s">
        <v>2673</v>
      </c>
      <c r="AR32" s="376" t="s">
        <v>2689</v>
      </c>
      <c r="AS32" s="376" t="s">
        <v>2707</v>
      </c>
    </row>
    <row r="33" spans="1:45" ht="54.95" customHeight="1" x14ac:dyDescent="0.2">
      <c r="A33" s="332" t="s">
        <v>1350</v>
      </c>
      <c r="B33" s="332" t="str">
        <f>VLOOKUP(A33,CER_SubK_PO_Status!A:N,9,FALSE)</f>
        <v>System Closed</v>
      </c>
      <c r="C33" s="332" t="str">
        <f>VLOOKUP(A33,CER_SubK_PO_Status!A:N,7,FALSE)</f>
        <v>MASSACHUSETTS INST OF TEC</v>
      </c>
      <c r="D33" s="363">
        <f>VLOOKUP(A33,CER_SubK_PO_Status!A:N,10,FALSE)/1000</f>
        <v>310</v>
      </c>
      <c r="E33" s="363">
        <f>VLOOKUP(A33,CER_SubK_PO_Status!A:N,11,FALSE)/1000</f>
        <v>310</v>
      </c>
      <c r="F33" s="363">
        <f>VLOOKUP(A33,CER_SubK_PO_Status!A:N,12,FALSE)/1000</f>
        <v>310</v>
      </c>
      <c r="G33" s="363">
        <f t="shared" si="0"/>
        <v>0</v>
      </c>
      <c r="H33" s="361" t="str">
        <f>VLOOKUP(A33,CER_SubK_PO_Status!A:N,5,FALSE)</f>
        <v>MELISSA TORRES</v>
      </c>
      <c r="I33" s="361" t="str">
        <f>RIGHT(VLOOKUP(A33,CER_SubK_PO_Status!A:N,14,FALSE),LEN(VLOOKUP(A33,CER_SubK_PO_Status!A:N,14,FALSE))-SEARCH("/",VLOOKUP(A33,CER_SubK_PO_Status!A:N,14,FALSE),1))</f>
        <v>T WHITLATCH</v>
      </c>
      <c r="J33" s="388" t="s">
        <v>2628</v>
      </c>
      <c r="K33" s="332" t="s">
        <v>1002</v>
      </c>
      <c r="L33" s="332" t="s">
        <v>77</v>
      </c>
      <c r="M33" s="351" t="s">
        <v>933</v>
      </c>
      <c r="N33" s="332"/>
      <c r="O33" s="347"/>
      <c r="P33" s="336"/>
      <c r="Q33" s="332"/>
      <c r="R33" s="332"/>
      <c r="S33" s="332"/>
      <c r="T33" s="348"/>
      <c r="U33" s="337"/>
      <c r="V33" s="347"/>
      <c r="W33" s="339"/>
      <c r="X33" s="332"/>
      <c r="Y33" s="339"/>
      <c r="Z33" s="332"/>
      <c r="AA33" s="336" t="s">
        <v>22</v>
      </c>
      <c r="AB33" s="336" t="s">
        <v>22</v>
      </c>
      <c r="AC33" s="336" t="s">
        <v>22</v>
      </c>
      <c r="AD33" s="336" t="s">
        <v>22</v>
      </c>
      <c r="AE33" s="336" t="s">
        <v>959</v>
      </c>
      <c r="AF33" s="336" t="s">
        <v>22</v>
      </c>
      <c r="AG33" s="336" t="s">
        <v>974</v>
      </c>
      <c r="AH33" s="336"/>
      <c r="AI33" s="336" t="s">
        <v>2387</v>
      </c>
      <c r="AJ33" s="336"/>
      <c r="AK33" s="375" t="s">
        <v>571</v>
      </c>
      <c r="AL33" s="375" t="s">
        <v>2496</v>
      </c>
      <c r="AM33" s="375" t="s">
        <v>184</v>
      </c>
      <c r="AN33" s="375" t="s">
        <v>200</v>
      </c>
      <c r="AO33" s="376" t="s">
        <v>211</v>
      </c>
      <c r="AP33" s="376" t="s">
        <v>2658</v>
      </c>
      <c r="AQ33" s="376" t="s">
        <v>237</v>
      </c>
      <c r="AR33" s="376" t="s">
        <v>491</v>
      </c>
      <c r="AS33" s="376" t="s">
        <v>2703</v>
      </c>
    </row>
    <row r="34" spans="1:45" ht="54.95" customHeight="1" x14ac:dyDescent="0.2">
      <c r="A34" s="332" t="s">
        <v>1220</v>
      </c>
      <c r="B34" s="332" t="str">
        <f>VLOOKUP(A34,CER_SubK_PO_Status!A:N,9,FALSE)</f>
        <v>System Closed</v>
      </c>
      <c r="C34" s="332" t="str">
        <f>VLOOKUP(A34,CER_SubK_PO_Status!A:N,7,FALSE)</f>
        <v>MISSISSIPPI STATE UNIVER.</v>
      </c>
      <c r="D34" s="363">
        <f>VLOOKUP(A34,CER_SubK_PO_Status!A:N,10,FALSE)/1000</f>
        <v>58.0291</v>
      </c>
      <c r="E34" s="363">
        <f>VLOOKUP(A34,CER_SubK_PO_Status!A:N,11,FALSE)/1000</f>
        <v>58.0291</v>
      </c>
      <c r="F34" s="363">
        <f>VLOOKUP(A34,CER_SubK_PO_Status!A:N,12,FALSE)/1000</f>
        <v>58.0291</v>
      </c>
      <c r="G34" s="363">
        <f t="shared" si="0"/>
        <v>0</v>
      </c>
      <c r="H34" s="332" t="str">
        <f>VLOOKUP(A34,CER_SubK_PO_Status!A:N,5,FALSE)</f>
        <v>MICHELE KHASIDIS</v>
      </c>
      <c r="I34" s="361" t="str">
        <f>RIGHT(VLOOKUP(A34,CER_SubK_PO_Status!A:N,14,FALSE),LEN(VLOOKUP(A34,CER_SubK_PO_Status!A:N,14,FALSE))-SEARCH("/",VLOOKUP(A34,CER_SubK_PO_Status!A:N,14,FALSE),1))</f>
        <v>TANYA STEWART</v>
      </c>
      <c r="J34" s="332"/>
      <c r="K34" s="345" t="s">
        <v>1003</v>
      </c>
      <c r="L34" s="337" t="s">
        <v>934</v>
      </c>
      <c r="M34" s="342" t="s">
        <v>629</v>
      </c>
      <c r="N34" s="345"/>
      <c r="O34" s="348"/>
      <c r="P34" s="343"/>
      <c r="Q34" s="332"/>
      <c r="R34" s="332"/>
      <c r="S34" s="349"/>
      <c r="T34" s="348"/>
      <c r="U34" s="348"/>
      <c r="V34" s="348"/>
      <c r="W34" s="336"/>
      <c r="X34" s="336"/>
      <c r="Y34" s="336"/>
      <c r="Z34" s="336"/>
      <c r="AA34" s="343"/>
      <c r="AB34" s="343"/>
      <c r="AC34" s="343"/>
      <c r="AD34" s="336"/>
      <c r="AE34" s="343"/>
      <c r="AF34" s="336"/>
      <c r="AG34" s="336"/>
      <c r="AH34" s="336" t="s">
        <v>2388</v>
      </c>
      <c r="AI34" s="336" t="s">
        <v>307</v>
      </c>
      <c r="AJ34" s="349" t="s">
        <v>2459</v>
      </c>
      <c r="AK34" s="375" t="s">
        <v>2479</v>
      </c>
      <c r="AL34" s="375" t="s">
        <v>2501</v>
      </c>
      <c r="AM34" s="375" t="s">
        <v>2528</v>
      </c>
      <c r="AN34" s="375" t="s">
        <v>2594</v>
      </c>
      <c r="AO34" s="375" t="s">
        <v>2616</v>
      </c>
      <c r="AP34" s="376" t="s">
        <v>222</v>
      </c>
      <c r="AQ34" s="376" t="s">
        <v>64</v>
      </c>
      <c r="AR34" s="376" t="s">
        <v>2690</v>
      </c>
      <c r="AS34" s="376" t="s">
        <v>2713</v>
      </c>
    </row>
    <row r="35" spans="1:45" ht="54.95" customHeight="1" x14ac:dyDescent="0.2">
      <c r="A35" s="332" t="s">
        <v>1369</v>
      </c>
      <c r="B35" s="332" t="str">
        <f>VLOOKUP(A35,CER_SubK_PO_Status!A:N,9,FALSE)</f>
        <v>System Closed</v>
      </c>
      <c r="C35" s="332" t="str">
        <f>VLOOKUP(A35,CER_SubK_PO_Status!A:N,7,FALSE)</f>
        <v>MODERN CUSTOM FABRICATION</v>
      </c>
      <c r="D35" s="363">
        <f>VLOOKUP(A35,CER_SubK_PO_Status!A:N,10,FALSE)/1000</f>
        <v>857.80499999999995</v>
      </c>
      <c r="E35" s="363">
        <f>VLOOKUP(A35,CER_SubK_PO_Status!A:N,11,FALSE)/1000</f>
        <v>857.80499999999995</v>
      </c>
      <c r="F35" s="363">
        <f>VLOOKUP(A35,CER_SubK_PO_Status!A:N,12,FALSE)/1000</f>
        <v>857.80499999999995</v>
      </c>
      <c r="G35" s="363">
        <f t="shared" si="0"/>
        <v>0</v>
      </c>
      <c r="H35" s="361" t="str">
        <f>VLOOKUP(A35,CER_SubK_PO_Status!A:N,5,FALSE)</f>
        <v>DEANN MADDOX</v>
      </c>
      <c r="I35" s="361" t="str">
        <f>RIGHT(VLOOKUP(A35,CER_SubK_PO_Status!A:N,14,FALSE),LEN(VLOOKUP(A35,CER_SubK_PO_Status!A:N,14,FALSE))-SEARCH("/",VLOOKUP(A35,CER_SubK_PO_Status!A:N,14,FALSE),1))</f>
        <v>C DUBBE</v>
      </c>
      <c r="J35" s="332" t="s">
        <v>2534</v>
      </c>
      <c r="K35" s="345" t="s">
        <v>936</v>
      </c>
      <c r="L35" s="337" t="s">
        <v>973</v>
      </c>
      <c r="M35" s="344" t="s">
        <v>935</v>
      </c>
      <c r="N35" s="345"/>
      <c r="O35" s="348"/>
      <c r="P35" s="343"/>
      <c r="Q35" s="332"/>
      <c r="R35" s="332"/>
      <c r="S35" s="349"/>
      <c r="T35" s="348"/>
      <c r="U35" s="348"/>
      <c r="V35" s="348"/>
      <c r="W35" s="336"/>
      <c r="X35" s="336"/>
      <c r="Y35" s="336"/>
      <c r="Z35" s="336"/>
      <c r="AA35" s="336" t="s">
        <v>22</v>
      </c>
      <c r="AB35" s="336" t="s">
        <v>783</v>
      </c>
      <c r="AC35" s="336" t="s">
        <v>22</v>
      </c>
      <c r="AD35" s="336" t="s">
        <v>65</v>
      </c>
      <c r="AE35" s="336" t="s">
        <v>64</v>
      </c>
      <c r="AF35" s="336" t="s">
        <v>22</v>
      </c>
      <c r="AG35" s="336" t="s">
        <v>974</v>
      </c>
      <c r="AH35" s="336"/>
      <c r="AI35" s="336" t="s">
        <v>453</v>
      </c>
      <c r="AJ35" s="336"/>
      <c r="AK35" s="375" t="s">
        <v>571</v>
      </c>
      <c r="AL35" s="379" t="s">
        <v>2485</v>
      </c>
      <c r="AM35" s="379" t="s">
        <v>2485</v>
      </c>
      <c r="AN35" s="375" t="s">
        <v>2597</v>
      </c>
      <c r="AO35" s="375" t="s">
        <v>2614</v>
      </c>
      <c r="AP35" s="376" t="s">
        <v>237</v>
      </c>
      <c r="AQ35" s="376" t="s">
        <v>64</v>
      </c>
      <c r="AR35" s="376" t="s">
        <v>500</v>
      </c>
      <c r="AS35" s="376" t="s">
        <v>594</v>
      </c>
    </row>
    <row r="36" spans="1:45" ht="54.95" customHeight="1" x14ac:dyDescent="0.2">
      <c r="A36" s="332" t="s">
        <v>1479</v>
      </c>
      <c r="B36" s="332" t="str">
        <f>VLOOKUP(A36,CER_SubK_PO_Status!A:N,9,FALSE)</f>
        <v>System Closed</v>
      </c>
      <c r="C36" s="332" t="str">
        <f>VLOOKUP(A36,CER_SubK_PO_Status!A:N,7,FALSE)</f>
        <v>NOMURA PLATING CO., LTD.</v>
      </c>
      <c r="D36" s="363">
        <f>VLOOKUP(A36,CER_SubK_PO_Status!A:N,10,FALSE)/1000</f>
        <v>336.29768000000001</v>
      </c>
      <c r="E36" s="363">
        <f>VLOOKUP(A36,CER_SubK_PO_Status!A:N,11,FALSE)/1000</f>
        <v>336.29768000000001</v>
      </c>
      <c r="F36" s="363">
        <f>VLOOKUP(A36,CER_SubK_PO_Status!A:N,12,FALSE)/1000</f>
        <v>336.29768000000001</v>
      </c>
      <c r="G36" s="363">
        <f>D36-E36</f>
        <v>0</v>
      </c>
      <c r="H36" s="361" t="str">
        <f>VLOOKUP(A36,CER_SubK_PO_Status!A:N,5,FALSE)</f>
        <v>THEODORE PESHEHONOFF</v>
      </c>
      <c r="I36" s="331" t="str">
        <f>RIGHT(VLOOKUP(A36,CER_SubK_PO_Status!A:N,14,FALSE),LEN(VLOOKUP(A36,CER_SubK_PO_Status!A:N,14,FALSE))-SEARCH("/",VLOOKUP(A36,CER_SubK_PO_Status!A:N,14,FALSE),1))</f>
        <v>K WILSON</v>
      </c>
      <c r="J36" s="332"/>
      <c r="K36" s="345" t="s">
        <v>899</v>
      </c>
      <c r="L36" s="332" t="s">
        <v>900</v>
      </c>
      <c r="M36" s="338" t="s">
        <v>901</v>
      </c>
      <c r="N36" s="345"/>
      <c r="O36" s="348"/>
      <c r="P36" s="343"/>
      <c r="Q36" s="332"/>
      <c r="R36" s="332"/>
      <c r="S36" s="349"/>
      <c r="T36" s="348"/>
      <c r="U36" s="348"/>
      <c r="V36" s="348"/>
      <c r="W36" s="336"/>
      <c r="X36" s="336"/>
      <c r="Y36" s="336"/>
      <c r="Z36" s="336"/>
      <c r="AA36" s="343" t="s">
        <v>64</v>
      </c>
      <c r="AB36" s="343" t="s">
        <v>783</v>
      </c>
      <c r="AC36" s="343" t="s">
        <v>783</v>
      </c>
      <c r="AD36" s="343" t="s">
        <v>783</v>
      </c>
      <c r="AE36" s="336" t="s">
        <v>22</v>
      </c>
      <c r="AF36" s="336" t="s">
        <v>22</v>
      </c>
      <c r="AG36" s="336" t="s">
        <v>316</v>
      </c>
      <c r="AH36" s="336" t="s">
        <v>1005</v>
      </c>
      <c r="AI36" s="336"/>
      <c r="AJ36" s="336"/>
      <c r="AK36" s="336"/>
      <c r="AL36" s="336"/>
      <c r="AM36" s="336"/>
      <c r="AN36" s="376" t="s">
        <v>2592</v>
      </c>
      <c r="AO36" s="375" t="s">
        <v>2615</v>
      </c>
      <c r="AP36" s="376" t="s">
        <v>2637</v>
      </c>
      <c r="AQ36" s="375" t="s">
        <v>2677</v>
      </c>
      <c r="AR36" s="375" t="s">
        <v>2689</v>
      </c>
      <c r="AS36" s="376" t="s">
        <v>2703</v>
      </c>
    </row>
    <row r="37" spans="1:45" ht="54.95" customHeight="1" x14ac:dyDescent="0.2">
      <c r="A37" s="332" t="s">
        <v>1283</v>
      </c>
      <c r="B37" s="332" t="str">
        <f>VLOOKUP(A37,CER_SubK_PO_Status!A:N,9,FALSE)</f>
        <v>System Closed</v>
      </c>
      <c r="C37" s="332" t="str">
        <f>VLOOKUP(A37,CER_SubK_PO_Status!A:N,7,FALSE)</f>
        <v>NORFOLK STATE UNIVERSITY</v>
      </c>
      <c r="D37" s="363">
        <f>VLOOKUP(A37,CER_SubK_PO_Status!A:N,10,FALSE)/1000</f>
        <v>77.056070000000005</v>
      </c>
      <c r="E37" s="363">
        <f>VLOOKUP(A37,CER_SubK_PO_Status!A:N,11,FALSE)/1000</f>
        <v>77.056070000000005</v>
      </c>
      <c r="F37" s="363">
        <f>VLOOKUP(A37,CER_SubK_PO_Status!A:N,12,FALSE)/1000</f>
        <v>77.056070000000005</v>
      </c>
      <c r="G37" s="363">
        <f t="shared" si="0"/>
        <v>0</v>
      </c>
      <c r="H37" s="331" t="str">
        <f>VLOOKUP(A37,CER_SubK_PO_Status!A:N,5,FALSE)</f>
        <v>MICHELE KHASIDIS</v>
      </c>
      <c r="I37" s="361" t="str">
        <f>RIGHT(VLOOKUP(A37,CER_SubK_PO_Status!A:N,14,FALSE),LEN(VLOOKUP(A37,CER_SubK_PO_Status!A:N,14,FALSE))-SEARCH("/",VLOOKUP(A37,CER_SubK_PO_Status!A:N,14,FALSE),1))</f>
        <v>TANYA STEWART</v>
      </c>
      <c r="J37" s="332"/>
      <c r="K37" s="345" t="s">
        <v>1006</v>
      </c>
      <c r="L37" s="337" t="s">
        <v>355</v>
      </c>
      <c r="M37" s="342" t="s">
        <v>629</v>
      </c>
      <c r="N37" s="345"/>
      <c r="O37" s="348"/>
      <c r="P37" s="343"/>
      <c r="Q37" s="332"/>
      <c r="R37" s="332"/>
      <c r="S37" s="349"/>
      <c r="T37" s="348"/>
      <c r="U37" s="348"/>
      <c r="V37" s="348"/>
      <c r="W37" s="336"/>
      <c r="X37" s="343"/>
      <c r="Y37" s="343"/>
      <c r="Z37" s="343"/>
      <c r="AA37" s="343"/>
      <c r="AB37" s="343"/>
      <c r="AC37" s="343"/>
      <c r="AD37" s="336"/>
      <c r="AE37" s="336"/>
      <c r="AF37" s="336"/>
      <c r="AG37" s="336"/>
      <c r="AH37" s="336" t="s">
        <v>2385</v>
      </c>
      <c r="AI37" s="336" t="s">
        <v>65</v>
      </c>
      <c r="AJ37" s="349" t="s">
        <v>65</v>
      </c>
      <c r="AK37" s="375" t="s">
        <v>2482</v>
      </c>
      <c r="AL37" s="375" t="s">
        <v>2501</v>
      </c>
      <c r="AM37" s="375" t="s">
        <v>2524</v>
      </c>
      <c r="AN37" s="375" t="s">
        <v>2589</v>
      </c>
      <c r="AO37" s="376" t="s">
        <v>2616</v>
      </c>
      <c r="AP37" s="376" t="s">
        <v>2637</v>
      </c>
      <c r="AQ37" s="376" t="s">
        <v>2677</v>
      </c>
      <c r="AR37" s="376" t="s">
        <v>2690</v>
      </c>
      <c r="AS37" s="376" t="s">
        <v>2703</v>
      </c>
    </row>
    <row r="38" spans="1:45" ht="54.95" customHeight="1" x14ac:dyDescent="0.2">
      <c r="A38" s="332" t="s">
        <v>1141</v>
      </c>
      <c r="B38" s="332" t="str">
        <f>VLOOKUP(A38,CER_SubK_PO_Status!A:N,9,FALSE)</f>
        <v>System Closed</v>
      </c>
      <c r="C38" s="332" t="str">
        <f>VLOOKUP(A38,CER_SubK_PO_Status!A:N,7,FALSE)</f>
        <v>OLD DOMINION UNIV. RESEAR</v>
      </c>
      <c r="D38" s="363">
        <f>VLOOKUP(A38,CER_SubK_PO_Status!A:N,10,FALSE)/1000</f>
        <v>688.40035</v>
      </c>
      <c r="E38" s="363">
        <f>VLOOKUP(A38,CER_SubK_PO_Status!A:N,11,FALSE)/1000</f>
        <v>688.40035</v>
      </c>
      <c r="F38" s="363">
        <f>VLOOKUP(A38,CER_SubK_PO_Status!A:N,12,FALSE)/1000</f>
        <v>688.40035</v>
      </c>
      <c r="G38" s="363">
        <f>D38-E38</f>
        <v>0</v>
      </c>
      <c r="H38" s="361" t="str">
        <f>VLOOKUP(A38,CER_SubK_PO_Status!A:N,5,FALSE)</f>
        <v>MELISSA TORRES</v>
      </c>
      <c r="I38" s="361" t="str">
        <f>RIGHT(VLOOKUP(A38,CER_SubK_PO_Status!A:N,14,FALSE),LEN(VLOOKUP(A38,CER_SubK_PO_Status!A:N,14,FALSE))-SEARCH("/",VLOOKUP(A38,CER_SubK_PO_Status!A:N,14,FALSE),1))</f>
        <v>TANYA STEWART</v>
      </c>
      <c r="J38" s="332"/>
      <c r="K38" s="345" t="s">
        <v>921</v>
      </c>
      <c r="L38" s="345" t="s">
        <v>77</v>
      </c>
      <c r="M38" s="342" t="s">
        <v>629</v>
      </c>
      <c r="N38" s="345"/>
      <c r="O38" s="332"/>
      <c r="P38" s="339"/>
      <c r="Q38" s="332"/>
      <c r="R38" s="332"/>
      <c r="S38" s="349"/>
      <c r="T38" s="332"/>
      <c r="U38" s="332"/>
      <c r="V38" s="332"/>
      <c r="W38" s="332"/>
      <c r="X38" s="332"/>
      <c r="Y38" s="332"/>
      <c r="Z38" s="332"/>
      <c r="AA38" s="339" t="s">
        <v>757</v>
      </c>
      <c r="AB38" s="339" t="s">
        <v>942</v>
      </c>
      <c r="AC38" s="339" t="s">
        <v>944</v>
      </c>
      <c r="AD38" s="339" t="s">
        <v>473</v>
      </c>
      <c r="AE38" s="339" t="s">
        <v>960</v>
      </c>
      <c r="AF38" s="336" t="s">
        <v>969</v>
      </c>
      <c r="AG38" s="336" t="s">
        <v>974</v>
      </c>
      <c r="AH38" s="336" t="s">
        <v>2407</v>
      </c>
      <c r="AI38" s="336"/>
      <c r="AJ38" s="336" t="s">
        <v>185</v>
      </c>
      <c r="AK38" s="336"/>
      <c r="AL38" s="336"/>
      <c r="AM38" s="336"/>
      <c r="AN38" s="336"/>
      <c r="AO38" s="336"/>
      <c r="AP38" s="336"/>
      <c r="AQ38" s="336"/>
      <c r="AR38" s="336"/>
      <c r="AS38" s="393" t="s">
        <v>2701</v>
      </c>
    </row>
    <row r="39" spans="1:45" ht="70.5" customHeight="1" x14ac:dyDescent="0.2">
      <c r="A39" s="332" t="s">
        <v>1442</v>
      </c>
      <c r="B39" s="332" t="str">
        <f>VLOOKUP(A39,CER_SubK_PO_Status!A:N,9,FALSE)</f>
        <v>Open</v>
      </c>
      <c r="C39" s="332" t="str">
        <f>VLOOKUP(A39,CER_SubK_PO_Status!A:N,7,FALSE)</f>
        <v>OLD DOMINION UNIV. RESEAR</v>
      </c>
      <c r="D39" s="363">
        <f>VLOOKUP(A39,CER_SubK_PO_Status!A:N,10,FALSE)/1000</f>
        <v>2395.4603399999996</v>
      </c>
      <c r="E39" s="363">
        <f>VLOOKUP(A39,CER_SubK_PO_Status!A:N,11,FALSE)/1000</f>
        <v>2325.0786699999999</v>
      </c>
      <c r="F39" s="363">
        <f>VLOOKUP(A39,CER_SubK_PO_Status!A:N,12,FALSE)/1000</f>
        <v>2137.1317000000004</v>
      </c>
      <c r="G39" s="363">
        <f t="shared" si="0"/>
        <v>70.381669999999758</v>
      </c>
      <c r="H39" s="331" t="str">
        <f>VLOOKUP(A39,CER_SubK_PO_Status!A:N,5,FALSE)</f>
        <v>GIUSEPPINA TENBUSCH</v>
      </c>
      <c r="I39" s="361" t="str">
        <f>RIGHT(VLOOKUP(A39,CER_SubK_PO_Status!A:N,14,FALSE),LEN(VLOOKUP(A39,CER_SubK_PO_Status!A:N,14,FALSE))-SEARCH("/",VLOOKUP(A39,CER_SubK_PO_Status!A:N,14,FALSE),1))</f>
        <v>TANYA STEWART</v>
      </c>
      <c r="J39" s="332"/>
      <c r="K39" s="345" t="s">
        <v>1007</v>
      </c>
      <c r="L39" s="337" t="s">
        <v>997</v>
      </c>
      <c r="M39" s="342" t="s">
        <v>629</v>
      </c>
      <c r="N39" s="337"/>
      <c r="O39" s="343"/>
      <c r="P39" s="336"/>
      <c r="Q39" s="332"/>
      <c r="R39" s="332"/>
      <c r="S39" s="339"/>
      <c r="T39" s="343"/>
      <c r="U39" s="343"/>
      <c r="V39" s="343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 t="s">
        <v>995</v>
      </c>
      <c r="AI39" s="336" t="s">
        <v>65</v>
      </c>
      <c r="AJ39" s="349" t="s">
        <v>2460</v>
      </c>
      <c r="AK39" s="375" t="s">
        <v>2479</v>
      </c>
      <c r="AL39" s="375" t="s">
        <v>184</v>
      </c>
      <c r="AM39" s="375" t="s">
        <v>2525</v>
      </c>
      <c r="AN39" s="375" t="s">
        <v>2595</v>
      </c>
      <c r="AO39" s="376" t="s">
        <v>2623</v>
      </c>
      <c r="AP39" s="376" t="s">
        <v>2644</v>
      </c>
      <c r="AQ39" s="376" t="s">
        <v>2681</v>
      </c>
      <c r="AR39" s="376" t="s">
        <v>2700</v>
      </c>
      <c r="AS39" s="376" t="s">
        <v>2707</v>
      </c>
    </row>
    <row r="40" spans="1:45" ht="54.95" customHeight="1" x14ac:dyDescent="0.2">
      <c r="A40" s="332" t="s">
        <v>1472</v>
      </c>
      <c r="B40" s="332" t="str">
        <f>VLOOKUP(A40,CER_SubK_PO_Status!A:N,9,FALSE)</f>
        <v>Open</v>
      </c>
      <c r="C40" s="332" t="str">
        <f>VLOOKUP(A40,CER_SubK_PO_Status!A:N,7,FALSE)</f>
        <v>OLD DOMINION UNIV. RESEAR</v>
      </c>
      <c r="D40" s="363">
        <f>VLOOKUP(A40,CER_SubK_PO_Status!A:N,10,FALSE)/1000</f>
        <v>1043.72758</v>
      </c>
      <c r="E40" s="363">
        <f>VLOOKUP(A40,CER_SubK_PO_Status!A:N,11,FALSE)/1000</f>
        <v>955.69024999999999</v>
      </c>
      <c r="F40" s="363">
        <f>VLOOKUP(A40,CER_SubK_PO_Status!A:N,12,FALSE)/1000</f>
        <v>879.33570999999995</v>
      </c>
      <c r="G40" s="363">
        <f t="shared" si="0"/>
        <v>88.037329999999997</v>
      </c>
      <c r="H40" s="331" t="str">
        <f>VLOOKUP(A40,CER_SubK_PO_Status!A:N,5,FALSE)</f>
        <v>GIUSEPPINA TENBUSCH</v>
      </c>
      <c r="I40" s="361" t="str">
        <f>RIGHT(VLOOKUP(A40,CER_SubK_PO_Status!A:N,14,FALSE),LEN(VLOOKUP(A40,CER_SubK_PO_Status!A:N,14,FALSE))-SEARCH("/",VLOOKUP(A40,CER_SubK_PO_Status!A:N,14,FALSE),1))</f>
        <v>TANYA STEWART</v>
      </c>
      <c r="J40" s="332"/>
      <c r="K40" s="345" t="s">
        <v>1008</v>
      </c>
      <c r="L40" s="337" t="s">
        <v>997</v>
      </c>
      <c r="M40" s="342" t="s">
        <v>629</v>
      </c>
      <c r="N40" s="337"/>
      <c r="O40" s="343"/>
      <c r="P40" s="336"/>
      <c r="Q40" s="332"/>
      <c r="R40" s="332"/>
      <c r="S40" s="339"/>
      <c r="T40" s="343"/>
      <c r="U40" s="343"/>
      <c r="V40" s="343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 t="s">
        <v>2390</v>
      </c>
      <c r="AI40" s="336" t="s">
        <v>2399</v>
      </c>
      <c r="AJ40" s="349" t="s">
        <v>65</v>
      </c>
      <c r="AK40" s="375" t="s">
        <v>2479</v>
      </c>
      <c r="AL40" s="375" t="s">
        <v>2499</v>
      </c>
      <c r="AM40" s="375" t="s">
        <v>2525</v>
      </c>
      <c r="AN40" s="375" t="s">
        <v>2590</v>
      </c>
      <c r="AO40" s="376" t="s">
        <v>2622</v>
      </c>
      <c r="AP40" s="376" t="s">
        <v>2644</v>
      </c>
      <c r="AQ40" s="376" t="s">
        <v>2682</v>
      </c>
      <c r="AR40" s="376" t="s">
        <v>2690</v>
      </c>
      <c r="AS40" s="376" t="s">
        <v>2716</v>
      </c>
    </row>
    <row r="41" spans="1:45" ht="59.25" customHeight="1" x14ac:dyDescent="0.2">
      <c r="A41" s="332" t="s">
        <v>1305</v>
      </c>
      <c r="B41" s="332" t="str">
        <f>VLOOKUP(A41,CER_SubK_PO_Status!A:N,9,FALSE)</f>
        <v>System Closed</v>
      </c>
      <c r="C41" s="332" t="str">
        <f>VLOOKUP(A41,CER_SubK_PO_Status!A:N,7,FALSE)</f>
        <v>PENNSYLVANIA STATE UNIV.</v>
      </c>
      <c r="D41" s="363">
        <f>VLOOKUP(A41,CER_SubK_PO_Status!A:N,10,FALSE)/1000</f>
        <v>57.899209999999997</v>
      </c>
      <c r="E41" s="363">
        <f>VLOOKUP(A41,CER_SubK_PO_Status!A:N,11,FALSE)/1000</f>
        <v>57.899209999999997</v>
      </c>
      <c r="F41" s="363">
        <f>VLOOKUP(A41,CER_SubK_PO_Status!A:N,12,FALSE)/1000</f>
        <v>57.899209999999997</v>
      </c>
      <c r="G41" s="363">
        <f t="shared" si="0"/>
        <v>0</v>
      </c>
      <c r="H41" s="331" t="str">
        <f>VLOOKUP(A41,CER_SubK_PO_Status!A:N,5,FALSE)</f>
        <v>DENISE LEARY-STITH</v>
      </c>
      <c r="I41" s="361" t="str">
        <f>RIGHT(VLOOKUP(A41,CER_SubK_PO_Status!A:N,14,FALSE),LEN(VLOOKUP(A41,CER_SubK_PO_Status!A:N,14,FALSE))-SEARCH("/",VLOOKUP(A41,CER_SubK_PO_Status!A:N,14,FALSE),1))</f>
        <v>TANYA STEWART</v>
      </c>
      <c r="J41" s="332"/>
      <c r="K41" s="345" t="s">
        <v>1009</v>
      </c>
      <c r="L41" s="337" t="s">
        <v>934</v>
      </c>
      <c r="M41" s="342" t="s">
        <v>629</v>
      </c>
      <c r="N41" s="345"/>
      <c r="O41" s="332"/>
      <c r="P41" s="339"/>
      <c r="Q41" s="332"/>
      <c r="R41" s="332"/>
      <c r="S41" s="349"/>
      <c r="T41" s="332"/>
      <c r="U41" s="332"/>
      <c r="V41" s="332"/>
      <c r="W41" s="339"/>
      <c r="X41" s="332"/>
      <c r="Y41" s="332"/>
      <c r="Z41" s="332"/>
      <c r="AA41" s="339"/>
      <c r="AB41" s="339"/>
      <c r="AC41" s="339"/>
      <c r="AD41" s="339"/>
      <c r="AE41" s="339"/>
      <c r="AF41" s="336"/>
      <c r="AG41" s="336"/>
      <c r="AH41" s="336" t="s">
        <v>2390</v>
      </c>
      <c r="AI41" s="336" t="s">
        <v>2399</v>
      </c>
      <c r="AJ41" s="336" t="s">
        <v>2461</v>
      </c>
      <c r="AK41" s="375" t="s">
        <v>2480</v>
      </c>
      <c r="AL41" s="375" t="s">
        <v>2502</v>
      </c>
      <c r="AM41" s="375" t="s">
        <v>2529</v>
      </c>
      <c r="AN41" s="375" t="s">
        <v>2593</v>
      </c>
      <c r="AO41" s="376" t="s">
        <v>2619</v>
      </c>
      <c r="AP41" s="376" t="s">
        <v>2653</v>
      </c>
      <c r="AQ41" s="376" t="s">
        <v>2677</v>
      </c>
      <c r="AR41" s="376" t="s">
        <v>2690</v>
      </c>
      <c r="AS41" s="376" t="s">
        <v>2714</v>
      </c>
    </row>
    <row r="42" spans="1:45" ht="102.75" customHeight="1" x14ac:dyDescent="0.2">
      <c r="A42" s="332" t="s">
        <v>1224</v>
      </c>
      <c r="B42" s="332" t="str">
        <f>VLOOKUP(A42,CER_SubK_PO_Status!A:N,9,FALSE)</f>
        <v>Closed</v>
      </c>
      <c r="C42" s="332" t="str">
        <f>VLOOKUP(A42,CER_SubK_PO_Status!A:N,7,FALSE)</f>
        <v>RI RESEARCH INSTRUMENTS</v>
      </c>
      <c r="D42" s="363">
        <f>VLOOKUP(A42,CER_SubK_PO_Status!A:N,10,FALSE)/1000</f>
        <v>25559.66245</v>
      </c>
      <c r="E42" s="363">
        <f>VLOOKUP(A42,CER_SubK_PO_Status!A:N,11,FALSE)/1000</f>
        <v>25559.66245</v>
      </c>
      <c r="F42" s="363">
        <f>VLOOKUP(A42,CER_SubK_PO_Status!A:N,12,FALSE)/1000</f>
        <v>25559.66245</v>
      </c>
      <c r="G42" s="363">
        <f t="shared" si="0"/>
        <v>0</v>
      </c>
      <c r="H42" s="361" t="str">
        <f>VLOOKUP(A42,CER_SubK_PO_Status!A:N,5,FALSE)</f>
        <v>MITCHELL LANEY</v>
      </c>
      <c r="I42" s="361" t="str">
        <f>RIGHT(VLOOKUP(A42,CER_SubK_PO_Status!A:N,14,FALSE),LEN(VLOOKUP(A42,CER_SubK_PO_Status!A:N,14,FALSE))-SEARCH("/",VLOOKUP(A42,CER_SubK_PO_Status!A:N,14,FALSE),1))</f>
        <v>DALY/K WILSON</v>
      </c>
      <c r="J42" s="332"/>
      <c r="K42" s="345" t="s">
        <v>824</v>
      </c>
      <c r="L42" s="345" t="s">
        <v>518</v>
      </c>
      <c r="M42" s="354" t="s">
        <v>811</v>
      </c>
      <c r="N42" s="345"/>
      <c r="O42" s="332"/>
      <c r="P42" s="339"/>
      <c r="Q42" s="332"/>
      <c r="R42" s="332"/>
      <c r="S42" s="349"/>
      <c r="T42" s="332"/>
      <c r="U42" s="332"/>
      <c r="V42" s="332"/>
      <c r="W42" s="339"/>
      <c r="X42" s="339"/>
      <c r="Y42" s="339"/>
      <c r="Z42" s="339"/>
      <c r="AA42" s="339" t="s">
        <v>65</v>
      </c>
      <c r="AB42" s="339" t="s">
        <v>943</v>
      </c>
      <c r="AC42" s="339" t="s">
        <v>948</v>
      </c>
      <c r="AD42" s="339" t="s">
        <v>65</v>
      </c>
      <c r="AE42" s="339" t="s">
        <v>951</v>
      </c>
      <c r="AF42" s="336" t="s">
        <v>966</v>
      </c>
      <c r="AG42" s="336" t="s">
        <v>974</v>
      </c>
      <c r="AH42" s="336" t="s">
        <v>2391</v>
      </c>
      <c r="AI42" s="336" t="s">
        <v>2400</v>
      </c>
      <c r="AJ42" s="336" t="s">
        <v>2462</v>
      </c>
      <c r="AK42" s="375" t="s">
        <v>2481</v>
      </c>
      <c r="AL42" s="375" t="s">
        <v>2498</v>
      </c>
      <c r="AM42" s="375" t="s">
        <v>2531</v>
      </c>
      <c r="AN42" s="375" t="s">
        <v>2584</v>
      </c>
      <c r="AO42" s="376" t="s">
        <v>2621</v>
      </c>
      <c r="AP42" s="376" t="s">
        <v>2659</v>
      </c>
      <c r="AQ42" s="376" t="s">
        <v>2673</v>
      </c>
      <c r="AR42" s="376" t="s">
        <v>2690</v>
      </c>
      <c r="AS42" s="376" t="s">
        <v>2710</v>
      </c>
    </row>
    <row r="43" spans="1:45" ht="54.95" customHeight="1" x14ac:dyDescent="0.2">
      <c r="A43" s="332" t="s">
        <v>2515</v>
      </c>
      <c r="B43" s="332" t="str">
        <f>VLOOKUP(A43,CER_SubK_PO_Status!A:N,9,FALSE)</f>
        <v>System Closed</v>
      </c>
      <c r="C43" s="332" t="str">
        <f>VLOOKUP(A43,CER_SubK_PO_Status!A:N,7,FALSE)</f>
        <v>RI RESEARCH INSTRUMENTS</v>
      </c>
      <c r="D43" s="363">
        <f>VLOOKUP(A43,CER_SubK_PO_Status!A:N,10,FALSE)/1000</f>
        <v>643.32680000000005</v>
      </c>
      <c r="E43" s="363">
        <f>VLOOKUP(A43,CER_SubK_PO_Status!A:N,11,FALSE)/1000</f>
        <v>643.32680000000005</v>
      </c>
      <c r="F43" s="363">
        <f>VLOOKUP(A43,CER_SubK_PO_Status!A:N,12,FALSE)/1000</f>
        <v>643.32680000000005</v>
      </c>
      <c r="G43" s="363">
        <f t="shared" si="0"/>
        <v>0</v>
      </c>
      <c r="H43" s="361" t="str">
        <f>VLOOKUP(A43,CER_SubK_PO_Status!A:N,5,FALSE)</f>
        <v>MITCHELL LANEY</v>
      </c>
      <c r="I43" s="331" t="str">
        <f>RIGHT(VLOOKUP(A43,CER_SubK_PO_Status!A:N,14,FALSE),LEN(VLOOKUP(A43,CER_SubK_PO_Status!A:N,14,FALSE))-SEARCH("/",VLOOKUP(A43,CER_SubK_PO_Status!A:N,14,FALSE),1))</f>
        <v>M DICKEY/K WILSON</v>
      </c>
      <c r="J43" s="332" t="s">
        <v>2655</v>
      </c>
      <c r="K43" s="345"/>
      <c r="L43" s="345"/>
      <c r="M43" s="354"/>
      <c r="N43" s="345"/>
      <c r="O43" s="332"/>
      <c r="P43" s="339"/>
      <c r="Q43" s="332"/>
      <c r="R43" s="332"/>
      <c r="S43" s="349"/>
      <c r="T43" s="332"/>
      <c r="U43" s="332"/>
      <c r="V43" s="332"/>
      <c r="W43" s="339"/>
      <c r="X43" s="339"/>
      <c r="Y43" s="339"/>
      <c r="Z43" s="339"/>
      <c r="AA43" s="339"/>
      <c r="AB43" s="339"/>
      <c r="AC43" s="339"/>
      <c r="AD43" s="339"/>
      <c r="AE43" s="339"/>
      <c r="AF43" s="336"/>
      <c r="AG43" s="336"/>
      <c r="AH43" s="336"/>
      <c r="AI43" s="336"/>
      <c r="AJ43" s="336"/>
      <c r="AK43" s="375"/>
      <c r="AL43" s="375"/>
      <c r="AM43" s="375"/>
      <c r="AN43" s="375" t="s">
        <v>2592</v>
      </c>
      <c r="AO43" s="375" t="s">
        <v>2615</v>
      </c>
      <c r="AP43" s="376" t="s">
        <v>2637</v>
      </c>
      <c r="AQ43" s="375" t="s">
        <v>2679</v>
      </c>
      <c r="AR43" s="375" t="s">
        <v>2698</v>
      </c>
      <c r="AS43" s="375" t="s">
        <v>2708</v>
      </c>
    </row>
    <row r="44" spans="1:45" ht="54" customHeight="1" x14ac:dyDescent="0.2">
      <c r="A44" s="332" t="s">
        <v>2513</v>
      </c>
      <c r="B44" s="332" t="str">
        <f>VLOOKUP(A44,CER_SubK_PO_Status!A:N,9,FALSE)</f>
        <v>System Closed</v>
      </c>
      <c r="C44" s="332" t="str">
        <f>VLOOKUP(A44,CER_SubK_PO_Status!A:N,7,FALSE)</f>
        <v>RI RESEARCH INSTRUMENTS</v>
      </c>
      <c r="D44" s="363">
        <f>VLOOKUP(A44,CER_SubK_PO_Status!A:N,10,FALSE)/1000</f>
        <v>359.44292999999999</v>
      </c>
      <c r="E44" s="363">
        <f>VLOOKUP(A44,CER_SubK_PO_Status!A:N,11,FALSE)/1000</f>
        <v>359.44292999999999</v>
      </c>
      <c r="F44" s="363">
        <f>VLOOKUP(A44,CER_SubK_PO_Status!A:N,12,FALSE)/1000</f>
        <v>359.44292999999999</v>
      </c>
      <c r="G44" s="363">
        <f t="shared" si="0"/>
        <v>0</v>
      </c>
      <c r="H44" s="361" t="str">
        <f>VLOOKUP(A44,CER_SubK_PO_Status!A:N,5,FALSE)</f>
        <v>MITCHELL LANEY</v>
      </c>
      <c r="I44" s="331" t="str">
        <f>RIGHT(VLOOKUP(A44,CER_SubK_PO_Status!A:N,14,FALSE),LEN(VLOOKUP(A44,CER_SubK_PO_Status!A:N,14,FALSE))-SEARCH("/",VLOOKUP(A44,CER_SubK_PO_Status!A:N,14,FALSE),1))</f>
        <v>KATHERINE WILSON</v>
      </c>
      <c r="J44" s="332" t="s">
        <v>2709</v>
      </c>
      <c r="K44" s="345"/>
      <c r="L44" s="345"/>
      <c r="M44" s="354"/>
      <c r="N44" s="345"/>
      <c r="O44" s="332"/>
      <c r="P44" s="339"/>
      <c r="Q44" s="332"/>
      <c r="R44" s="332"/>
      <c r="S44" s="349"/>
      <c r="T44" s="332"/>
      <c r="U44" s="332"/>
      <c r="V44" s="332"/>
      <c r="W44" s="339"/>
      <c r="X44" s="339"/>
      <c r="Y44" s="339"/>
      <c r="Z44" s="339"/>
      <c r="AA44" s="339"/>
      <c r="AB44" s="339"/>
      <c r="AC44" s="339"/>
      <c r="AD44" s="339"/>
      <c r="AE44" s="339"/>
      <c r="AF44" s="336"/>
      <c r="AG44" s="336"/>
      <c r="AH44" s="336"/>
      <c r="AI44" s="336"/>
      <c r="AJ44" s="336"/>
      <c r="AK44" s="375"/>
      <c r="AL44" s="375"/>
      <c r="AM44" s="375" t="s">
        <v>200</v>
      </c>
      <c r="AN44" s="375" t="s">
        <v>2592</v>
      </c>
      <c r="AO44" s="375" t="s">
        <v>2615</v>
      </c>
      <c r="AP44" s="375" t="s">
        <v>2660</v>
      </c>
      <c r="AQ44" s="375" t="s">
        <v>2673</v>
      </c>
      <c r="AR44" s="375" t="s">
        <v>2690</v>
      </c>
      <c r="AS44" s="376" t="s">
        <v>500</v>
      </c>
    </row>
    <row r="45" spans="1:45" ht="54.95" customHeight="1" x14ac:dyDescent="0.2">
      <c r="A45" s="332" t="s">
        <v>2629</v>
      </c>
      <c r="B45" s="332" t="str">
        <f>VLOOKUP(A45,CER_SubK_PO_Status!A:N,9,FALSE)</f>
        <v>System Closed</v>
      </c>
      <c r="C45" s="332" t="str">
        <f>VLOOKUP(A45,CER_SubK_PO_Status!A:N,7,FALSE)</f>
        <v>RI RESEARCH INSTRUMENTS</v>
      </c>
      <c r="D45" s="363">
        <f>VLOOKUP(A45,CER_SubK_PO_Status!A:N,10,FALSE)/1000</f>
        <v>1004.9999399999999</v>
      </c>
      <c r="E45" s="363">
        <f>VLOOKUP(A45,CER_SubK_PO_Status!A:N,11,FALSE)/1000</f>
        <v>1004.9999399999999</v>
      </c>
      <c r="F45" s="363">
        <f>VLOOKUP(A45,CER_SubK_PO_Status!A:N,12,FALSE)/1000</f>
        <v>1004.9999399999999</v>
      </c>
      <c r="G45" s="363">
        <f t="shared" si="0"/>
        <v>0</v>
      </c>
      <c r="H45" s="362" t="str">
        <f>VLOOKUP(A45,CER_SubK_PO_Status!A:N,5,FALSE)</f>
        <v>MITCHELL LANEY</v>
      </c>
      <c r="I45" s="331" t="str">
        <f>RIGHT(VLOOKUP(A45,CER_SubK_PO_Status!A:N,14,FALSE),LEN(VLOOKUP(A45,CER_SubK_PO_Status!A:N,14,FALSE))-SEARCH("/",VLOOKUP(A45,CER_SubK_PO_Status!A:N,14,FALSE),1))</f>
        <v>K WILSON</v>
      </c>
      <c r="J45" s="332" t="s">
        <v>2656</v>
      </c>
      <c r="K45" s="337"/>
      <c r="L45" s="337"/>
      <c r="M45" s="344"/>
      <c r="N45" s="337"/>
      <c r="O45" s="343"/>
      <c r="P45" s="336"/>
      <c r="Q45" s="332"/>
      <c r="R45" s="332"/>
      <c r="S45" s="339"/>
      <c r="T45" s="343"/>
      <c r="U45" s="343"/>
      <c r="V45" s="343"/>
      <c r="W45" s="336"/>
      <c r="X45" s="336"/>
      <c r="Y45" s="339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75"/>
      <c r="AM45" s="375"/>
      <c r="AN45" s="375"/>
      <c r="AO45" s="375"/>
      <c r="AP45" s="376" t="s">
        <v>2657</v>
      </c>
      <c r="AQ45" s="375" t="s">
        <v>2679</v>
      </c>
      <c r="AR45" s="375" t="s">
        <v>2697</v>
      </c>
      <c r="AS45" s="376" t="s">
        <v>2702</v>
      </c>
    </row>
    <row r="46" spans="1:45" ht="54.95" customHeight="1" x14ac:dyDescent="0.2">
      <c r="A46" s="332" t="s">
        <v>2661</v>
      </c>
      <c r="B46" s="332" t="str">
        <f>VLOOKUP(A46,CER_SubK_PO_Status!A:N,9,FALSE)</f>
        <v>System Closed</v>
      </c>
      <c r="C46" s="332" t="str">
        <f>VLOOKUP(A46,CER_SubK_PO_Status!A:N,7,FALSE)</f>
        <v>ROBERT E MASON &amp; ASSOCIAT</v>
      </c>
      <c r="D46" s="363">
        <f>VLOOKUP(A46,CER_SubK_PO_Status!A:N,10,FALSE)/1000</f>
        <v>344.01875000000001</v>
      </c>
      <c r="E46" s="363">
        <f>VLOOKUP(A46,CER_SubK_PO_Status!A:N,11,FALSE)/1000</f>
        <v>344.01875000000001</v>
      </c>
      <c r="F46" s="363">
        <f>VLOOKUP(A46,CER_SubK_PO_Status!A:N,12,FALSE)/1000</f>
        <v>344.01875000000001</v>
      </c>
      <c r="G46" s="363">
        <f t="shared" si="0"/>
        <v>0</v>
      </c>
      <c r="H46" s="361" t="str">
        <f>VLOOKUP(A46,CER_SubK_PO_Status!A:N,5,FALSE)</f>
        <v>THOMAS HURATIAK</v>
      </c>
      <c r="I46" s="362" t="str">
        <f>RIGHT(VLOOKUP(A46,CER_SubK_PO_Status!A:N,14,FALSE),LEN(VLOOKUP(A46,CER_SubK_PO_Status!A:N,14,FALSE))-SEARCH("/",VLOOKUP(A46,CER_SubK_PO_Status!A:N,14,FALSE),1))</f>
        <v>CHASE DUBBE</v>
      </c>
      <c r="J46" s="332"/>
      <c r="K46" s="337"/>
      <c r="L46" s="337"/>
      <c r="M46" s="344"/>
      <c r="N46" s="337"/>
      <c r="O46" s="343"/>
      <c r="P46" s="336"/>
      <c r="Q46" s="332"/>
      <c r="R46" s="332"/>
      <c r="S46" s="339"/>
      <c r="T46" s="343"/>
      <c r="U46" s="343"/>
      <c r="V46" s="343"/>
      <c r="W46" s="336"/>
      <c r="X46" s="336"/>
      <c r="Y46" s="339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75"/>
      <c r="AM46" s="375"/>
      <c r="AN46" s="375"/>
      <c r="AO46" s="375"/>
      <c r="AP46" s="376"/>
      <c r="AQ46" s="375" t="s">
        <v>2676</v>
      </c>
      <c r="AR46" s="375" t="s">
        <v>2697</v>
      </c>
      <c r="AS46" s="376" t="s">
        <v>2702</v>
      </c>
    </row>
    <row r="47" spans="1:45" ht="54.95" customHeight="1" x14ac:dyDescent="0.2">
      <c r="A47" s="332" t="s">
        <v>2423</v>
      </c>
      <c r="B47" s="332" t="str">
        <f>VLOOKUP(A47,CER_SubK_PO_Status!A:N,9,FALSE)</f>
        <v>System Closed</v>
      </c>
      <c r="C47" s="332" t="str">
        <f>VLOOKUP(A47,CER_SubK_PO_Status!A:N,7,FALSE)</f>
        <v>SEMICONDUCTOR PROCESS</v>
      </c>
      <c r="D47" s="363">
        <f>VLOOKUP(A47,CER_SubK_PO_Status!A:N,10,FALSE)/1000</f>
        <v>666.87400000000002</v>
      </c>
      <c r="E47" s="363">
        <f>VLOOKUP(A47,CER_SubK_PO_Status!A:N,11,FALSE)/1000</f>
        <v>666.87400000000002</v>
      </c>
      <c r="F47" s="363">
        <f>VLOOKUP(A47,CER_SubK_PO_Status!A:N,12,FALSE)/1000</f>
        <v>666.87400000000002</v>
      </c>
      <c r="G47" s="363">
        <f t="shared" si="0"/>
        <v>0</v>
      </c>
      <c r="H47" s="361" t="str">
        <f>VLOOKUP(A47,CER_SubK_PO_Status!A:N,5,FALSE)</f>
        <v>THEODORE PESHEHONOFF</v>
      </c>
      <c r="I47" s="362" t="str">
        <f>RIGHT(VLOOKUP(A47,CER_SubK_PO_Status!A:N,14,FALSE),LEN(VLOOKUP(A47,CER_SubK_PO_Status!A:N,14,FALSE))-SEARCH("/",VLOOKUP(A47,CER_SubK_PO_Status!A:N,14,FALSE),1))</f>
        <v>P DENNY</v>
      </c>
      <c r="J47" s="332"/>
      <c r="K47" s="345"/>
      <c r="L47" s="345"/>
      <c r="M47" s="338"/>
      <c r="N47" s="345"/>
      <c r="O47" s="332"/>
      <c r="P47" s="343"/>
      <c r="Q47" s="332"/>
      <c r="R47" s="332"/>
      <c r="S47" s="349"/>
      <c r="T47" s="343"/>
      <c r="U47" s="332"/>
      <c r="V47" s="332"/>
      <c r="W47" s="339"/>
      <c r="X47" s="339"/>
      <c r="Y47" s="339"/>
      <c r="Z47" s="339"/>
      <c r="AA47" s="343"/>
      <c r="AB47" s="343"/>
      <c r="AC47" s="343"/>
      <c r="AD47" s="343"/>
      <c r="AE47" s="343"/>
      <c r="AF47" s="336"/>
      <c r="AG47" s="336"/>
      <c r="AH47" s="336"/>
      <c r="AI47" s="336"/>
      <c r="AJ47" s="336" t="s">
        <v>995</v>
      </c>
      <c r="AK47" s="375" t="s">
        <v>309</v>
      </c>
      <c r="AL47" s="375" t="s">
        <v>184</v>
      </c>
      <c r="AM47" s="375" t="s">
        <v>2524</v>
      </c>
      <c r="AN47" s="375" t="s">
        <v>200</v>
      </c>
      <c r="AO47" s="375" t="s">
        <v>2615</v>
      </c>
      <c r="AP47" s="375" t="s">
        <v>2637</v>
      </c>
      <c r="AQ47" s="375" t="s">
        <v>2677</v>
      </c>
      <c r="AR47" s="375" t="s">
        <v>2697</v>
      </c>
      <c r="AS47" s="376" t="s">
        <v>2702</v>
      </c>
    </row>
    <row r="48" spans="1:45" ht="69" customHeight="1" x14ac:dyDescent="0.2">
      <c r="A48" s="332" t="s">
        <v>1447</v>
      </c>
      <c r="B48" s="332" t="str">
        <f>VLOOKUP(A48,CER_SubK_PO_Status!A:N,9,FALSE)</f>
        <v>System Closed</v>
      </c>
      <c r="C48" s="332" t="str">
        <f>VLOOKUP(A48,CER_SubK_PO_Status!A:N,7,FALSE)</f>
        <v>TEXAS A&amp;M UNIVERSITY</v>
      </c>
      <c r="D48" s="363">
        <f>VLOOKUP(A48,CER_SubK_PO_Status!A:N,10,FALSE)/1000</f>
        <v>206.7</v>
      </c>
      <c r="E48" s="363">
        <f>VLOOKUP(A48,CER_SubK_PO_Status!A:N,11,FALSE)/1000</f>
        <v>206.7</v>
      </c>
      <c r="F48" s="363">
        <f>VLOOKUP(A48,CER_SubK_PO_Status!A:N,12,FALSE)/1000</f>
        <v>206.7</v>
      </c>
      <c r="G48" s="363">
        <f t="shared" si="0"/>
        <v>0</v>
      </c>
      <c r="H48" s="362" t="str">
        <f>VLOOKUP(A48,CER_SubK_PO_Status!A:N,5,FALSE)</f>
        <v>MELISSA TORRES</v>
      </c>
      <c r="I48" s="362" t="str">
        <f>RIGHT(VLOOKUP(A48,CER_SubK_PO_Status!A:N,14,FALSE),LEN(VLOOKUP(A48,CER_SubK_PO_Status!A:N,14,FALSE))-SEARCH("/",VLOOKUP(A48,CER_SubK_PO_Status!A:N,14,FALSE),1))</f>
        <v>T MICHALSKI</v>
      </c>
      <c r="J48" s="332"/>
      <c r="K48" s="345" t="s">
        <v>981</v>
      </c>
      <c r="L48" s="345" t="s">
        <v>77</v>
      </c>
      <c r="M48" s="351" t="s">
        <v>933</v>
      </c>
      <c r="N48" s="345"/>
      <c r="O48" s="332"/>
      <c r="P48" s="339"/>
      <c r="Q48" s="332"/>
      <c r="R48" s="332"/>
      <c r="S48" s="349"/>
      <c r="T48" s="332"/>
      <c r="U48" s="332"/>
      <c r="V48" s="332"/>
      <c r="W48" s="339"/>
      <c r="X48" s="339"/>
      <c r="Y48" s="339"/>
      <c r="Z48" s="339"/>
      <c r="AA48" s="339"/>
      <c r="AB48" s="339"/>
      <c r="AC48" s="339"/>
      <c r="AD48" s="339"/>
      <c r="AE48" s="339" t="s">
        <v>22</v>
      </c>
      <c r="AF48" s="336" t="s">
        <v>22</v>
      </c>
      <c r="AG48" s="336" t="s">
        <v>982</v>
      </c>
      <c r="AH48" s="336"/>
      <c r="AI48" s="336" t="s">
        <v>571</v>
      </c>
      <c r="AJ48" s="336"/>
      <c r="AK48" s="375" t="s">
        <v>571</v>
      </c>
      <c r="AL48" s="375" t="s">
        <v>2503</v>
      </c>
      <c r="AM48" s="375" t="s">
        <v>571</v>
      </c>
      <c r="AN48" s="375" t="s">
        <v>2592</v>
      </c>
      <c r="AO48" s="375" t="s">
        <v>2615</v>
      </c>
      <c r="AP48" s="375" t="s">
        <v>2637</v>
      </c>
      <c r="AQ48" s="375" t="s">
        <v>2677</v>
      </c>
      <c r="AR48" s="375" t="s">
        <v>2692</v>
      </c>
      <c r="AS48" s="375" t="s">
        <v>491</v>
      </c>
    </row>
    <row r="49" spans="1:45" ht="54.95" customHeight="1" x14ac:dyDescent="0.2">
      <c r="A49" s="332" t="s">
        <v>1457</v>
      </c>
      <c r="B49" s="332" t="str">
        <f>VLOOKUP(A49,CER_SubK_PO_Status!A:N,9,FALSE)</f>
        <v>Open</v>
      </c>
      <c r="C49" s="332" t="str">
        <f>VLOOKUP(A49,CER_SubK_PO_Status!A:N,7,FALSE)</f>
        <v xml:space="preserve">THE CATHOLIC UNIVERSITY  </v>
      </c>
      <c r="D49" s="363">
        <f>VLOOKUP(A49,CER_SubK_PO_Status!A:N,10,FALSE)/1000</f>
        <v>293.15729999999996</v>
      </c>
      <c r="E49" s="363">
        <f>VLOOKUP(A49,CER_SubK_PO_Status!A:N,11,FALSE)/1000</f>
        <v>284.21602000000001</v>
      </c>
      <c r="F49" s="363">
        <f>VLOOKUP(A49,CER_SubK_PO_Status!A:N,12,FALSE)/1000</f>
        <v>281.59030000000001</v>
      </c>
      <c r="G49" s="363">
        <f t="shared" si="0"/>
        <v>8.9412799999999493</v>
      </c>
      <c r="H49" s="332" t="str">
        <f>VLOOKUP(A49,CER_SubK_PO_Status!A:N,5,FALSE)</f>
        <v>MICHELE KHASIDIS</v>
      </c>
      <c r="I49" s="361" t="str">
        <f>RIGHT(VLOOKUP(A49,CER_SubK_PO_Status!A:N,14,FALSE),LEN(VLOOKUP(A49,CER_SubK_PO_Status!A:N,14,FALSE))-SEARCH("/",VLOOKUP(A49,CER_SubK_PO_Status!A:N,14,FALSE),1))</f>
        <v>TANYA STEWART</v>
      </c>
      <c r="J49" s="332"/>
      <c r="K49" s="337" t="s">
        <v>996</v>
      </c>
      <c r="L49" s="337" t="s">
        <v>997</v>
      </c>
      <c r="M49" s="342" t="s">
        <v>629</v>
      </c>
      <c r="N49" s="337"/>
      <c r="O49" s="343"/>
      <c r="P49" s="336"/>
      <c r="Q49" s="332"/>
      <c r="R49" s="332"/>
      <c r="S49" s="339"/>
      <c r="T49" s="343"/>
      <c r="U49" s="343"/>
      <c r="V49" s="343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 t="s">
        <v>2390</v>
      </c>
      <c r="AI49" s="336" t="s">
        <v>65</v>
      </c>
      <c r="AJ49" s="336" t="s">
        <v>65</v>
      </c>
      <c r="AK49" s="375" t="s">
        <v>2479</v>
      </c>
      <c r="AL49" s="375" t="s">
        <v>2499</v>
      </c>
      <c r="AM49" s="375" t="s">
        <v>2525</v>
      </c>
      <c r="AN49" s="375" t="s">
        <v>2589</v>
      </c>
      <c r="AO49" s="376" t="s">
        <v>2616</v>
      </c>
      <c r="AP49" s="376" t="s">
        <v>2650</v>
      </c>
      <c r="AQ49" s="376" t="s">
        <v>2677</v>
      </c>
      <c r="AR49" s="376" t="s">
        <v>2690</v>
      </c>
      <c r="AS49" s="376" t="s">
        <v>2703</v>
      </c>
    </row>
    <row r="50" spans="1:45" ht="54.95" customHeight="1" x14ac:dyDescent="0.2">
      <c r="A50" s="332" t="s">
        <v>1183</v>
      </c>
      <c r="B50" s="332" t="str">
        <f>VLOOKUP(A50,CER_SubK_PO_Status!A:N,9,FALSE)</f>
        <v>System Closed</v>
      </c>
      <c r="C50" s="332" t="str">
        <f>VLOOKUP(A50,CER_SubK_PO_Status!A:N,7,FALSE)</f>
        <v>TRUSTEES OF INDIANA UNIVE</v>
      </c>
      <c r="D50" s="363">
        <f>VLOOKUP(A50,CER_SubK_PO_Status!A:N,10,FALSE)/1000</f>
        <v>167.79392000000001</v>
      </c>
      <c r="E50" s="363">
        <f>VLOOKUP(A50,CER_SubK_PO_Status!A:N,11,FALSE)/1000</f>
        <v>167.79392000000001</v>
      </c>
      <c r="F50" s="363">
        <f>VLOOKUP(A50,CER_SubK_PO_Status!A:N,12,FALSE)/1000</f>
        <v>167.79392000000001</v>
      </c>
      <c r="G50" s="363">
        <f t="shared" si="0"/>
        <v>0</v>
      </c>
      <c r="H50" s="362" t="str">
        <f>VLOOKUP(A50,CER_SubK_PO_Status!A:N,5,FALSE)</f>
        <v>GIUSEPPINA TENBUSCH</v>
      </c>
      <c r="I50" s="361" t="str">
        <f>RIGHT(VLOOKUP(A50,CER_SubK_PO_Status!A:N,14,FALSE),LEN(VLOOKUP(A50,CER_SubK_PO_Status!A:N,14,FALSE))-SEARCH("/",VLOOKUP(A50,CER_SubK_PO_Status!A:N,14,FALSE),1))</f>
        <v>TANYA STEWART</v>
      </c>
      <c r="J50" s="332"/>
      <c r="K50" s="364" t="s">
        <v>1001</v>
      </c>
      <c r="L50" s="367" t="s">
        <v>934</v>
      </c>
      <c r="M50" s="368" t="s">
        <v>629</v>
      </c>
      <c r="N50" s="364"/>
      <c r="O50" s="369"/>
      <c r="P50" s="366"/>
      <c r="Q50" s="364"/>
      <c r="R50" s="364"/>
      <c r="S50" s="364"/>
      <c r="T50" s="370"/>
      <c r="U50" s="367"/>
      <c r="V50" s="369"/>
      <c r="W50" s="365"/>
      <c r="X50" s="364"/>
      <c r="Y50" s="365"/>
      <c r="Z50" s="364"/>
      <c r="AA50" s="366"/>
      <c r="AB50" s="366"/>
      <c r="AC50" s="366"/>
      <c r="AD50" s="366"/>
      <c r="AE50" s="366"/>
      <c r="AF50" s="366"/>
      <c r="AG50" s="336"/>
      <c r="AH50" s="336" t="s">
        <v>2390</v>
      </c>
      <c r="AI50" s="336" t="s">
        <v>65</v>
      </c>
      <c r="AJ50" s="336" t="s">
        <v>65</v>
      </c>
      <c r="AK50" s="375" t="s">
        <v>2481</v>
      </c>
      <c r="AL50" s="375" t="s">
        <v>2504</v>
      </c>
      <c r="AM50" s="375" t="s">
        <v>2524</v>
      </c>
      <c r="AN50" s="375" t="s">
        <v>2589</v>
      </c>
      <c r="AO50" s="376" t="s">
        <v>2621</v>
      </c>
      <c r="AP50" s="376" t="s">
        <v>2653</v>
      </c>
      <c r="AQ50" s="376" t="s">
        <v>2677</v>
      </c>
      <c r="AR50" s="376" t="s">
        <v>2690</v>
      </c>
      <c r="AS50" s="376" t="s">
        <v>2703</v>
      </c>
    </row>
    <row r="51" spans="1:45" ht="54.95" customHeight="1" x14ac:dyDescent="0.2">
      <c r="A51" s="332" t="s">
        <v>2411</v>
      </c>
      <c r="B51" s="332" t="str">
        <f>VLOOKUP(A51,CER_SubK_PO_Status!A:N,9,FALSE)</f>
        <v>System Closed</v>
      </c>
      <c r="C51" s="332" t="str">
        <f>VLOOKUP(A51,CER_SubK_PO_Status!A:N,7,FALSE)</f>
        <v>UNIV OF N CAROLINA CHAPEL</v>
      </c>
      <c r="D51" s="363">
        <f>VLOOKUP(A51,CER_SubK_PO_Status!A:N,10,FALSE)/1000</f>
        <v>162.16627</v>
      </c>
      <c r="E51" s="363">
        <f>VLOOKUP(A51,CER_SubK_PO_Status!A:N,11,FALSE)/1000</f>
        <v>162.16627</v>
      </c>
      <c r="F51" s="363">
        <f>VLOOKUP(A51,CER_SubK_PO_Status!A:N,12,FALSE)/1000</f>
        <v>162.16627</v>
      </c>
      <c r="G51" s="363">
        <f t="shared" si="0"/>
        <v>0</v>
      </c>
      <c r="H51" s="362" t="str">
        <f>VLOOKUP(A51,CER_SubK_PO_Status!A:N,5,FALSE)</f>
        <v>GIUSEPPINA TENBUSCH</v>
      </c>
      <c r="I51" s="361" t="str">
        <f>RIGHT(VLOOKUP(A51,CER_SubK_PO_Status!A:N,14,FALSE),LEN(VLOOKUP(A51,CER_SubK_PO_Status!A:N,14,FALSE))-SEARCH("/",VLOOKUP(A51,CER_SubK_PO_Status!A:N,14,FALSE),1))</f>
        <v>TANYA STEWART</v>
      </c>
      <c r="J51" s="332"/>
      <c r="K51" s="345"/>
      <c r="L51" s="345"/>
      <c r="M51" s="338"/>
      <c r="N51" s="345"/>
      <c r="O51" s="332"/>
      <c r="P51" s="343"/>
      <c r="Q51" s="332"/>
      <c r="R51" s="332"/>
      <c r="S51" s="349"/>
      <c r="T51" s="343"/>
      <c r="U51" s="332"/>
      <c r="V51" s="332"/>
      <c r="W51" s="339"/>
      <c r="X51" s="339"/>
      <c r="Y51" s="339"/>
      <c r="Z51" s="339"/>
      <c r="AA51" s="343"/>
      <c r="AB51" s="343"/>
      <c r="AC51" s="343"/>
      <c r="AD51" s="343"/>
      <c r="AE51" s="343"/>
      <c r="AF51" s="336"/>
      <c r="AG51" s="336"/>
      <c r="AH51" s="336"/>
      <c r="AI51" s="336"/>
      <c r="AJ51" s="336" t="s">
        <v>995</v>
      </c>
      <c r="AK51" s="375" t="s">
        <v>2482</v>
      </c>
      <c r="AL51" s="375" t="s">
        <v>2499</v>
      </c>
      <c r="AM51" s="375" t="s">
        <v>2525</v>
      </c>
      <c r="AN51" s="375" t="s">
        <v>2590</v>
      </c>
      <c r="AO51" s="376" t="s">
        <v>2622</v>
      </c>
      <c r="AP51" s="376" t="s">
        <v>2650</v>
      </c>
      <c r="AQ51" s="376" t="s">
        <v>2673</v>
      </c>
      <c r="AR51" s="376" t="s">
        <v>2699</v>
      </c>
      <c r="AS51" s="376" t="s">
        <v>2703</v>
      </c>
    </row>
    <row r="52" spans="1:45" ht="54.95" customHeight="1" x14ac:dyDescent="0.2">
      <c r="A52" s="332" t="s">
        <v>1186</v>
      </c>
      <c r="B52" s="332" t="str">
        <f>VLOOKUP(A52,CER_SubK_PO_Status!A:N,9,FALSE)</f>
        <v>Closed</v>
      </c>
      <c r="C52" s="332" t="str">
        <f>VLOOKUP(A52,CER_SubK_PO_Status!A:N,7,FALSE)</f>
        <v>UNIVERSITY OF CONNECTICUT</v>
      </c>
      <c r="D52" s="363">
        <f>VLOOKUP(A52,CER_SubK_PO_Status!A:N,10,FALSE)/1000</f>
        <v>60.49906</v>
      </c>
      <c r="E52" s="363">
        <f>VLOOKUP(A52,CER_SubK_PO_Status!A:N,11,FALSE)/1000</f>
        <v>60.49906</v>
      </c>
      <c r="F52" s="363">
        <f>VLOOKUP(A52,CER_SubK_PO_Status!A:N,12,FALSE)/1000</f>
        <v>60.49906</v>
      </c>
      <c r="G52" s="363">
        <f t="shared" si="0"/>
        <v>0</v>
      </c>
      <c r="H52" s="362" t="str">
        <f>VLOOKUP(A52,CER_SubK_PO_Status!A:N,5,FALSE)</f>
        <v>GIUSEPPINA TENBUSCH</v>
      </c>
      <c r="I52" s="361" t="str">
        <f>RIGHT(VLOOKUP(A52,CER_SubK_PO_Status!A:N,14,FALSE),LEN(VLOOKUP(A52,CER_SubK_PO_Status!A:N,14,FALSE))-SEARCH("/",VLOOKUP(A52,CER_SubK_PO_Status!A:N,14,FALSE),1))</f>
        <v>TANYA STEWART</v>
      </c>
      <c r="J52" s="156" t="s">
        <v>2712</v>
      </c>
      <c r="K52" s="345"/>
      <c r="L52" s="345"/>
      <c r="M52" s="350"/>
      <c r="N52" s="345"/>
      <c r="O52" s="332"/>
      <c r="P52" s="343"/>
      <c r="Q52" s="332"/>
      <c r="R52" s="332"/>
      <c r="S52" s="349"/>
      <c r="T52" s="343"/>
      <c r="U52" s="332"/>
      <c r="V52" s="332"/>
      <c r="W52" s="339"/>
      <c r="X52" s="339"/>
      <c r="Y52" s="339"/>
      <c r="Z52" s="339"/>
      <c r="AA52" s="343"/>
      <c r="AB52" s="343"/>
      <c r="AC52" s="343"/>
      <c r="AD52" s="343"/>
      <c r="AE52" s="336"/>
      <c r="AF52" s="336"/>
      <c r="AG52" s="336"/>
      <c r="AH52" s="336" t="s">
        <v>2395</v>
      </c>
      <c r="AI52" s="336" t="s">
        <v>64</v>
      </c>
      <c r="AJ52" s="336"/>
      <c r="AK52" s="375" t="s">
        <v>2483</v>
      </c>
      <c r="AL52" s="375" t="s">
        <v>2504</v>
      </c>
      <c r="AM52" s="375" t="s">
        <v>200</v>
      </c>
      <c r="AN52" s="375" t="s">
        <v>2589</v>
      </c>
      <c r="AO52" s="375" t="s">
        <v>2616</v>
      </c>
      <c r="AP52" s="375" t="s">
        <v>2637</v>
      </c>
      <c r="AQ52" s="376" t="s">
        <v>2679</v>
      </c>
      <c r="AR52" s="376" t="s">
        <v>2696</v>
      </c>
      <c r="AS52" s="376" t="s">
        <v>2702</v>
      </c>
    </row>
    <row r="53" spans="1:45" ht="54.95" customHeight="1" x14ac:dyDescent="0.2">
      <c r="A53" s="332" t="s">
        <v>2487</v>
      </c>
      <c r="B53" s="332" t="str">
        <f>VLOOKUP(A53,CER_SubK_PO_Status!A:N,9,FALSE)</f>
        <v>System Closed</v>
      </c>
      <c r="C53" s="332" t="str">
        <f>VLOOKUP(A53,CER_SubK_PO_Status!A:N,7,FALSE)</f>
        <v>WEKA AG</v>
      </c>
      <c r="D53" s="363">
        <f>VLOOKUP(A53,CER_SubK_PO_Status!A:N,10,FALSE)/1000</f>
        <v>302.51234000000005</v>
      </c>
      <c r="E53" s="363">
        <f>VLOOKUP(A53,CER_SubK_PO_Status!A:N,11,FALSE)/1000</f>
        <v>302.51234000000005</v>
      </c>
      <c r="F53" s="363">
        <f>VLOOKUP(A53,CER_SubK_PO_Status!A:N,12,FALSE)/1000</f>
        <v>302.51234000000005</v>
      </c>
      <c r="G53" s="363">
        <f t="shared" si="0"/>
        <v>0</v>
      </c>
      <c r="H53" s="362" t="str">
        <f>VLOOKUP(A53,CER_SubK_PO_Status!A:N,5,FALSE)</f>
        <v>MELISSA TORRES</v>
      </c>
      <c r="I53" s="361" t="str">
        <f>RIGHT(VLOOKUP(A53,CER_SubK_PO_Status!A:N,14,FALSE),LEN(VLOOKUP(A53,CER_SubK_PO_Status!A:N,14,FALSE))-SEARCH("/",VLOOKUP(A53,CER_SubK_PO_Status!A:N,14,FALSE),1))</f>
        <v>C KAUFMANN</v>
      </c>
      <c r="J53" s="332"/>
      <c r="K53" s="345"/>
      <c r="L53" s="345"/>
      <c r="M53" s="345"/>
      <c r="N53" s="345"/>
      <c r="O53" s="332"/>
      <c r="P53" s="343"/>
      <c r="Q53" s="332"/>
      <c r="R53" s="332"/>
      <c r="S53" s="349"/>
      <c r="T53" s="343"/>
      <c r="U53" s="332"/>
      <c r="V53" s="332"/>
      <c r="W53" s="339"/>
      <c r="X53" s="339"/>
      <c r="Y53" s="339"/>
      <c r="Z53" s="339"/>
      <c r="AA53" s="343"/>
      <c r="AB53" s="343"/>
      <c r="AC53" s="343"/>
      <c r="AD53" s="343"/>
      <c r="AE53" s="336"/>
      <c r="AF53" s="336"/>
      <c r="AG53" s="336"/>
      <c r="AH53" s="336"/>
      <c r="AI53" s="336"/>
      <c r="AJ53" s="336"/>
      <c r="AK53" s="375"/>
      <c r="AL53" s="375" t="s">
        <v>995</v>
      </c>
      <c r="AM53" s="375" t="s">
        <v>184</v>
      </c>
      <c r="AN53" s="379" t="s">
        <v>2485</v>
      </c>
      <c r="AO53" s="375" t="s">
        <v>2615</v>
      </c>
      <c r="AP53" s="375" t="s">
        <v>2637</v>
      </c>
      <c r="AQ53" s="375" t="s">
        <v>491</v>
      </c>
      <c r="AR53" s="376" t="s">
        <v>2690</v>
      </c>
      <c r="AS53" s="376" t="s">
        <v>491</v>
      </c>
    </row>
    <row r="54" spans="1:45" ht="54.95" customHeight="1" thickBot="1" x14ac:dyDescent="0.3">
      <c r="A54" s="358" t="s">
        <v>2361</v>
      </c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</row>
    <row r="55" spans="1:45" ht="54.95" customHeight="1" thickBot="1" x14ac:dyDescent="0.3">
      <c r="A55" s="360">
        <f>COUNTIF(B1:B54,"Open")</f>
        <v>9</v>
      </c>
      <c r="B55" s="360">
        <f>COUNTIF(CER_SubK_PO_Status!I:I,"Open")</f>
        <v>46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</row>
    <row r="56" spans="1:45" ht="31.5" customHeight="1" x14ac:dyDescent="0.2"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</row>
    <row r="57" spans="1:45" ht="25.5" customHeight="1" x14ac:dyDescent="0.35">
      <c r="A57" s="427" t="s">
        <v>2570</v>
      </c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164"/>
      <c r="M57" s="164"/>
      <c r="N57" s="164"/>
      <c r="O57" s="164"/>
      <c r="P57" s="164"/>
      <c r="Q57" s="164"/>
      <c r="R57" s="251"/>
      <c r="S57" s="166"/>
      <c r="T57" s="164"/>
      <c r="U57" s="164"/>
      <c r="V57" s="164"/>
    </row>
    <row r="58" spans="1:45" ht="54.95" customHeight="1" x14ac:dyDescent="0.2">
      <c r="A58" s="332" t="s">
        <v>1329</v>
      </c>
      <c r="B58" s="332" t="str">
        <f>VLOOKUP(A58,CER_SubK_PO_Status!A:N,9,FALSE)</f>
        <v>System Closed</v>
      </c>
      <c r="C58" s="332" t="str">
        <f>VLOOKUP(A58,CER_SubK_PO_Status!A:N,7,FALSE)</f>
        <v>PHYTRON INC</v>
      </c>
      <c r="D58" s="363">
        <f>VLOOKUP(A58,CER_SubK_PO_Status!A:N,10,FALSE)/1000</f>
        <v>1490</v>
      </c>
      <c r="E58" s="363">
        <f>VLOOKUP(A58,CER_SubK_PO_Status!A:N,11,FALSE)/1000</f>
        <v>1490</v>
      </c>
      <c r="F58" s="363">
        <f>VLOOKUP(A58,CER_SubK_PO_Status!A:N,12,FALSE)/1000</f>
        <v>1490</v>
      </c>
      <c r="G58" s="363">
        <f>D58-E58</f>
        <v>0</v>
      </c>
      <c r="H58" s="361" t="str">
        <f>VLOOKUP(A58,CER_SubK_PO_Status!A:N,5,FALSE)</f>
        <v>THEODORE PESHEHONOFF</v>
      </c>
      <c r="I58" s="361" t="str">
        <f>RIGHT(VLOOKUP(A58,CER_SubK_PO_Status!A:N,14,FALSE),LEN(VLOOKUP(A58,CER_SubK_PO_Status!A:N,14,FALSE))-SEARCH("/",VLOOKUP(A58,CER_SubK_PO_Status!A:N,14,FALSE),1))</f>
        <v>HUQUE</v>
      </c>
      <c r="J58" s="332" t="s">
        <v>2484</v>
      </c>
      <c r="K58" s="345" t="s">
        <v>867</v>
      </c>
      <c r="L58" s="345" t="s">
        <v>852</v>
      </c>
      <c r="M58" s="352" t="s">
        <v>866</v>
      </c>
      <c r="N58" s="345"/>
      <c r="O58" s="332"/>
      <c r="P58" s="339"/>
      <c r="Q58" s="332"/>
      <c r="R58" s="332"/>
      <c r="S58" s="349"/>
      <c r="T58" s="332"/>
      <c r="U58" s="332"/>
      <c r="V58" s="332"/>
      <c r="W58" s="339"/>
      <c r="X58" s="339"/>
      <c r="Y58" s="339"/>
      <c r="Z58" s="339"/>
      <c r="AA58" s="339" t="s">
        <v>233</v>
      </c>
      <c r="AB58" s="339" t="s">
        <v>22</v>
      </c>
      <c r="AC58" s="339"/>
      <c r="AD58" s="341"/>
      <c r="AE58" s="341"/>
      <c r="AF58" s="336"/>
      <c r="AG58" s="336"/>
      <c r="AH58" s="336"/>
      <c r="AI58" s="336"/>
      <c r="AJ58" s="336"/>
      <c r="AK58" s="379" t="s">
        <v>2485</v>
      </c>
      <c r="AL58" s="379" t="s">
        <v>2505</v>
      </c>
      <c r="AM58" s="379" t="s">
        <v>2505</v>
      </c>
      <c r="AN58" s="386" t="s">
        <v>2592</v>
      </c>
      <c r="AO58" s="376" t="s">
        <v>211</v>
      </c>
      <c r="AP58" s="376" t="s">
        <v>211</v>
      </c>
      <c r="AQ58" s="376" t="s">
        <v>211</v>
      </c>
      <c r="AR58" s="376" t="s">
        <v>211</v>
      </c>
      <c r="AS58" s="376" t="s">
        <v>211</v>
      </c>
    </row>
    <row r="59" spans="1:45" ht="54.95" customHeight="1" x14ac:dyDescent="0.2">
      <c r="A59" s="332" t="s">
        <v>1146</v>
      </c>
      <c r="B59" s="332" t="str">
        <f>VLOOKUP(A59,CER_SubK_PO_Status!A:N,9,FALSE)</f>
        <v>System Closed</v>
      </c>
      <c r="C59" s="332" t="str">
        <f>VLOOKUP(A59,CER_SubK_PO_Status!A:N,7,FALSE)</f>
        <v>COLLEGE OF WILLIAM &amp; MARY</v>
      </c>
      <c r="D59" s="363">
        <f>VLOOKUP(A59,CER_SubK_PO_Status!A:N,10,FALSE)/1000</f>
        <v>12.13001</v>
      </c>
      <c r="E59" s="363">
        <f>VLOOKUP(A59,CER_SubK_PO_Status!A:N,11,FALSE)/1000</f>
        <v>12.13001</v>
      </c>
      <c r="F59" s="363">
        <f>VLOOKUP(A59,CER_SubK_PO_Status!A:N,12,FALSE)/1000</f>
        <v>12.13001</v>
      </c>
      <c r="G59" s="363">
        <f>D59-E59</f>
        <v>0</v>
      </c>
      <c r="H59" s="362" t="str">
        <f>VLOOKUP(A59,CER_SubK_PO_Status!A:N,5,FALSE)</f>
        <v>MELISSA TORRES</v>
      </c>
      <c r="I59" s="361" t="str">
        <f>RIGHT(VLOOKUP(A59,CER_SubK_PO_Status!A:N,14,FALSE),LEN(VLOOKUP(A59,CER_SubK_PO_Status!A:N,14,FALSE))-SEARCH("/",VLOOKUP(A59,CER_SubK_PO_Status!A:N,14,FALSE),1))</f>
        <v>TANYA STEWART</v>
      </c>
      <c r="J59" s="362" t="s">
        <v>2404</v>
      </c>
      <c r="K59" s="337" t="s">
        <v>873</v>
      </c>
      <c r="L59" s="337" t="s">
        <v>934</v>
      </c>
      <c r="M59" s="342" t="s">
        <v>629</v>
      </c>
      <c r="N59" s="337"/>
      <c r="O59" s="343"/>
      <c r="P59" s="336"/>
      <c r="Q59" s="332"/>
      <c r="R59" s="332"/>
      <c r="S59" s="339"/>
      <c r="T59" s="343"/>
      <c r="U59" s="343"/>
      <c r="V59" s="343"/>
      <c r="W59" s="336"/>
      <c r="X59" s="336"/>
      <c r="Y59" s="336"/>
      <c r="Z59" s="336"/>
      <c r="AA59" s="336" t="s">
        <v>22</v>
      </c>
      <c r="AB59" s="336" t="s">
        <v>22</v>
      </c>
      <c r="AC59" s="336" t="s">
        <v>22</v>
      </c>
      <c r="AD59" s="336" t="s">
        <v>222</v>
      </c>
      <c r="AE59" s="336" t="s">
        <v>22</v>
      </c>
      <c r="AF59" s="336" t="s">
        <v>22</v>
      </c>
      <c r="AG59" s="336" t="s">
        <v>2403</v>
      </c>
      <c r="AH59" s="336"/>
      <c r="AI59" s="336"/>
      <c r="AJ59" s="336"/>
      <c r="AK59" s="336"/>
      <c r="AL59" s="336"/>
      <c r="AM59" s="336"/>
      <c r="AN59" s="349"/>
      <c r="AO59" s="387" t="s">
        <v>1131</v>
      </c>
      <c r="AP59" s="387" t="s">
        <v>1131</v>
      </c>
      <c r="AQ59" s="387" t="s">
        <v>1131</v>
      </c>
      <c r="AR59" s="387" t="s">
        <v>1131</v>
      </c>
      <c r="AS59" s="387" t="s">
        <v>1131</v>
      </c>
    </row>
    <row r="60" spans="1:45" ht="54.95" customHeight="1" x14ac:dyDescent="0.2">
      <c r="A60" s="332" t="s">
        <v>1318</v>
      </c>
      <c r="B60" s="332" t="str">
        <f>VLOOKUP(A60,CER_SubK_PO_Status!A:N,9,FALSE)</f>
        <v>System Closed</v>
      </c>
      <c r="C60" s="332" t="str">
        <f>VLOOKUP(A60,CER_SubK_PO_Status!A:N,7,FALSE)</f>
        <v>PI (PHYSIK INSTRUMENTE)</v>
      </c>
      <c r="D60" s="363">
        <f>VLOOKUP(A60,CER_SubK_PO_Status!A:N,10,FALSE)/1000</f>
        <v>623.63399000000004</v>
      </c>
      <c r="E60" s="363">
        <f>VLOOKUP(A60,CER_SubK_PO_Status!A:N,11,FALSE)/1000</f>
        <v>623.63399000000004</v>
      </c>
      <c r="F60" s="363">
        <f>VLOOKUP(A60,CER_SubK_PO_Status!A:N,12,FALSE)/1000</f>
        <v>623.63399000000004</v>
      </c>
      <c r="G60" s="363">
        <f>D60-E60</f>
        <v>0</v>
      </c>
      <c r="H60" s="361" t="str">
        <f>VLOOKUP(A60,CER_SubK_PO_Status!A:N,5,FALSE)</f>
        <v>THEODORE PESHEHONOFF</v>
      </c>
      <c r="I60" s="361" t="str">
        <f>RIGHT(VLOOKUP(A60,CER_SubK_PO_Status!A:N,14,FALSE),LEN(VLOOKUP(A60,CER_SubK_PO_Status!A:N,14,FALSE))-SEARCH("/",VLOOKUP(A60,CER_SubK_PO_Status!A:N,14,FALSE),1))</f>
        <v>HUQUE</v>
      </c>
      <c r="J60" s="332" t="s">
        <v>2484</v>
      </c>
      <c r="K60" s="332" t="s">
        <v>977</v>
      </c>
      <c r="L60" s="337" t="s">
        <v>900</v>
      </c>
      <c r="M60" s="353" t="s">
        <v>971</v>
      </c>
      <c r="N60" s="332"/>
      <c r="O60" s="347"/>
      <c r="P60" s="336"/>
      <c r="Q60" s="332"/>
      <c r="R60" s="332"/>
      <c r="S60" s="332"/>
      <c r="T60" s="348"/>
      <c r="U60" s="337"/>
      <c r="V60" s="347"/>
      <c r="W60" s="339"/>
      <c r="X60" s="332"/>
      <c r="Y60" s="339"/>
      <c r="Z60" s="332"/>
      <c r="AA60" s="336"/>
      <c r="AB60" s="336"/>
      <c r="AC60" s="336"/>
      <c r="AD60" s="336"/>
      <c r="AE60" s="336" t="s">
        <v>22</v>
      </c>
      <c r="AF60" s="336" t="s">
        <v>64</v>
      </c>
      <c r="AG60" s="336" t="s">
        <v>985</v>
      </c>
      <c r="AH60" s="336"/>
      <c r="AI60" s="336"/>
      <c r="AJ60" s="336"/>
      <c r="AK60" s="379" t="s">
        <v>2485</v>
      </c>
      <c r="AL60" s="379" t="s">
        <v>2505</v>
      </c>
      <c r="AM60" s="379" t="s">
        <v>2505</v>
      </c>
      <c r="AN60" s="375" t="s">
        <v>2596</v>
      </c>
      <c r="AO60" s="387" t="s">
        <v>1131</v>
      </c>
      <c r="AP60" s="387" t="s">
        <v>1131</v>
      </c>
      <c r="AQ60" s="387" t="s">
        <v>1131</v>
      </c>
      <c r="AR60" s="387" t="s">
        <v>1131</v>
      </c>
      <c r="AS60" s="387" t="s">
        <v>1131</v>
      </c>
    </row>
    <row r="61" spans="1:45" ht="54.95" customHeight="1" x14ac:dyDescent="0.2">
      <c r="A61" s="331" t="s">
        <v>1482</v>
      </c>
      <c r="B61" s="331" t="str">
        <f>VLOOKUP(A61,CER_SubK_PO_Status!A:N,9,FALSE)</f>
        <v>System Closed</v>
      </c>
      <c r="C61" s="331" t="str">
        <f>VLOOKUP(A61,CER_SubK_PO_Status!A:N,7,FALSE)</f>
        <v>KENDALL HOLDINGS LTD.</v>
      </c>
      <c r="D61" s="363">
        <f>VLOOKUP(A61,CER_SubK_PO_Status!A:N,10,FALSE)/1000</f>
        <v>1194.9862499999999</v>
      </c>
      <c r="E61" s="363">
        <f>VLOOKUP(A61,CER_SubK_PO_Status!A:N,11,FALSE)/1000</f>
        <v>1194.9862499999999</v>
      </c>
      <c r="F61" s="363">
        <f>VLOOKUP(A61,CER_SubK_PO_Status!A:N,12,FALSE)/1000</f>
        <v>1194.9862499999999</v>
      </c>
      <c r="G61" s="363">
        <f t="shared" ref="G61:G75" si="1">D61-E61</f>
        <v>0</v>
      </c>
      <c r="H61" s="361" t="str">
        <f>VLOOKUP(A61,CER_SubK_PO_Status!A:N,5,FALSE)</f>
        <v>MELISSA TORRES</v>
      </c>
      <c r="I61" s="361" t="str">
        <f>RIGHT(VLOOKUP(A61,CER_SubK_PO_Status!A:N,14,FALSE),LEN(VLOOKUP(A61,CER_SubK_PO_Status!A:N,14,FALSE))-SEARCH("/",VLOOKUP(A61,CER_SubK_PO_Status!A:N,14,FALSE),1))</f>
        <v>R SPROUSE</v>
      </c>
      <c r="J61" s="331"/>
      <c r="K61" s="382" t="s">
        <v>850</v>
      </c>
      <c r="L61" s="345" t="s">
        <v>77</v>
      </c>
      <c r="M61" s="337" t="s">
        <v>853</v>
      </c>
      <c r="N61" s="345"/>
      <c r="O61" s="332"/>
      <c r="P61" s="339"/>
      <c r="Q61" s="332"/>
      <c r="R61" s="332"/>
      <c r="S61" s="349"/>
      <c r="T61" s="332"/>
      <c r="U61" s="332"/>
      <c r="V61" s="332"/>
      <c r="W61" s="339"/>
      <c r="X61" s="339"/>
      <c r="Y61" s="339"/>
      <c r="Z61" s="339"/>
      <c r="AA61" s="339" t="s">
        <v>22</v>
      </c>
      <c r="AB61" s="339" t="s">
        <v>22</v>
      </c>
      <c r="AC61" s="339" t="s">
        <v>22</v>
      </c>
      <c r="AD61" s="339" t="s">
        <v>65</v>
      </c>
      <c r="AE61" s="339" t="s">
        <v>64</v>
      </c>
      <c r="AF61" s="336" t="s">
        <v>783</v>
      </c>
      <c r="AG61" s="336" t="s">
        <v>976</v>
      </c>
      <c r="AH61" s="336"/>
      <c r="AI61" s="336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</row>
    <row r="62" spans="1:45" ht="54.95" customHeight="1" x14ac:dyDescent="0.2">
      <c r="A62" s="332" t="s">
        <v>1480</v>
      </c>
      <c r="B62" s="332" t="str">
        <f>VLOOKUP(A62,CER_SubK_PO_Status!A:N,9,FALSE)</f>
        <v>System Closed</v>
      </c>
      <c r="C62" s="332" t="str">
        <f>VLOOKUP(A62,CER_SubK_PO_Status!A:N,7,FALSE)</f>
        <v>NORFOLK STATE UNIVERSITY</v>
      </c>
      <c r="D62" s="363">
        <f>VLOOKUP(A62,CER_SubK_PO_Status!A:N,10,FALSE)/1000</f>
        <v>89.842399999999998</v>
      </c>
      <c r="E62" s="363">
        <f>VLOOKUP(A62,CER_SubK_PO_Status!A:N,11,FALSE)/1000</f>
        <v>89.842399999999998</v>
      </c>
      <c r="F62" s="363">
        <f>VLOOKUP(A62,CER_SubK_PO_Status!A:N,12,FALSE)/1000</f>
        <v>89.842399999999998</v>
      </c>
      <c r="G62" s="363">
        <f t="shared" si="1"/>
        <v>0</v>
      </c>
      <c r="H62" s="331" t="str">
        <f>VLOOKUP(A62,CER_SubK_PO_Status!A:N,5,FALSE)</f>
        <v>MICHELE KHASIDIS</v>
      </c>
      <c r="I62" s="361" t="str">
        <f>RIGHT(VLOOKUP(A62,CER_SubK_PO_Status!A:N,14,FALSE),LEN(VLOOKUP(A62,CER_SubK_PO_Status!A:N,14,FALSE))-SEARCH("/",VLOOKUP(A62,CER_SubK_PO_Status!A:N,14,FALSE),1))</f>
        <v>TANYA STEWART</v>
      </c>
      <c r="J62" s="332"/>
      <c r="K62" s="345" t="s">
        <v>924</v>
      </c>
      <c r="L62" s="337" t="s">
        <v>934</v>
      </c>
      <c r="M62" s="342" t="s">
        <v>629</v>
      </c>
      <c r="N62" s="345"/>
      <c r="O62" s="348"/>
      <c r="P62" s="343"/>
      <c r="Q62" s="332"/>
      <c r="R62" s="332"/>
      <c r="S62" s="349"/>
      <c r="T62" s="348"/>
      <c r="U62" s="348"/>
      <c r="V62" s="348"/>
      <c r="W62" s="336"/>
      <c r="X62" s="343"/>
      <c r="Y62" s="343"/>
      <c r="Z62" s="343"/>
      <c r="AA62" s="343" t="s">
        <v>592</v>
      </c>
      <c r="AB62" s="343" t="s">
        <v>65</v>
      </c>
      <c r="AC62" s="343" t="s">
        <v>65</v>
      </c>
      <c r="AD62" s="336" t="s">
        <v>22</v>
      </c>
      <c r="AE62" s="336" t="s">
        <v>22</v>
      </c>
      <c r="AF62" s="336" t="s">
        <v>967</v>
      </c>
      <c r="AG62" s="336" t="s">
        <v>974</v>
      </c>
      <c r="AH62" s="336" t="s">
        <v>2389</v>
      </c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</row>
    <row r="63" spans="1:45" ht="54.95" customHeight="1" x14ac:dyDescent="0.2">
      <c r="A63" s="332" t="s">
        <v>1481</v>
      </c>
      <c r="B63" s="332" t="str">
        <f>VLOOKUP(A63,CER_SubK_PO_Status!A:N,9,FALSE)</f>
        <v>System Closed</v>
      </c>
      <c r="C63" s="332" t="str">
        <f>VLOOKUP(A63,CER_SubK_PO_Status!A:N,7,FALSE)</f>
        <v>PENNSYLVANIA STATE UNIV.</v>
      </c>
      <c r="D63" s="363">
        <f>VLOOKUP(A63,CER_SubK_PO_Status!A:N,10,FALSE)/1000</f>
        <v>91.869330000000005</v>
      </c>
      <c r="E63" s="363">
        <f>VLOOKUP(A63,CER_SubK_PO_Status!A:N,11,FALSE)/1000</f>
        <v>91.869330000000005</v>
      </c>
      <c r="F63" s="363">
        <f>VLOOKUP(A63,CER_SubK_PO_Status!A:N,12,FALSE)/1000</f>
        <v>91.869330000000005</v>
      </c>
      <c r="G63" s="363">
        <f t="shared" si="1"/>
        <v>0</v>
      </c>
      <c r="H63" s="331" t="str">
        <f>VLOOKUP(A63,CER_SubK_PO_Status!A:N,5,FALSE)</f>
        <v>DENISE LEARY-STITH</v>
      </c>
      <c r="I63" s="361" t="str">
        <f>RIGHT(VLOOKUP(A63,CER_SubK_PO_Status!A:N,14,FALSE),LEN(VLOOKUP(A63,CER_SubK_PO_Status!A:N,14,FALSE))-SEARCH("/",VLOOKUP(A63,CER_SubK_PO_Status!A:N,14,FALSE),1))</f>
        <v>TANYA STEWART</v>
      </c>
      <c r="J63" s="332"/>
      <c r="K63" s="345" t="s">
        <v>862</v>
      </c>
      <c r="L63" s="337" t="s">
        <v>934</v>
      </c>
      <c r="M63" s="342" t="s">
        <v>629</v>
      </c>
      <c r="N63" s="345"/>
      <c r="O63" s="332"/>
      <c r="P63" s="339"/>
      <c r="Q63" s="332"/>
      <c r="R63" s="332"/>
      <c r="S63" s="349"/>
      <c r="T63" s="332"/>
      <c r="U63" s="332"/>
      <c r="V63" s="332"/>
      <c r="W63" s="339"/>
      <c r="X63" s="332"/>
      <c r="Y63" s="332"/>
      <c r="Z63" s="332"/>
      <c r="AA63" s="339" t="s">
        <v>22</v>
      </c>
      <c r="AB63" s="339" t="s">
        <v>22</v>
      </c>
      <c r="AC63" s="339" t="s">
        <v>22</v>
      </c>
      <c r="AD63" s="339" t="s">
        <v>22</v>
      </c>
      <c r="AE63" s="339" t="s">
        <v>22</v>
      </c>
      <c r="AF63" s="336" t="s">
        <v>22</v>
      </c>
      <c r="AG63" s="336" t="s">
        <v>975</v>
      </c>
      <c r="AH63" s="336" t="s">
        <v>185</v>
      </c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</row>
    <row r="64" spans="1:45" ht="54.95" customHeight="1" x14ac:dyDescent="0.2">
      <c r="A64" s="332" t="s">
        <v>1476</v>
      </c>
      <c r="B64" s="332" t="str">
        <f>VLOOKUP(A64,CER_SubK_PO_Status!A:N,9,FALSE)</f>
        <v>System Closed</v>
      </c>
      <c r="C64" s="332" t="str">
        <f>VLOOKUP(A64,CER_SubK_PO_Status!A:N,7,FALSE)</f>
        <v xml:space="preserve">THE CATHOLIC UNIVERSITY  </v>
      </c>
      <c r="D64" s="363">
        <f>VLOOKUP(A64,CER_SubK_PO_Status!A:N,10,FALSE)/1000</f>
        <v>89.659909999999996</v>
      </c>
      <c r="E64" s="363">
        <f>VLOOKUP(A64,CER_SubK_PO_Status!A:N,11,FALSE)/1000</f>
        <v>89.659909999999996</v>
      </c>
      <c r="F64" s="363">
        <f>VLOOKUP(A64,CER_SubK_PO_Status!A:N,12,FALSE)/1000</f>
        <v>89.659909999999996</v>
      </c>
      <c r="G64" s="363">
        <f t="shared" si="1"/>
        <v>0</v>
      </c>
      <c r="H64" s="361" t="str">
        <f>VLOOKUP(A64,CER_SubK_PO_Status!A:N,5,FALSE)</f>
        <v>MELISSA TORRES</v>
      </c>
      <c r="I64" s="361" t="str">
        <f>RIGHT(VLOOKUP(A64,CER_SubK_PO_Status!A:N,14,FALSE),LEN(VLOOKUP(A64,CER_SubK_PO_Status!A:N,14,FALSE))-SEARCH("/",VLOOKUP(A64,CER_SubK_PO_Status!A:N,14,FALSE),1))</f>
        <v>TANYA STEWART</v>
      </c>
      <c r="J64" s="332"/>
      <c r="K64" s="337" t="s">
        <v>917</v>
      </c>
      <c r="L64" s="337" t="s">
        <v>934</v>
      </c>
      <c r="M64" s="342" t="s">
        <v>629</v>
      </c>
      <c r="N64" s="337"/>
      <c r="O64" s="343"/>
      <c r="P64" s="336"/>
      <c r="Q64" s="332"/>
      <c r="R64" s="332"/>
      <c r="S64" s="339"/>
      <c r="T64" s="343"/>
      <c r="U64" s="343"/>
      <c r="V64" s="343"/>
      <c r="W64" s="336"/>
      <c r="X64" s="336"/>
      <c r="Y64" s="336"/>
      <c r="Z64" s="336"/>
      <c r="AA64" s="336" t="s">
        <v>200</v>
      </c>
      <c r="AB64" s="336" t="s">
        <v>65</v>
      </c>
      <c r="AC64" s="336" t="s">
        <v>944</v>
      </c>
      <c r="AD64" s="336" t="s">
        <v>65</v>
      </c>
      <c r="AE64" s="336" t="s">
        <v>65</v>
      </c>
      <c r="AF64" s="336" t="s">
        <v>965</v>
      </c>
      <c r="AG64" s="336" t="s">
        <v>988</v>
      </c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</row>
    <row r="65" spans="1:45" ht="54.95" customHeight="1" x14ac:dyDescent="0.2">
      <c r="A65" s="332" t="s">
        <v>1484</v>
      </c>
      <c r="B65" s="332" t="str">
        <f>VLOOKUP(A65,CER_SubK_PO_Status!A:N,9,FALSE)</f>
        <v>System Closed</v>
      </c>
      <c r="C65" s="332" t="str">
        <f>VLOOKUP(A65,CER_SubK_PO_Status!A:N,7,FALSE)</f>
        <v>WARWICK PLUMBING&amp;HEATING</v>
      </c>
      <c r="D65" s="363">
        <f>VLOOKUP(A65,CER_SubK_PO_Status!A:N,10,FALSE)/1000</f>
        <v>3773.0087699999999</v>
      </c>
      <c r="E65" s="363">
        <f>VLOOKUP(A65,CER_SubK_PO_Status!A:N,11,FALSE)/1000</f>
        <v>3773.0087699999999</v>
      </c>
      <c r="F65" s="363">
        <f>VLOOKUP(A65,CER_SubK_PO_Status!A:N,12,FALSE)/1000</f>
        <v>3773.0087699999999</v>
      </c>
      <c r="G65" s="363">
        <f t="shared" si="1"/>
        <v>0</v>
      </c>
      <c r="H65" s="332" t="str">
        <f>VLOOKUP(A65,CER_SubK_PO_Status!A:N,5,FALSE)</f>
        <v>CAROLYN STEPNEY</v>
      </c>
      <c r="I65" s="361" t="str">
        <f>RIGHT(VLOOKUP(A65,CER_SubK_PO_Status!A:N,14,FALSE),LEN(VLOOKUP(A65,CER_SubK_PO_Status!A:N,14,FALSE))-SEARCH("/",VLOOKUP(A65,CER_SubK_PO_Status!A:N,14,FALSE),1))</f>
        <v xml:space="preserve"> M SOLAROLI </v>
      </c>
      <c r="J65" s="332"/>
      <c r="K65" s="345" t="s">
        <v>875</v>
      </c>
      <c r="L65" s="345" t="s">
        <v>876</v>
      </c>
      <c r="M65" s="357" t="s">
        <v>908</v>
      </c>
      <c r="N65" s="345"/>
      <c r="O65" s="332"/>
      <c r="P65" s="343"/>
      <c r="Q65" s="332"/>
      <c r="R65" s="332"/>
      <c r="S65" s="349"/>
      <c r="T65" s="343"/>
      <c r="U65" s="332"/>
      <c r="V65" s="332"/>
      <c r="W65" s="339"/>
      <c r="X65" s="339"/>
      <c r="Y65" s="339"/>
      <c r="Z65" s="339"/>
      <c r="AA65" s="343" t="s">
        <v>757</v>
      </c>
      <c r="AB65" s="343" t="s">
        <v>942</v>
      </c>
      <c r="AC65" s="343" t="s">
        <v>949</v>
      </c>
      <c r="AD65" s="343" t="s">
        <v>65</v>
      </c>
      <c r="AE65" s="343" t="s">
        <v>963</v>
      </c>
      <c r="AF65" s="336" t="s">
        <v>970</v>
      </c>
      <c r="AG65" s="336" t="s">
        <v>974</v>
      </c>
      <c r="AH65" s="336" t="s">
        <v>1010</v>
      </c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</row>
    <row r="66" spans="1:45" ht="54.95" customHeight="1" x14ac:dyDescent="0.2">
      <c r="A66" s="332" t="s">
        <v>1477</v>
      </c>
      <c r="B66" s="332" t="str">
        <f>VLOOKUP(A66,CER_SubK_PO_Status!A:N,9,FALSE)</f>
        <v>System Closed</v>
      </c>
      <c r="C66" s="332" t="str">
        <f>VLOOKUP(A66,CER_SubK_PO_Status!A:N,7,FALSE)</f>
        <v>HAMPTON UNIVERSITY</v>
      </c>
      <c r="D66" s="363">
        <f>VLOOKUP(A66,CER_SubK_PO_Status!A:N,10,FALSE)/1000</f>
        <v>150.44696999999999</v>
      </c>
      <c r="E66" s="363">
        <f>VLOOKUP(A66,CER_SubK_PO_Status!A:N,11,FALSE)/1000</f>
        <v>150.44696999999999</v>
      </c>
      <c r="F66" s="363">
        <f>VLOOKUP(A66,CER_SubK_PO_Status!A:N,12,FALSE)/1000</f>
        <v>150.44696999999999</v>
      </c>
      <c r="G66" s="363">
        <f t="shared" si="1"/>
        <v>0</v>
      </c>
      <c r="H66" s="362" t="str">
        <f>VLOOKUP(A66,CER_SubK_PO_Status!A:N,5,FALSE)</f>
        <v>GIUSEPPINA TENBUSCH</v>
      </c>
      <c r="I66" s="361" t="str">
        <f>RIGHT(VLOOKUP(A66,CER_SubK_PO_Status!A:N,14,FALSE),LEN(VLOOKUP(A66,CER_SubK_PO_Status!A:N,14,FALSE))-SEARCH("/",VLOOKUP(A66,CER_SubK_PO_Status!A:N,14,FALSE),1))</f>
        <v>T STEWART</v>
      </c>
      <c r="J66" s="332"/>
      <c r="K66" s="332" t="s">
        <v>832</v>
      </c>
      <c r="L66" s="337" t="s">
        <v>934</v>
      </c>
      <c r="M66" s="342" t="s">
        <v>629</v>
      </c>
      <c r="N66" s="332"/>
      <c r="O66" s="347"/>
      <c r="P66" s="336"/>
      <c r="Q66" s="332"/>
      <c r="R66" s="332"/>
      <c r="S66" s="336"/>
      <c r="T66" s="348"/>
      <c r="U66" s="337"/>
      <c r="V66" s="347"/>
      <c r="W66" s="332"/>
      <c r="X66" s="339"/>
      <c r="Y66" s="332"/>
      <c r="Z66" s="332"/>
      <c r="AA66" s="336" t="s">
        <v>65</v>
      </c>
      <c r="AB66" s="336" t="s">
        <v>942</v>
      </c>
      <c r="AC66" s="336" t="s">
        <v>65</v>
      </c>
      <c r="AD66" s="336" t="s">
        <v>222</v>
      </c>
      <c r="AE66" s="336" t="s">
        <v>22</v>
      </c>
      <c r="AF66" s="336" t="s">
        <v>22</v>
      </c>
      <c r="AG66" s="336" t="s">
        <v>974</v>
      </c>
      <c r="AH66" s="336" t="s">
        <v>999</v>
      </c>
      <c r="AI66" s="336"/>
      <c r="AJ66" s="336"/>
      <c r="AK66" s="336"/>
      <c r="AL66" s="336"/>
      <c r="AM66" s="336"/>
      <c r="AN66" s="336"/>
      <c r="AO66" s="336"/>
      <c r="AP66" s="336"/>
      <c r="AQ66" s="336"/>
      <c r="AR66" s="336"/>
      <c r="AS66" s="336"/>
    </row>
    <row r="67" spans="1:45" ht="55.5" customHeight="1" x14ac:dyDescent="0.2">
      <c r="A67" s="332" t="s">
        <v>1478</v>
      </c>
      <c r="B67" s="332" t="str">
        <f>VLOOKUP(A67,CER_SubK_PO_Status!A:N,9,FALSE)</f>
        <v>System Closed</v>
      </c>
      <c r="C67" s="332" t="str">
        <f>VLOOKUP(A67,CER_SubK_PO_Status!A:N,7,FALSE)</f>
        <v>HAMPTON UNIVERSITY</v>
      </c>
      <c r="D67" s="363">
        <f>VLOOKUP(A67,CER_SubK_PO_Status!A:N,10,FALSE)/1000</f>
        <v>152.28721999999999</v>
      </c>
      <c r="E67" s="363">
        <f>VLOOKUP(A67,CER_SubK_PO_Status!A:N,11,FALSE)/1000</f>
        <v>152.28721999999999</v>
      </c>
      <c r="F67" s="363">
        <f>VLOOKUP(A67,CER_SubK_PO_Status!A:N,12,FALSE)/1000</f>
        <v>152.28721999999999</v>
      </c>
      <c r="G67" s="363">
        <f t="shared" si="1"/>
        <v>0</v>
      </c>
      <c r="H67" s="362" t="str">
        <f>VLOOKUP(A67,CER_SubK_PO_Status!A:N,5,FALSE)</f>
        <v>GIUSEPPINA TENBUSCH</v>
      </c>
      <c r="I67" s="361" t="str">
        <f>RIGHT(VLOOKUP(A67,CER_SubK_PO_Status!A:N,14,FALSE),LEN(VLOOKUP(A67,CER_SubK_PO_Status!A:N,14,FALSE))-SEARCH("/",VLOOKUP(A67,CER_SubK_PO_Status!A:N,14,FALSE),1))</f>
        <v>TANYA STEWART</v>
      </c>
      <c r="J67" s="332"/>
      <c r="K67" s="332" t="s">
        <v>897</v>
      </c>
      <c r="L67" s="337" t="s">
        <v>934</v>
      </c>
      <c r="M67" s="342" t="s">
        <v>629</v>
      </c>
      <c r="N67" s="332"/>
      <c r="O67" s="347"/>
      <c r="P67" s="336"/>
      <c r="Q67" s="332"/>
      <c r="R67" s="332"/>
      <c r="S67" s="336"/>
      <c r="T67" s="348"/>
      <c r="U67" s="337"/>
      <c r="V67" s="347"/>
      <c r="W67" s="332"/>
      <c r="X67" s="339"/>
      <c r="Y67" s="332"/>
      <c r="Z67" s="332"/>
      <c r="AA67" s="336" t="s">
        <v>65</v>
      </c>
      <c r="AB67" s="336" t="s">
        <v>942</v>
      </c>
      <c r="AC67" s="336" t="s">
        <v>65</v>
      </c>
      <c r="AD67" s="336" t="s">
        <v>214</v>
      </c>
      <c r="AE67" s="336" t="s">
        <v>65</v>
      </c>
      <c r="AF67" s="336" t="s">
        <v>22</v>
      </c>
      <c r="AG67" s="336" t="s">
        <v>974</v>
      </c>
      <c r="AH67" s="336" t="s">
        <v>999</v>
      </c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</row>
    <row r="68" spans="1:45" ht="54.95" customHeight="1" x14ac:dyDescent="0.2">
      <c r="A68" s="332" t="s">
        <v>1171</v>
      </c>
      <c r="B68" s="332" t="str">
        <f>VLOOKUP(A68,CER_SubK_PO_Status!A:N,9,FALSE)</f>
        <v>System Closed</v>
      </c>
      <c r="C68" s="332" t="str">
        <f>VLOOKUP(A68,CER_SubK_PO_Status!A:N,7,FALSE)</f>
        <v>TRUSTEES OF INDIANA UNIVE</v>
      </c>
      <c r="D68" s="363">
        <f>VLOOKUP(A68,CER_SubK_PO_Status!A:N,10,FALSE)/1000</f>
        <v>171.49626999999998</v>
      </c>
      <c r="E68" s="363">
        <f>VLOOKUP(A68,CER_SubK_PO_Status!A:N,11,FALSE)/1000</f>
        <v>171.49626999999998</v>
      </c>
      <c r="F68" s="363">
        <f>VLOOKUP(A68,CER_SubK_PO_Status!A:N,12,FALSE)/1000</f>
        <v>171.49626999999998</v>
      </c>
      <c r="G68" s="363">
        <f t="shared" si="1"/>
        <v>0</v>
      </c>
      <c r="H68" s="362" t="str">
        <f>VLOOKUP(A68,CER_SubK_PO_Status!A:N,5,FALSE)</f>
        <v>GIUSEPPINA TENBUSCH</v>
      </c>
      <c r="I68" s="361" t="str">
        <f>RIGHT(VLOOKUP(A68,CER_SubK_PO_Status!A:N,14,FALSE),LEN(VLOOKUP(A68,CER_SubK_PO_Status!A:N,14,FALSE))-SEARCH("/",VLOOKUP(A68,CER_SubK_PO_Status!A:N,14,FALSE),1))</f>
        <v>TANYA STEWART</v>
      </c>
      <c r="J68" s="332"/>
      <c r="K68" s="332" t="s">
        <v>919</v>
      </c>
      <c r="L68" s="337" t="s">
        <v>934</v>
      </c>
      <c r="M68" s="356" t="s">
        <v>629</v>
      </c>
      <c r="N68" s="332"/>
      <c r="O68" s="347"/>
      <c r="P68" s="336"/>
      <c r="Q68" s="332"/>
      <c r="R68" s="332"/>
      <c r="S68" s="332"/>
      <c r="T68" s="348"/>
      <c r="U68" s="337"/>
      <c r="V68" s="347"/>
      <c r="W68" s="339"/>
      <c r="X68" s="332"/>
      <c r="Y68" s="339"/>
      <c r="Z68" s="332"/>
      <c r="AA68" s="336" t="s">
        <v>22</v>
      </c>
      <c r="AB68" s="336" t="s">
        <v>65</v>
      </c>
      <c r="AC68" s="336" t="s">
        <v>65</v>
      </c>
      <c r="AD68" s="336" t="s">
        <v>222</v>
      </c>
      <c r="AE68" s="336" t="s">
        <v>22</v>
      </c>
      <c r="AF68" s="336" t="s">
        <v>65</v>
      </c>
      <c r="AG68" s="336" t="s">
        <v>974</v>
      </c>
      <c r="AH68" s="336" t="s">
        <v>2393</v>
      </c>
      <c r="AI68" s="336"/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</row>
    <row r="69" spans="1:45" ht="54.95" customHeight="1" x14ac:dyDescent="0.2">
      <c r="A69" s="332" t="s">
        <v>1483</v>
      </c>
      <c r="B69" s="332" t="str">
        <f>VLOOKUP(A69,CER_SubK_PO_Status!A:N,9,FALSE)</f>
        <v>System Closed</v>
      </c>
      <c r="C69" s="332" t="str">
        <f>VLOOKUP(A69,CER_SubK_PO_Status!A:N,7,FALSE)</f>
        <v>UNIVERSITY OF CONNECTICUT</v>
      </c>
      <c r="D69" s="363">
        <f>VLOOKUP(A69,CER_SubK_PO_Status!A:N,10,FALSE)/1000</f>
        <v>69.090130000000002</v>
      </c>
      <c r="E69" s="363">
        <f>VLOOKUP(A69,CER_SubK_PO_Status!A:N,11,FALSE)/1000</f>
        <v>69.090130000000002</v>
      </c>
      <c r="F69" s="363">
        <f>VLOOKUP(A69,CER_SubK_PO_Status!A:N,12,FALSE)/1000</f>
        <v>69.090130000000002</v>
      </c>
      <c r="G69" s="363">
        <f t="shared" si="1"/>
        <v>0</v>
      </c>
      <c r="H69" s="362" t="str">
        <f>VLOOKUP(A69,CER_SubK_PO_Status!A:N,5,FALSE)</f>
        <v>GIUSEPPINA TENBUSCH</v>
      </c>
      <c r="I69" s="361" t="str">
        <f>RIGHT(VLOOKUP(A69,CER_SubK_PO_Status!A:N,14,FALSE),LEN(VLOOKUP(A69,CER_SubK_PO_Status!A:N,14,FALSE))-SEARCH("/",VLOOKUP(A69,CER_SubK_PO_Status!A:N,14,FALSE),1))</f>
        <v>TANYA STEAWRT</v>
      </c>
      <c r="J69" s="332"/>
      <c r="K69" s="345" t="s">
        <v>918</v>
      </c>
      <c r="L69" s="337" t="s">
        <v>934</v>
      </c>
      <c r="M69" s="342" t="s">
        <v>629</v>
      </c>
      <c r="N69" s="345"/>
      <c r="O69" s="332"/>
      <c r="P69" s="339"/>
      <c r="Q69" s="332"/>
      <c r="R69" s="332"/>
      <c r="S69" s="348"/>
      <c r="T69" s="343"/>
      <c r="U69" s="339"/>
      <c r="V69" s="332"/>
      <c r="W69" s="339"/>
      <c r="X69" s="339"/>
      <c r="Y69" s="339"/>
      <c r="Z69" s="339"/>
      <c r="AA69" s="339" t="s">
        <v>65</v>
      </c>
      <c r="AB69" s="339" t="s">
        <v>65</v>
      </c>
      <c r="AC69" s="339" t="s">
        <v>65</v>
      </c>
      <c r="AD69" s="339" t="s">
        <v>22</v>
      </c>
      <c r="AE69" s="339" t="s">
        <v>962</v>
      </c>
      <c r="AF69" s="336" t="s">
        <v>65</v>
      </c>
      <c r="AG69" s="336" t="s">
        <v>988</v>
      </c>
      <c r="AH69" s="336"/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6"/>
    </row>
    <row r="70" spans="1:45" ht="54.95" customHeight="1" x14ac:dyDescent="0.2">
      <c r="A70" s="332" t="s">
        <v>1294</v>
      </c>
      <c r="B70" s="332" t="str">
        <f>VLOOKUP(A70,CER_SubK_PO_Status!A:N,9,FALSE)</f>
        <v>System Closed</v>
      </c>
      <c r="C70" s="332" t="str">
        <f>VLOOKUP(A70,CER_SubK_PO_Status!A:N,7,FALSE)</f>
        <v>PENNSYLVANIA STATE UNIV.</v>
      </c>
      <c r="D70" s="363">
        <f>VLOOKUP(A70,CER_SubK_PO_Status!A:N,10,FALSE)/1000</f>
        <v>102.08326</v>
      </c>
      <c r="E70" s="363">
        <f>VLOOKUP(A70,CER_SubK_PO_Status!A:N,11,FALSE)/1000</f>
        <v>102.08326</v>
      </c>
      <c r="F70" s="363">
        <f>VLOOKUP(A70,CER_SubK_PO_Status!A:N,12,FALSE)/1000</f>
        <v>102.08326</v>
      </c>
      <c r="G70" s="363">
        <f t="shared" si="1"/>
        <v>0</v>
      </c>
      <c r="H70" s="331" t="str">
        <f>VLOOKUP(A70,CER_SubK_PO_Status!A:N,5,FALSE)</f>
        <v>DENISE LEARY-STITH</v>
      </c>
      <c r="I70" s="361" t="str">
        <f>RIGHT(VLOOKUP(A70,CER_SubK_PO_Status!A:N,14,FALSE),LEN(VLOOKUP(A70,CER_SubK_PO_Status!A:N,14,FALSE))-SEARCH("/",VLOOKUP(A70,CER_SubK_PO_Status!A:N,14,FALSE),1))</f>
        <v>TANYA STEWART</v>
      </c>
      <c r="J70" s="332"/>
      <c r="K70" s="345" t="s">
        <v>920</v>
      </c>
      <c r="L70" s="337" t="s">
        <v>934</v>
      </c>
      <c r="M70" s="342" t="s">
        <v>629</v>
      </c>
      <c r="N70" s="345"/>
      <c r="O70" s="332"/>
      <c r="P70" s="339"/>
      <c r="Q70" s="332"/>
      <c r="R70" s="332"/>
      <c r="S70" s="349"/>
      <c r="T70" s="332"/>
      <c r="U70" s="332"/>
      <c r="V70" s="332"/>
      <c r="W70" s="339"/>
      <c r="X70" s="332"/>
      <c r="Y70" s="332"/>
      <c r="Z70" s="332"/>
      <c r="AA70" s="339" t="s">
        <v>65</v>
      </c>
      <c r="AB70" s="339" t="s">
        <v>65</v>
      </c>
      <c r="AC70" s="339" t="s">
        <v>65</v>
      </c>
      <c r="AD70" s="339" t="s">
        <v>473</v>
      </c>
      <c r="AE70" s="339" t="s">
        <v>65</v>
      </c>
      <c r="AF70" s="336" t="s">
        <v>65</v>
      </c>
      <c r="AG70" s="336" t="s">
        <v>990</v>
      </c>
      <c r="AH70" s="336"/>
      <c r="AI70" s="336"/>
      <c r="AJ70" s="336" t="s">
        <v>185</v>
      </c>
      <c r="AK70" s="336"/>
      <c r="AL70" s="336"/>
      <c r="AM70" s="336"/>
      <c r="AN70" s="336"/>
      <c r="AO70" s="336"/>
      <c r="AP70" s="336"/>
      <c r="AQ70" s="336"/>
      <c r="AR70" s="336"/>
      <c r="AS70" s="336"/>
    </row>
    <row r="71" spans="1:45" ht="54.95" customHeight="1" x14ac:dyDescent="0.2">
      <c r="A71" s="332" t="s">
        <v>1259</v>
      </c>
      <c r="B71" s="332" t="str">
        <f>VLOOKUP(A71,CER_SubK_PO_Status!A:N,9,FALSE)</f>
        <v>System Closed</v>
      </c>
      <c r="C71" s="332" t="str">
        <f>VLOOKUP(A71,CER_SubK_PO_Status!A:N,7,FALSE)</f>
        <v xml:space="preserve">W.M. SCHLOSSER COMPANY </v>
      </c>
      <c r="D71" s="363">
        <f>VLOOKUP(A71,CER_SubK_PO_Status!A:N,10,FALSE)/1000</f>
        <v>3611.6930000000002</v>
      </c>
      <c r="E71" s="363">
        <f>VLOOKUP(A71,CER_SubK_PO_Status!A:N,11,FALSE)/1000</f>
        <v>3611.6930000000002</v>
      </c>
      <c r="F71" s="363">
        <f>VLOOKUP(A71,CER_SubK_PO_Status!A:N,12,FALSE)/1000</f>
        <v>3611.6930000000002</v>
      </c>
      <c r="G71" s="363">
        <f t="shared" si="1"/>
        <v>0</v>
      </c>
      <c r="H71" s="362" t="str">
        <f>VLOOKUP(A71,CER_SubK_PO_Status!A:N,5,FALSE)</f>
        <v>MELISSA TORRES</v>
      </c>
      <c r="I71" s="361" t="str">
        <f>RIGHT(VLOOKUP(A71,CER_SubK_PO_Status!A:N,14,FALSE),LEN(VLOOKUP(A71,CER_SubK_PO_Status!A:N,14,FALSE))-SEARCH("/",VLOOKUP(A71,CER_SubK_PO_Status!A:N,14,FALSE),1))</f>
        <v>C SNETTER</v>
      </c>
      <c r="J71" s="336" t="s">
        <v>2452</v>
      </c>
      <c r="K71" s="345" t="s">
        <v>861</v>
      </c>
      <c r="L71" s="345" t="s">
        <v>77</v>
      </c>
      <c r="M71" s="338" t="s">
        <v>855</v>
      </c>
      <c r="N71" s="345"/>
      <c r="O71" s="332"/>
      <c r="P71" s="343"/>
      <c r="Q71" s="332"/>
      <c r="R71" s="332"/>
      <c r="S71" s="349"/>
      <c r="T71" s="343"/>
      <c r="U71" s="332"/>
      <c r="V71" s="332"/>
      <c r="W71" s="339"/>
      <c r="X71" s="339"/>
      <c r="Y71" s="339"/>
      <c r="Z71" s="339"/>
      <c r="AA71" s="343" t="s">
        <v>757</v>
      </c>
      <c r="AB71" s="343" t="s">
        <v>942</v>
      </c>
      <c r="AC71" s="343" t="s">
        <v>950</v>
      </c>
      <c r="AD71" s="343" t="s">
        <v>473</v>
      </c>
      <c r="AE71" s="343" t="s">
        <v>964</v>
      </c>
      <c r="AF71" s="336" t="s">
        <v>22</v>
      </c>
      <c r="AG71" s="336" t="s">
        <v>989</v>
      </c>
      <c r="AH71" s="336" t="s">
        <v>2394</v>
      </c>
      <c r="AI71" s="336" t="s">
        <v>2402</v>
      </c>
      <c r="AJ71" s="349" t="s">
        <v>2452</v>
      </c>
      <c r="AK71" s="376" t="s">
        <v>2474</v>
      </c>
      <c r="AL71" s="376" t="s">
        <v>2495</v>
      </c>
      <c r="AM71" s="376" t="s">
        <v>2495</v>
      </c>
      <c r="AN71" s="376" t="s">
        <v>2495</v>
      </c>
      <c r="AO71" s="376" t="s">
        <v>2495</v>
      </c>
      <c r="AP71" s="376" t="s">
        <v>2495</v>
      </c>
      <c r="AQ71" s="376" t="s">
        <v>2495</v>
      </c>
      <c r="AR71" s="376" t="s">
        <v>2495</v>
      </c>
      <c r="AS71" s="376" t="s">
        <v>2495</v>
      </c>
    </row>
    <row r="72" spans="1:45" ht="57.75" customHeight="1" x14ac:dyDescent="0.2">
      <c r="A72" s="332" t="s">
        <v>1309</v>
      </c>
      <c r="B72" s="332" t="str">
        <f>VLOOKUP(A72,CER_SubK_PO_Status!A:N,9,FALSE)</f>
        <v>System Closed</v>
      </c>
      <c r="C72" s="332" t="str">
        <f>VLOOKUP(A72,CER_SubK_PO_Status!A:N,7,FALSE)</f>
        <v>CHRISTOPHER NEWPORT UNIV.</v>
      </c>
      <c r="D72" s="363">
        <f>VLOOKUP(A72,CER_SubK_PO_Status!A:N,10,FALSE)/1000</f>
        <v>159.99826999999999</v>
      </c>
      <c r="E72" s="363">
        <f>VLOOKUP(A72,CER_SubK_PO_Status!A:N,11,FALSE)/1000</f>
        <v>159.99826999999999</v>
      </c>
      <c r="F72" s="363">
        <f>VLOOKUP(A72,CER_SubK_PO_Status!A:N,12,FALSE)/1000</f>
        <v>159.99826999999999</v>
      </c>
      <c r="G72" s="363">
        <f t="shared" si="1"/>
        <v>0</v>
      </c>
      <c r="H72" s="332" t="str">
        <f>VLOOKUP(A72,CER_SubK_PO_Status!A:N,5,FALSE)</f>
        <v>DENISE LEARY-STITH</v>
      </c>
      <c r="I72" s="361" t="str">
        <f>RIGHT(VLOOKUP(A72,CER_SubK_PO_Status!A:N,14,FALSE),LEN(VLOOKUP(A72,CER_SubK_PO_Status!A:N,14,FALSE))-SEARCH("/",VLOOKUP(A72,CER_SubK_PO_Status!A:N,14,FALSE),1))</f>
        <v>TANYA STEWART</v>
      </c>
      <c r="J72" s="331" t="s">
        <v>2379</v>
      </c>
      <c r="K72" s="337" t="s">
        <v>928</v>
      </c>
      <c r="L72" s="337" t="s">
        <v>934</v>
      </c>
      <c r="M72" s="342" t="s">
        <v>629</v>
      </c>
      <c r="N72" s="337"/>
      <c r="O72" s="343"/>
      <c r="P72" s="336"/>
      <c r="Q72" s="332"/>
      <c r="R72" s="332"/>
      <c r="S72" s="339"/>
      <c r="T72" s="343"/>
      <c r="U72" s="343"/>
      <c r="V72" s="343"/>
      <c r="W72" s="336"/>
      <c r="X72" s="336"/>
      <c r="Y72" s="339"/>
      <c r="Z72" s="336"/>
      <c r="AA72" s="336" t="s">
        <v>200</v>
      </c>
      <c r="AB72" s="336" t="s">
        <v>65</v>
      </c>
      <c r="AC72" s="336" t="s">
        <v>65</v>
      </c>
      <c r="AD72" s="336" t="s">
        <v>222</v>
      </c>
      <c r="AE72" s="336" t="s">
        <v>22</v>
      </c>
      <c r="AF72" s="336" t="s">
        <v>65</v>
      </c>
      <c r="AG72" s="336" t="s">
        <v>978</v>
      </c>
      <c r="AH72" s="336" t="s">
        <v>185</v>
      </c>
      <c r="AI72" s="336"/>
      <c r="AJ72" s="377" t="s">
        <v>2452</v>
      </c>
      <c r="AK72" s="375" t="s">
        <v>2474</v>
      </c>
      <c r="AL72" s="375" t="s">
        <v>2495</v>
      </c>
      <c r="AM72" s="375" t="s">
        <v>2495</v>
      </c>
      <c r="AN72" s="375" t="s">
        <v>2495</v>
      </c>
      <c r="AO72" s="375" t="s">
        <v>2495</v>
      </c>
      <c r="AP72" s="375" t="s">
        <v>2495</v>
      </c>
      <c r="AQ72" s="375" t="s">
        <v>2495</v>
      </c>
      <c r="AR72" s="375" t="s">
        <v>2495</v>
      </c>
      <c r="AS72" s="375" t="s">
        <v>2495</v>
      </c>
    </row>
    <row r="73" spans="1:45" ht="54.95" customHeight="1" x14ac:dyDescent="0.2">
      <c r="A73" s="332" t="s">
        <v>1209</v>
      </c>
      <c r="B73" s="332" t="str">
        <f>VLOOKUP(A73,CER_SubK_PO_Status!A:N,9,FALSE)</f>
        <v>System Closed</v>
      </c>
      <c r="C73" s="332" t="str">
        <f>VLOOKUP(A73,CER_SubK_PO_Status!A:N,7,FALSE)</f>
        <v>MISSISSIPPI STATE UNIVER.</v>
      </c>
      <c r="D73" s="363">
        <f>VLOOKUP(A73,CER_SubK_PO_Status!A:N,10,FALSE)/1000</f>
        <v>61.853180000000002</v>
      </c>
      <c r="E73" s="363">
        <f>VLOOKUP(A73,CER_SubK_PO_Status!A:N,11,FALSE)/1000</f>
        <v>61.853180000000002</v>
      </c>
      <c r="F73" s="363">
        <f>VLOOKUP(A73,CER_SubK_PO_Status!A:N,12,FALSE)/1000</f>
        <v>61.853180000000002</v>
      </c>
      <c r="G73" s="363">
        <f t="shared" si="1"/>
        <v>0</v>
      </c>
      <c r="H73" s="332" t="str">
        <f>VLOOKUP(A73,CER_SubK_PO_Status!A:N,5,FALSE)</f>
        <v>DENISE LEARY-STITH</v>
      </c>
      <c r="I73" s="361" t="str">
        <f>RIGHT(VLOOKUP(A73,CER_SubK_PO_Status!A:N,14,FALSE),LEN(VLOOKUP(A73,CER_SubK_PO_Status!A:N,14,FALSE))-SEARCH("/",VLOOKUP(A73,CER_SubK_PO_Status!A:N,14,FALSE),1))</f>
        <v>TANYA STEWART</v>
      </c>
      <c r="J73" s="332" t="s">
        <v>2453</v>
      </c>
      <c r="K73" s="345" t="s">
        <v>916</v>
      </c>
      <c r="L73" s="337" t="s">
        <v>355</v>
      </c>
      <c r="M73" s="342" t="s">
        <v>629</v>
      </c>
      <c r="N73" s="345"/>
      <c r="O73" s="348"/>
      <c r="P73" s="343"/>
      <c r="Q73" s="332"/>
      <c r="R73" s="332"/>
      <c r="S73" s="349"/>
      <c r="T73" s="348"/>
      <c r="U73" s="348"/>
      <c r="V73" s="348"/>
      <c r="W73" s="336"/>
      <c r="X73" s="336"/>
      <c r="Y73" s="336"/>
      <c r="Z73" s="336"/>
      <c r="AA73" s="343" t="s">
        <v>200</v>
      </c>
      <c r="AB73" s="343" t="s">
        <v>65</v>
      </c>
      <c r="AC73" s="343" t="s">
        <v>65</v>
      </c>
      <c r="AD73" s="336" t="s">
        <v>22</v>
      </c>
      <c r="AE73" s="343" t="s">
        <v>222</v>
      </c>
      <c r="AF73" s="336" t="s">
        <v>65</v>
      </c>
      <c r="AG73" s="336" t="s">
        <v>1004</v>
      </c>
      <c r="AH73" s="336"/>
      <c r="AI73" s="336" t="s">
        <v>2405</v>
      </c>
      <c r="AJ73" s="378" t="s">
        <v>2452</v>
      </c>
      <c r="AK73" s="375" t="s">
        <v>2474</v>
      </c>
      <c r="AL73" s="375" t="s">
        <v>2495</v>
      </c>
      <c r="AM73" s="375" t="s">
        <v>2495</v>
      </c>
      <c r="AN73" s="375" t="s">
        <v>2495</v>
      </c>
      <c r="AO73" s="375" t="s">
        <v>2495</v>
      </c>
      <c r="AP73" s="375" t="s">
        <v>2495</v>
      </c>
      <c r="AQ73" s="375" t="s">
        <v>2495</v>
      </c>
      <c r="AR73" s="375" t="s">
        <v>2495</v>
      </c>
      <c r="AS73" s="375" t="s">
        <v>2495</v>
      </c>
    </row>
    <row r="74" spans="1:45" ht="54.95" customHeight="1" x14ac:dyDescent="0.2">
      <c r="A74" s="332" t="s">
        <v>1110</v>
      </c>
      <c r="B74" s="332" t="str">
        <f>VLOOKUP(A74,CER_SubK_PO_Status!A:N,9,FALSE)</f>
        <v>System Closed</v>
      </c>
      <c r="C74" s="332" t="str">
        <f>VLOOKUP(A74,CER_SubK_PO_Status!A:N,7,FALSE)</f>
        <v>OLD DOMINION UNIV. RESEAR</v>
      </c>
      <c r="D74" s="363">
        <f>VLOOKUP(A74,CER_SubK_PO_Status!A:N,10,FALSE)/1000</f>
        <v>281.44725</v>
      </c>
      <c r="E74" s="363">
        <f>VLOOKUP(A74,CER_SubK_PO_Status!A:N,11,FALSE)/1000</f>
        <v>281.44725</v>
      </c>
      <c r="F74" s="363">
        <f>VLOOKUP(A74,CER_SubK_PO_Status!A:N,12,FALSE)/1000</f>
        <v>281.44725</v>
      </c>
      <c r="G74" s="363">
        <f t="shared" si="1"/>
        <v>0</v>
      </c>
      <c r="H74" s="361" t="str">
        <f>VLOOKUP(A74,CER_SubK_PO_Status!A:N,5,FALSE)</f>
        <v>MELISSA TORRES</v>
      </c>
      <c r="I74" s="361" t="str">
        <f>RIGHT(VLOOKUP(A74,CER_SubK_PO_Status!A:N,14,FALSE),LEN(VLOOKUP(A74,CER_SubK_PO_Status!A:N,14,FALSE))-SEARCH("/",VLOOKUP(A74,CER_SubK_PO_Status!A:N,14,FALSE),1))</f>
        <v>T STEWART/12B</v>
      </c>
      <c r="J74" s="336" t="s">
        <v>2452</v>
      </c>
      <c r="K74" s="345" t="s">
        <v>922</v>
      </c>
      <c r="L74" s="345" t="s">
        <v>77</v>
      </c>
      <c r="M74" s="342" t="s">
        <v>629</v>
      </c>
      <c r="N74" s="345"/>
      <c r="O74" s="332"/>
      <c r="P74" s="339"/>
      <c r="Q74" s="332"/>
      <c r="R74" s="332"/>
      <c r="S74" s="349"/>
      <c r="T74" s="332"/>
      <c r="U74" s="332"/>
      <c r="V74" s="332"/>
      <c r="W74" s="332"/>
      <c r="X74" s="332"/>
      <c r="Y74" s="332"/>
      <c r="Z74" s="332"/>
      <c r="AA74" s="339" t="s">
        <v>757</v>
      </c>
      <c r="AB74" s="339" t="s">
        <v>942</v>
      </c>
      <c r="AC74" s="339" t="s">
        <v>944</v>
      </c>
      <c r="AD74" s="339" t="s">
        <v>65</v>
      </c>
      <c r="AE74" s="339" t="s">
        <v>961</v>
      </c>
      <c r="AF74" s="336" t="s">
        <v>968</v>
      </c>
      <c r="AG74" s="336" t="s">
        <v>990</v>
      </c>
      <c r="AH74" s="336"/>
      <c r="AI74" s="336" t="s">
        <v>2406</v>
      </c>
      <c r="AJ74" s="349" t="s">
        <v>2452</v>
      </c>
      <c r="AK74" s="376" t="s">
        <v>2474</v>
      </c>
      <c r="AL74" s="376" t="s">
        <v>2495</v>
      </c>
      <c r="AM74" s="376" t="s">
        <v>2495</v>
      </c>
      <c r="AN74" s="376" t="s">
        <v>2495</v>
      </c>
      <c r="AO74" s="376" t="s">
        <v>2495</v>
      </c>
      <c r="AP74" s="376" t="s">
        <v>2495</v>
      </c>
      <c r="AQ74" s="376" t="s">
        <v>2495</v>
      </c>
      <c r="AR74" s="376" t="s">
        <v>2495</v>
      </c>
      <c r="AS74" s="376" t="s">
        <v>2495</v>
      </c>
    </row>
    <row r="75" spans="1:45" ht="54.95" customHeight="1" x14ac:dyDescent="0.2">
      <c r="A75" s="332" t="s">
        <v>1427</v>
      </c>
      <c r="B75" s="332" t="str">
        <f>VLOOKUP(A75,CER_SubK_PO_Status!A:N,9,FALSE)</f>
        <v>System Closed</v>
      </c>
      <c r="C75" s="332" t="str">
        <f>VLOOKUP(A75,CER_SubK_PO_Status!A:N,7,FALSE)</f>
        <v xml:space="preserve">ROOFING AND SUSTAINABLE </v>
      </c>
      <c r="D75" s="363">
        <f>VLOOKUP(A75,CER_SubK_PO_Status!A:N,10,FALSE)/1000</f>
        <v>396.51810999999998</v>
      </c>
      <c r="E75" s="363">
        <f>VLOOKUP(A75,CER_SubK_PO_Status!A:N,11,FALSE)/1000</f>
        <v>396.51810999999998</v>
      </c>
      <c r="F75" s="363">
        <f>VLOOKUP(A75,CER_SubK_PO_Status!A:N,12,FALSE)/1000</f>
        <v>396.51810999999998</v>
      </c>
      <c r="G75" s="363">
        <f t="shared" si="1"/>
        <v>0</v>
      </c>
      <c r="H75" s="331" t="str">
        <f>VLOOKUP(A75,CER_SubK_PO_Status!A:N,5,FALSE)</f>
        <v>CAROLYN STEPNEY</v>
      </c>
      <c r="I75" s="362" t="str">
        <f>RIGHT(VLOOKUP(A75,CER_SubK_PO_Status!A:N,14,FALSE),LEN(VLOOKUP(A75,CER_SubK_PO_Status!A:N,14,FALSE))-SEARCH("/",VLOOKUP(A75,CER_SubK_PO_Status!A:N,14,FALSE),1))</f>
        <v>S CHANDRA</v>
      </c>
      <c r="J75" s="362" t="s">
        <v>2380</v>
      </c>
      <c r="K75" s="345" t="s">
        <v>991</v>
      </c>
      <c r="L75" s="345" t="s">
        <v>876</v>
      </c>
      <c r="M75" s="355" t="s">
        <v>860</v>
      </c>
      <c r="N75" s="345"/>
      <c r="O75" s="332"/>
      <c r="P75" s="339"/>
      <c r="Q75" s="332"/>
      <c r="R75" s="332"/>
      <c r="S75" s="349"/>
      <c r="T75" s="332"/>
      <c r="U75" s="332"/>
      <c r="V75" s="332"/>
      <c r="W75" s="339"/>
      <c r="X75" s="339"/>
      <c r="Y75" s="339"/>
      <c r="Z75" s="339"/>
      <c r="AA75" s="339"/>
      <c r="AB75" s="339"/>
      <c r="AC75" s="339"/>
      <c r="AD75" s="339"/>
      <c r="AE75" s="339" t="s">
        <v>22</v>
      </c>
      <c r="AF75" s="336" t="s">
        <v>22</v>
      </c>
      <c r="AG75" s="336" t="s">
        <v>316</v>
      </c>
      <c r="AH75" s="336" t="s">
        <v>2392</v>
      </c>
      <c r="AI75" s="336" t="s">
        <v>2401</v>
      </c>
      <c r="AJ75" s="336" t="s">
        <v>65</v>
      </c>
      <c r="AK75" s="375" t="s">
        <v>309</v>
      </c>
      <c r="AL75" s="375" t="s">
        <v>185</v>
      </c>
      <c r="AM75" s="375" t="s">
        <v>185</v>
      </c>
      <c r="AN75" s="375" t="s">
        <v>185</v>
      </c>
      <c r="AO75" s="375" t="s">
        <v>185</v>
      </c>
      <c r="AP75" s="375" t="s">
        <v>185</v>
      </c>
      <c r="AQ75" s="375" t="s">
        <v>185</v>
      </c>
      <c r="AR75" s="375" t="s">
        <v>185</v>
      </c>
      <c r="AS75" s="375" t="s">
        <v>185</v>
      </c>
    </row>
    <row r="76" spans="1:45" ht="79.5" customHeight="1" x14ac:dyDescent="0.2">
      <c r="A76" s="332" t="s">
        <v>1157</v>
      </c>
      <c r="B76" s="332" t="str">
        <f>VLOOKUP(A76,CER_SubK_PO_Status!A:N,9,FALSE)</f>
        <v>System Closed</v>
      </c>
      <c r="C76" s="332" t="str">
        <f>VLOOKUP(A76,CER_SubK_PO_Status!A:N,7,FALSE)</f>
        <v>COLLEGE OF WILLIAM &amp; MARY</v>
      </c>
      <c r="D76" s="363">
        <f>VLOOKUP(A76,CER_SubK_PO_Status!A:N,10,FALSE)/1000</f>
        <v>420.93200999999999</v>
      </c>
      <c r="E76" s="363">
        <f>VLOOKUP(A76,CER_SubK_PO_Status!A:N,11,FALSE)/1000</f>
        <v>420.93200999999999</v>
      </c>
      <c r="F76" s="363">
        <f>VLOOKUP(A76,CER_SubK_PO_Status!A:N,12,FALSE)/1000</f>
        <v>420.93200999999999</v>
      </c>
      <c r="G76" s="363">
        <f>D76-E76</f>
        <v>0</v>
      </c>
      <c r="H76" s="332" t="str">
        <f>VLOOKUP(A76,CER_SubK_PO_Status!A:N,5,FALSE)</f>
        <v>JAMI ANTHONY</v>
      </c>
      <c r="I76" s="361" t="str">
        <f>RIGHT(VLOOKUP(A76,CER_SubK_PO_Status!A:N,14,FALSE),LEN(VLOOKUP(A76,CER_SubK_PO_Status!A:N,14,FALSE))-SEARCH("/",VLOOKUP(A76,CER_SubK_PO_Status!A:N,14,FALSE),1))</f>
        <v>TANYA STEWART</v>
      </c>
      <c r="J76" s="332" t="s">
        <v>2625</v>
      </c>
      <c r="K76" s="337" t="s">
        <v>898</v>
      </c>
      <c r="L76" s="337" t="s">
        <v>934</v>
      </c>
      <c r="M76" s="342" t="s">
        <v>629</v>
      </c>
      <c r="N76" s="337"/>
      <c r="O76" s="343"/>
      <c r="P76" s="336"/>
      <c r="Q76" s="332"/>
      <c r="R76" s="332"/>
      <c r="S76" s="339"/>
      <c r="T76" s="343"/>
      <c r="U76" s="343"/>
      <c r="V76" s="343"/>
      <c r="W76" s="336"/>
      <c r="X76" s="336"/>
      <c r="Y76" s="339"/>
      <c r="Z76" s="336"/>
      <c r="AA76" s="336" t="s">
        <v>200</v>
      </c>
      <c r="AB76" s="336" t="s">
        <v>211</v>
      </c>
      <c r="AC76" s="336" t="s">
        <v>65</v>
      </c>
      <c r="AD76" s="336" t="s">
        <v>65</v>
      </c>
      <c r="AE76" s="336" t="s">
        <v>955</v>
      </c>
      <c r="AF76" s="336" t="s">
        <v>65</v>
      </c>
      <c r="AG76" s="336" t="s">
        <v>316</v>
      </c>
      <c r="AH76" s="336" t="s">
        <v>65</v>
      </c>
      <c r="AI76" s="336" t="s">
        <v>2397</v>
      </c>
      <c r="AJ76" s="336" t="s">
        <v>2456</v>
      </c>
      <c r="AK76" s="375" t="s">
        <v>2478</v>
      </c>
      <c r="AL76" s="375" t="s">
        <v>2501</v>
      </c>
      <c r="AM76" s="375" t="s">
        <v>2524</v>
      </c>
      <c r="AN76" s="375" t="s">
        <v>200</v>
      </c>
      <c r="AO76" s="375" t="s">
        <v>2624</v>
      </c>
      <c r="AP76" s="375" t="s">
        <v>185</v>
      </c>
      <c r="AQ76" s="375" t="s">
        <v>185</v>
      </c>
      <c r="AR76" s="375" t="s">
        <v>185</v>
      </c>
      <c r="AS76" s="375" t="s">
        <v>185</v>
      </c>
    </row>
    <row r="77" spans="1:45" ht="95.25" customHeight="1" x14ac:dyDescent="0.2">
      <c r="A77" s="332" t="s">
        <v>1405</v>
      </c>
      <c r="B77" s="332" t="str">
        <f>VLOOKUP(A77,CER_SubK_PO_Status!A:N,9,FALSE)</f>
        <v>System Closed</v>
      </c>
      <c r="C77" s="332" t="str">
        <f>VLOOKUP(A77,CER_SubK_PO_Status!A:N,7,FALSE)</f>
        <v>WESSINGTON CRYOGENICS LTD</v>
      </c>
      <c r="D77" s="363">
        <f>VLOOKUP(A77,CER_SubK_PO_Status!A:N,10,FALSE)/1000</f>
        <v>266.55903000000001</v>
      </c>
      <c r="E77" s="363">
        <f>VLOOKUP(A77,CER_SubK_PO_Status!A:N,11,FALSE)/1000</f>
        <v>266.55903000000001</v>
      </c>
      <c r="F77" s="363">
        <f>VLOOKUP(A77,CER_SubK_PO_Status!A:N,12,FALSE)/1000</f>
        <v>266.55903000000001</v>
      </c>
      <c r="G77" s="363">
        <f t="shared" ref="G77:G78" si="2">D77-E77</f>
        <v>0</v>
      </c>
      <c r="H77" s="362" t="str">
        <f>VLOOKUP(A77,CER_SubK_PO_Status!A:N,5,FALSE)</f>
        <v>MELISSA TORRES</v>
      </c>
      <c r="I77" s="361" t="str">
        <f>RIGHT(VLOOKUP(A77,CER_SubK_PO_Status!A:N,14,FALSE),LEN(VLOOKUP(A77,CER_SubK_PO_Status!A:N,14,FALSE))-SEARCH("/",VLOOKUP(A77,CER_SubK_PO_Status!A:N,14,FALSE),1))</f>
        <v>C KAUFMANN</v>
      </c>
      <c r="J77" s="332" t="s">
        <v>2631</v>
      </c>
      <c r="K77" s="345" t="s">
        <v>954</v>
      </c>
      <c r="L77" s="345" t="s">
        <v>77</v>
      </c>
      <c r="M77" s="350" t="s">
        <v>932</v>
      </c>
      <c r="N77" s="345"/>
      <c r="O77" s="332"/>
      <c r="P77" s="343"/>
      <c r="Q77" s="332"/>
      <c r="R77" s="332"/>
      <c r="S77" s="349"/>
      <c r="T77" s="343"/>
      <c r="U77" s="332"/>
      <c r="V77" s="332"/>
      <c r="W77" s="339"/>
      <c r="X77" s="339"/>
      <c r="Y77" s="339"/>
      <c r="Z77" s="339"/>
      <c r="AA77" s="343"/>
      <c r="AB77" s="343"/>
      <c r="AC77" s="343"/>
      <c r="AD77" s="343" t="s">
        <v>783</v>
      </c>
      <c r="AE77" s="336" t="s">
        <v>22</v>
      </c>
      <c r="AF77" s="336" t="s">
        <v>64</v>
      </c>
      <c r="AG77" s="336" t="s">
        <v>978</v>
      </c>
      <c r="AH77" s="336"/>
      <c r="AI77" s="336" t="s">
        <v>453</v>
      </c>
      <c r="AJ77" s="336" t="s">
        <v>64</v>
      </c>
      <c r="AK77" s="375" t="s">
        <v>309</v>
      </c>
      <c r="AL77" s="379" t="s">
        <v>2485</v>
      </c>
      <c r="AM77" s="375" t="s">
        <v>200</v>
      </c>
      <c r="AN77" s="379" t="s">
        <v>2485</v>
      </c>
      <c r="AO77" s="375" t="s">
        <v>2616</v>
      </c>
      <c r="AP77" s="375" t="s">
        <v>2632</v>
      </c>
      <c r="AQ77" s="375" t="s">
        <v>185</v>
      </c>
      <c r="AR77" s="375" t="s">
        <v>185</v>
      </c>
      <c r="AS77" s="375" t="s">
        <v>185</v>
      </c>
    </row>
    <row r="78" spans="1:45" ht="54.95" customHeight="1" x14ac:dyDescent="0.2">
      <c r="A78" s="332" t="s">
        <v>2526</v>
      </c>
      <c r="B78" s="332" t="str">
        <f>VLOOKUP(A78,CER_SubK_PO_Status!A:N,9,FALSE)</f>
        <v>System Closed</v>
      </c>
      <c r="C78" s="332" t="str">
        <f>VLOOKUP(A78,CER_SubK_PO_Status!A:N,7,FALSE)</f>
        <v>CARR ELECTRICAL TECHNOLOG</v>
      </c>
      <c r="D78" s="363">
        <f>VLOOKUP(A78,CER_SubK_PO_Status!A:N,10,FALSE)/1000</f>
        <v>111.77</v>
      </c>
      <c r="E78" s="363">
        <f>VLOOKUP(A78,CER_SubK_PO_Status!A:N,11,FALSE)/1000</f>
        <v>111.77</v>
      </c>
      <c r="F78" s="363">
        <f>VLOOKUP(A78,CER_SubK_PO_Status!A:N,12,FALSE)/1000</f>
        <v>111.77</v>
      </c>
      <c r="G78" s="363">
        <f t="shared" si="2"/>
        <v>0</v>
      </c>
      <c r="H78" s="362" t="str">
        <f>VLOOKUP(A78,CER_SubK_PO_Status!A:N,5,FALSE)</f>
        <v>GIUSEPPINA TENBUSCH</v>
      </c>
      <c r="I78" s="362" t="str">
        <f>RIGHT(VLOOKUP(A78,CER_SubK_PO_Status!A:N,14,FALSE),LEN(VLOOKUP(A78,CER_SubK_PO_Status!A:N,14,FALSE))-SEARCH("/",VLOOKUP(A78,CER_SubK_PO_Status!A:N,14,FALSE),1))</f>
        <v>M SOLAROLI</v>
      </c>
      <c r="J78" s="332"/>
      <c r="K78" s="345"/>
      <c r="L78" s="345"/>
      <c r="M78" s="345"/>
      <c r="N78" s="345"/>
      <c r="O78" s="332"/>
      <c r="P78" s="343"/>
      <c r="Q78" s="332"/>
      <c r="R78" s="332"/>
      <c r="S78" s="349"/>
      <c r="T78" s="343"/>
      <c r="U78" s="332"/>
      <c r="V78" s="332"/>
      <c r="W78" s="339"/>
      <c r="X78" s="339"/>
      <c r="Y78" s="339"/>
      <c r="Z78" s="339"/>
      <c r="AA78" s="343"/>
      <c r="AB78" s="343"/>
      <c r="AC78" s="343"/>
      <c r="AD78" s="343"/>
      <c r="AE78" s="336"/>
      <c r="AF78" s="336"/>
      <c r="AG78" s="336"/>
      <c r="AH78" s="336"/>
      <c r="AI78" s="336"/>
      <c r="AJ78" s="336"/>
      <c r="AK78" s="375"/>
      <c r="AL78" s="375"/>
      <c r="AM78" s="375" t="s">
        <v>2532</v>
      </c>
      <c r="AN78" s="375" t="s">
        <v>211</v>
      </c>
      <c r="AO78" s="375" t="s">
        <v>222</v>
      </c>
      <c r="AP78" s="375" t="s">
        <v>2649</v>
      </c>
      <c r="AQ78" s="375" t="s">
        <v>185</v>
      </c>
      <c r="AR78" s="375" t="s">
        <v>185</v>
      </c>
      <c r="AS78" s="375" t="s">
        <v>185</v>
      </c>
    </row>
    <row r="79" spans="1:45" ht="66.75" customHeight="1" x14ac:dyDescent="0.2"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</row>
    <row r="80" spans="1:45" ht="66.75" customHeight="1" x14ac:dyDescent="0.2"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</row>
    <row r="81" spans="1:29" ht="66.75" customHeight="1" x14ac:dyDescent="0.2"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</row>
    <row r="82" spans="1:29" ht="54" customHeight="1" x14ac:dyDescent="0.2">
      <c r="K82" s="321" t="s">
        <v>0</v>
      </c>
      <c r="L82" s="321" t="s">
        <v>61</v>
      </c>
      <c r="M82" s="321" t="s">
        <v>62</v>
      </c>
      <c r="N82" s="321" t="s">
        <v>86</v>
      </c>
      <c r="O82" s="321"/>
      <c r="P82" s="321"/>
      <c r="Q82" s="321"/>
      <c r="R82" s="321" t="s">
        <v>258</v>
      </c>
      <c r="S82" s="321" t="s">
        <v>263</v>
      </c>
      <c r="T82" s="321" t="s">
        <v>264</v>
      </c>
      <c r="U82" s="321"/>
      <c r="V82" s="321"/>
    </row>
    <row r="83" spans="1:29" ht="285" x14ac:dyDescent="0.2">
      <c r="A83" s="274" t="s">
        <v>1568</v>
      </c>
      <c r="B83" s="137" t="s">
        <v>1490</v>
      </c>
      <c r="C83" s="137" t="s">
        <v>1556</v>
      </c>
      <c r="D83" s="137"/>
      <c r="E83" s="137"/>
      <c r="F83" s="137"/>
      <c r="G83" s="137"/>
      <c r="H83" s="205" t="s">
        <v>75</v>
      </c>
      <c r="I83" s="205" t="s">
        <v>120</v>
      </c>
      <c r="J83" s="326"/>
      <c r="K83" s="223" t="s">
        <v>204</v>
      </c>
      <c r="L83" s="205" t="s">
        <v>75</v>
      </c>
      <c r="M83" s="205" t="s">
        <v>120</v>
      </c>
      <c r="N83" s="205" t="s">
        <v>207</v>
      </c>
      <c r="O83" s="208" t="s">
        <v>22</v>
      </c>
      <c r="P83" s="208"/>
      <c r="Q83" s="208"/>
      <c r="R83" s="208" t="s">
        <v>22</v>
      </c>
      <c r="S83" s="146"/>
      <c r="T83" s="133"/>
      <c r="U83" s="138"/>
      <c r="V83" s="137"/>
    </row>
    <row r="84" spans="1:29" ht="60" customHeight="1" x14ac:dyDescent="0.2">
      <c r="A84" s="274" t="s">
        <v>1560</v>
      </c>
      <c r="B84" s="137" t="s">
        <v>1490</v>
      </c>
      <c r="C84" s="137" t="s">
        <v>1556</v>
      </c>
      <c r="D84" s="137"/>
      <c r="E84" s="137"/>
      <c r="F84" s="137"/>
      <c r="G84" s="137"/>
      <c r="H84" s="205" t="s">
        <v>75</v>
      </c>
      <c r="I84" s="205" t="s">
        <v>120</v>
      </c>
      <c r="J84" s="326"/>
      <c r="K84" s="223" t="s">
        <v>44</v>
      </c>
      <c r="L84" s="205" t="s">
        <v>75</v>
      </c>
      <c r="M84" s="205" t="s">
        <v>120</v>
      </c>
      <c r="N84" s="205" t="s">
        <v>88</v>
      </c>
      <c r="O84" s="201"/>
      <c r="P84" s="201"/>
      <c r="Q84" s="201"/>
      <c r="R84" s="207"/>
      <c r="S84" s="141"/>
      <c r="T84" s="132"/>
      <c r="U84" s="138"/>
      <c r="V84" s="137"/>
    </row>
    <row r="85" spans="1:29" ht="60" customHeight="1" x14ac:dyDescent="0.2">
      <c r="A85" s="274" t="s">
        <v>1565</v>
      </c>
      <c r="B85" s="137" t="s">
        <v>1490</v>
      </c>
      <c r="C85" s="137" t="s">
        <v>1556</v>
      </c>
      <c r="D85" s="137"/>
      <c r="E85" s="137"/>
      <c r="F85" s="137"/>
      <c r="G85" s="137"/>
      <c r="H85" s="205" t="s">
        <v>75</v>
      </c>
      <c r="I85" s="205" t="s">
        <v>120</v>
      </c>
      <c r="J85" s="326"/>
      <c r="K85" s="223" t="s">
        <v>203</v>
      </c>
      <c r="L85" s="205" t="s">
        <v>75</v>
      </c>
      <c r="M85" s="205" t="s">
        <v>120</v>
      </c>
      <c r="N85" s="205" t="s">
        <v>206</v>
      </c>
      <c r="O85" s="201"/>
      <c r="P85" s="201"/>
      <c r="Q85" s="201"/>
      <c r="R85" s="208" t="s">
        <v>22</v>
      </c>
      <c r="S85" s="135" t="s">
        <v>22</v>
      </c>
      <c r="T85" s="141"/>
      <c r="U85" s="153"/>
      <c r="V85" s="133"/>
    </row>
    <row r="86" spans="1:29" ht="60" customHeight="1" x14ac:dyDescent="0.25">
      <c r="A86" s="274" t="s">
        <v>1569</v>
      </c>
      <c r="B86" s="137" t="s">
        <v>1490</v>
      </c>
      <c r="C86" s="137" t="s">
        <v>1556</v>
      </c>
      <c r="D86" s="137"/>
      <c r="E86" s="137"/>
      <c r="F86" s="137"/>
      <c r="G86" s="137"/>
      <c r="H86" s="201" t="s">
        <v>75</v>
      </c>
      <c r="I86" s="203" t="s">
        <v>199</v>
      </c>
      <c r="J86" s="326"/>
      <c r="K86" s="223" t="s">
        <v>466</v>
      </c>
      <c r="L86" s="201" t="s">
        <v>75</v>
      </c>
      <c r="M86" s="203" t="s">
        <v>199</v>
      </c>
      <c r="N86" s="201" t="s">
        <v>530</v>
      </c>
      <c r="O86" s="201" t="s">
        <v>520</v>
      </c>
      <c r="P86" s="201"/>
      <c r="Q86" s="201"/>
      <c r="R86" s="240" t="s">
        <v>22</v>
      </c>
      <c r="S86" s="135" t="s">
        <v>22</v>
      </c>
      <c r="T86" s="135" t="s">
        <v>426</v>
      </c>
      <c r="U86" s="138"/>
      <c r="V86" s="137"/>
    </row>
    <row r="87" spans="1:29" ht="60" customHeight="1" x14ac:dyDescent="0.2">
      <c r="A87" s="274" t="s">
        <v>1572</v>
      </c>
      <c r="B87" s="137" t="s">
        <v>1490</v>
      </c>
      <c r="C87" s="137" t="s">
        <v>1556</v>
      </c>
      <c r="D87" s="137"/>
      <c r="E87" s="137"/>
      <c r="F87" s="137"/>
      <c r="G87" s="137"/>
      <c r="H87" s="214" t="s">
        <v>75</v>
      </c>
      <c r="I87" s="263" t="s">
        <v>652</v>
      </c>
      <c r="J87" s="326"/>
      <c r="K87" s="223" t="s">
        <v>724</v>
      </c>
      <c r="L87" s="214" t="s">
        <v>75</v>
      </c>
      <c r="M87" s="263" t="s">
        <v>652</v>
      </c>
      <c r="N87" s="201"/>
      <c r="O87" s="201"/>
      <c r="P87" s="201" t="s">
        <v>22</v>
      </c>
      <c r="Q87" s="286" t="s">
        <v>22</v>
      </c>
      <c r="R87" s="201" t="s">
        <v>22</v>
      </c>
      <c r="S87" s="131"/>
      <c r="T87" s="137"/>
    </row>
    <row r="88" spans="1:29" ht="57.75" customHeight="1" x14ac:dyDescent="0.2">
      <c r="A88" s="274" t="s">
        <v>2216</v>
      </c>
      <c r="B88" s="137" t="s">
        <v>1490</v>
      </c>
      <c r="C88" s="137" t="s">
        <v>2218</v>
      </c>
      <c r="D88" s="137"/>
      <c r="E88" s="137"/>
      <c r="F88" s="137"/>
      <c r="G88" s="137"/>
      <c r="H88" s="214" t="s">
        <v>518</v>
      </c>
      <c r="I88" s="276" t="s">
        <v>737</v>
      </c>
      <c r="J88" s="326"/>
      <c r="K88" s="223" t="s">
        <v>736</v>
      </c>
      <c r="L88" s="214" t="s">
        <v>518</v>
      </c>
      <c r="M88" s="276" t="s">
        <v>737</v>
      </c>
      <c r="N88" s="201"/>
      <c r="O88" s="201"/>
      <c r="P88" s="201" t="s">
        <v>22</v>
      </c>
      <c r="Q88" s="286" t="s">
        <v>22</v>
      </c>
      <c r="R88" s="201" t="s">
        <v>22</v>
      </c>
      <c r="S88" s="131"/>
      <c r="T88" s="137"/>
    </row>
    <row r="89" spans="1:29" ht="57.75" customHeight="1" x14ac:dyDescent="0.2">
      <c r="A89" s="274" t="s">
        <v>2036</v>
      </c>
      <c r="B89" s="137" t="s">
        <v>1490</v>
      </c>
      <c r="C89" s="137" t="s">
        <v>2038</v>
      </c>
      <c r="D89" s="137"/>
      <c r="E89" s="137"/>
      <c r="F89" s="137"/>
      <c r="G89" s="137"/>
      <c r="H89" s="205" t="s">
        <v>73</v>
      </c>
      <c r="I89" s="205" t="s">
        <v>199</v>
      </c>
      <c r="J89" s="326"/>
      <c r="K89" s="223" t="s">
        <v>342</v>
      </c>
      <c r="L89" s="205" t="s">
        <v>73</v>
      </c>
      <c r="M89" s="205" t="s">
        <v>199</v>
      </c>
      <c r="N89" s="205" t="s">
        <v>92</v>
      </c>
      <c r="O89" s="253"/>
      <c r="P89" s="253"/>
      <c r="Q89" s="253"/>
      <c r="R89" s="208" t="s">
        <v>22</v>
      </c>
      <c r="S89" s="135" t="s">
        <v>22</v>
      </c>
      <c r="T89" s="141"/>
      <c r="U89" s="246"/>
      <c r="V89" s="246"/>
    </row>
    <row r="90" spans="1:29" ht="60" customHeight="1" x14ac:dyDescent="0.2">
      <c r="A90" s="274" t="s">
        <v>2046</v>
      </c>
      <c r="B90" s="137" t="s">
        <v>1490</v>
      </c>
      <c r="C90" s="137" t="s">
        <v>2048</v>
      </c>
      <c r="D90" s="137"/>
      <c r="E90" s="137"/>
      <c r="F90" s="137"/>
      <c r="G90" s="137"/>
      <c r="H90" s="205" t="s">
        <v>223</v>
      </c>
      <c r="I90" s="205" t="s">
        <v>199</v>
      </c>
      <c r="J90" s="326"/>
      <c r="K90" s="223" t="s">
        <v>331</v>
      </c>
      <c r="L90" s="205" t="s">
        <v>223</v>
      </c>
      <c r="M90" s="205" t="s">
        <v>199</v>
      </c>
      <c r="N90" s="205" t="s">
        <v>325</v>
      </c>
      <c r="O90" s="201"/>
      <c r="P90" s="201"/>
      <c r="Q90" s="201"/>
      <c r="R90" s="207"/>
      <c r="S90" s="146"/>
      <c r="T90" s="133" t="s">
        <v>22</v>
      </c>
      <c r="U90" s="138"/>
      <c r="V90" s="137"/>
    </row>
    <row r="91" spans="1:29" ht="60" customHeight="1" x14ac:dyDescent="0.2">
      <c r="A91" s="274" t="s">
        <v>2144</v>
      </c>
      <c r="B91" s="137" t="s">
        <v>1490</v>
      </c>
      <c r="C91" s="137" t="s">
        <v>2146</v>
      </c>
      <c r="D91" s="137"/>
      <c r="E91" s="137"/>
      <c r="F91" s="137"/>
      <c r="G91" s="137"/>
      <c r="H91" s="205" t="s">
        <v>825</v>
      </c>
      <c r="I91" s="279" t="s">
        <v>779</v>
      </c>
      <c r="J91" s="326"/>
      <c r="K91" s="201" t="s">
        <v>723</v>
      </c>
      <c r="L91" s="205" t="s">
        <v>825</v>
      </c>
      <c r="M91" s="279" t="s">
        <v>779</v>
      </c>
      <c r="N91" s="201" t="s">
        <v>454</v>
      </c>
      <c r="O91" s="137" t="s">
        <v>683</v>
      </c>
      <c r="P91" s="201" t="s">
        <v>309</v>
      </c>
      <c r="Q91" s="286" t="s">
        <v>22</v>
      </c>
      <c r="R91" s="137" t="s">
        <v>22</v>
      </c>
      <c r="S91" s="256" t="s">
        <v>184</v>
      </c>
      <c r="T91" s="137" t="s">
        <v>22</v>
      </c>
      <c r="U91" s="137"/>
      <c r="V91" s="137"/>
    </row>
    <row r="92" spans="1:29" ht="60" customHeight="1" x14ac:dyDescent="0.2">
      <c r="A92" s="274" t="s">
        <v>2128</v>
      </c>
      <c r="B92" s="137" t="s">
        <v>1490</v>
      </c>
      <c r="C92" s="137" t="s">
        <v>2130</v>
      </c>
      <c r="D92" s="137"/>
      <c r="E92" s="137"/>
      <c r="F92" s="137"/>
      <c r="G92" s="137"/>
      <c r="H92" s="201" t="s">
        <v>77</v>
      </c>
      <c r="I92" s="204" t="s">
        <v>528</v>
      </c>
      <c r="J92" s="326"/>
      <c r="K92" s="223" t="s">
        <v>527</v>
      </c>
      <c r="L92" s="201" t="s">
        <v>77</v>
      </c>
      <c r="M92" s="204" t="s">
        <v>528</v>
      </c>
      <c r="N92" s="201" t="s">
        <v>444</v>
      </c>
      <c r="O92" s="201" t="s">
        <v>558</v>
      </c>
      <c r="P92" s="201"/>
      <c r="Q92" s="201"/>
      <c r="R92" s="201" t="s">
        <v>64</v>
      </c>
      <c r="S92" s="135" t="s">
        <v>614</v>
      </c>
      <c r="T92" s="135"/>
      <c r="U92" s="138"/>
      <c r="V92" s="137"/>
    </row>
    <row r="93" spans="1:29" ht="60" customHeight="1" x14ac:dyDescent="0.2">
      <c r="A93" s="274" t="s">
        <v>2003</v>
      </c>
      <c r="B93" s="137" t="s">
        <v>1490</v>
      </c>
      <c r="C93" s="137" t="s">
        <v>2005</v>
      </c>
      <c r="D93" s="137"/>
      <c r="E93" s="137"/>
      <c r="F93" s="137"/>
      <c r="G93" s="137"/>
      <c r="H93" s="205" t="s">
        <v>355</v>
      </c>
      <c r="I93" s="205" t="s">
        <v>199</v>
      </c>
      <c r="J93" s="326"/>
      <c r="K93" s="223" t="s">
        <v>354</v>
      </c>
      <c r="L93" s="205" t="s">
        <v>355</v>
      </c>
      <c r="M93" s="205" t="s">
        <v>199</v>
      </c>
      <c r="N93" s="205" t="s">
        <v>356</v>
      </c>
      <c r="O93" s="201"/>
      <c r="P93" s="201"/>
      <c r="Q93" s="201"/>
      <c r="R93" s="208" t="s">
        <v>22</v>
      </c>
      <c r="S93" s="146"/>
      <c r="T93" s="141" t="s">
        <v>211</v>
      </c>
      <c r="U93" s="153"/>
      <c r="V93" s="133"/>
    </row>
    <row r="94" spans="1:29" ht="60" customHeight="1" x14ac:dyDescent="0.2">
      <c r="A94" s="274" t="s">
        <v>1895</v>
      </c>
      <c r="B94" s="137" t="s">
        <v>1490</v>
      </c>
      <c r="C94" s="137" t="s">
        <v>1459</v>
      </c>
      <c r="D94" s="137"/>
      <c r="E94" s="137"/>
      <c r="F94" s="137"/>
      <c r="G94" s="137"/>
      <c r="H94" s="205" t="s">
        <v>223</v>
      </c>
      <c r="I94" s="205" t="s">
        <v>224</v>
      </c>
      <c r="J94" s="326"/>
      <c r="K94" s="223" t="s">
        <v>218</v>
      </c>
      <c r="L94" s="205" t="s">
        <v>223</v>
      </c>
      <c r="M94" s="205" t="s">
        <v>224</v>
      </c>
      <c r="N94" s="205" t="s">
        <v>225</v>
      </c>
      <c r="O94" s="201"/>
      <c r="P94" s="201"/>
      <c r="Q94" s="201"/>
      <c r="R94" s="207"/>
      <c r="S94" s="146" t="s">
        <v>22</v>
      </c>
      <c r="T94" s="132"/>
      <c r="U94" s="150"/>
      <c r="V94" s="132"/>
    </row>
    <row r="95" spans="1:29" ht="57.75" customHeight="1" x14ac:dyDescent="0.2">
      <c r="A95" s="274" t="s">
        <v>2079</v>
      </c>
      <c r="B95" s="137" t="s">
        <v>1490</v>
      </c>
      <c r="C95" s="137" t="s">
        <v>1459</v>
      </c>
      <c r="D95" s="137"/>
      <c r="E95" s="137"/>
      <c r="F95" s="137"/>
      <c r="G95" s="137"/>
      <c r="H95" s="205" t="s">
        <v>666</v>
      </c>
      <c r="I95" s="206" t="s">
        <v>629</v>
      </c>
      <c r="J95" s="326"/>
      <c r="K95" s="205" t="s">
        <v>845</v>
      </c>
      <c r="L95" s="205" t="s">
        <v>666</v>
      </c>
      <c r="M95" s="206" t="s">
        <v>629</v>
      </c>
      <c r="N95" s="205"/>
      <c r="O95" s="132"/>
      <c r="P95" s="208"/>
      <c r="Q95" s="286"/>
      <c r="R95" s="137"/>
      <c r="S95" s="235"/>
      <c r="T95" s="132"/>
      <c r="U95" s="132"/>
      <c r="V95" s="132"/>
      <c r="W95" s="133"/>
      <c r="X95" s="133"/>
      <c r="Y95" s="133"/>
      <c r="Z95" s="133"/>
      <c r="AA95" s="208" t="s">
        <v>937</v>
      </c>
      <c r="AB95" s="208" t="s">
        <v>22</v>
      </c>
      <c r="AC95" s="208"/>
    </row>
    <row r="96" spans="1:29" ht="54.95" customHeight="1" x14ac:dyDescent="0.2">
      <c r="A96" s="274" t="s">
        <v>2079</v>
      </c>
      <c r="B96" s="137" t="s">
        <v>1490</v>
      </c>
      <c r="C96" s="137" t="s">
        <v>1459</v>
      </c>
      <c r="D96" s="137"/>
      <c r="E96" s="137"/>
      <c r="F96" s="137"/>
      <c r="G96" s="137"/>
      <c r="H96" s="205" t="s">
        <v>666</v>
      </c>
      <c r="I96" s="206" t="s">
        <v>629</v>
      </c>
      <c r="J96" s="326"/>
      <c r="K96" s="205" t="s">
        <v>817</v>
      </c>
      <c r="L96" s="205" t="s">
        <v>666</v>
      </c>
      <c r="M96" s="206" t="s">
        <v>629</v>
      </c>
      <c r="N96" s="205"/>
      <c r="O96" s="132"/>
      <c r="P96" s="208"/>
      <c r="Q96" s="286"/>
      <c r="R96" s="137"/>
      <c r="S96" s="235"/>
      <c r="T96" s="150"/>
      <c r="U96" s="132"/>
      <c r="V96" s="132"/>
    </row>
    <row r="97" spans="1:45" ht="60" customHeight="1" x14ac:dyDescent="0.2">
      <c r="A97" s="274" t="s">
        <v>1895</v>
      </c>
      <c r="B97" s="137" t="s">
        <v>1490</v>
      </c>
      <c r="C97" s="137" t="s">
        <v>1459</v>
      </c>
      <c r="D97" s="137"/>
      <c r="E97" s="137"/>
      <c r="F97" s="137"/>
      <c r="G97" s="137"/>
      <c r="H97" s="205" t="s">
        <v>223</v>
      </c>
      <c r="I97" s="225" t="s">
        <v>547</v>
      </c>
      <c r="J97" s="326"/>
      <c r="K97" s="223" t="s">
        <v>218</v>
      </c>
      <c r="L97" s="205" t="s">
        <v>223</v>
      </c>
      <c r="M97" s="225" t="s">
        <v>547</v>
      </c>
      <c r="N97" s="205" t="s">
        <v>225</v>
      </c>
      <c r="O97" s="207" t="s">
        <v>559</v>
      </c>
      <c r="P97" s="207"/>
      <c r="Q97" s="207"/>
      <c r="R97" s="208" t="s">
        <v>540</v>
      </c>
      <c r="S97" s="135" t="s">
        <v>22</v>
      </c>
      <c r="T97" s="132" t="s">
        <v>619</v>
      </c>
      <c r="U97" s="150"/>
      <c r="V97" s="132"/>
    </row>
    <row r="98" spans="1:45" ht="60" customHeight="1" x14ac:dyDescent="0.2">
      <c r="A98" s="274" t="s">
        <v>1807</v>
      </c>
      <c r="B98" s="137" t="s">
        <v>1490</v>
      </c>
      <c r="C98" s="137" t="s">
        <v>1311</v>
      </c>
      <c r="D98" s="137"/>
      <c r="E98" s="137"/>
      <c r="F98" s="137"/>
      <c r="G98" s="137"/>
      <c r="H98" s="205" t="s">
        <v>223</v>
      </c>
      <c r="I98" s="225" t="s">
        <v>547</v>
      </c>
      <c r="J98" s="326"/>
      <c r="K98" s="223" t="s">
        <v>630</v>
      </c>
      <c r="L98" s="205" t="s">
        <v>223</v>
      </c>
      <c r="M98" s="225" t="s">
        <v>547</v>
      </c>
      <c r="N98" s="205" t="s">
        <v>639</v>
      </c>
      <c r="O98" s="261" t="s">
        <v>22</v>
      </c>
      <c r="P98" s="261"/>
      <c r="Q98" s="261"/>
      <c r="R98" s="219" t="s">
        <v>22</v>
      </c>
      <c r="S98" s="135" t="s">
        <v>22</v>
      </c>
      <c r="T98" s="133" t="s">
        <v>22</v>
      </c>
      <c r="U98" s="232"/>
      <c r="V98" s="232"/>
    </row>
    <row r="99" spans="1:45" ht="54.95" customHeight="1" x14ac:dyDescent="0.2">
      <c r="A99" s="274" t="s">
        <v>2306</v>
      </c>
      <c r="B99" s="137" t="s">
        <v>1490</v>
      </c>
      <c r="C99" s="137" t="s">
        <v>1311</v>
      </c>
      <c r="D99" s="137"/>
      <c r="E99" s="137"/>
      <c r="F99" s="137"/>
      <c r="G99" s="137"/>
      <c r="H99" s="205" t="s">
        <v>934</v>
      </c>
      <c r="I99" s="206" t="s">
        <v>629</v>
      </c>
      <c r="J99" s="326"/>
      <c r="K99" s="205" t="s">
        <v>847</v>
      </c>
      <c r="L99" s="205" t="s">
        <v>934</v>
      </c>
      <c r="M99" s="206" t="s">
        <v>629</v>
      </c>
      <c r="N99" s="205"/>
      <c r="O99" s="132"/>
      <c r="P99" s="208"/>
      <c r="Q99" s="286"/>
      <c r="R99" s="137"/>
      <c r="S99" s="235"/>
      <c r="T99" s="150"/>
      <c r="U99" s="132"/>
      <c r="V99" s="132"/>
      <c r="W99" s="133"/>
      <c r="X99" s="133"/>
      <c r="Y99" s="135"/>
      <c r="Z99" s="133"/>
      <c r="AA99" s="208" t="s">
        <v>22</v>
      </c>
      <c r="AB99" s="208" t="s">
        <v>22</v>
      </c>
      <c r="AC99" s="208" t="s">
        <v>22</v>
      </c>
      <c r="AD99" s="208" t="s">
        <v>22</v>
      </c>
      <c r="AE99" s="208" t="s">
        <v>22</v>
      </c>
      <c r="AF99" s="208" t="s">
        <v>22</v>
      </c>
      <c r="AG99" s="224" t="s">
        <v>185</v>
      </c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</row>
    <row r="100" spans="1:45" ht="60" customHeight="1" x14ac:dyDescent="0.2">
      <c r="A100" s="274" t="s">
        <v>1833</v>
      </c>
      <c r="B100" s="137" t="s">
        <v>1490</v>
      </c>
      <c r="C100" s="137" t="s">
        <v>1835</v>
      </c>
      <c r="D100" s="137"/>
      <c r="E100" s="137"/>
      <c r="F100" s="137"/>
      <c r="G100" s="137"/>
      <c r="H100" s="205" t="s">
        <v>73</v>
      </c>
      <c r="I100" s="205" t="s">
        <v>209</v>
      </c>
      <c r="J100" s="326"/>
      <c r="K100" s="223" t="s">
        <v>205</v>
      </c>
      <c r="L100" s="205" t="s">
        <v>73</v>
      </c>
      <c r="M100" s="205" t="s">
        <v>209</v>
      </c>
      <c r="N100" s="205" t="s">
        <v>208</v>
      </c>
      <c r="O100" s="201"/>
      <c r="P100" s="201"/>
      <c r="Q100" s="201"/>
      <c r="R100" s="207"/>
      <c r="S100" s="141" t="s">
        <v>200</v>
      </c>
      <c r="T100" s="133"/>
      <c r="U100" s="138"/>
      <c r="V100" s="137"/>
    </row>
    <row r="101" spans="1:45" ht="60" customHeight="1" x14ac:dyDescent="0.2">
      <c r="A101" s="274" t="s">
        <v>2091</v>
      </c>
      <c r="B101" s="137" t="s">
        <v>1490</v>
      </c>
      <c r="C101" s="137" t="s">
        <v>1148</v>
      </c>
      <c r="D101" s="137"/>
      <c r="E101" s="137"/>
      <c r="F101" s="137"/>
      <c r="G101" s="137"/>
      <c r="H101" s="205" t="s">
        <v>380</v>
      </c>
      <c r="I101" s="206" t="s">
        <v>462</v>
      </c>
      <c r="J101" s="326"/>
      <c r="K101" s="223" t="s">
        <v>390</v>
      </c>
      <c r="L101" s="205" t="s">
        <v>380</v>
      </c>
      <c r="M101" s="206" t="s">
        <v>462</v>
      </c>
      <c r="N101" s="205" t="s">
        <v>394</v>
      </c>
      <c r="O101" s="201" t="s">
        <v>537</v>
      </c>
      <c r="P101" s="201"/>
      <c r="Q101" s="201"/>
      <c r="R101" s="207" t="s">
        <v>316</v>
      </c>
      <c r="S101" s="137"/>
      <c r="T101" s="132"/>
      <c r="U101" s="138"/>
      <c r="V101" s="137"/>
    </row>
    <row r="102" spans="1:45" ht="60" customHeight="1" x14ac:dyDescent="0.2">
      <c r="A102" s="274" t="s">
        <v>2174</v>
      </c>
      <c r="B102" s="137" t="s">
        <v>1490</v>
      </c>
      <c r="C102" s="137" t="s">
        <v>1148</v>
      </c>
      <c r="D102" s="137"/>
      <c r="E102" s="137"/>
      <c r="F102" s="137"/>
      <c r="G102" s="137"/>
      <c r="H102" s="205" t="s">
        <v>75</v>
      </c>
      <c r="I102" s="234" t="s">
        <v>544</v>
      </c>
      <c r="J102" s="326"/>
      <c r="K102" s="223" t="s">
        <v>543</v>
      </c>
      <c r="L102" s="205" t="s">
        <v>75</v>
      </c>
      <c r="M102" s="234" t="s">
        <v>544</v>
      </c>
      <c r="N102" s="205" t="s">
        <v>394</v>
      </c>
      <c r="O102" s="219" t="s">
        <v>22</v>
      </c>
      <c r="P102" s="219"/>
      <c r="Q102" s="219"/>
      <c r="R102" s="207" t="s">
        <v>65</v>
      </c>
      <c r="S102" s="145" t="s">
        <v>233</v>
      </c>
      <c r="T102" s="132"/>
      <c r="U102" s="138"/>
      <c r="V102" s="137"/>
    </row>
    <row r="103" spans="1:45" ht="60" customHeight="1" x14ac:dyDescent="0.2">
      <c r="A103" s="274" t="s">
        <v>1729</v>
      </c>
      <c r="B103" s="137" t="s">
        <v>1490</v>
      </c>
      <c r="C103" s="137" t="s">
        <v>1620</v>
      </c>
      <c r="D103" s="137"/>
      <c r="E103" s="137"/>
      <c r="F103" s="137"/>
      <c r="G103" s="137"/>
      <c r="H103" s="205" t="s">
        <v>73</v>
      </c>
      <c r="I103" s="229" t="s">
        <v>76</v>
      </c>
      <c r="J103" s="326"/>
      <c r="K103" s="223" t="s">
        <v>45</v>
      </c>
      <c r="L103" s="205" t="s">
        <v>73</v>
      </c>
      <c r="M103" s="229" t="s">
        <v>76</v>
      </c>
      <c r="N103" s="205" t="s">
        <v>89</v>
      </c>
      <c r="O103" s="205"/>
      <c r="P103" s="205"/>
      <c r="Q103" s="205"/>
      <c r="R103" s="207" t="s">
        <v>316</v>
      </c>
      <c r="S103" s="135" t="s">
        <v>22</v>
      </c>
      <c r="T103" s="132" t="s">
        <v>451</v>
      </c>
      <c r="U103" s="138"/>
      <c r="V103" s="137"/>
    </row>
    <row r="104" spans="1:45" ht="60" customHeight="1" x14ac:dyDescent="0.2">
      <c r="A104" s="274" t="s">
        <v>1939</v>
      </c>
      <c r="B104" s="137" t="s">
        <v>1490</v>
      </c>
      <c r="C104" s="137" t="s">
        <v>1148</v>
      </c>
      <c r="D104" s="137"/>
      <c r="E104" s="137"/>
      <c r="F104" s="137"/>
      <c r="G104" s="137"/>
      <c r="H104" s="205" t="s">
        <v>75</v>
      </c>
      <c r="I104" s="205" t="s">
        <v>396</v>
      </c>
      <c r="J104" s="326"/>
      <c r="K104" s="223" t="s">
        <v>161</v>
      </c>
      <c r="L104" s="205" t="s">
        <v>75</v>
      </c>
      <c r="M104" s="205" t="s">
        <v>396</v>
      </c>
      <c r="N104" s="205" t="s">
        <v>162</v>
      </c>
      <c r="O104" s="201"/>
      <c r="P104" s="201"/>
      <c r="Q104" s="201"/>
      <c r="R104" s="208" t="s">
        <v>22</v>
      </c>
      <c r="S104" s="145" t="s">
        <v>185</v>
      </c>
      <c r="T104" s="133"/>
      <c r="U104" s="138"/>
      <c r="V104" s="137"/>
    </row>
    <row r="105" spans="1:45" ht="54.95" customHeight="1" x14ac:dyDescent="0.2">
      <c r="A105" s="274" t="s">
        <v>2176</v>
      </c>
      <c r="B105" s="137" t="s">
        <v>1490</v>
      </c>
      <c r="C105" s="137" t="s">
        <v>1148</v>
      </c>
      <c r="D105" s="137"/>
      <c r="E105" s="137"/>
      <c r="F105" s="137"/>
      <c r="G105" s="137"/>
      <c r="H105" s="205" t="s">
        <v>666</v>
      </c>
      <c r="I105" s="206" t="s">
        <v>629</v>
      </c>
      <c r="J105" s="326"/>
      <c r="K105" s="205" t="s">
        <v>731</v>
      </c>
      <c r="L105" s="205" t="s">
        <v>666</v>
      </c>
      <c r="M105" s="206" t="s">
        <v>629</v>
      </c>
      <c r="N105" s="205"/>
      <c r="O105" s="132"/>
      <c r="P105" s="219" t="s">
        <v>309</v>
      </c>
      <c r="Q105" s="286" t="s">
        <v>65</v>
      </c>
      <c r="R105" s="137" t="s">
        <v>65</v>
      </c>
      <c r="S105" s="235" t="s">
        <v>214</v>
      </c>
      <c r="T105" s="150" t="s">
        <v>65</v>
      </c>
      <c r="U105" s="132"/>
      <c r="V105" s="132"/>
    </row>
    <row r="106" spans="1:45" ht="54.95" customHeight="1" x14ac:dyDescent="0.2">
      <c r="A106" s="274" t="s">
        <v>2177</v>
      </c>
      <c r="B106" s="137" t="s">
        <v>1490</v>
      </c>
      <c r="C106" s="137" t="s">
        <v>1148</v>
      </c>
      <c r="D106" s="137"/>
      <c r="E106" s="137"/>
      <c r="F106" s="137"/>
      <c r="G106" s="137"/>
      <c r="H106" s="205" t="s">
        <v>934</v>
      </c>
      <c r="I106" s="206" t="s">
        <v>629</v>
      </c>
      <c r="J106" s="326"/>
      <c r="K106" s="205" t="s">
        <v>818</v>
      </c>
      <c r="L106" s="205" t="s">
        <v>934</v>
      </c>
      <c r="M106" s="206" t="s">
        <v>629</v>
      </c>
      <c r="N106" s="205"/>
      <c r="O106" s="132"/>
      <c r="P106" s="208"/>
      <c r="Q106" s="286"/>
      <c r="R106" s="137"/>
      <c r="S106" s="235"/>
      <c r="T106" s="150"/>
      <c r="U106" s="132"/>
      <c r="V106" s="132"/>
      <c r="W106" s="133"/>
      <c r="X106" s="133"/>
      <c r="Y106" s="133"/>
      <c r="Z106" s="133"/>
      <c r="AA106" s="208" t="s">
        <v>22</v>
      </c>
      <c r="AB106" s="208" t="s">
        <v>22</v>
      </c>
      <c r="AC106" s="208" t="s">
        <v>22</v>
      </c>
      <c r="AD106" s="208" t="s">
        <v>22</v>
      </c>
      <c r="AE106" s="208" t="s">
        <v>22</v>
      </c>
      <c r="AF106" s="208" t="s">
        <v>22</v>
      </c>
      <c r="AG106" s="224" t="s">
        <v>185</v>
      </c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</row>
    <row r="107" spans="1:45" ht="60" customHeight="1" x14ac:dyDescent="0.2">
      <c r="A107" s="274" t="s">
        <v>1896</v>
      </c>
      <c r="B107" s="137" t="s">
        <v>1490</v>
      </c>
      <c r="C107" s="137" t="s">
        <v>1898</v>
      </c>
      <c r="D107" s="137"/>
      <c r="E107" s="137"/>
      <c r="F107" s="137"/>
      <c r="G107" s="137"/>
      <c r="H107" s="205" t="s">
        <v>223</v>
      </c>
      <c r="I107" s="205" t="s">
        <v>199</v>
      </c>
      <c r="J107" s="326"/>
      <c r="K107" s="223" t="s">
        <v>226</v>
      </c>
      <c r="L107" s="205" t="s">
        <v>223</v>
      </c>
      <c r="M107" s="205" t="s">
        <v>199</v>
      </c>
      <c r="N107" s="205" t="s">
        <v>235</v>
      </c>
      <c r="O107" s="208"/>
      <c r="P107" s="208"/>
      <c r="Q107" s="208"/>
      <c r="R107" s="207"/>
      <c r="S107" s="146" t="s">
        <v>22</v>
      </c>
      <c r="T107" s="133" t="s">
        <v>22</v>
      </c>
      <c r="U107" s="140"/>
      <c r="V107" s="141"/>
    </row>
    <row r="108" spans="1:45" ht="54.95" customHeight="1" x14ac:dyDescent="0.2">
      <c r="A108" s="274" t="s">
        <v>1785</v>
      </c>
      <c r="B108" s="137" t="s">
        <v>1490</v>
      </c>
      <c r="C108" s="137" t="s">
        <v>1787</v>
      </c>
      <c r="D108" s="137"/>
      <c r="E108" s="137"/>
      <c r="F108" s="137"/>
      <c r="G108" s="137"/>
      <c r="H108" s="205" t="s">
        <v>75</v>
      </c>
      <c r="I108" s="203" t="s">
        <v>199</v>
      </c>
      <c r="J108" s="326"/>
      <c r="K108" s="223" t="s">
        <v>472</v>
      </c>
      <c r="L108" s="205" t="s">
        <v>75</v>
      </c>
      <c r="M108" s="203" t="s">
        <v>199</v>
      </c>
      <c r="N108" s="205" t="s">
        <v>119</v>
      </c>
      <c r="O108" s="141" t="s">
        <v>686</v>
      </c>
      <c r="P108" s="219" t="s">
        <v>185</v>
      </c>
      <c r="Q108" s="287" t="s">
        <v>22</v>
      </c>
      <c r="R108" s="201" t="s">
        <v>22</v>
      </c>
      <c r="S108" s="235"/>
      <c r="T108" s="235"/>
      <c r="U108" s="141"/>
      <c r="V108" s="141"/>
    </row>
    <row r="109" spans="1:45" ht="54.95" customHeight="1" x14ac:dyDescent="0.2">
      <c r="A109" s="274" t="s">
        <v>2348</v>
      </c>
      <c r="B109" s="137" t="s">
        <v>1490</v>
      </c>
      <c r="C109" s="137" t="s">
        <v>2350</v>
      </c>
      <c r="D109" s="137"/>
      <c r="E109" s="137"/>
      <c r="F109" s="137"/>
      <c r="G109" s="137"/>
      <c r="H109" s="205" t="s">
        <v>876</v>
      </c>
      <c r="I109" s="279" t="s">
        <v>925</v>
      </c>
      <c r="J109" s="326"/>
      <c r="K109" s="205" t="s">
        <v>926</v>
      </c>
      <c r="L109" s="205" t="s">
        <v>876</v>
      </c>
      <c r="M109" s="279" t="s">
        <v>925</v>
      </c>
      <c r="N109" s="205"/>
      <c r="O109" s="132"/>
      <c r="P109" s="208"/>
      <c r="Q109" s="286"/>
      <c r="R109" s="137"/>
      <c r="S109" s="235"/>
      <c r="T109" s="150"/>
      <c r="U109" s="132"/>
      <c r="V109" s="132"/>
      <c r="W109" s="133"/>
      <c r="X109" s="133"/>
      <c r="Y109" s="135"/>
      <c r="Z109" s="133"/>
      <c r="AA109" s="208" t="s">
        <v>64</v>
      </c>
      <c r="AB109" s="208" t="s">
        <v>941</v>
      </c>
      <c r="AC109" s="208" t="s">
        <v>947</v>
      </c>
      <c r="AD109" s="208"/>
      <c r="AE109" s="208"/>
    </row>
    <row r="110" spans="1:45" ht="60" customHeight="1" x14ac:dyDescent="0.2">
      <c r="A110" s="274" t="s">
        <v>2094</v>
      </c>
      <c r="B110" s="137" t="s">
        <v>1490</v>
      </c>
      <c r="C110" s="137" t="s">
        <v>1732</v>
      </c>
      <c r="D110" s="137"/>
      <c r="E110" s="137"/>
      <c r="F110" s="137"/>
      <c r="G110" s="137"/>
      <c r="H110" s="205" t="s">
        <v>75</v>
      </c>
      <c r="I110" s="203" t="s">
        <v>199</v>
      </c>
      <c r="J110" s="326"/>
      <c r="K110" s="223" t="s">
        <v>425</v>
      </c>
      <c r="L110" s="205" t="s">
        <v>75</v>
      </c>
      <c r="M110" s="203" t="s">
        <v>199</v>
      </c>
      <c r="N110" s="205" t="s">
        <v>435</v>
      </c>
      <c r="O110" s="209"/>
      <c r="P110" s="209"/>
      <c r="Q110" s="209"/>
      <c r="R110" s="208" t="s">
        <v>22</v>
      </c>
      <c r="S110" s="141" t="s">
        <v>446</v>
      </c>
      <c r="T110" s="132" t="s">
        <v>200</v>
      </c>
      <c r="U110" s="138"/>
      <c r="V110" s="137"/>
    </row>
    <row r="111" spans="1:45" ht="60" customHeight="1" x14ac:dyDescent="0.2">
      <c r="A111" s="274" t="s">
        <v>1776</v>
      </c>
      <c r="B111" s="137" t="s">
        <v>1490</v>
      </c>
      <c r="C111" s="137" t="s">
        <v>1732</v>
      </c>
      <c r="D111" s="137"/>
      <c r="E111" s="137"/>
      <c r="F111" s="137"/>
      <c r="G111" s="137"/>
      <c r="H111" s="205" t="s">
        <v>77</v>
      </c>
      <c r="I111" s="205" t="s">
        <v>121</v>
      </c>
      <c r="J111" s="326"/>
      <c r="K111" s="223" t="s">
        <v>111</v>
      </c>
      <c r="L111" s="205" t="s">
        <v>77</v>
      </c>
      <c r="M111" s="205" t="s">
        <v>121</v>
      </c>
      <c r="N111" s="205" t="s">
        <v>113</v>
      </c>
      <c r="O111" s="201"/>
      <c r="P111" s="201"/>
      <c r="Q111" s="201"/>
      <c r="R111" s="208" t="s">
        <v>22</v>
      </c>
      <c r="S111" s="141"/>
      <c r="T111" s="141" t="s">
        <v>211</v>
      </c>
      <c r="U111" s="138"/>
      <c r="V111" s="137"/>
    </row>
    <row r="112" spans="1:45" ht="60" customHeight="1" x14ac:dyDescent="0.2">
      <c r="A112" s="274" t="s">
        <v>1832</v>
      </c>
      <c r="B112" s="137" t="s">
        <v>1490</v>
      </c>
      <c r="C112" s="137" t="s">
        <v>1732</v>
      </c>
      <c r="D112" s="137"/>
      <c r="E112" s="137"/>
      <c r="F112" s="137"/>
      <c r="G112" s="137"/>
      <c r="H112" s="205" t="s">
        <v>77</v>
      </c>
      <c r="I112" s="205" t="s">
        <v>199</v>
      </c>
      <c r="J112" s="326"/>
      <c r="K112" s="223" t="s">
        <v>188</v>
      </c>
      <c r="L112" s="205" t="s">
        <v>77</v>
      </c>
      <c r="M112" s="205" t="s">
        <v>199</v>
      </c>
      <c r="N112" s="205" t="s">
        <v>192</v>
      </c>
      <c r="O112" s="209"/>
      <c r="P112" s="209"/>
      <c r="Q112" s="209"/>
      <c r="R112" s="207"/>
      <c r="S112" s="141" t="s">
        <v>200</v>
      </c>
      <c r="T112" s="137" t="s">
        <v>213</v>
      </c>
      <c r="U112" s="140"/>
      <c r="V112" s="141"/>
    </row>
    <row r="113" spans="1:45" ht="60" customHeight="1" x14ac:dyDescent="0.2">
      <c r="A113" s="274" t="s">
        <v>1931</v>
      </c>
      <c r="B113" s="137" t="s">
        <v>1490</v>
      </c>
      <c r="C113" s="137" t="s">
        <v>1732</v>
      </c>
      <c r="D113" s="137"/>
      <c r="E113" s="137"/>
      <c r="F113" s="137"/>
      <c r="G113" s="137"/>
      <c r="H113" s="205" t="s">
        <v>77</v>
      </c>
      <c r="I113" s="205" t="s">
        <v>121</v>
      </c>
      <c r="J113" s="326"/>
      <c r="K113" s="223" t="s">
        <v>189</v>
      </c>
      <c r="L113" s="205" t="s">
        <v>77</v>
      </c>
      <c r="M113" s="205" t="s">
        <v>121</v>
      </c>
      <c r="N113" s="205" t="s">
        <v>193</v>
      </c>
      <c r="O113" s="209"/>
      <c r="P113" s="209"/>
      <c r="Q113" s="209"/>
      <c r="R113" s="207" t="s">
        <v>275</v>
      </c>
      <c r="S113" s="141"/>
      <c r="T113" s="141"/>
      <c r="U113" s="138"/>
      <c r="V113" s="137"/>
    </row>
    <row r="114" spans="1:45" ht="54.95" customHeight="1" x14ac:dyDescent="0.2">
      <c r="A114" s="274" t="s">
        <v>2318</v>
      </c>
      <c r="B114" s="137" t="s">
        <v>1490</v>
      </c>
      <c r="C114" s="137" t="s">
        <v>2320</v>
      </c>
      <c r="D114" s="137"/>
      <c r="E114" s="137"/>
      <c r="F114" s="137"/>
      <c r="G114" s="137"/>
      <c r="H114" s="205" t="s">
        <v>666</v>
      </c>
      <c r="I114" s="229" t="s">
        <v>860</v>
      </c>
      <c r="J114" s="326"/>
      <c r="K114" s="205" t="s">
        <v>877</v>
      </c>
      <c r="L114" s="205" t="s">
        <v>666</v>
      </c>
      <c r="M114" s="229" t="s">
        <v>860</v>
      </c>
      <c r="N114" s="205"/>
      <c r="O114" s="132"/>
      <c r="P114" s="219"/>
      <c r="Q114" s="286"/>
      <c r="R114" s="135"/>
      <c r="S114" s="235"/>
      <c r="T114" s="153"/>
      <c r="U114" s="132"/>
      <c r="V114" s="132"/>
      <c r="W114" s="133"/>
      <c r="X114" s="133"/>
      <c r="Y114" s="133"/>
      <c r="Z114" s="133"/>
      <c r="AA114" s="219" t="s">
        <v>22</v>
      </c>
      <c r="AB114" s="219" t="s">
        <v>22</v>
      </c>
      <c r="AC114" s="219" t="s">
        <v>22</v>
      </c>
      <c r="AD114" s="294" t="s">
        <v>185</v>
      </c>
      <c r="AE114" s="294" t="s">
        <v>185</v>
      </c>
    </row>
    <row r="115" spans="1:45" ht="54.95" customHeight="1" x14ac:dyDescent="0.2">
      <c r="A115" s="274" t="s">
        <v>2275</v>
      </c>
      <c r="B115" s="137" t="s">
        <v>1490</v>
      </c>
      <c r="C115" s="137" t="s">
        <v>1732</v>
      </c>
      <c r="D115" s="137"/>
      <c r="E115" s="137"/>
      <c r="F115" s="137"/>
      <c r="G115" s="137"/>
      <c r="H115" s="205" t="s">
        <v>77</v>
      </c>
      <c r="I115" s="300" t="s">
        <v>908</v>
      </c>
      <c r="J115" s="326"/>
      <c r="K115" s="205" t="s">
        <v>767</v>
      </c>
      <c r="L115" s="205" t="s">
        <v>77</v>
      </c>
      <c r="M115" s="300" t="s">
        <v>908</v>
      </c>
      <c r="N115" s="205"/>
      <c r="O115" s="132"/>
      <c r="P115" s="219"/>
      <c r="Q115" s="286"/>
      <c r="R115" s="135"/>
      <c r="S115" s="235"/>
      <c r="T115" s="153"/>
      <c r="U115" s="132"/>
      <c r="V115" s="132"/>
      <c r="W115" s="133"/>
      <c r="X115" s="133"/>
      <c r="Y115" s="133"/>
      <c r="Z115" s="133"/>
      <c r="AA115" s="219" t="s">
        <v>22</v>
      </c>
      <c r="AB115" s="294" t="s">
        <v>233</v>
      </c>
      <c r="AC115" s="219"/>
    </row>
    <row r="116" spans="1:45" ht="330" x14ac:dyDescent="0.2">
      <c r="A116" s="274" t="s">
        <v>2154</v>
      </c>
      <c r="B116" s="137" t="s">
        <v>1490</v>
      </c>
      <c r="C116" s="137" t="s">
        <v>2156</v>
      </c>
      <c r="D116" s="164"/>
      <c r="E116" s="164"/>
      <c r="F116" s="164"/>
      <c r="G116" s="164"/>
      <c r="H116" s="252" t="s">
        <v>77</v>
      </c>
      <c r="I116" s="267" t="s">
        <v>399</v>
      </c>
      <c r="J116" s="326"/>
      <c r="K116" s="249" t="s">
        <v>389</v>
      </c>
      <c r="L116" s="252" t="s">
        <v>77</v>
      </c>
      <c r="M116" s="267" t="s">
        <v>399</v>
      </c>
      <c r="N116" s="252" t="s">
        <v>92</v>
      </c>
      <c r="O116" s="254"/>
      <c r="P116" s="254"/>
      <c r="Q116" s="254"/>
      <c r="R116" s="262" t="s">
        <v>64</v>
      </c>
      <c r="S116" s="245" t="s">
        <v>22</v>
      </c>
      <c r="T116" s="232" t="s">
        <v>64</v>
      </c>
      <c r="U116" s="232"/>
      <c r="V116" s="232"/>
    </row>
    <row r="117" spans="1:45" ht="58.5" customHeight="1" x14ac:dyDescent="0.25">
      <c r="A117" s="274" t="s">
        <v>1582</v>
      </c>
      <c r="B117" s="137" t="s">
        <v>1490</v>
      </c>
      <c r="C117" s="137" t="s">
        <v>1584</v>
      </c>
      <c r="D117" s="137"/>
      <c r="E117" s="137"/>
      <c r="F117" s="137"/>
      <c r="G117" s="137"/>
      <c r="H117" s="201" t="s">
        <v>75</v>
      </c>
      <c r="I117" s="265" t="s">
        <v>681</v>
      </c>
      <c r="J117" s="326"/>
      <c r="K117" s="223" t="s">
        <v>70</v>
      </c>
      <c r="L117" s="201" t="s">
        <v>75</v>
      </c>
      <c r="M117" s="265" t="s">
        <v>681</v>
      </c>
      <c r="N117" s="201" t="s">
        <v>91</v>
      </c>
      <c r="O117" s="137" t="s">
        <v>687</v>
      </c>
      <c r="P117" s="240" t="s">
        <v>22</v>
      </c>
      <c r="Q117" s="288" t="s">
        <v>22</v>
      </c>
      <c r="R117" s="201" t="s">
        <v>22</v>
      </c>
      <c r="S117" s="153"/>
      <c r="T117" s="235"/>
      <c r="U117" s="137"/>
      <c r="V117" s="137"/>
    </row>
    <row r="118" spans="1:45" ht="58.5" customHeight="1" x14ac:dyDescent="0.2">
      <c r="A118" s="274" t="s">
        <v>1812</v>
      </c>
      <c r="B118" s="137" t="s">
        <v>1490</v>
      </c>
      <c r="C118" s="137" t="s">
        <v>1584</v>
      </c>
      <c r="D118" s="137"/>
      <c r="E118" s="137"/>
      <c r="F118" s="137"/>
      <c r="G118" s="137"/>
      <c r="H118" s="201" t="s">
        <v>651</v>
      </c>
      <c r="I118" s="225" t="s">
        <v>463</v>
      </c>
      <c r="J118" s="326"/>
      <c r="K118" s="201" t="s">
        <v>675</v>
      </c>
      <c r="L118" s="201" t="s">
        <v>651</v>
      </c>
      <c r="M118" s="225" t="s">
        <v>463</v>
      </c>
      <c r="N118" s="201"/>
      <c r="O118" s="137" t="s">
        <v>688</v>
      </c>
      <c r="P118" s="219" t="s">
        <v>432</v>
      </c>
      <c r="Q118" s="287" t="s">
        <v>22</v>
      </c>
      <c r="R118" s="137" t="s">
        <v>22</v>
      </c>
      <c r="S118" s="153" t="s">
        <v>761</v>
      </c>
      <c r="T118" s="137" t="s">
        <v>22</v>
      </c>
      <c r="U118" s="137"/>
      <c r="V118" s="137"/>
    </row>
    <row r="119" spans="1:45" ht="54.95" customHeight="1" x14ac:dyDescent="0.2">
      <c r="A119" s="274" t="s">
        <v>2253</v>
      </c>
      <c r="B119" s="137" t="s">
        <v>1490</v>
      </c>
      <c r="C119" s="137" t="s">
        <v>1200</v>
      </c>
      <c r="D119" s="137"/>
      <c r="E119" s="137"/>
      <c r="F119" s="137"/>
      <c r="G119" s="137"/>
      <c r="H119" s="201" t="s">
        <v>666</v>
      </c>
      <c r="I119" s="206" t="s">
        <v>629</v>
      </c>
      <c r="J119" s="326"/>
      <c r="K119" s="201" t="s">
        <v>729</v>
      </c>
      <c r="L119" s="201" t="s">
        <v>666</v>
      </c>
      <c r="M119" s="206" t="s">
        <v>629</v>
      </c>
      <c r="N119" s="201"/>
      <c r="O119" s="196"/>
      <c r="P119" s="201" t="s">
        <v>578</v>
      </c>
      <c r="Q119" s="286" t="s">
        <v>65</v>
      </c>
      <c r="R119" s="137" t="s">
        <v>65</v>
      </c>
      <c r="S119" s="153" t="s">
        <v>756</v>
      </c>
      <c r="T119" s="141" t="s">
        <v>65</v>
      </c>
      <c r="U119" s="131"/>
      <c r="V119" s="196"/>
    </row>
    <row r="120" spans="1:45" ht="54.95" customHeight="1" x14ac:dyDescent="0.2">
      <c r="A120" s="274" t="s">
        <v>2033</v>
      </c>
      <c r="B120" s="137" t="s">
        <v>1490</v>
      </c>
      <c r="C120" s="137" t="s">
        <v>1887</v>
      </c>
      <c r="D120" s="137"/>
      <c r="E120" s="137"/>
      <c r="F120" s="137"/>
      <c r="G120" s="137"/>
      <c r="H120" s="201" t="s">
        <v>829</v>
      </c>
      <c r="I120" s="233" t="s">
        <v>763</v>
      </c>
      <c r="J120" s="326"/>
      <c r="K120" s="201" t="s">
        <v>600</v>
      </c>
      <c r="L120" s="201" t="s">
        <v>829</v>
      </c>
      <c r="M120" s="233" t="s">
        <v>763</v>
      </c>
      <c r="N120" s="201" t="s">
        <v>654</v>
      </c>
      <c r="O120" s="196" t="s">
        <v>689</v>
      </c>
      <c r="P120" s="219" t="s">
        <v>65</v>
      </c>
      <c r="Q120" s="286" t="s">
        <v>747</v>
      </c>
      <c r="R120" s="137" t="s">
        <v>753</v>
      </c>
      <c r="S120" s="153" t="s">
        <v>765</v>
      </c>
      <c r="T120" s="141" t="s">
        <v>65</v>
      </c>
      <c r="U120" s="131"/>
      <c r="V120" s="196"/>
    </row>
    <row r="121" spans="1:45" ht="54.95" customHeight="1" x14ac:dyDescent="0.2">
      <c r="A121" s="274" t="s">
        <v>1944</v>
      </c>
      <c r="B121" s="137" t="s">
        <v>1490</v>
      </c>
      <c r="C121" s="137" t="s">
        <v>1946</v>
      </c>
      <c r="D121" s="137"/>
      <c r="E121" s="137"/>
      <c r="F121" s="137"/>
      <c r="G121" s="137"/>
      <c r="H121" s="201" t="s">
        <v>666</v>
      </c>
      <c r="I121" s="206" t="s">
        <v>629</v>
      </c>
      <c r="J121" s="326"/>
      <c r="K121" s="201" t="s">
        <v>665</v>
      </c>
      <c r="L121" s="201" t="s">
        <v>666</v>
      </c>
      <c r="M121" s="206" t="s">
        <v>629</v>
      </c>
      <c r="N121" s="201" t="s">
        <v>664</v>
      </c>
      <c r="O121" s="196" t="s">
        <v>690</v>
      </c>
      <c r="P121" s="219" t="s">
        <v>65</v>
      </c>
      <c r="Q121" s="286" t="s">
        <v>65</v>
      </c>
      <c r="R121" s="137" t="s">
        <v>65</v>
      </c>
      <c r="S121" s="153" t="s">
        <v>214</v>
      </c>
      <c r="T121" s="133" t="s">
        <v>65</v>
      </c>
      <c r="U121" s="131"/>
      <c r="V121" s="196"/>
    </row>
    <row r="122" spans="1:45" ht="60" customHeight="1" x14ac:dyDescent="0.2">
      <c r="A122" s="274" t="s">
        <v>1871</v>
      </c>
      <c r="B122" s="137" t="s">
        <v>1490</v>
      </c>
      <c r="C122" s="137" t="s">
        <v>1873</v>
      </c>
      <c r="D122" s="137"/>
      <c r="E122" s="137"/>
      <c r="F122" s="137"/>
      <c r="G122" s="137"/>
      <c r="H122" s="201" t="s">
        <v>75</v>
      </c>
      <c r="I122" s="214" t="s">
        <v>481</v>
      </c>
      <c r="J122" s="326"/>
      <c r="K122" s="223" t="s">
        <v>318</v>
      </c>
      <c r="L122" s="201" t="s">
        <v>75</v>
      </c>
      <c r="M122" s="214" t="s">
        <v>481</v>
      </c>
      <c r="N122" s="201" t="s">
        <v>327</v>
      </c>
      <c r="O122" s="327"/>
      <c r="P122" s="327"/>
      <c r="Q122" s="327"/>
      <c r="R122" s="208" t="s">
        <v>22</v>
      </c>
      <c r="S122" s="133" t="s">
        <v>22</v>
      </c>
      <c r="T122" s="141" t="s">
        <v>22</v>
      </c>
      <c r="U122" s="153"/>
      <c r="V122" s="133"/>
    </row>
    <row r="123" spans="1:45" ht="54.95" customHeight="1" x14ac:dyDescent="0.2">
      <c r="A123" s="274" t="s">
        <v>2251</v>
      </c>
      <c r="B123" s="137" t="s">
        <v>1490</v>
      </c>
      <c r="C123" s="137" t="s">
        <v>1200</v>
      </c>
      <c r="D123" s="137"/>
      <c r="E123" s="137"/>
      <c r="F123" s="137"/>
      <c r="G123" s="137"/>
      <c r="H123" s="201" t="s">
        <v>75</v>
      </c>
      <c r="I123" s="206" t="s">
        <v>629</v>
      </c>
      <c r="J123" s="326"/>
      <c r="K123" s="201" t="s">
        <v>608</v>
      </c>
      <c r="L123" s="201" t="s">
        <v>75</v>
      </c>
      <c r="M123" s="206" t="s">
        <v>629</v>
      </c>
      <c r="N123" s="201" t="s">
        <v>655</v>
      </c>
      <c r="O123" s="196" t="s">
        <v>691</v>
      </c>
      <c r="P123" s="219" t="s">
        <v>740</v>
      </c>
      <c r="Q123" s="287" t="s">
        <v>22</v>
      </c>
      <c r="R123" s="137" t="s">
        <v>754</v>
      </c>
      <c r="S123" s="153"/>
      <c r="T123" s="137" t="s">
        <v>22</v>
      </c>
      <c r="U123" s="131"/>
      <c r="V123" s="196"/>
    </row>
    <row r="124" spans="1:45" ht="54.95" customHeight="1" x14ac:dyDescent="0.2">
      <c r="A124" s="274" t="s">
        <v>2255</v>
      </c>
      <c r="B124" s="137" t="s">
        <v>1490</v>
      </c>
      <c r="C124" s="137" t="s">
        <v>1200</v>
      </c>
      <c r="D124" s="137"/>
      <c r="E124" s="137"/>
      <c r="F124" s="137"/>
      <c r="G124" s="137"/>
      <c r="H124" s="205" t="s">
        <v>934</v>
      </c>
      <c r="I124" s="206" t="s">
        <v>629</v>
      </c>
      <c r="J124" s="326"/>
      <c r="K124" s="201" t="s">
        <v>854</v>
      </c>
      <c r="L124" s="205" t="s">
        <v>934</v>
      </c>
      <c r="M124" s="206" t="s">
        <v>629</v>
      </c>
      <c r="N124" s="201"/>
      <c r="O124" s="196"/>
      <c r="P124" s="201"/>
      <c r="Q124" s="286"/>
      <c r="R124" s="137"/>
      <c r="S124" s="153"/>
      <c r="T124" s="141"/>
      <c r="U124" s="131"/>
      <c r="V124" s="196"/>
      <c r="W124" s="135"/>
      <c r="X124" s="137"/>
      <c r="Y124" s="137"/>
      <c r="Z124" s="137"/>
      <c r="AA124" s="219" t="s">
        <v>22</v>
      </c>
      <c r="AB124" s="219"/>
      <c r="AC124" s="219" t="s">
        <v>22</v>
      </c>
      <c r="AD124" s="219" t="s">
        <v>22</v>
      </c>
      <c r="AE124" s="219" t="s">
        <v>22</v>
      </c>
      <c r="AF124" s="219" t="s">
        <v>22</v>
      </c>
      <c r="AG124" s="294" t="s">
        <v>185</v>
      </c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</row>
    <row r="125" spans="1:45" ht="60" customHeight="1" x14ac:dyDescent="0.2">
      <c r="A125" s="274" t="s">
        <v>2028</v>
      </c>
      <c r="B125" s="137" t="s">
        <v>1490</v>
      </c>
      <c r="C125" s="137" t="s">
        <v>1880</v>
      </c>
      <c r="D125" s="137"/>
      <c r="E125" s="137"/>
      <c r="F125" s="137"/>
      <c r="G125" s="137"/>
      <c r="H125" s="201" t="s">
        <v>77</v>
      </c>
      <c r="I125" s="217" t="s">
        <v>82</v>
      </c>
      <c r="J125" s="326"/>
      <c r="K125" s="223" t="s">
        <v>384</v>
      </c>
      <c r="L125" s="201" t="s">
        <v>77</v>
      </c>
      <c r="M125" s="217" t="s">
        <v>82</v>
      </c>
      <c r="N125" s="201" t="s">
        <v>385</v>
      </c>
      <c r="O125" s="327"/>
      <c r="P125" s="327"/>
      <c r="Q125" s="327"/>
      <c r="R125" s="209" t="s">
        <v>316</v>
      </c>
      <c r="S125" s="132" t="s">
        <v>65</v>
      </c>
      <c r="T125" s="146" t="s">
        <v>65</v>
      </c>
      <c r="U125" s="138"/>
      <c r="V125" s="137"/>
    </row>
    <row r="126" spans="1:45" ht="60" customHeight="1" x14ac:dyDescent="0.2">
      <c r="A126" s="274" t="s">
        <v>1878</v>
      </c>
      <c r="B126" s="137" t="s">
        <v>1490</v>
      </c>
      <c r="C126" s="137" t="s">
        <v>1880</v>
      </c>
      <c r="D126" s="137"/>
      <c r="E126" s="137"/>
      <c r="F126" s="137"/>
      <c r="G126" s="137"/>
      <c r="H126" s="201" t="s">
        <v>273</v>
      </c>
      <c r="I126" s="201" t="s">
        <v>216</v>
      </c>
      <c r="J126" s="326"/>
      <c r="K126" s="223" t="s">
        <v>312</v>
      </c>
      <c r="L126" s="201" t="s">
        <v>273</v>
      </c>
      <c r="M126" s="201" t="s">
        <v>216</v>
      </c>
      <c r="N126" s="201" t="s">
        <v>280</v>
      </c>
      <c r="O126" s="208"/>
      <c r="P126" s="208"/>
      <c r="Q126" s="208"/>
      <c r="R126" s="209" t="s">
        <v>296</v>
      </c>
      <c r="S126" s="141"/>
      <c r="T126" s="132" t="s">
        <v>200</v>
      </c>
      <c r="U126" s="138"/>
      <c r="V126" s="137"/>
    </row>
    <row r="127" spans="1:45" ht="60" customHeight="1" x14ac:dyDescent="0.2">
      <c r="A127" s="274" t="s">
        <v>1941</v>
      </c>
      <c r="B127" s="137" t="s">
        <v>1490</v>
      </c>
      <c r="C127" s="137" t="s">
        <v>1163</v>
      </c>
      <c r="D127" s="137"/>
      <c r="E127" s="137"/>
      <c r="F127" s="137"/>
      <c r="G127" s="137"/>
      <c r="H127" s="201" t="s">
        <v>273</v>
      </c>
      <c r="I127" s="205" t="s">
        <v>462</v>
      </c>
      <c r="J127" s="326"/>
      <c r="K127" s="223" t="s">
        <v>169</v>
      </c>
      <c r="L127" s="201" t="s">
        <v>273</v>
      </c>
      <c r="M127" s="205" t="s">
        <v>462</v>
      </c>
      <c r="N127" s="201" t="s">
        <v>172</v>
      </c>
      <c r="O127" s="201"/>
      <c r="P127" s="201"/>
      <c r="Q127" s="201"/>
      <c r="R127" s="201" t="s">
        <v>316</v>
      </c>
      <c r="S127" s="148" t="s">
        <v>22</v>
      </c>
      <c r="T127" s="137" t="s">
        <v>22</v>
      </c>
      <c r="U127" s="138"/>
      <c r="V127" s="137"/>
    </row>
    <row r="128" spans="1:45" ht="54.95" customHeight="1" x14ac:dyDescent="0.2">
      <c r="A128" s="274" t="s">
        <v>2180</v>
      </c>
      <c r="B128" s="137" t="s">
        <v>1490</v>
      </c>
      <c r="C128" s="137" t="s">
        <v>1163</v>
      </c>
      <c r="D128" s="137"/>
      <c r="E128" s="137"/>
      <c r="F128" s="137"/>
      <c r="G128" s="137"/>
      <c r="H128" s="201" t="s">
        <v>666</v>
      </c>
      <c r="I128" s="206" t="s">
        <v>629</v>
      </c>
      <c r="J128" s="326"/>
      <c r="K128" s="201" t="s">
        <v>550</v>
      </c>
      <c r="L128" s="201" t="s">
        <v>666</v>
      </c>
      <c r="M128" s="206" t="s">
        <v>629</v>
      </c>
      <c r="N128" s="201" t="s">
        <v>172</v>
      </c>
      <c r="O128" s="196" t="s">
        <v>685</v>
      </c>
      <c r="P128" s="208" t="s">
        <v>741</v>
      </c>
      <c r="Q128" s="286" t="s">
        <v>65</v>
      </c>
      <c r="R128" s="137" t="s">
        <v>426</v>
      </c>
      <c r="S128" s="153" t="s">
        <v>200</v>
      </c>
      <c r="T128" s="137" t="s">
        <v>22</v>
      </c>
      <c r="U128" s="131"/>
      <c r="V128" s="196"/>
    </row>
    <row r="129" spans="1:47" ht="54.95" customHeight="1" x14ac:dyDescent="0.2">
      <c r="A129" s="274" t="s">
        <v>2181</v>
      </c>
      <c r="B129" s="137" t="s">
        <v>1490</v>
      </c>
      <c r="C129" s="137" t="s">
        <v>1163</v>
      </c>
      <c r="D129" s="137"/>
      <c r="E129" s="137"/>
      <c r="F129" s="137"/>
      <c r="G129" s="137"/>
      <c r="H129" s="201" t="s">
        <v>666</v>
      </c>
      <c r="I129" s="206" t="s">
        <v>629</v>
      </c>
      <c r="J129" s="326"/>
      <c r="K129" s="201" t="s">
        <v>726</v>
      </c>
      <c r="L129" s="201" t="s">
        <v>666</v>
      </c>
      <c r="M129" s="206" t="s">
        <v>629</v>
      </c>
      <c r="N129" s="201"/>
      <c r="O129" s="196"/>
      <c r="P129" s="208" t="s">
        <v>578</v>
      </c>
      <c r="Q129" s="286" t="s">
        <v>65</v>
      </c>
      <c r="R129" s="137" t="s">
        <v>65</v>
      </c>
      <c r="S129" s="153" t="s">
        <v>764</v>
      </c>
      <c r="T129" s="141" t="s">
        <v>768</v>
      </c>
      <c r="U129" s="131"/>
      <c r="V129" s="196"/>
    </row>
    <row r="130" spans="1:47" ht="54.95" customHeight="1" x14ac:dyDescent="0.2">
      <c r="A130" s="274" t="s">
        <v>2265</v>
      </c>
      <c r="B130" s="137" t="s">
        <v>1490</v>
      </c>
      <c r="C130" s="137" t="s">
        <v>2258</v>
      </c>
      <c r="D130" s="137"/>
      <c r="E130" s="137"/>
      <c r="F130" s="137"/>
      <c r="G130" s="137"/>
      <c r="H130" s="201" t="s">
        <v>77</v>
      </c>
      <c r="I130" s="264" t="s">
        <v>909</v>
      </c>
      <c r="J130" s="326"/>
      <c r="K130" s="201" t="s">
        <v>762</v>
      </c>
      <c r="L130" s="201" t="s">
        <v>77</v>
      </c>
      <c r="M130" s="264" t="s">
        <v>909</v>
      </c>
      <c r="N130" s="201"/>
      <c r="O130" s="196"/>
      <c r="P130" s="208"/>
      <c r="Q130" s="286"/>
      <c r="R130" s="137"/>
      <c r="S130" s="137"/>
      <c r="T130" s="141"/>
      <c r="U130" s="256"/>
      <c r="V130" s="196"/>
      <c r="W130" s="135"/>
      <c r="X130" s="135"/>
      <c r="Y130" s="135"/>
      <c r="Z130" s="135"/>
      <c r="AA130" s="208" t="s">
        <v>22</v>
      </c>
      <c r="AB130" s="208" t="s">
        <v>22</v>
      </c>
      <c r="AC130" s="208" t="s">
        <v>22</v>
      </c>
      <c r="AD130" s="224" t="s">
        <v>185</v>
      </c>
      <c r="AE130" s="224" t="s">
        <v>185</v>
      </c>
    </row>
    <row r="131" spans="1:47" ht="54.95" customHeight="1" x14ac:dyDescent="0.2">
      <c r="A131" s="274" t="s">
        <v>2232</v>
      </c>
      <c r="B131" s="137" t="s">
        <v>1490</v>
      </c>
      <c r="C131" s="137" t="s">
        <v>2236</v>
      </c>
      <c r="D131" s="137"/>
      <c r="E131" s="137"/>
      <c r="F131" s="137"/>
      <c r="G131" s="137"/>
      <c r="H131" s="201" t="s">
        <v>715</v>
      </c>
      <c r="I131" s="276" t="s">
        <v>716</v>
      </c>
      <c r="J131" s="326"/>
      <c r="K131" s="201" t="s">
        <v>734</v>
      </c>
      <c r="L131" s="201" t="s">
        <v>715</v>
      </c>
      <c r="M131" s="276" t="s">
        <v>716</v>
      </c>
      <c r="N131" s="201"/>
      <c r="O131" s="275" t="s">
        <v>717</v>
      </c>
      <c r="P131" s="219" t="s">
        <v>309</v>
      </c>
      <c r="Q131" s="286" t="s">
        <v>65</v>
      </c>
      <c r="R131" s="201" t="s">
        <v>753</v>
      </c>
      <c r="S131" s="278" t="s">
        <v>22</v>
      </c>
      <c r="T131" s="219"/>
      <c r="U131" s="131"/>
      <c r="V131" s="275"/>
    </row>
    <row r="132" spans="1:47" ht="60" customHeight="1" x14ac:dyDescent="0.25">
      <c r="A132" s="274" t="s">
        <v>2168</v>
      </c>
      <c r="B132" s="137" t="s">
        <v>1490</v>
      </c>
      <c r="C132" s="137" t="s">
        <v>2170</v>
      </c>
      <c r="D132" s="137"/>
      <c r="E132" s="137"/>
      <c r="F132" s="137"/>
      <c r="G132" s="137"/>
      <c r="H132" s="201" t="s">
        <v>77</v>
      </c>
      <c r="I132" s="211" t="s">
        <v>587</v>
      </c>
      <c r="J132" s="326"/>
      <c r="K132" s="223" t="s">
        <v>584</v>
      </c>
      <c r="L132" s="201" t="s">
        <v>77</v>
      </c>
      <c r="M132" s="211" t="s">
        <v>587</v>
      </c>
      <c r="N132" s="201" t="s">
        <v>585</v>
      </c>
      <c r="O132" s="240" t="s">
        <v>22</v>
      </c>
      <c r="P132" s="240"/>
      <c r="Q132" s="240"/>
      <c r="R132" s="240" t="s">
        <v>22</v>
      </c>
      <c r="S132" s="133"/>
      <c r="T132" s="141"/>
      <c r="U132" s="153"/>
      <c r="V132" s="133"/>
    </row>
    <row r="133" spans="1:47" ht="54.95" customHeight="1" x14ac:dyDescent="0.2">
      <c r="A133" s="274" t="s">
        <v>2215</v>
      </c>
      <c r="B133" s="137" t="s">
        <v>1490</v>
      </c>
      <c r="C133" s="137" t="s">
        <v>2170</v>
      </c>
      <c r="D133" s="137"/>
      <c r="E133" s="137"/>
      <c r="F133" s="137"/>
      <c r="G133" s="137"/>
      <c r="H133" s="201" t="s">
        <v>77</v>
      </c>
      <c r="I133" s="203" t="s">
        <v>199</v>
      </c>
      <c r="J133" s="326"/>
      <c r="K133" s="201" t="s">
        <v>612</v>
      </c>
      <c r="L133" s="201" t="s">
        <v>77</v>
      </c>
      <c r="M133" s="203" t="s">
        <v>199</v>
      </c>
      <c r="N133" s="201" t="s">
        <v>613</v>
      </c>
      <c r="O133" s="196" t="s">
        <v>692</v>
      </c>
      <c r="P133" s="219" t="s">
        <v>64</v>
      </c>
      <c r="Q133" s="287" t="s">
        <v>22</v>
      </c>
      <c r="R133" s="201" t="s">
        <v>22</v>
      </c>
      <c r="S133" s="153" t="s">
        <v>64</v>
      </c>
      <c r="T133" s="141"/>
      <c r="U133" s="131"/>
      <c r="V133" s="196"/>
    </row>
    <row r="134" spans="1:47" ht="60" customHeight="1" x14ac:dyDescent="0.2">
      <c r="A134" s="274" t="s">
        <v>2136</v>
      </c>
      <c r="B134" s="137" t="s">
        <v>1490</v>
      </c>
      <c r="C134" s="137" t="s">
        <v>2138</v>
      </c>
      <c r="D134" s="137"/>
      <c r="E134" s="137"/>
      <c r="F134" s="137"/>
      <c r="G134" s="137"/>
      <c r="H134" s="201" t="s">
        <v>77</v>
      </c>
      <c r="I134" s="204" t="s">
        <v>395</v>
      </c>
      <c r="J134" s="326"/>
      <c r="K134" s="223" t="s">
        <v>497</v>
      </c>
      <c r="L134" s="201" t="s">
        <v>77</v>
      </c>
      <c r="M134" s="204" t="s">
        <v>395</v>
      </c>
      <c r="N134" s="201" t="s">
        <v>444</v>
      </c>
      <c r="O134" s="201" t="s">
        <v>65</v>
      </c>
      <c r="P134" s="201"/>
      <c r="Q134" s="201"/>
      <c r="R134" s="208" t="s">
        <v>453</v>
      </c>
      <c r="S134" s="268" t="s">
        <v>228</v>
      </c>
      <c r="T134" s="137"/>
      <c r="U134" s="138"/>
      <c r="V134" s="137"/>
    </row>
    <row r="135" spans="1:47" ht="60" customHeight="1" x14ac:dyDescent="0.2">
      <c r="A135" s="274" t="s">
        <v>1815</v>
      </c>
      <c r="B135" s="137" t="s">
        <v>1490</v>
      </c>
      <c r="C135" s="137" t="s">
        <v>1523</v>
      </c>
      <c r="D135" s="137"/>
      <c r="E135" s="137"/>
      <c r="F135" s="137"/>
      <c r="G135" s="137"/>
      <c r="H135" s="201" t="s">
        <v>75</v>
      </c>
      <c r="I135" s="213" t="s">
        <v>546</v>
      </c>
      <c r="J135" s="326"/>
      <c r="K135" s="223" t="s">
        <v>545</v>
      </c>
      <c r="L135" s="201" t="s">
        <v>75</v>
      </c>
      <c r="M135" s="213" t="s">
        <v>546</v>
      </c>
      <c r="N135" s="201" t="s">
        <v>173</v>
      </c>
      <c r="O135" s="208" t="s">
        <v>22</v>
      </c>
      <c r="P135" s="208"/>
      <c r="Q135" s="208"/>
      <c r="R135" s="201" t="s">
        <v>65</v>
      </c>
      <c r="S135" s="141"/>
      <c r="T135" s="132"/>
      <c r="U135" s="138"/>
      <c r="V135" s="137"/>
    </row>
    <row r="136" spans="1:47" ht="54.95" customHeight="1" x14ac:dyDescent="0.25">
      <c r="A136" s="274" t="s">
        <v>1855</v>
      </c>
      <c r="B136" s="137" t="s">
        <v>1490</v>
      </c>
      <c r="C136" s="137" t="s">
        <v>1523</v>
      </c>
      <c r="D136" s="137"/>
      <c r="E136" s="137"/>
      <c r="F136" s="137"/>
      <c r="G136" s="137"/>
      <c r="H136" s="201" t="s">
        <v>179</v>
      </c>
      <c r="I136" s="205" t="s">
        <v>536</v>
      </c>
      <c r="J136" s="326"/>
      <c r="K136" s="223" t="s">
        <v>231</v>
      </c>
      <c r="L136" s="201" t="s">
        <v>179</v>
      </c>
      <c r="M136" s="205" t="s">
        <v>536</v>
      </c>
      <c r="N136" s="201" t="s">
        <v>180</v>
      </c>
      <c r="O136" s="132" t="s">
        <v>693</v>
      </c>
      <c r="P136" s="240"/>
      <c r="Q136" s="240"/>
      <c r="R136" s="201"/>
      <c r="S136" s="140"/>
      <c r="T136" s="132"/>
      <c r="U136" s="132"/>
      <c r="V136" s="132"/>
    </row>
    <row r="137" spans="1:47" s="296" customFormat="1" ht="54.95" customHeight="1" x14ac:dyDescent="0.2">
      <c r="A137" s="274" t="s">
        <v>2184</v>
      </c>
      <c r="B137" s="137" t="s">
        <v>1490</v>
      </c>
      <c r="C137" s="137" t="s">
        <v>1172</v>
      </c>
      <c r="D137" s="137"/>
      <c r="E137" s="137"/>
      <c r="F137" s="137"/>
      <c r="G137" s="137"/>
      <c r="H137" s="223" t="s">
        <v>75</v>
      </c>
      <c r="I137" s="223" t="s">
        <v>629</v>
      </c>
      <c r="J137" s="326"/>
      <c r="K137" s="223" t="s">
        <v>548</v>
      </c>
      <c r="L137" s="223" t="s">
        <v>75</v>
      </c>
      <c r="M137" s="223" t="s">
        <v>629</v>
      </c>
      <c r="N137" s="223" t="s">
        <v>549</v>
      </c>
      <c r="O137" s="136" t="s">
        <v>694</v>
      </c>
      <c r="P137" s="223" t="s">
        <v>22</v>
      </c>
      <c r="Q137" s="298" t="s">
        <v>22</v>
      </c>
      <c r="R137" s="223" t="s">
        <v>22</v>
      </c>
      <c r="S137" s="299"/>
      <c r="T137" s="136"/>
      <c r="U137" s="136"/>
      <c r="V137" s="136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U137" s="394"/>
    </row>
    <row r="138" spans="1:47" ht="54.95" customHeight="1" x14ac:dyDescent="0.2">
      <c r="A138" s="274" t="s">
        <v>2185</v>
      </c>
      <c r="B138" s="137" t="s">
        <v>1490</v>
      </c>
      <c r="C138" s="137" t="s">
        <v>1172</v>
      </c>
      <c r="D138" s="137"/>
      <c r="E138" s="137"/>
      <c r="F138" s="137"/>
      <c r="G138" s="137"/>
      <c r="H138" s="201" t="s">
        <v>666</v>
      </c>
      <c r="I138" s="206" t="s">
        <v>629</v>
      </c>
      <c r="J138" s="326"/>
      <c r="K138" s="201" t="s">
        <v>673</v>
      </c>
      <c r="L138" s="201" t="s">
        <v>666</v>
      </c>
      <c r="M138" s="206" t="s">
        <v>629</v>
      </c>
      <c r="N138" s="201" t="s">
        <v>674</v>
      </c>
      <c r="O138" s="132" t="s">
        <v>695</v>
      </c>
      <c r="P138" s="201" t="s">
        <v>65</v>
      </c>
      <c r="Q138" s="286" t="s">
        <v>65</v>
      </c>
      <c r="R138" s="137" t="s">
        <v>65</v>
      </c>
      <c r="S138" s="142" t="s">
        <v>757</v>
      </c>
      <c r="T138" s="133" t="s">
        <v>65</v>
      </c>
      <c r="U138" s="150"/>
      <c r="V138" s="132"/>
    </row>
    <row r="139" spans="1:47" ht="54.95" customHeight="1" x14ac:dyDescent="0.2">
      <c r="A139" s="274" t="s">
        <v>2187</v>
      </c>
      <c r="B139" s="137" t="s">
        <v>1490</v>
      </c>
      <c r="C139" s="137" t="s">
        <v>1172</v>
      </c>
      <c r="D139" s="137"/>
      <c r="E139" s="137"/>
      <c r="F139" s="137"/>
      <c r="G139" s="137"/>
      <c r="H139" s="205" t="s">
        <v>934</v>
      </c>
      <c r="I139" s="303" t="s">
        <v>629</v>
      </c>
      <c r="J139" s="326"/>
      <c r="K139" s="201" t="s">
        <v>812</v>
      </c>
      <c r="L139" s="205" t="s">
        <v>934</v>
      </c>
      <c r="M139" s="303" t="s">
        <v>629</v>
      </c>
      <c r="N139" s="201"/>
      <c r="O139" s="196"/>
      <c r="P139" s="208"/>
      <c r="Q139" s="286"/>
      <c r="R139" s="137"/>
      <c r="S139" s="138"/>
      <c r="T139" s="141"/>
      <c r="U139" s="256"/>
      <c r="V139" s="196"/>
      <c r="W139" s="135"/>
      <c r="X139" s="137"/>
      <c r="Y139" s="135"/>
      <c r="Z139" s="137"/>
      <c r="AA139" s="208" t="s">
        <v>22</v>
      </c>
      <c r="AB139" s="208" t="s">
        <v>22</v>
      </c>
      <c r="AC139" s="208" t="s">
        <v>22</v>
      </c>
      <c r="AD139" s="208" t="s">
        <v>22</v>
      </c>
      <c r="AE139" s="208" t="s">
        <v>22</v>
      </c>
      <c r="AF139" s="208" t="s">
        <v>22</v>
      </c>
      <c r="AG139" s="224" t="s">
        <v>185</v>
      </c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</row>
    <row r="140" spans="1:47" ht="60" customHeight="1" x14ac:dyDescent="0.2">
      <c r="A140" s="274" t="s">
        <v>1863</v>
      </c>
      <c r="B140" s="137" t="s">
        <v>1490</v>
      </c>
      <c r="C140" s="137" t="s">
        <v>1865</v>
      </c>
      <c r="D140" s="137"/>
      <c r="E140" s="137"/>
      <c r="F140" s="137"/>
      <c r="G140" s="137"/>
      <c r="H140" s="214" t="s">
        <v>380</v>
      </c>
      <c r="I140" s="205" t="s">
        <v>653</v>
      </c>
      <c r="J140" s="326"/>
      <c r="K140" s="205" t="s">
        <v>240</v>
      </c>
      <c r="L140" s="214" t="s">
        <v>380</v>
      </c>
      <c r="M140" s="205" t="s">
        <v>653</v>
      </c>
      <c r="N140" s="205" t="s">
        <v>410</v>
      </c>
      <c r="O140" s="219" t="s">
        <v>22</v>
      </c>
      <c r="P140" s="219"/>
      <c r="Q140" s="219"/>
      <c r="R140" s="219" t="s">
        <v>22</v>
      </c>
      <c r="S140" s="219" t="s">
        <v>22</v>
      </c>
      <c r="T140" s="219" t="s">
        <v>22</v>
      </c>
      <c r="U140" s="137"/>
      <c r="V140" s="273"/>
    </row>
    <row r="141" spans="1:47" ht="60" customHeight="1" x14ac:dyDescent="0.2">
      <c r="A141" s="274" t="s">
        <v>1972</v>
      </c>
      <c r="B141" s="137" t="s">
        <v>1490</v>
      </c>
      <c r="C141" s="137" t="s">
        <v>1976</v>
      </c>
      <c r="D141" s="137"/>
      <c r="E141" s="137"/>
      <c r="F141" s="137"/>
      <c r="G141" s="137"/>
      <c r="H141" s="201" t="s">
        <v>340</v>
      </c>
      <c r="I141" s="201" t="s">
        <v>483</v>
      </c>
      <c r="J141" s="326"/>
      <c r="K141" s="223" t="s">
        <v>335</v>
      </c>
      <c r="L141" s="201" t="s">
        <v>340</v>
      </c>
      <c r="M141" s="201" t="s">
        <v>483</v>
      </c>
      <c r="N141" s="201" t="s">
        <v>339</v>
      </c>
      <c r="O141" s="208"/>
      <c r="P141" s="208"/>
      <c r="Q141" s="208"/>
      <c r="R141" s="208" t="s">
        <v>22</v>
      </c>
      <c r="S141" s="141" t="s">
        <v>447</v>
      </c>
      <c r="T141" s="133" t="s">
        <v>233</v>
      </c>
      <c r="U141" s="138"/>
      <c r="V141" s="137"/>
    </row>
    <row r="142" spans="1:47" ht="60" customHeight="1" x14ac:dyDescent="0.2">
      <c r="A142" s="274" t="s">
        <v>2357</v>
      </c>
      <c r="B142" s="137" t="e">
        <v>#N/A</v>
      </c>
      <c r="C142" s="137" t="e">
        <v>#N/A</v>
      </c>
      <c r="D142" s="137"/>
      <c r="E142" s="137"/>
      <c r="F142" s="137"/>
      <c r="G142" s="137"/>
      <c r="H142" s="201" t="s">
        <v>175</v>
      </c>
      <c r="I142" s="201" t="s">
        <v>216</v>
      </c>
      <c r="J142" s="326"/>
      <c r="K142" s="223" t="s">
        <v>272</v>
      </c>
      <c r="L142" s="201" t="s">
        <v>175</v>
      </c>
      <c r="M142" s="201" t="s">
        <v>216</v>
      </c>
      <c r="N142" s="201" t="s">
        <v>256</v>
      </c>
      <c r="O142" s="208"/>
      <c r="P142" s="208"/>
      <c r="Q142" s="208"/>
      <c r="R142" s="219"/>
      <c r="S142" s="146"/>
      <c r="T142" s="132"/>
      <c r="U142" s="153"/>
      <c r="V142" s="133"/>
    </row>
    <row r="143" spans="1:47" ht="60" customHeight="1" x14ac:dyDescent="0.2">
      <c r="A143" s="274" t="s">
        <v>2073</v>
      </c>
      <c r="B143" s="137" t="s">
        <v>1490</v>
      </c>
      <c r="C143" s="137" t="s">
        <v>1912</v>
      </c>
      <c r="D143" s="137"/>
      <c r="E143" s="137"/>
      <c r="F143" s="137"/>
      <c r="G143" s="137"/>
      <c r="H143" s="201" t="s">
        <v>77</v>
      </c>
      <c r="I143" s="201" t="s">
        <v>406</v>
      </c>
      <c r="J143" s="326"/>
      <c r="K143" s="223" t="s">
        <v>1015</v>
      </c>
      <c r="L143" s="201" t="s">
        <v>77</v>
      </c>
      <c r="M143" s="201" t="s">
        <v>406</v>
      </c>
      <c r="N143" s="201" t="s">
        <v>405</v>
      </c>
      <c r="O143" s="207"/>
      <c r="P143" s="207"/>
      <c r="Q143" s="207"/>
      <c r="R143" s="208" t="s">
        <v>22</v>
      </c>
      <c r="S143" s="136" t="s">
        <v>185</v>
      </c>
      <c r="T143" s="141"/>
      <c r="U143" s="140"/>
      <c r="V143" s="141"/>
    </row>
    <row r="144" spans="1:47" ht="54.95" customHeight="1" x14ac:dyDescent="0.25">
      <c r="A144" s="274" t="s">
        <v>1721</v>
      </c>
      <c r="B144" s="137" t="s">
        <v>1490</v>
      </c>
      <c r="C144" s="137" t="s">
        <v>1723</v>
      </c>
      <c r="D144" s="137"/>
      <c r="E144" s="137"/>
      <c r="F144" s="137"/>
      <c r="G144" s="137"/>
      <c r="H144" s="214" t="s">
        <v>75</v>
      </c>
      <c r="I144" s="265" t="s">
        <v>682</v>
      </c>
      <c r="J144" s="326"/>
      <c r="K144" s="228" t="s">
        <v>59</v>
      </c>
      <c r="L144" s="214" t="s">
        <v>75</v>
      </c>
      <c r="M144" s="265" t="s">
        <v>682</v>
      </c>
      <c r="N144" s="214" t="s">
        <v>95</v>
      </c>
      <c r="O144" s="178" t="s">
        <v>699</v>
      </c>
      <c r="P144" s="238"/>
      <c r="Q144" s="238"/>
      <c r="R144" s="201"/>
      <c r="S144" s="140"/>
      <c r="T144" s="141"/>
      <c r="U144" s="141"/>
      <c r="V144" s="178"/>
    </row>
    <row r="145" spans="1:45" ht="54.95" customHeight="1" x14ac:dyDescent="0.2">
      <c r="A145" s="274" t="s">
        <v>2121</v>
      </c>
      <c r="B145" s="137" t="s">
        <v>1490</v>
      </c>
      <c r="C145" s="137" t="s">
        <v>2123</v>
      </c>
      <c r="D145" s="137"/>
      <c r="E145" s="137"/>
      <c r="F145" s="137"/>
      <c r="G145" s="137"/>
      <c r="H145" s="214" t="s">
        <v>77</v>
      </c>
      <c r="I145" s="225" t="s">
        <v>463</v>
      </c>
      <c r="J145" s="326"/>
      <c r="K145" s="259" t="s">
        <v>1016</v>
      </c>
      <c r="L145" s="214" t="s">
        <v>77</v>
      </c>
      <c r="M145" s="225" t="s">
        <v>463</v>
      </c>
      <c r="N145" s="214"/>
      <c r="O145" s="141" t="s">
        <v>704</v>
      </c>
      <c r="P145" s="207"/>
      <c r="Q145" s="207"/>
      <c r="R145" s="201"/>
      <c r="S145" s="142"/>
      <c r="T145" s="141"/>
      <c r="U145" s="141"/>
      <c r="V145" s="141"/>
    </row>
    <row r="146" spans="1:45" ht="60" customHeight="1" x14ac:dyDescent="0.2">
      <c r="A146" s="274" t="s">
        <v>1574</v>
      </c>
      <c r="B146" s="137" t="s">
        <v>1490</v>
      </c>
      <c r="C146" s="137" t="s">
        <v>1578</v>
      </c>
      <c r="D146" s="137"/>
      <c r="E146" s="137"/>
      <c r="F146" s="137"/>
      <c r="G146" s="137"/>
      <c r="H146" s="201" t="s">
        <v>104</v>
      </c>
      <c r="I146" s="201" t="s">
        <v>82</v>
      </c>
      <c r="J146" s="326"/>
      <c r="K146" s="223" t="s">
        <v>7</v>
      </c>
      <c r="L146" s="201" t="s">
        <v>104</v>
      </c>
      <c r="M146" s="201" t="s">
        <v>82</v>
      </c>
      <c r="N146" s="201" t="s">
        <v>96</v>
      </c>
      <c r="O146" s="209"/>
      <c r="P146" s="209"/>
      <c r="Q146" s="209"/>
      <c r="R146" s="209" t="s">
        <v>278</v>
      </c>
      <c r="S146" s="141"/>
      <c r="T146" s="132" t="s">
        <v>64</v>
      </c>
      <c r="U146" s="153"/>
      <c r="V146" s="133"/>
    </row>
    <row r="147" spans="1:45" ht="60" customHeight="1" x14ac:dyDescent="0.2">
      <c r="A147" s="274" t="s">
        <v>1753</v>
      </c>
      <c r="B147" s="137" t="s">
        <v>1490</v>
      </c>
      <c r="C147" s="137" t="s">
        <v>1755</v>
      </c>
      <c r="D147" s="137"/>
      <c r="E147" s="137"/>
      <c r="F147" s="137"/>
      <c r="G147" s="137"/>
      <c r="H147" s="214" t="s">
        <v>123</v>
      </c>
      <c r="I147" s="214" t="s">
        <v>120</v>
      </c>
      <c r="J147" s="326"/>
      <c r="K147" s="228" t="s">
        <v>116</v>
      </c>
      <c r="L147" s="214" t="s">
        <v>123</v>
      </c>
      <c r="M147" s="214" t="s">
        <v>120</v>
      </c>
      <c r="N147" s="214" t="s">
        <v>117</v>
      </c>
      <c r="O147" s="201"/>
      <c r="P147" s="201"/>
      <c r="Q147" s="201"/>
      <c r="R147" s="208" t="s">
        <v>22</v>
      </c>
      <c r="S147" s="146" t="s">
        <v>22</v>
      </c>
      <c r="T147" s="133" t="s">
        <v>22</v>
      </c>
      <c r="U147" s="138"/>
      <c r="V147" s="137"/>
    </row>
    <row r="148" spans="1:45" ht="54.95" customHeight="1" x14ac:dyDescent="0.2">
      <c r="A148" s="274" t="s">
        <v>2295</v>
      </c>
      <c r="B148" s="137" t="s">
        <v>1490</v>
      </c>
      <c r="C148" s="137" t="s">
        <v>2297</v>
      </c>
      <c r="D148" s="137"/>
      <c r="E148" s="137"/>
      <c r="F148" s="137"/>
      <c r="G148" s="137"/>
      <c r="H148" s="201" t="s">
        <v>77</v>
      </c>
      <c r="I148" s="264" t="s">
        <v>910</v>
      </c>
      <c r="J148" s="326"/>
      <c r="K148" s="201" t="s">
        <v>755</v>
      </c>
      <c r="L148" s="201" t="s">
        <v>77</v>
      </c>
      <c r="M148" s="264" t="s">
        <v>910</v>
      </c>
      <c r="N148" s="201"/>
      <c r="O148" s="132"/>
      <c r="P148" s="201"/>
      <c r="Q148" s="286"/>
      <c r="R148" s="137"/>
      <c r="S148" s="142"/>
      <c r="T148" s="133"/>
      <c r="U148" s="150"/>
      <c r="V148" s="132"/>
      <c r="W148" s="133"/>
      <c r="X148" s="133"/>
      <c r="Y148" s="133"/>
      <c r="Z148" s="133"/>
      <c r="AA148" s="219" t="s">
        <v>22</v>
      </c>
      <c r="AB148" s="219" t="s">
        <v>22</v>
      </c>
      <c r="AC148" s="219" t="s">
        <v>22</v>
      </c>
      <c r="AD148" s="294" t="s">
        <v>185</v>
      </c>
      <c r="AE148" s="294" t="s">
        <v>185</v>
      </c>
    </row>
    <row r="149" spans="1:45" ht="54.95" customHeight="1" x14ac:dyDescent="0.2">
      <c r="A149" s="274" t="s">
        <v>2269</v>
      </c>
      <c r="B149" s="137" t="s">
        <v>1490</v>
      </c>
      <c r="C149" s="137" t="s">
        <v>1211</v>
      </c>
      <c r="D149" s="137"/>
      <c r="E149" s="137"/>
      <c r="F149" s="137"/>
      <c r="G149" s="137"/>
      <c r="H149" s="201" t="s">
        <v>666</v>
      </c>
      <c r="I149" s="206" t="s">
        <v>629</v>
      </c>
      <c r="J149" s="326"/>
      <c r="K149" s="215" t="s">
        <v>725</v>
      </c>
      <c r="L149" s="201" t="s">
        <v>666</v>
      </c>
      <c r="M149" s="206" t="s">
        <v>629</v>
      </c>
      <c r="N149" s="214"/>
      <c r="O149" s="141"/>
      <c r="P149" s="207" t="s">
        <v>578</v>
      </c>
      <c r="Q149" s="286" t="s">
        <v>748</v>
      </c>
      <c r="R149" s="137" t="s">
        <v>598</v>
      </c>
      <c r="S149" s="142" t="s">
        <v>757</v>
      </c>
      <c r="T149" s="141" t="s">
        <v>65</v>
      </c>
      <c r="U149" s="141"/>
      <c r="V149" s="141"/>
    </row>
    <row r="150" spans="1:45" ht="54.95" customHeight="1" x14ac:dyDescent="0.2">
      <c r="A150" s="274" t="s">
        <v>2271</v>
      </c>
      <c r="B150" s="137" t="s">
        <v>1490</v>
      </c>
      <c r="C150" s="137" t="s">
        <v>1211</v>
      </c>
      <c r="D150" s="137"/>
      <c r="E150" s="137"/>
      <c r="F150" s="137"/>
      <c r="G150" s="137"/>
      <c r="H150" s="201" t="s">
        <v>666</v>
      </c>
      <c r="I150" s="206" t="s">
        <v>629</v>
      </c>
      <c r="J150" s="326"/>
      <c r="K150" s="215" t="s">
        <v>834</v>
      </c>
      <c r="L150" s="201" t="s">
        <v>666</v>
      </c>
      <c r="M150" s="206" t="s">
        <v>629</v>
      </c>
      <c r="N150" s="214"/>
      <c r="O150" s="141"/>
      <c r="P150" s="207"/>
      <c r="Q150" s="286"/>
      <c r="R150" s="137"/>
      <c r="S150" s="142"/>
      <c r="T150" s="141"/>
      <c r="U150" s="141"/>
      <c r="V150" s="141"/>
      <c r="W150" s="133"/>
      <c r="X150" s="133"/>
      <c r="Y150" s="133"/>
      <c r="Z150" s="133"/>
      <c r="AA150" s="208" t="s">
        <v>22</v>
      </c>
      <c r="AB150" s="208" t="s">
        <v>22</v>
      </c>
      <c r="AC150" s="224" t="s">
        <v>185</v>
      </c>
    </row>
    <row r="151" spans="1:45" ht="60" customHeight="1" x14ac:dyDescent="0.2">
      <c r="A151" s="274" t="s">
        <v>1856</v>
      </c>
      <c r="B151" s="137" t="s">
        <v>1490</v>
      </c>
      <c r="C151" s="137" t="s">
        <v>1352</v>
      </c>
      <c r="D151" s="137"/>
      <c r="E151" s="137"/>
      <c r="F151" s="137"/>
      <c r="G151" s="137"/>
      <c r="H151" s="214" t="s">
        <v>271</v>
      </c>
      <c r="I151" s="214" t="s">
        <v>216</v>
      </c>
      <c r="J151" s="326"/>
      <c r="K151" s="228" t="s">
        <v>242</v>
      </c>
      <c r="L151" s="214" t="s">
        <v>271</v>
      </c>
      <c r="M151" s="214" t="s">
        <v>216</v>
      </c>
      <c r="N151" s="214" t="s">
        <v>243</v>
      </c>
      <c r="O151" s="201"/>
      <c r="P151" s="201"/>
      <c r="Q151" s="201"/>
      <c r="R151" s="208" t="s">
        <v>22</v>
      </c>
      <c r="S151" s="146"/>
      <c r="T151" s="133" t="s">
        <v>22</v>
      </c>
      <c r="U151" s="150"/>
      <c r="V151" s="132"/>
    </row>
    <row r="152" spans="1:45" ht="60" customHeight="1" x14ac:dyDescent="0.2">
      <c r="A152" s="274" t="s">
        <v>1984</v>
      </c>
      <c r="B152" s="137" t="s">
        <v>1655</v>
      </c>
      <c r="C152" s="137" t="s">
        <v>1352</v>
      </c>
      <c r="D152" s="137"/>
      <c r="E152" s="137"/>
      <c r="F152" s="137"/>
      <c r="G152" s="137"/>
      <c r="H152" s="205" t="s">
        <v>271</v>
      </c>
      <c r="I152" s="205" t="s">
        <v>82</v>
      </c>
      <c r="J152" s="326"/>
      <c r="K152" s="228" t="s">
        <v>1013</v>
      </c>
      <c r="L152" s="205" t="s">
        <v>271</v>
      </c>
      <c r="M152" s="205" t="s">
        <v>82</v>
      </c>
      <c r="N152" s="205" t="s">
        <v>345</v>
      </c>
      <c r="O152" s="201"/>
      <c r="P152" s="201"/>
      <c r="Q152" s="201"/>
      <c r="R152" s="207"/>
      <c r="S152" s="141" t="s">
        <v>348</v>
      </c>
      <c r="T152" s="141"/>
      <c r="U152" s="140"/>
      <c r="V152" s="141"/>
    </row>
    <row r="153" spans="1:45" ht="60" customHeight="1" x14ac:dyDescent="0.2">
      <c r="A153" s="274" t="s">
        <v>1803</v>
      </c>
      <c r="B153" s="137" t="s">
        <v>1490</v>
      </c>
      <c r="C153" s="137" t="s">
        <v>1285</v>
      </c>
      <c r="D153" s="137"/>
      <c r="E153" s="137"/>
      <c r="F153" s="137"/>
      <c r="G153" s="137"/>
      <c r="H153" s="214" t="s">
        <v>175</v>
      </c>
      <c r="I153" s="226" t="s">
        <v>76</v>
      </c>
      <c r="J153" s="326"/>
      <c r="K153" s="228" t="s">
        <v>142</v>
      </c>
      <c r="L153" s="214" t="s">
        <v>175</v>
      </c>
      <c r="M153" s="226" t="s">
        <v>76</v>
      </c>
      <c r="N153" s="214" t="s">
        <v>89</v>
      </c>
      <c r="O153" s="208"/>
      <c r="P153" s="208"/>
      <c r="Q153" s="208"/>
      <c r="R153" s="208" t="s">
        <v>22</v>
      </c>
      <c r="S153" s="146" t="s">
        <v>22</v>
      </c>
      <c r="T153" s="133" t="s">
        <v>22</v>
      </c>
      <c r="U153" s="138"/>
      <c r="V153" s="137"/>
    </row>
    <row r="154" spans="1:45" ht="60" customHeight="1" x14ac:dyDescent="0.25">
      <c r="A154" s="274" t="s">
        <v>1700</v>
      </c>
      <c r="B154" s="137" t="s">
        <v>1490</v>
      </c>
      <c r="C154" s="137" t="s">
        <v>1285</v>
      </c>
      <c r="D154" s="137"/>
      <c r="E154" s="137"/>
      <c r="F154" s="137"/>
      <c r="G154" s="137"/>
      <c r="H154" s="214" t="s">
        <v>75</v>
      </c>
      <c r="I154" s="227" t="s">
        <v>547</v>
      </c>
      <c r="J154" s="326"/>
      <c r="K154" s="259" t="s">
        <v>1014</v>
      </c>
      <c r="L154" s="214" t="s">
        <v>75</v>
      </c>
      <c r="M154" s="227" t="s">
        <v>547</v>
      </c>
      <c r="N154" s="214" t="s">
        <v>586</v>
      </c>
      <c r="O154" s="240" t="s">
        <v>22</v>
      </c>
      <c r="P154" s="240"/>
      <c r="Q154" s="240"/>
      <c r="R154" s="240" t="s">
        <v>22</v>
      </c>
      <c r="S154" s="146" t="s">
        <v>611</v>
      </c>
      <c r="T154" s="133" t="s">
        <v>22</v>
      </c>
      <c r="U154" s="142"/>
      <c r="V154" s="141"/>
    </row>
    <row r="155" spans="1:45" ht="54.95" customHeight="1" x14ac:dyDescent="0.2">
      <c r="A155" s="274" t="s">
        <v>1700</v>
      </c>
      <c r="B155" s="137" t="s">
        <v>1490</v>
      </c>
      <c r="C155" s="137" t="s">
        <v>1285</v>
      </c>
      <c r="D155" s="137"/>
      <c r="E155" s="137"/>
      <c r="F155" s="137"/>
      <c r="G155" s="137"/>
      <c r="H155" s="214" t="s">
        <v>75</v>
      </c>
      <c r="I155" s="206" t="s">
        <v>629</v>
      </c>
      <c r="J155" s="326"/>
      <c r="K155" s="259" t="s">
        <v>712</v>
      </c>
      <c r="L155" s="214" t="s">
        <v>75</v>
      </c>
      <c r="M155" s="206" t="s">
        <v>629</v>
      </c>
      <c r="N155" s="214"/>
      <c r="O155" s="141" t="s">
        <v>713</v>
      </c>
      <c r="P155" s="207"/>
      <c r="Q155" s="207"/>
      <c r="R155" s="201"/>
      <c r="S155" s="142"/>
      <c r="T155" s="141"/>
      <c r="U155" s="141"/>
      <c r="V155" s="141"/>
    </row>
    <row r="156" spans="1:45" ht="54.95" customHeight="1" x14ac:dyDescent="0.2">
      <c r="A156" s="274" t="s">
        <v>2272</v>
      </c>
      <c r="B156" s="137" t="s">
        <v>1490</v>
      </c>
      <c r="C156" s="137" t="s">
        <v>1285</v>
      </c>
      <c r="D156" s="137"/>
      <c r="E156" s="137"/>
      <c r="F156" s="137"/>
      <c r="G156" s="137"/>
      <c r="H156" s="205" t="s">
        <v>934</v>
      </c>
      <c r="I156" s="206" t="s">
        <v>629</v>
      </c>
      <c r="J156" s="326"/>
      <c r="K156" s="215" t="s">
        <v>776</v>
      </c>
      <c r="L156" s="205" t="s">
        <v>934</v>
      </c>
      <c r="M156" s="206" t="s">
        <v>629</v>
      </c>
      <c r="N156" s="214"/>
      <c r="O156" s="141"/>
      <c r="P156" s="207"/>
      <c r="Q156" s="286"/>
      <c r="R156" s="137"/>
      <c r="S156" s="142"/>
      <c r="T156" s="141"/>
      <c r="U156" s="141"/>
      <c r="V156" s="141"/>
      <c r="W156" s="132"/>
      <c r="X156" s="132"/>
      <c r="Y156" s="132"/>
      <c r="Z156" s="132"/>
      <c r="AA156" s="208" t="s">
        <v>22</v>
      </c>
      <c r="AB156" s="208" t="s">
        <v>22</v>
      </c>
      <c r="AC156" s="208" t="s">
        <v>22</v>
      </c>
      <c r="AD156" s="208" t="s">
        <v>22</v>
      </c>
      <c r="AE156" s="208" t="s">
        <v>22</v>
      </c>
      <c r="AF156" s="208" t="s">
        <v>22</v>
      </c>
      <c r="AG156" s="224" t="s">
        <v>185</v>
      </c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</row>
    <row r="157" spans="1:45" ht="54.95" customHeight="1" x14ac:dyDescent="0.2">
      <c r="A157" s="274" t="s">
        <v>2294</v>
      </c>
      <c r="B157" s="137" t="s">
        <v>1490</v>
      </c>
      <c r="C157" s="137" t="s">
        <v>1285</v>
      </c>
      <c r="D157" s="137"/>
      <c r="E157" s="137"/>
      <c r="F157" s="137"/>
      <c r="G157" s="137"/>
      <c r="H157" s="205" t="s">
        <v>934</v>
      </c>
      <c r="I157" s="206" t="s">
        <v>629</v>
      </c>
      <c r="J157" s="326"/>
      <c r="K157" s="215" t="s">
        <v>848</v>
      </c>
      <c r="L157" s="205" t="s">
        <v>934</v>
      </c>
      <c r="M157" s="206" t="s">
        <v>629</v>
      </c>
      <c r="N157" s="214"/>
      <c r="O157" s="141"/>
      <c r="P157" s="207"/>
      <c r="Q157" s="286"/>
      <c r="R157" s="137"/>
      <c r="S157" s="142"/>
      <c r="T157" s="141"/>
      <c r="U157" s="141"/>
      <c r="V157" s="141"/>
      <c r="W157" s="133"/>
      <c r="X157" s="132"/>
      <c r="Y157" s="132"/>
      <c r="Z157" s="132"/>
      <c r="AA157" s="208" t="s">
        <v>22</v>
      </c>
      <c r="AB157" s="208" t="s">
        <v>22</v>
      </c>
      <c r="AC157" s="208" t="s">
        <v>22</v>
      </c>
      <c r="AD157" s="208" t="s">
        <v>22</v>
      </c>
      <c r="AE157" s="208" t="s">
        <v>22</v>
      </c>
      <c r="AF157" s="208" t="s">
        <v>22</v>
      </c>
      <c r="AG157" s="224" t="s">
        <v>185</v>
      </c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</row>
    <row r="158" spans="1:45" ht="60" customHeight="1" x14ac:dyDescent="0.2">
      <c r="A158" s="274" t="s">
        <v>1894</v>
      </c>
      <c r="B158" s="137" t="s">
        <v>1490</v>
      </c>
      <c r="C158" s="137" t="s">
        <v>1116</v>
      </c>
      <c r="D158" s="137"/>
      <c r="E158" s="137"/>
      <c r="F158" s="137"/>
      <c r="G158" s="137"/>
      <c r="H158" s="214" t="s">
        <v>194</v>
      </c>
      <c r="I158" s="214" t="s">
        <v>176</v>
      </c>
      <c r="J158" s="326"/>
      <c r="K158" s="228" t="s">
        <v>190</v>
      </c>
      <c r="L158" s="214" t="s">
        <v>194</v>
      </c>
      <c r="M158" s="214" t="s">
        <v>176</v>
      </c>
      <c r="N158" s="214" t="s">
        <v>196</v>
      </c>
      <c r="O158" s="201"/>
      <c r="P158" s="201"/>
      <c r="Q158" s="201"/>
      <c r="R158" s="208"/>
      <c r="S158" s="141" t="s">
        <v>184</v>
      </c>
      <c r="T158" s="132" t="s">
        <v>214</v>
      </c>
      <c r="U158" s="138"/>
      <c r="V158" s="137"/>
    </row>
    <row r="159" spans="1:45" ht="54.95" customHeight="1" x14ac:dyDescent="0.2">
      <c r="A159" s="274" t="s">
        <v>2090</v>
      </c>
      <c r="B159" s="137" t="s">
        <v>1490</v>
      </c>
      <c r="C159" s="137" t="s">
        <v>1116</v>
      </c>
      <c r="D159" s="137"/>
      <c r="E159" s="137"/>
      <c r="F159" s="137"/>
      <c r="G159" s="137"/>
      <c r="H159" s="205" t="s">
        <v>666</v>
      </c>
      <c r="I159" s="206" t="s">
        <v>629</v>
      </c>
      <c r="J159" s="326"/>
      <c r="K159" s="214" t="s">
        <v>849</v>
      </c>
      <c r="L159" s="205" t="s">
        <v>666</v>
      </c>
      <c r="M159" s="206" t="s">
        <v>629</v>
      </c>
      <c r="N159" s="214"/>
      <c r="O159" s="137"/>
      <c r="P159" s="219"/>
      <c r="Q159" s="286"/>
      <c r="R159" s="137"/>
      <c r="S159" s="142"/>
      <c r="T159" s="137"/>
      <c r="U159" s="137"/>
      <c r="V159" s="137"/>
      <c r="W159" s="137"/>
      <c r="X159" s="137"/>
      <c r="Y159" s="137"/>
      <c r="Z159" s="137"/>
      <c r="AA159" s="219" t="s">
        <v>22</v>
      </c>
      <c r="AB159" s="219" t="s">
        <v>22</v>
      </c>
      <c r="AC159" s="294" t="s">
        <v>185</v>
      </c>
    </row>
    <row r="160" spans="1:45" ht="60" customHeight="1" x14ac:dyDescent="0.25">
      <c r="A160" s="274" t="s">
        <v>1819</v>
      </c>
      <c r="B160" s="137" t="s">
        <v>1490</v>
      </c>
      <c r="C160" s="137" t="s">
        <v>1116</v>
      </c>
      <c r="D160" s="137"/>
      <c r="E160" s="137"/>
      <c r="F160" s="137"/>
      <c r="G160" s="137"/>
      <c r="H160" s="214" t="s">
        <v>179</v>
      </c>
      <c r="I160" s="217" t="s">
        <v>557</v>
      </c>
      <c r="J160" s="326"/>
      <c r="K160" s="228" t="s">
        <v>234</v>
      </c>
      <c r="L160" s="214" t="s">
        <v>179</v>
      </c>
      <c r="M160" s="217" t="s">
        <v>557</v>
      </c>
      <c r="N160" s="214" t="s">
        <v>180</v>
      </c>
      <c r="O160" s="201" t="s">
        <v>523</v>
      </c>
      <c r="P160" s="201"/>
      <c r="Q160" s="201"/>
      <c r="R160" s="238" t="s">
        <v>22</v>
      </c>
      <c r="S160" s="146" t="s">
        <v>426</v>
      </c>
      <c r="T160" s="132" t="s">
        <v>626</v>
      </c>
      <c r="U160" s="235"/>
      <c r="V160" s="137"/>
    </row>
    <row r="161" spans="1:31" ht="60" customHeight="1" x14ac:dyDescent="0.25">
      <c r="A161" s="274" t="s">
        <v>2029</v>
      </c>
      <c r="B161" s="137" t="s">
        <v>1490</v>
      </c>
      <c r="C161" s="137" t="s">
        <v>1116</v>
      </c>
      <c r="D161" s="137"/>
      <c r="E161" s="137"/>
      <c r="F161" s="137"/>
      <c r="G161" s="137"/>
      <c r="H161" s="214" t="s">
        <v>223</v>
      </c>
      <c r="I161" s="218" t="s">
        <v>423</v>
      </c>
      <c r="J161" s="326"/>
      <c r="K161" s="228" t="s">
        <v>420</v>
      </c>
      <c r="L161" s="214" t="s">
        <v>223</v>
      </c>
      <c r="M161" s="218" t="s">
        <v>423</v>
      </c>
      <c r="N161" s="214" t="s">
        <v>424</v>
      </c>
      <c r="O161" s="201" t="s">
        <v>563</v>
      </c>
      <c r="P161" s="201"/>
      <c r="Q161" s="201"/>
      <c r="R161" s="240" t="s">
        <v>22</v>
      </c>
      <c r="S161" s="172" t="s">
        <v>233</v>
      </c>
      <c r="T161" s="132"/>
      <c r="U161" s="133"/>
      <c r="V161" s="133"/>
    </row>
    <row r="162" spans="1:31" ht="60" customHeight="1" x14ac:dyDescent="0.2">
      <c r="A162" s="274" t="s">
        <v>1940</v>
      </c>
      <c r="B162" s="137" t="s">
        <v>1490</v>
      </c>
      <c r="C162" s="137" t="s">
        <v>1116</v>
      </c>
      <c r="D162" s="137"/>
      <c r="E162" s="137"/>
      <c r="F162" s="137"/>
      <c r="G162" s="137"/>
      <c r="H162" s="214" t="s">
        <v>175</v>
      </c>
      <c r="I162" s="214" t="s">
        <v>177</v>
      </c>
      <c r="J162" s="326"/>
      <c r="K162" s="228" t="s">
        <v>167</v>
      </c>
      <c r="L162" s="214" t="s">
        <v>175</v>
      </c>
      <c r="M162" s="214" t="s">
        <v>177</v>
      </c>
      <c r="N162" s="214" t="s">
        <v>171</v>
      </c>
      <c r="O162" s="209"/>
      <c r="P162" s="209"/>
      <c r="Q162" s="209"/>
      <c r="R162" s="208"/>
      <c r="S162" s="141" t="s">
        <v>202</v>
      </c>
      <c r="T162" s="141" t="s">
        <v>211</v>
      </c>
      <c r="U162" s="137"/>
      <c r="V162" s="137"/>
    </row>
    <row r="163" spans="1:31" ht="60" customHeight="1" x14ac:dyDescent="0.2">
      <c r="A163" s="274" t="s">
        <v>2358</v>
      </c>
      <c r="B163" s="137" t="e">
        <v>#N/A</v>
      </c>
      <c r="C163" s="137" t="e">
        <v>#N/A</v>
      </c>
      <c r="D163" s="137"/>
      <c r="E163" s="137"/>
      <c r="F163" s="137"/>
      <c r="G163" s="137"/>
      <c r="H163" s="214" t="s">
        <v>175</v>
      </c>
      <c r="I163" s="214" t="s">
        <v>177</v>
      </c>
      <c r="J163" s="326"/>
      <c r="K163" s="228" t="s">
        <v>284</v>
      </c>
      <c r="L163" s="214" t="s">
        <v>175</v>
      </c>
      <c r="M163" s="214" t="s">
        <v>177</v>
      </c>
      <c r="N163" s="214" t="s">
        <v>171</v>
      </c>
      <c r="O163" s="201"/>
      <c r="P163" s="201"/>
      <c r="Q163" s="201"/>
      <c r="R163" s="207" t="s">
        <v>316</v>
      </c>
      <c r="S163" s="136" t="s">
        <v>185</v>
      </c>
      <c r="T163" s="141"/>
      <c r="U163" s="133"/>
      <c r="V163" s="133"/>
    </row>
    <row r="164" spans="1:31" ht="54.95" customHeight="1" x14ac:dyDescent="0.2">
      <c r="A164" s="274" t="s">
        <v>2083</v>
      </c>
      <c r="B164" s="137" t="s">
        <v>1490</v>
      </c>
      <c r="C164" s="137" t="s">
        <v>1116</v>
      </c>
      <c r="D164" s="137"/>
      <c r="E164" s="137"/>
      <c r="F164" s="137"/>
      <c r="G164" s="137"/>
      <c r="H164" s="214" t="s">
        <v>380</v>
      </c>
      <c r="I164" s="206" t="s">
        <v>629</v>
      </c>
      <c r="J164" s="326"/>
      <c r="K164" s="228" t="s">
        <v>411</v>
      </c>
      <c r="L164" s="214" t="s">
        <v>380</v>
      </c>
      <c r="M164" s="206" t="s">
        <v>629</v>
      </c>
      <c r="N164" s="214" t="s">
        <v>171</v>
      </c>
      <c r="O164" s="137" t="s">
        <v>705</v>
      </c>
      <c r="P164" s="208" t="s">
        <v>22</v>
      </c>
      <c r="Q164" s="289" t="s">
        <v>22</v>
      </c>
      <c r="R164" s="201" t="s">
        <v>22</v>
      </c>
      <c r="S164" s="140"/>
      <c r="T164" s="132"/>
      <c r="U164" s="137"/>
      <c r="V164" s="137"/>
    </row>
    <row r="165" spans="1:31" ht="54.95" customHeight="1" x14ac:dyDescent="0.25">
      <c r="A165" s="274" t="s">
        <v>2085</v>
      </c>
      <c r="B165" s="137" t="s">
        <v>1490</v>
      </c>
      <c r="C165" s="137" t="s">
        <v>1116</v>
      </c>
      <c r="D165" s="137"/>
      <c r="E165" s="137"/>
      <c r="F165" s="137"/>
      <c r="G165" s="137"/>
      <c r="H165" s="214" t="s">
        <v>75</v>
      </c>
      <c r="I165" s="206" t="s">
        <v>629</v>
      </c>
      <c r="J165" s="326"/>
      <c r="K165" s="228" t="s">
        <v>551</v>
      </c>
      <c r="L165" s="214" t="s">
        <v>75</v>
      </c>
      <c r="M165" s="206" t="s">
        <v>629</v>
      </c>
      <c r="N165" s="214" t="s">
        <v>171</v>
      </c>
      <c r="O165" s="137" t="s">
        <v>695</v>
      </c>
      <c r="P165" s="283" t="s">
        <v>22</v>
      </c>
      <c r="Q165" s="290" t="s">
        <v>22</v>
      </c>
      <c r="R165" s="201" t="s">
        <v>22</v>
      </c>
      <c r="S165" s="142"/>
      <c r="T165" s="132"/>
      <c r="U165" s="137"/>
      <c r="V165" s="137"/>
    </row>
    <row r="166" spans="1:31" ht="54.95" customHeight="1" x14ac:dyDescent="0.2">
      <c r="A166" s="274" t="s">
        <v>2087</v>
      </c>
      <c r="B166" s="137" t="s">
        <v>1490</v>
      </c>
      <c r="C166" s="137" t="s">
        <v>1116</v>
      </c>
      <c r="D166" s="137"/>
      <c r="E166" s="137"/>
      <c r="F166" s="137"/>
      <c r="G166" s="137"/>
      <c r="H166" s="214" t="s">
        <v>666</v>
      </c>
      <c r="I166" s="206" t="s">
        <v>629</v>
      </c>
      <c r="J166" s="326"/>
      <c r="K166" s="214" t="s">
        <v>728</v>
      </c>
      <c r="L166" s="214" t="s">
        <v>666</v>
      </c>
      <c r="M166" s="206" t="s">
        <v>629</v>
      </c>
      <c r="N166" s="214"/>
      <c r="O166" s="137"/>
      <c r="P166" s="219" t="s">
        <v>65</v>
      </c>
      <c r="Q166" s="286" t="s">
        <v>749</v>
      </c>
      <c r="R166" s="137" t="s">
        <v>65</v>
      </c>
      <c r="S166" s="142" t="s">
        <v>759</v>
      </c>
      <c r="T166" s="132" t="s">
        <v>65</v>
      </c>
      <c r="U166" s="137"/>
      <c r="V166" s="137"/>
    </row>
    <row r="167" spans="1:31" ht="54.95" customHeight="1" x14ac:dyDescent="0.2">
      <c r="A167" s="274" t="s">
        <v>1936</v>
      </c>
      <c r="B167" s="137" t="s">
        <v>1490</v>
      </c>
      <c r="C167" s="137" t="s">
        <v>1116</v>
      </c>
      <c r="D167" s="137"/>
      <c r="E167" s="137"/>
      <c r="F167" s="137"/>
      <c r="G167" s="137"/>
      <c r="H167" s="214" t="s">
        <v>851</v>
      </c>
      <c r="I167" s="206" t="s">
        <v>629</v>
      </c>
      <c r="J167" s="326"/>
      <c r="K167" s="214" t="s">
        <v>856</v>
      </c>
      <c r="L167" s="214" t="s">
        <v>851</v>
      </c>
      <c r="M167" s="206" t="s">
        <v>629</v>
      </c>
      <c r="N167" s="214"/>
      <c r="O167" s="137"/>
      <c r="P167" s="219"/>
      <c r="Q167" s="286"/>
      <c r="R167" s="137"/>
      <c r="S167" s="142"/>
      <c r="T167" s="137"/>
      <c r="U167" s="137"/>
      <c r="V167" s="137"/>
      <c r="W167" s="135"/>
      <c r="X167" s="137"/>
      <c r="Y167" s="135"/>
      <c r="Z167" s="137"/>
      <c r="AA167" s="294" t="s">
        <v>929</v>
      </c>
      <c r="AB167" s="219"/>
      <c r="AC167" s="219"/>
    </row>
    <row r="168" spans="1:31" ht="54.95" customHeight="1" x14ac:dyDescent="0.2">
      <c r="A168" s="274" t="s">
        <v>2088</v>
      </c>
      <c r="B168" s="137" t="s">
        <v>1490</v>
      </c>
      <c r="C168" s="137" t="s">
        <v>1116</v>
      </c>
      <c r="D168" s="137"/>
      <c r="E168" s="137"/>
      <c r="F168" s="137"/>
      <c r="G168" s="137"/>
      <c r="H168" s="214" t="s">
        <v>666</v>
      </c>
      <c r="I168" s="206" t="s">
        <v>629</v>
      </c>
      <c r="J168" s="326"/>
      <c r="K168" s="214" t="s">
        <v>833</v>
      </c>
      <c r="L168" s="214" t="s">
        <v>666</v>
      </c>
      <c r="M168" s="206" t="s">
        <v>629</v>
      </c>
      <c r="N168" s="214"/>
      <c r="O168" s="137"/>
      <c r="P168" s="219"/>
      <c r="Q168" s="286"/>
      <c r="R168" s="137"/>
      <c r="S168" s="142"/>
      <c r="T168" s="132"/>
      <c r="U168" s="137"/>
      <c r="V168" s="137"/>
    </row>
    <row r="169" spans="1:31" ht="54.95" customHeight="1" x14ac:dyDescent="0.2">
      <c r="A169" s="274" t="s">
        <v>1932</v>
      </c>
      <c r="B169" s="137" t="s">
        <v>1490</v>
      </c>
      <c r="C169" s="137" t="s">
        <v>1116</v>
      </c>
      <c r="D169" s="137"/>
      <c r="E169" s="137"/>
      <c r="F169" s="137"/>
      <c r="G169" s="137"/>
      <c r="H169" s="214" t="s">
        <v>666</v>
      </c>
      <c r="I169" s="206" t="s">
        <v>629</v>
      </c>
      <c r="J169" s="326"/>
      <c r="K169" s="214" t="s">
        <v>735</v>
      </c>
      <c r="L169" s="214" t="s">
        <v>666</v>
      </c>
      <c r="M169" s="206" t="s">
        <v>629</v>
      </c>
      <c r="N169" s="214"/>
      <c r="O169" s="137"/>
      <c r="P169" s="219" t="s">
        <v>22</v>
      </c>
      <c r="Q169" s="286" t="s">
        <v>576</v>
      </c>
      <c r="R169" s="137" t="s">
        <v>22</v>
      </c>
      <c r="S169" s="142" t="s">
        <v>760</v>
      </c>
      <c r="T169" s="137" t="s">
        <v>22</v>
      </c>
      <c r="U169" s="137"/>
      <c r="V169" s="137"/>
    </row>
    <row r="170" spans="1:31" ht="54.95" customHeight="1" x14ac:dyDescent="0.2">
      <c r="A170" s="274" t="s">
        <v>1934</v>
      </c>
      <c r="B170" s="137" t="s">
        <v>1490</v>
      </c>
      <c r="C170" s="137" t="s">
        <v>1116</v>
      </c>
      <c r="D170" s="137"/>
      <c r="E170" s="137"/>
      <c r="F170" s="137"/>
      <c r="G170" s="137"/>
      <c r="H170" s="214" t="s">
        <v>666</v>
      </c>
      <c r="I170" s="206" t="s">
        <v>629</v>
      </c>
      <c r="J170" s="326"/>
      <c r="K170" s="214" t="s">
        <v>738</v>
      </c>
      <c r="L170" s="214" t="s">
        <v>666</v>
      </c>
      <c r="M170" s="206" t="s">
        <v>629</v>
      </c>
      <c r="N170" s="214"/>
      <c r="O170" s="137"/>
      <c r="P170" s="219" t="s">
        <v>22</v>
      </c>
      <c r="Q170" s="286" t="s">
        <v>432</v>
      </c>
      <c r="R170" s="137" t="s">
        <v>22</v>
      </c>
      <c r="S170" s="142" t="s">
        <v>760</v>
      </c>
      <c r="T170" s="137" t="s">
        <v>22</v>
      </c>
      <c r="U170" s="137"/>
      <c r="V170" s="137"/>
    </row>
    <row r="171" spans="1:31" ht="54.95" customHeight="1" x14ac:dyDescent="0.2">
      <c r="A171" s="274" t="s">
        <v>2307</v>
      </c>
      <c r="B171" s="137" t="s">
        <v>1490</v>
      </c>
      <c r="C171" s="137" t="s">
        <v>2309</v>
      </c>
      <c r="D171" s="137"/>
      <c r="E171" s="137"/>
      <c r="F171" s="137"/>
      <c r="G171" s="137"/>
      <c r="H171" s="214" t="s">
        <v>666</v>
      </c>
      <c r="I171" s="229" t="s">
        <v>860</v>
      </c>
      <c r="J171" s="326"/>
      <c r="K171" s="214" t="s">
        <v>858</v>
      </c>
      <c r="L171" s="214" t="s">
        <v>666</v>
      </c>
      <c r="M171" s="229" t="s">
        <v>860</v>
      </c>
      <c r="N171" s="214"/>
      <c r="O171" s="137"/>
      <c r="P171" s="219"/>
      <c r="Q171" s="286"/>
      <c r="R171" s="137"/>
      <c r="S171" s="142"/>
      <c r="T171" s="137"/>
      <c r="U171" s="137"/>
      <c r="V171" s="137"/>
      <c r="W171" s="137"/>
      <c r="X171" s="137"/>
      <c r="Y171" s="137"/>
      <c r="Z171" s="137"/>
      <c r="AA171" s="219" t="s">
        <v>22</v>
      </c>
      <c r="AB171" s="219" t="s">
        <v>64</v>
      </c>
      <c r="AC171" s="219" t="s">
        <v>185</v>
      </c>
      <c r="AD171" s="219"/>
      <c r="AE171" s="219"/>
    </row>
    <row r="172" spans="1:31" ht="54.95" customHeight="1" x14ac:dyDescent="0.2">
      <c r="A172" s="274" t="s">
        <v>1318</v>
      </c>
      <c r="B172" s="137" t="s">
        <v>1490</v>
      </c>
      <c r="C172" s="137" t="s">
        <v>1320</v>
      </c>
      <c r="D172" s="137"/>
      <c r="E172" s="137"/>
      <c r="F172" s="137"/>
      <c r="G172" s="137"/>
      <c r="H172" s="214" t="s">
        <v>852</v>
      </c>
      <c r="I172" s="211" t="s">
        <v>866</v>
      </c>
      <c r="J172" s="326"/>
      <c r="K172" s="214" t="s">
        <v>865</v>
      </c>
      <c r="L172" s="214" t="s">
        <v>852</v>
      </c>
      <c r="M172" s="211" t="s">
        <v>866</v>
      </c>
      <c r="N172" s="214"/>
      <c r="O172" s="137"/>
      <c r="P172" s="219"/>
      <c r="Q172" s="286"/>
      <c r="R172" s="137"/>
      <c r="S172" s="142"/>
      <c r="T172" s="137"/>
      <c r="U172" s="137"/>
      <c r="V172" s="137"/>
      <c r="W172" s="135"/>
      <c r="X172" s="135"/>
      <c r="Y172" s="135"/>
      <c r="Z172" s="135"/>
      <c r="AA172" s="219" t="s">
        <v>939</v>
      </c>
      <c r="AB172" s="219" t="s">
        <v>22</v>
      </c>
      <c r="AC172" s="219"/>
    </row>
    <row r="173" spans="1:31" ht="54.95" customHeight="1" x14ac:dyDescent="0.2">
      <c r="A173" s="274" t="s">
        <v>2328</v>
      </c>
      <c r="B173" s="137" t="s">
        <v>1490</v>
      </c>
      <c r="C173" s="137" t="s">
        <v>2330</v>
      </c>
      <c r="D173" s="137"/>
      <c r="E173" s="137"/>
      <c r="F173" s="137"/>
      <c r="G173" s="137"/>
      <c r="H173" s="214" t="s">
        <v>666</v>
      </c>
      <c r="I173" s="229" t="s">
        <v>860</v>
      </c>
      <c r="J173" s="326"/>
      <c r="K173" s="214" t="s">
        <v>874</v>
      </c>
      <c r="L173" s="214" t="s">
        <v>666</v>
      </c>
      <c r="M173" s="229" t="s">
        <v>860</v>
      </c>
      <c r="N173" s="214"/>
      <c r="O173" s="137"/>
      <c r="P173" s="219"/>
      <c r="Q173" s="286"/>
      <c r="R173" s="137"/>
      <c r="S173" s="142"/>
      <c r="T173" s="135"/>
      <c r="U173" s="137"/>
      <c r="V173" s="137"/>
      <c r="W173" s="137"/>
      <c r="X173" s="137"/>
      <c r="Y173" s="137"/>
      <c r="Z173" s="137"/>
      <c r="AA173" s="219" t="s">
        <v>783</v>
      </c>
      <c r="AB173" s="219" t="s">
        <v>22</v>
      </c>
      <c r="AC173" s="219" t="s">
        <v>22</v>
      </c>
      <c r="AD173" s="294" t="s">
        <v>185</v>
      </c>
      <c r="AE173" s="294" t="s">
        <v>185</v>
      </c>
    </row>
    <row r="174" spans="1:31" ht="60" customHeight="1" x14ac:dyDescent="0.2">
      <c r="A174" s="274" t="s">
        <v>1671</v>
      </c>
      <c r="B174" s="137" t="s">
        <v>1490</v>
      </c>
      <c r="C174" s="137" t="s">
        <v>1648</v>
      </c>
      <c r="D174" s="137"/>
      <c r="E174" s="137"/>
      <c r="F174" s="137"/>
      <c r="G174" s="137"/>
      <c r="H174" s="201" t="s">
        <v>77</v>
      </c>
      <c r="I174" s="201" t="s">
        <v>81</v>
      </c>
      <c r="J174" s="326"/>
      <c r="K174" s="223" t="s">
        <v>50</v>
      </c>
      <c r="L174" s="201" t="s">
        <v>77</v>
      </c>
      <c r="M174" s="201" t="s">
        <v>81</v>
      </c>
      <c r="N174" s="201" t="s">
        <v>98</v>
      </c>
      <c r="O174" s="208"/>
      <c r="P174" s="208"/>
      <c r="Q174" s="208"/>
      <c r="R174" s="208" t="s">
        <v>22</v>
      </c>
      <c r="S174" s="146" t="s">
        <v>22</v>
      </c>
      <c r="T174" s="133"/>
      <c r="U174" s="137"/>
      <c r="V174" s="137"/>
    </row>
    <row r="175" spans="1:31" ht="60" customHeight="1" x14ac:dyDescent="0.2">
      <c r="A175" s="274" t="s">
        <v>1739</v>
      </c>
      <c r="B175" s="137" t="s">
        <v>1490</v>
      </c>
      <c r="C175" s="137" t="s">
        <v>1648</v>
      </c>
      <c r="D175" s="137"/>
      <c r="E175" s="137"/>
      <c r="F175" s="137"/>
      <c r="G175" s="137"/>
      <c r="H175" s="214" t="s">
        <v>73</v>
      </c>
      <c r="I175" s="214" t="s">
        <v>78</v>
      </c>
      <c r="J175" s="326"/>
      <c r="K175" s="228" t="s">
        <v>56</v>
      </c>
      <c r="L175" s="214" t="s">
        <v>73</v>
      </c>
      <c r="M175" s="214" t="s">
        <v>78</v>
      </c>
      <c r="N175" s="214" t="s">
        <v>100</v>
      </c>
      <c r="O175" s="207"/>
      <c r="P175" s="207"/>
      <c r="Q175" s="207"/>
      <c r="R175" s="207" t="s">
        <v>159</v>
      </c>
      <c r="S175" s="146" t="s">
        <v>22</v>
      </c>
      <c r="T175" s="133"/>
      <c r="U175" s="133"/>
      <c r="V175" s="133"/>
    </row>
    <row r="176" spans="1:31" ht="409.5" x14ac:dyDescent="0.2">
      <c r="A176" s="274" t="s">
        <v>1637</v>
      </c>
      <c r="B176" s="137" t="s">
        <v>1490</v>
      </c>
      <c r="C176" s="137" t="s">
        <v>1639</v>
      </c>
      <c r="D176" s="164"/>
      <c r="E176" s="164"/>
      <c r="F176" s="164"/>
      <c r="G176" s="164"/>
      <c r="H176" s="250" t="s">
        <v>75</v>
      </c>
      <c r="I176" s="250" t="s">
        <v>121</v>
      </c>
      <c r="J176" s="326"/>
      <c r="K176" s="248" t="s">
        <v>53</v>
      </c>
      <c r="L176" s="250" t="s">
        <v>75</v>
      </c>
      <c r="M176" s="250" t="s">
        <v>121</v>
      </c>
      <c r="N176" s="250" t="s">
        <v>101</v>
      </c>
      <c r="O176" s="251"/>
      <c r="P176" s="251"/>
      <c r="Q176" s="251"/>
      <c r="R176" s="254" t="s">
        <v>290</v>
      </c>
      <c r="S176" s="246"/>
      <c r="T176" s="245"/>
      <c r="U176" s="232"/>
      <c r="V176" s="232"/>
    </row>
    <row r="177" spans="1:47" ht="54.95" customHeight="1" x14ac:dyDescent="0.2">
      <c r="A177" s="274" t="s">
        <v>2243</v>
      </c>
      <c r="B177" s="137" t="s">
        <v>1490</v>
      </c>
      <c r="C177" s="137" t="s">
        <v>2245</v>
      </c>
      <c r="D177" s="137"/>
      <c r="E177" s="137"/>
      <c r="F177" s="137"/>
      <c r="G177" s="137"/>
      <c r="H177" s="201" t="s">
        <v>77</v>
      </c>
      <c r="I177" s="204" t="s">
        <v>395</v>
      </c>
      <c r="J177" s="326"/>
      <c r="K177" s="223" t="s">
        <v>601</v>
      </c>
      <c r="L177" s="201" t="s">
        <v>77</v>
      </c>
      <c r="M177" s="204" t="s">
        <v>395</v>
      </c>
      <c r="N177" s="201" t="s">
        <v>444</v>
      </c>
      <c r="O177" s="219" t="s">
        <v>22</v>
      </c>
      <c r="P177" s="219"/>
      <c r="Q177" s="219"/>
      <c r="R177" s="219" t="s">
        <v>22</v>
      </c>
      <c r="S177" s="153" t="s">
        <v>200</v>
      </c>
      <c r="T177" s="133" t="s">
        <v>22</v>
      </c>
      <c r="U177" s="131"/>
      <c r="V177" s="196"/>
    </row>
    <row r="178" spans="1:47" ht="54.95" customHeight="1" x14ac:dyDescent="0.2">
      <c r="A178" s="274" t="s">
        <v>1987</v>
      </c>
      <c r="B178" s="137" t="s">
        <v>1490</v>
      </c>
      <c r="C178" s="137" t="s">
        <v>1989</v>
      </c>
      <c r="D178" s="137"/>
      <c r="E178" s="137"/>
      <c r="F178" s="137"/>
      <c r="G178" s="137"/>
      <c r="H178" s="214" t="s">
        <v>77</v>
      </c>
      <c r="I178" s="214" t="s">
        <v>199</v>
      </c>
      <c r="J178" s="326"/>
      <c r="K178" s="228" t="s">
        <v>336</v>
      </c>
      <c r="L178" s="214" t="s">
        <v>77</v>
      </c>
      <c r="M178" s="214" t="s">
        <v>199</v>
      </c>
      <c r="N178" s="214" t="s">
        <v>338</v>
      </c>
      <c r="O178" s="208"/>
      <c r="P178" s="208"/>
      <c r="Q178" s="208"/>
      <c r="R178" s="209"/>
      <c r="S178" s="255" t="s">
        <v>22</v>
      </c>
      <c r="T178" s="232"/>
      <c r="U178" s="272"/>
      <c r="V178" s="166"/>
    </row>
    <row r="179" spans="1:47" ht="54.95" customHeight="1" x14ac:dyDescent="0.2">
      <c r="A179" s="274" t="s">
        <v>1916</v>
      </c>
      <c r="B179" s="137" t="s">
        <v>1490</v>
      </c>
      <c r="C179" s="137" t="s">
        <v>1918</v>
      </c>
      <c r="D179" s="137"/>
      <c r="E179" s="137"/>
      <c r="F179" s="137"/>
      <c r="G179" s="137"/>
      <c r="H179" s="214" t="s">
        <v>223</v>
      </c>
      <c r="I179" s="205" t="s">
        <v>121</v>
      </c>
      <c r="J179" s="326"/>
      <c r="K179" s="228" t="s">
        <v>332</v>
      </c>
      <c r="L179" s="214" t="s">
        <v>223</v>
      </c>
      <c r="M179" s="205" t="s">
        <v>121</v>
      </c>
      <c r="N179" s="214" t="s">
        <v>328</v>
      </c>
      <c r="O179" s="201"/>
      <c r="P179" s="201"/>
      <c r="Q179" s="201"/>
      <c r="R179" s="209"/>
      <c r="S179" s="140"/>
      <c r="T179" s="133" t="s">
        <v>22</v>
      </c>
      <c r="U179" s="141"/>
      <c r="V179" s="141"/>
    </row>
    <row r="180" spans="1:47" ht="54.95" customHeight="1" x14ac:dyDescent="0.2">
      <c r="A180" s="274" t="s">
        <v>2018</v>
      </c>
      <c r="B180" s="137" t="s">
        <v>1490</v>
      </c>
      <c r="C180" s="137" t="s">
        <v>2020</v>
      </c>
      <c r="D180" s="137"/>
      <c r="E180" s="137"/>
      <c r="F180" s="137"/>
      <c r="G180" s="137"/>
      <c r="H180" s="214" t="s">
        <v>77</v>
      </c>
      <c r="I180" s="218" t="s">
        <v>532</v>
      </c>
      <c r="J180" s="326"/>
      <c r="K180" s="228" t="s">
        <v>379</v>
      </c>
      <c r="L180" s="214" t="s">
        <v>77</v>
      </c>
      <c r="M180" s="218" t="s">
        <v>532</v>
      </c>
      <c r="N180" s="214" t="s">
        <v>92</v>
      </c>
      <c r="O180" s="201" t="s">
        <v>564</v>
      </c>
      <c r="P180" s="201"/>
      <c r="Q180" s="201"/>
      <c r="R180" s="208" t="s">
        <v>541</v>
      </c>
      <c r="S180" s="142"/>
      <c r="T180" s="132"/>
      <c r="U180" s="194"/>
      <c r="V180" s="141"/>
    </row>
    <row r="181" spans="1:47" ht="54.95" customHeight="1" x14ac:dyDescent="0.2">
      <c r="A181" s="274" t="s">
        <v>2163</v>
      </c>
      <c r="B181" s="137" t="s">
        <v>1490</v>
      </c>
      <c r="C181" s="137" t="s">
        <v>2020</v>
      </c>
      <c r="D181" s="137"/>
      <c r="E181" s="137"/>
      <c r="F181" s="137"/>
      <c r="G181" s="137"/>
      <c r="H181" s="214" t="s">
        <v>73</v>
      </c>
      <c r="I181" s="214" t="s">
        <v>395</v>
      </c>
      <c r="J181" s="326"/>
      <c r="K181" s="228" t="s">
        <v>443</v>
      </c>
      <c r="L181" s="214" t="s">
        <v>73</v>
      </c>
      <c r="M181" s="214" t="s">
        <v>395</v>
      </c>
      <c r="N181" s="214" t="s">
        <v>444</v>
      </c>
      <c r="O181" s="207"/>
      <c r="P181" s="207"/>
      <c r="Q181" s="207"/>
      <c r="R181" s="219" t="s">
        <v>22</v>
      </c>
      <c r="S181" s="247" t="s">
        <v>185</v>
      </c>
      <c r="T181" s="133"/>
      <c r="U181" s="197"/>
      <c r="V181" s="274"/>
    </row>
    <row r="182" spans="1:47" ht="54.95" customHeight="1" x14ac:dyDescent="0.25">
      <c r="A182" s="274" t="s">
        <v>2011</v>
      </c>
      <c r="B182" s="137" t="s">
        <v>1490</v>
      </c>
      <c r="C182" s="137" t="s">
        <v>2013</v>
      </c>
      <c r="D182" s="137"/>
      <c r="E182" s="137"/>
      <c r="F182" s="137"/>
      <c r="G182" s="137"/>
      <c r="H182" s="214" t="s">
        <v>73</v>
      </c>
      <c r="I182" s="221" t="s">
        <v>199</v>
      </c>
      <c r="J182" s="326"/>
      <c r="K182" s="228" t="s">
        <v>421</v>
      </c>
      <c r="L182" s="214" t="s">
        <v>73</v>
      </c>
      <c r="M182" s="221" t="s">
        <v>199</v>
      </c>
      <c r="N182" s="214" t="s">
        <v>337</v>
      </c>
      <c r="O182" s="201" t="s">
        <v>316</v>
      </c>
      <c r="P182" s="201"/>
      <c r="Q182" s="201"/>
      <c r="R182" s="240" t="s">
        <v>22</v>
      </c>
      <c r="S182" s="140"/>
      <c r="T182" s="132"/>
      <c r="U182" s="194"/>
      <c r="V182" s="274"/>
    </row>
    <row r="183" spans="1:47" ht="54.95" customHeight="1" x14ac:dyDescent="0.2">
      <c r="A183" s="274" t="s">
        <v>2209</v>
      </c>
      <c r="B183" s="137" t="s">
        <v>1490</v>
      </c>
      <c r="C183" s="137" t="s">
        <v>1188</v>
      </c>
      <c r="D183" s="137"/>
      <c r="E183" s="137"/>
      <c r="F183" s="137"/>
      <c r="G183" s="137"/>
      <c r="H183" s="214" t="s">
        <v>666</v>
      </c>
      <c r="I183" s="206" t="s">
        <v>629</v>
      </c>
      <c r="J183" s="326"/>
      <c r="K183" s="214" t="s">
        <v>732</v>
      </c>
      <c r="L183" s="214" t="s">
        <v>666</v>
      </c>
      <c r="M183" s="206" t="s">
        <v>629</v>
      </c>
      <c r="N183" s="214"/>
      <c r="O183" s="137"/>
      <c r="P183" s="219" t="s">
        <v>309</v>
      </c>
      <c r="Q183" s="286" t="s">
        <v>65</v>
      </c>
      <c r="R183" s="137" t="s">
        <v>426</v>
      </c>
      <c r="S183" s="140" t="s">
        <v>214</v>
      </c>
      <c r="T183" s="132" t="s">
        <v>65</v>
      </c>
      <c r="U183" s="135"/>
      <c r="V183" s="137"/>
      <c r="W183" s="135" t="s">
        <v>863</v>
      </c>
      <c r="X183" s="135" t="s">
        <v>185</v>
      </c>
      <c r="Y183" s="135"/>
    </row>
    <row r="184" spans="1:47" ht="54.95" customHeight="1" x14ac:dyDescent="0.2">
      <c r="A184" s="274" t="s">
        <v>2206</v>
      </c>
      <c r="B184" s="137" t="s">
        <v>1490</v>
      </c>
      <c r="C184" s="137" t="s">
        <v>1188</v>
      </c>
      <c r="D184" s="137"/>
      <c r="E184" s="137"/>
      <c r="F184" s="137"/>
      <c r="G184" s="137"/>
      <c r="H184" s="214" t="s">
        <v>75</v>
      </c>
      <c r="I184" s="206" t="s">
        <v>629</v>
      </c>
      <c r="J184" s="326"/>
      <c r="K184" s="228" t="s">
        <v>552</v>
      </c>
      <c r="L184" s="214" t="s">
        <v>75</v>
      </c>
      <c r="M184" s="206" t="s">
        <v>629</v>
      </c>
      <c r="N184" s="214" t="s">
        <v>553</v>
      </c>
      <c r="O184" s="137" t="s">
        <v>540</v>
      </c>
      <c r="P184" s="219" t="s">
        <v>22</v>
      </c>
      <c r="Q184" s="287" t="s">
        <v>22</v>
      </c>
      <c r="R184" s="201" t="s">
        <v>22</v>
      </c>
      <c r="S184" s="140"/>
      <c r="T184" s="132"/>
      <c r="U184" s="135"/>
      <c r="V184" s="137"/>
    </row>
    <row r="185" spans="1:47" ht="54.95" customHeight="1" x14ac:dyDescent="0.2">
      <c r="A185" s="274" t="s">
        <v>2212</v>
      </c>
      <c r="B185" s="137" t="s">
        <v>1490</v>
      </c>
      <c r="C185" s="137" t="s">
        <v>1188</v>
      </c>
      <c r="D185" s="137"/>
      <c r="E185" s="137"/>
      <c r="F185" s="137"/>
      <c r="G185" s="137"/>
      <c r="H185" s="205" t="s">
        <v>934</v>
      </c>
      <c r="I185" s="206" t="s">
        <v>629</v>
      </c>
      <c r="J185" s="326"/>
      <c r="K185" s="214" t="s">
        <v>816</v>
      </c>
      <c r="L185" s="205" t="s">
        <v>934</v>
      </c>
      <c r="M185" s="206" t="s">
        <v>629</v>
      </c>
      <c r="N185" s="214"/>
      <c r="O185" s="137"/>
      <c r="P185" s="219"/>
      <c r="Q185" s="286"/>
      <c r="R185" s="137"/>
      <c r="S185" s="140"/>
      <c r="T185" s="132"/>
      <c r="U185" s="135"/>
      <c r="V185" s="137"/>
      <c r="W185" s="135"/>
      <c r="X185" s="135"/>
      <c r="Y185" s="135"/>
      <c r="Z185" s="135"/>
      <c r="AA185" s="219" t="s">
        <v>22</v>
      </c>
      <c r="AB185" s="219" t="s">
        <v>22</v>
      </c>
      <c r="AC185" s="219" t="s">
        <v>22</v>
      </c>
      <c r="AD185" s="219" t="s">
        <v>22</v>
      </c>
      <c r="AE185" s="219" t="s">
        <v>22</v>
      </c>
      <c r="AF185" s="219" t="s">
        <v>22</v>
      </c>
      <c r="AG185" s="294" t="s">
        <v>185</v>
      </c>
      <c r="AH185" s="315"/>
      <c r="AI185" s="315"/>
      <c r="AJ185" s="315"/>
      <c r="AK185" s="315"/>
      <c r="AL185" s="315"/>
      <c r="AM185" s="315"/>
      <c r="AN185" s="315"/>
      <c r="AO185" s="315"/>
      <c r="AP185" s="315"/>
      <c r="AQ185" s="315"/>
      <c r="AR185" s="315"/>
      <c r="AS185" s="315"/>
    </row>
    <row r="186" spans="1:47" ht="54.95" customHeight="1" x14ac:dyDescent="0.25">
      <c r="A186" s="274" t="s">
        <v>2063</v>
      </c>
      <c r="B186" s="137" t="s">
        <v>1655</v>
      </c>
      <c r="C186" s="137" t="s">
        <v>2065</v>
      </c>
      <c r="D186" s="137"/>
      <c r="E186" s="137"/>
      <c r="F186" s="137"/>
      <c r="G186" s="137"/>
      <c r="H186" s="214" t="s">
        <v>73</v>
      </c>
      <c r="I186" s="214" t="s">
        <v>392</v>
      </c>
      <c r="J186" s="326"/>
      <c r="K186" s="228" t="s">
        <v>391</v>
      </c>
      <c r="L186" s="214" t="s">
        <v>73</v>
      </c>
      <c r="M186" s="214" t="s">
        <v>392</v>
      </c>
      <c r="N186" s="214" t="s">
        <v>393</v>
      </c>
      <c r="O186" s="201" t="s">
        <v>525</v>
      </c>
      <c r="P186" s="201"/>
      <c r="Q186" s="201"/>
      <c r="R186" s="238" t="s">
        <v>22</v>
      </c>
      <c r="S186" s="142"/>
      <c r="T186" s="132"/>
      <c r="U186" s="198"/>
      <c r="V186" s="133"/>
    </row>
    <row r="187" spans="1:47" s="302" customFormat="1" ht="54.95" customHeight="1" x14ac:dyDescent="0.2">
      <c r="A187" s="274" t="s">
        <v>2188</v>
      </c>
      <c r="B187" s="137" t="s">
        <v>1490</v>
      </c>
      <c r="C187" s="137" t="s">
        <v>2190</v>
      </c>
      <c r="D187" s="137"/>
      <c r="E187" s="137"/>
      <c r="F187" s="137"/>
      <c r="G187" s="137"/>
      <c r="H187" s="205" t="s">
        <v>666</v>
      </c>
      <c r="I187" s="205" t="s">
        <v>629</v>
      </c>
      <c r="J187" s="326"/>
      <c r="K187" s="228" t="s">
        <v>554</v>
      </c>
      <c r="L187" s="205" t="s">
        <v>666</v>
      </c>
      <c r="M187" s="205" t="s">
        <v>629</v>
      </c>
      <c r="N187" s="218" t="s">
        <v>555</v>
      </c>
      <c r="O187" s="131" t="s">
        <v>685</v>
      </c>
      <c r="P187" s="209" t="s">
        <v>22</v>
      </c>
      <c r="Q187" s="301" t="s">
        <v>22</v>
      </c>
      <c r="R187" s="205" t="s">
        <v>22</v>
      </c>
      <c r="S187" s="146"/>
      <c r="T187" s="141"/>
      <c r="U187" s="131"/>
      <c r="V187" s="131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U187" s="257"/>
    </row>
    <row r="188" spans="1:47" ht="54.95" customHeight="1" x14ac:dyDescent="0.2">
      <c r="A188" s="274" t="s">
        <v>2199</v>
      </c>
      <c r="B188" s="137" t="s">
        <v>1490</v>
      </c>
      <c r="C188" s="137" t="s">
        <v>2190</v>
      </c>
      <c r="D188" s="137"/>
      <c r="E188" s="137"/>
      <c r="F188" s="137"/>
      <c r="G188" s="137"/>
      <c r="H188" s="201" t="s">
        <v>666</v>
      </c>
      <c r="I188" s="206" t="s">
        <v>629</v>
      </c>
      <c r="J188" s="326"/>
      <c r="K188" s="214" t="s">
        <v>727</v>
      </c>
      <c r="L188" s="201" t="s">
        <v>666</v>
      </c>
      <c r="M188" s="206" t="s">
        <v>629</v>
      </c>
      <c r="N188" s="214"/>
      <c r="O188" s="137"/>
      <c r="P188" s="207" t="s">
        <v>742</v>
      </c>
      <c r="Q188" s="286" t="s">
        <v>750</v>
      </c>
      <c r="R188" s="137" t="s">
        <v>65</v>
      </c>
      <c r="S188" s="146" t="s">
        <v>65</v>
      </c>
      <c r="T188" s="132" t="s">
        <v>773</v>
      </c>
      <c r="U188" s="137"/>
      <c r="V188" s="137"/>
    </row>
    <row r="189" spans="1:47" ht="54.95" customHeight="1" x14ac:dyDescent="0.2">
      <c r="A189" s="274" t="s">
        <v>2204</v>
      </c>
      <c r="B189" s="137" t="s">
        <v>1490</v>
      </c>
      <c r="C189" s="137" t="s">
        <v>2190</v>
      </c>
      <c r="D189" s="137"/>
      <c r="E189" s="137"/>
      <c r="F189" s="137"/>
      <c r="G189" s="137"/>
      <c r="H189" s="201" t="s">
        <v>666</v>
      </c>
      <c r="I189" s="206" t="s">
        <v>815</v>
      </c>
      <c r="J189" s="326"/>
      <c r="K189" s="214" t="s">
        <v>814</v>
      </c>
      <c r="L189" s="201" t="s">
        <v>666</v>
      </c>
      <c r="M189" s="206" t="s">
        <v>815</v>
      </c>
      <c r="N189" s="214"/>
      <c r="O189" s="137"/>
      <c r="P189" s="207"/>
      <c r="Q189" s="286"/>
      <c r="R189" s="137"/>
      <c r="S189" s="146"/>
      <c r="T189" s="132"/>
      <c r="U189" s="137"/>
      <c r="V189" s="137"/>
      <c r="W189" s="135" t="s">
        <v>222</v>
      </c>
      <c r="X189" s="135" t="s">
        <v>22</v>
      </c>
      <c r="Y189" s="135" t="s">
        <v>185</v>
      </c>
      <c r="Z189" s="135"/>
    </row>
    <row r="190" spans="1:47" ht="54.95" customHeight="1" x14ac:dyDescent="0.2">
      <c r="A190" s="274" t="s">
        <v>2056</v>
      </c>
      <c r="B190" s="137" t="s">
        <v>1490</v>
      </c>
      <c r="C190" s="137" t="s">
        <v>2058</v>
      </c>
      <c r="D190" s="137"/>
      <c r="E190" s="137"/>
      <c r="F190" s="137"/>
      <c r="G190" s="137"/>
      <c r="H190" s="214" t="s">
        <v>223</v>
      </c>
      <c r="I190" s="205" t="s">
        <v>330</v>
      </c>
      <c r="J190" s="326"/>
      <c r="K190" s="228" t="s">
        <v>319</v>
      </c>
      <c r="L190" s="214" t="s">
        <v>223</v>
      </c>
      <c r="M190" s="205" t="s">
        <v>330</v>
      </c>
      <c r="N190" s="214" t="s">
        <v>329</v>
      </c>
      <c r="O190" s="201"/>
      <c r="P190" s="201"/>
      <c r="Q190" s="201"/>
      <c r="R190" s="208" t="s">
        <v>22</v>
      </c>
      <c r="S190" s="247" t="s">
        <v>185</v>
      </c>
      <c r="T190" s="141"/>
      <c r="U190" s="137"/>
      <c r="V190" s="137"/>
    </row>
    <row r="191" spans="1:47" ht="54.95" customHeight="1" x14ac:dyDescent="0.2">
      <c r="A191" s="274" t="s">
        <v>2165</v>
      </c>
      <c r="B191" s="137" t="s">
        <v>1490</v>
      </c>
      <c r="C191" s="137" t="s">
        <v>1997</v>
      </c>
      <c r="D191" s="137"/>
      <c r="E191" s="137"/>
      <c r="F191" s="137"/>
      <c r="G191" s="137"/>
      <c r="H191" s="205" t="s">
        <v>223</v>
      </c>
      <c r="I191" s="210" t="s">
        <v>529</v>
      </c>
      <c r="J191" s="326"/>
      <c r="K191" s="228" t="s">
        <v>526</v>
      </c>
      <c r="L191" s="205" t="s">
        <v>223</v>
      </c>
      <c r="M191" s="210" t="s">
        <v>529</v>
      </c>
      <c r="N191" s="214" t="s">
        <v>338</v>
      </c>
      <c r="O191" s="207" t="s">
        <v>316</v>
      </c>
      <c r="P191" s="207"/>
      <c r="Q191" s="207"/>
      <c r="R191" s="207" t="s">
        <v>65</v>
      </c>
      <c r="S191" s="256"/>
      <c r="T191" s="138"/>
      <c r="U191" s="137"/>
      <c r="V191" s="137"/>
    </row>
    <row r="192" spans="1:47" ht="54.95" customHeight="1" x14ac:dyDescent="0.2">
      <c r="A192" s="274" t="s">
        <v>2274</v>
      </c>
      <c r="B192" s="137" t="s">
        <v>1490</v>
      </c>
      <c r="C192" s="137" t="s">
        <v>1997</v>
      </c>
      <c r="D192" s="137"/>
      <c r="E192" s="137"/>
      <c r="F192" s="137"/>
      <c r="G192" s="137"/>
      <c r="H192" s="214" t="s">
        <v>77</v>
      </c>
      <c r="I192" s="225" t="s">
        <v>463</v>
      </c>
      <c r="J192" s="326"/>
      <c r="K192" s="277" t="s">
        <v>739</v>
      </c>
      <c r="L192" s="214" t="s">
        <v>77</v>
      </c>
      <c r="M192" s="225" t="s">
        <v>463</v>
      </c>
      <c r="N192" s="214" t="s">
        <v>22</v>
      </c>
      <c r="O192" s="137" t="s">
        <v>22</v>
      </c>
      <c r="P192" s="207" t="s">
        <v>65</v>
      </c>
      <c r="Q192" s="286" t="s">
        <v>751</v>
      </c>
      <c r="R192" s="137" t="s">
        <v>22</v>
      </c>
      <c r="S192" s="146" t="s">
        <v>200</v>
      </c>
      <c r="T192" s="132" t="s">
        <v>211</v>
      </c>
      <c r="U192" s="137"/>
      <c r="V192" s="137"/>
    </row>
    <row r="193" spans="1:26" ht="54.95" customHeight="1" x14ac:dyDescent="0.2">
      <c r="A193" s="274" t="s">
        <v>2359</v>
      </c>
      <c r="B193" s="137" t="e">
        <v>#N/A</v>
      </c>
      <c r="C193" s="137" t="e">
        <v>#N/A</v>
      </c>
      <c r="D193" s="137"/>
      <c r="E193" s="137"/>
      <c r="F193" s="137"/>
      <c r="G193" s="137"/>
      <c r="H193" s="205" t="s">
        <v>73</v>
      </c>
      <c r="I193" s="205" t="s">
        <v>199</v>
      </c>
      <c r="J193" s="326"/>
      <c r="K193" s="228" t="s">
        <v>320</v>
      </c>
      <c r="L193" s="205" t="s">
        <v>73</v>
      </c>
      <c r="M193" s="205" t="s">
        <v>199</v>
      </c>
      <c r="N193" s="214" t="s">
        <v>92</v>
      </c>
      <c r="O193" s="201"/>
      <c r="P193" s="201"/>
      <c r="Q193" s="201"/>
      <c r="R193" s="208"/>
      <c r="S193" s="140" t="s">
        <v>349</v>
      </c>
      <c r="T193" s="141" t="s">
        <v>64</v>
      </c>
      <c r="U193" s="137"/>
      <c r="V193" s="137"/>
    </row>
    <row r="194" spans="1:26" ht="54.95" customHeight="1" x14ac:dyDescent="0.2">
      <c r="A194" s="274" t="s">
        <v>2025</v>
      </c>
      <c r="B194" s="137" t="s">
        <v>1490</v>
      </c>
      <c r="C194" s="137" t="s">
        <v>1965</v>
      </c>
      <c r="D194" s="137"/>
      <c r="E194" s="137"/>
      <c r="F194" s="137"/>
      <c r="G194" s="137"/>
      <c r="H194" s="214" t="s">
        <v>73</v>
      </c>
      <c r="I194" s="205" t="s">
        <v>199</v>
      </c>
      <c r="J194" s="326"/>
      <c r="K194" s="228" t="s">
        <v>484</v>
      </c>
      <c r="L194" s="214" t="s">
        <v>73</v>
      </c>
      <c r="M194" s="205" t="s">
        <v>199</v>
      </c>
      <c r="N194" s="214" t="s">
        <v>92</v>
      </c>
      <c r="O194" s="207"/>
      <c r="P194" s="207"/>
      <c r="Q194" s="207"/>
      <c r="R194" s="208" t="s">
        <v>22</v>
      </c>
      <c r="S194" s="142" t="s">
        <v>22</v>
      </c>
      <c r="T194" s="146"/>
      <c r="U194" s="135"/>
      <c r="V194" s="137"/>
    </row>
    <row r="195" spans="1:26" ht="54.95" customHeight="1" x14ac:dyDescent="0.2">
      <c r="A195" s="274" t="s">
        <v>1922</v>
      </c>
      <c r="B195" s="137" t="s">
        <v>1490</v>
      </c>
      <c r="C195" s="137" t="s">
        <v>1924</v>
      </c>
      <c r="D195" s="137"/>
      <c r="E195" s="137"/>
      <c r="F195" s="137"/>
      <c r="G195" s="137"/>
      <c r="H195" s="214" t="s">
        <v>75</v>
      </c>
      <c r="I195" s="205" t="s">
        <v>121</v>
      </c>
      <c r="J195" s="326"/>
      <c r="K195" s="228" t="s">
        <v>321</v>
      </c>
      <c r="L195" s="214" t="s">
        <v>75</v>
      </c>
      <c r="M195" s="205" t="s">
        <v>121</v>
      </c>
      <c r="N195" s="214" t="s">
        <v>328</v>
      </c>
      <c r="O195" s="207"/>
      <c r="P195" s="207"/>
      <c r="Q195" s="207"/>
      <c r="R195" s="208" t="s">
        <v>22</v>
      </c>
      <c r="S195" s="247" t="s">
        <v>185</v>
      </c>
      <c r="T195" s="133" t="s">
        <v>22</v>
      </c>
      <c r="U195" s="131"/>
      <c r="V195" s="196"/>
    </row>
    <row r="196" spans="1:26" ht="54.95" customHeight="1" x14ac:dyDescent="0.2">
      <c r="A196" s="274" t="s">
        <v>1841</v>
      </c>
      <c r="B196" s="137" t="s">
        <v>1490</v>
      </c>
      <c r="C196" s="137" t="s">
        <v>1744</v>
      </c>
      <c r="D196" s="137"/>
      <c r="E196" s="137"/>
      <c r="F196" s="137"/>
      <c r="G196" s="137"/>
      <c r="H196" s="214" t="s">
        <v>175</v>
      </c>
      <c r="I196" s="205" t="s">
        <v>81</v>
      </c>
      <c r="J196" s="326"/>
      <c r="K196" s="228" t="s">
        <v>253</v>
      </c>
      <c r="L196" s="214" t="s">
        <v>175</v>
      </c>
      <c r="M196" s="205" t="s">
        <v>81</v>
      </c>
      <c r="N196" s="214" t="s">
        <v>255</v>
      </c>
      <c r="O196" s="207"/>
      <c r="P196" s="207"/>
      <c r="Q196" s="207"/>
      <c r="R196" s="209" t="s">
        <v>289</v>
      </c>
      <c r="S196" s="142"/>
      <c r="T196" s="153"/>
      <c r="U196" s="132"/>
      <c r="V196" s="132"/>
    </row>
    <row r="197" spans="1:26" ht="54.95" customHeight="1" x14ac:dyDescent="0.2">
      <c r="A197" s="274" t="s">
        <v>2223</v>
      </c>
      <c r="B197" s="137" t="s">
        <v>1490</v>
      </c>
      <c r="C197" s="137" t="s">
        <v>1744</v>
      </c>
      <c r="D197" s="137"/>
      <c r="E197" s="137"/>
      <c r="F197" s="137"/>
      <c r="G197" s="137"/>
      <c r="H197" s="214" t="s">
        <v>651</v>
      </c>
      <c r="I197" s="264" t="s">
        <v>652</v>
      </c>
      <c r="J197" s="326"/>
      <c r="K197" s="214" t="s">
        <v>777</v>
      </c>
      <c r="L197" s="214" t="s">
        <v>651</v>
      </c>
      <c r="M197" s="264" t="s">
        <v>652</v>
      </c>
      <c r="N197" s="214" t="s">
        <v>650</v>
      </c>
      <c r="O197" s="137" t="s">
        <v>709</v>
      </c>
      <c r="P197" s="219" t="s">
        <v>65</v>
      </c>
      <c r="Q197" s="286" t="s">
        <v>752</v>
      </c>
      <c r="R197" s="137" t="s">
        <v>184</v>
      </c>
      <c r="S197" s="135" t="s">
        <v>22</v>
      </c>
      <c r="T197" s="135" t="s">
        <v>774</v>
      </c>
      <c r="U197" s="137"/>
      <c r="V197" s="137"/>
    </row>
    <row r="198" spans="1:26" ht="60" customHeight="1" x14ac:dyDescent="0.2">
      <c r="A198" s="274" t="s">
        <v>1863</v>
      </c>
      <c r="B198" s="137" t="s">
        <v>1490</v>
      </c>
      <c r="C198" s="137" t="s">
        <v>1865</v>
      </c>
      <c r="D198" s="137"/>
      <c r="E198" s="137"/>
      <c r="F198" s="137"/>
      <c r="G198" s="137"/>
      <c r="H198" s="214" t="s">
        <v>380</v>
      </c>
      <c r="I198" s="205" t="s">
        <v>653</v>
      </c>
      <c r="J198" s="326"/>
      <c r="K198" s="223" t="s">
        <v>240</v>
      </c>
      <c r="L198" s="214" t="s">
        <v>380</v>
      </c>
      <c r="M198" s="205" t="s">
        <v>653</v>
      </c>
      <c r="N198" s="205" t="s">
        <v>410</v>
      </c>
      <c r="O198" s="219" t="s">
        <v>22</v>
      </c>
      <c r="P198" s="219"/>
      <c r="Q198" s="219"/>
      <c r="R198" s="219" t="s">
        <v>22</v>
      </c>
      <c r="S198" s="146" t="s">
        <v>309</v>
      </c>
      <c r="T198" s="132" t="s">
        <v>64</v>
      </c>
      <c r="U198" s="137"/>
      <c r="V198" s="273"/>
    </row>
    <row r="199" spans="1:26" ht="54.95" customHeight="1" x14ac:dyDescent="0.2">
      <c r="A199" s="274" t="s">
        <v>2121</v>
      </c>
      <c r="B199" s="137" t="s">
        <v>1490</v>
      </c>
      <c r="C199" s="137" t="s">
        <v>2123</v>
      </c>
      <c r="D199" s="137"/>
      <c r="E199" s="137"/>
      <c r="F199" s="137"/>
      <c r="G199" s="137"/>
      <c r="H199" s="214" t="s">
        <v>77</v>
      </c>
      <c r="I199" s="227" t="s">
        <v>463</v>
      </c>
      <c r="J199" s="326"/>
      <c r="K199" s="259" t="s">
        <v>461</v>
      </c>
      <c r="L199" s="214" t="s">
        <v>77</v>
      </c>
      <c r="M199" s="227" t="s">
        <v>463</v>
      </c>
      <c r="N199" s="214" t="s">
        <v>531</v>
      </c>
      <c r="O199" s="209" t="s">
        <v>522</v>
      </c>
      <c r="P199" s="209"/>
      <c r="Q199" s="209"/>
      <c r="R199" s="207" t="s">
        <v>316</v>
      </c>
      <c r="S199" s="142" t="s">
        <v>610</v>
      </c>
      <c r="T199" s="133" t="s">
        <v>627</v>
      </c>
      <c r="U199" s="146"/>
      <c r="V199" s="136"/>
    </row>
    <row r="200" spans="1:26" ht="62.25" customHeight="1" x14ac:dyDescent="0.25">
      <c r="A200" s="274" t="s">
        <v>2143</v>
      </c>
      <c r="B200" s="137" t="s">
        <v>1490</v>
      </c>
      <c r="C200" s="137" t="s">
        <v>1648</v>
      </c>
      <c r="D200" s="137"/>
      <c r="E200" s="137"/>
      <c r="F200" s="137"/>
      <c r="G200" s="137"/>
      <c r="H200" s="214" t="s">
        <v>77</v>
      </c>
      <c r="I200" s="266" t="s">
        <v>529</v>
      </c>
      <c r="J200" s="326"/>
      <c r="K200" s="228" t="s">
        <v>565</v>
      </c>
      <c r="L200" s="214" t="s">
        <v>77</v>
      </c>
      <c r="M200" s="266" t="s">
        <v>529</v>
      </c>
      <c r="N200" s="214" t="s">
        <v>575</v>
      </c>
      <c r="O200" s="240" t="s">
        <v>22</v>
      </c>
      <c r="P200" s="240"/>
      <c r="Q200" s="240"/>
      <c r="R200" s="240" t="s">
        <v>22</v>
      </c>
      <c r="S200" s="140" t="s">
        <v>618</v>
      </c>
      <c r="T200" s="132" t="s">
        <v>624</v>
      </c>
      <c r="U200" s="145"/>
      <c r="V200" s="137"/>
    </row>
    <row r="201" spans="1:26" ht="54.95" customHeight="1" x14ac:dyDescent="0.2">
      <c r="A201" s="274" t="s">
        <v>2228</v>
      </c>
      <c r="B201" s="137" t="s">
        <v>1490</v>
      </c>
      <c r="C201" s="137" t="s">
        <v>1272</v>
      </c>
      <c r="D201" s="137"/>
      <c r="E201" s="137"/>
      <c r="F201" s="137"/>
      <c r="G201" s="137"/>
      <c r="H201" s="214" t="s">
        <v>77</v>
      </c>
      <c r="I201" s="279" t="s">
        <v>772</v>
      </c>
      <c r="J201" s="326"/>
      <c r="K201" s="228" t="s">
        <v>775</v>
      </c>
      <c r="L201" s="214" t="s">
        <v>77</v>
      </c>
      <c r="M201" s="279" t="s">
        <v>772</v>
      </c>
      <c r="N201" s="214" t="s">
        <v>22</v>
      </c>
      <c r="O201" s="137" t="s">
        <v>22</v>
      </c>
      <c r="P201" s="219" t="s">
        <v>64</v>
      </c>
      <c r="Q201" s="286" t="s">
        <v>64</v>
      </c>
      <c r="R201" s="137" t="s">
        <v>22</v>
      </c>
      <c r="S201" s="142" t="s">
        <v>22</v>
      </c>
      <c r="T201" s="137" t="s">
        <v>22</v>
      </c>
      <c r="U201" s="137"/>
      <c r="V201" s="137"/>
    </row>
    <row r="202" spans="1:26" ht="54.95" customHeight="1" x14ac:dyDescent="0.2">
      <c r="A202" s="274" t="s">
        <v>1807</v>
      </c>
      <c r="B202" s="137" t="s">
        <v>1490</v>
      </c>
      <c r="C202" s="137" t="s">
        <v>1311</v>
      </c>
      <c r="D202" s="137"/>
      <c r="E202" s="137"/>
      <c r="F202" s="137"/>
      <c r="G202" s="137"/>
      <c r="H202" s="205" t="s">
        <v>666</v>
      </c>
      <c r="I202" s="206" t="s">
        <v>629</v>
      </c>
      <c r="J202" s="326"/>
      <c r="K202" s="223" t="s">
        <v>718</v>
      </c>
      <c r="L202" s="205" t="s">
        <v>666</v>
      </c>
      <c r="M202" s="206" t="s">
        <v>629</v>
      </c>
      <c r="N202" s="205"/>
      <c r="O202" s="132" t="s">
        <v>316</v>
      </c>
      <c r="P202" s="208" t="s">
        <v>65</v>
      </c>
      <c r="Q202" s="286" t="s">
        <v>745</v>
      </c>
      <c r="R202" s="137" t="s">
        <v>65</v>
      </c>
      <c r="S202" s="235" t="s">
        <v>65</v>
      </c>
      <c r="T202" s="132" t="s">
        <v>65</v>
      </c>
      <c r="U202" s="132"/>
      <c r="V202" s="132"/>
    </row>
    <row r="203" spans="1:26" ht="54.95" customHeight="1" x14ac:dyDescent="0.2">
      <c r="A203" s="274" t="s">
        <v>1885</v>
      </c>
      <c r="B203" s="137" t="s">
        <v>1490</v>
      </c>
      <c r="C203" s="137" t="s">
        <v>1887</v>
      </c>
      <c r="D203" s="137"/>
      <c r="E203" s="137"/>
      <c r="F203" s="137"/>
      <c r="G203" s="137"/>
      <c r="H203" s="201" t="s">
        <v>179</v>
      </c>
      <c r="I203" s="233" t="s">
        <v>763</v>
      </c>
      <c r="J203" s="326"/>
      <c r="K203" s="223" t="s">
        <v>766</v>
      </c>
      <c r="L203" s="201" t="s">
        <v>179</v>
      </c>
      <c r="M203" s="233" t="s">
        <v>763</v>
      </c>
      <c r="N203" s="201" t="s">
        <v>208</v>
      </c>
      <c r="O203" s="196" t="s">
        <v>689</v>
      </c>
      <c r="P203" s="208" t="s">
        <v>22</v>
      </c>
      <c r="Q203" s="286" t="s">
        <v>746</v>
      </c>
      <c r="R203" s="137" t="s">
        <v>315</v>
      </c>
      <c r="S203" s="153" t="s">
        <v>184</v>
      </c>
      <c r="T203" s="137" t="s">
        <v>22</v>
      </c>
      <c r="U203" s="131"/>
      <c r="V203" s="196"/>
    </row>
    <row r="204" spans="1:26" ht="54.95" customHeight="1" x14ac:dyDescent="0.2">
      <c r="A204" s="274" t="s">
        <v>2287</v>
      </c>
      <c r="B204" s="137" t="s">
        <v>1490</v>
      </c>
      <c r="C204" s="137" t="s">
        <v>1537</v>
      </c>
      <c r="D204" s="137"/>
      <c r="E204" s="137"/>
      <c r="F204" s="137"/>
      <c r="G204" s="137"/>
      <c r="H204" s="205" t="s">
        <v>77</v>
      </c>
      <c r="I204" s="279" t="s">
        <v>857</v>
      </c>
      <c r="J204" s="326"/>
      <c r="K204" s="205" t="s">
        <v>904</v>
      </c>
      <c r="L204" s="205" t="s">
        <v>77</v>
      </c>
      <c r="M204" s="279" t="s">
        <v>857</v>
      </c>
      <c r="N204" s="205"/>
      <c r="O204" s="132"/>
      <c r="P204" s="208"/>
      <c r="Q204" s="286"/>
      <c r="R204" s="137"/>
      <c r="S204" s="235"/>
      <c r="T204" s="150"/>
      <c r="U204" s="132"/>
      <c r="V204" s="134"/>
      <c r="W204" s="255"/>
      <c r="X204" s="255"/>
      <c r="Y204" s="255"/>
      <c r="Z204" s="255"/>
    </row>
    <row r="205" spans="1:26" ht="54.95" customHeight="1" x14ac:dyDescent="0.2">
      <c r="A205" s="274" t="s">
        <v>1771</v>
      </c>
      <c r="B205" s="137" t="s">
        <v>1490</v>
      </c>
      <c r="C205" s="137" t="s">
        <v>1628</v>
      </c>
      <c r="D205" s="137"/>
      <c r="E205" s="137"/>
      <c r="F205" s="137"/>
      <c r="G205" s="137"/>
      <c r="H205" s="214" t="s">
        <v>518</v>
      </c>
      <c r="I205" s="216" t="s">
        <v>395</v>
      </c>
      <c r="J205" s="326"/>
      <c r="K205" s="215" t="s">
        <v>165</v>
      </c>
      <c r="L205" s="214" t="s">
        <v>518</v>
      </c>
      <c r="M205" s="216" t="s">
        <v>395</v>
      </c>
      <c r="N205" s="214" t="s">
        <v>163</v>
      </c>
      <c r="O205" s="141" t="s">
        <v>688</v>
      </c>
      <c r="P205" s="207" t="s">
        <v>743</v>
      </c>
      <c r="Q205" s="286" t="s">
        <v>65</v>
      </c>
      <c r="R205" s="137" t="s">
        <v>771</v>
      </c>
      <c r="S205" s="142" t="s">
        <v>65</v>
      </c>
      <c r="T205" s="141" t="s">
        <v>770</v>
      </c>
      <c r="U205" s="141"/>
      <c r="V205" s="143"/>
      <c r="W205" s="255"/>
      <c r="X205" s="255"/>
      <c r="Y205" s="255"/>
      <c r="Z205" s="255"/>
    </row>
    <row r="206" spans="1:26" ht="54.95" customHeight="1" x14ac:dyDescent="0.2">
      <c r="A206" s="274" t="s">
        <v>2282</v>
      </c>
      <c r="B206" s="137" t="s">
        <v>1490</v>
      </c>
      <c r="C206" s="137" t="s">
        <v>1648</v>
      </c>
      <c r="D206" s="137"/>
      <c r="E206" s="137"/>
      <c r="F206" s="137"/>
      <c r="G206" s="137"/>
      <c r="H206" s="214" t="s">
        <v>651</v>
      </c>
      <c r="I206" s="205" t="s">
        <v>803</v>
      </c>
      <c r="J206" s="326"/>
      <c r="K206" s="214" t="s">
        <v>906</v>
      </c>
      <c r="L206" s="214" t="s">
        <v>651</v>
      </c>
      <c r="M206" s="205" t="s">
        <v>803</v>
      </c>
      <c r="N206" s="214"/>
      <c r="O206" s="137"/>
      <c r="P206" s="219"/>
      <c r="Q206" s="286"/>
      <c r="R206" s="137"/>
      <c r="S206" s="142"/>
      <c r="T206" s="135" t="s">
        <v>22</v>
      </c>
      <c r="U206" s="137"/>
      <c r="V206" s="149"/>
      <c r="W206" s="166"/>
      <c r="X206" s="308"/>
      <c r="Y206" s="166"/>
      <c r="Z206" s="166"/>
    </row>
    <row r="207" spans="1:26" ht="54.95" customHeight="1" x14ac:dyDescent="0.2">
      <c r="A207" s="274" t="s">
        <v>2284</v>
      </c>
      <c r="B207" s="137" t="s">
        <v>1490</v>
      </c>
      <c r="C207" s="137" t="s">
        <v>2020</v>
      </c>
      <c r="D207" s="137"/>
      <c r="E207" s="137"/>
      <c r="F207" s="137"/>
      <c r="G207" s="137"/>
      <c r="H207" s="214" t="s">
        <v>666</v>
      </c>
      <c r="I207" s="229" t="s">
        <v>860</v>
      </c>
      <c r="J207" s="326"/>
      <c r="K207" s="214" t="s">
        <v>859</v>
      </c>
      <c r="L207" s="214" t="s">
        <v>666</v>
      </c>
      <c r="M207" s="229" t="s">
        <v>860</v>
      </c>
      <c r="N207" s="214"/>
      <c r="O207" s="137"/>
      <c r="P207" s="219"/>
      <c r="Q207" s="286"/>
      <c r="R207" s="137"/>
      <c r="S207" s="142"/>
      <c r="T207" s="135"/>
      <c r="U207" s="137"/>
      <c r="V207" s="149"/>
      <c r="W207" s="308"/>
      <c r="X207" s="308"/>
      <c r="Y207" s="308"/>
      <c r="Z207" s="308"/>
    </row>
    <row r="208" spans="1:26" ht="54.95" customHeight="1" x14ac:dyDescent="0.2">
      <c r="A208" s="274" t="s">
        <v>2226</v>
      </c>
      <c r="B208" s="137" t="s">
        <v>1490</v>
      </c>
      <c r="C208" s="137" t="s">
        <v>1997</v>
      </c>
      <c r="D208" s="137"/>
      <c r="E208" s="137"/>
      <c r="F208" s="137"/>
      <c r="G208" s="137"/>
      <c r="H208" s="214" t="s">
        <v>77</v>
      </c>
      <c r="I208" s="225" t="s">
        <v>463</v>
      </c>
      <c r="J208" s="326"/>
      <c r="K208" s="277" t="s">
        <v>710</v>
      </c>
      <c r="L208" s="214" t="s">
        <v>77</v>
      </c>
      <c r="M208" s="225" t="s">
        <v>463</v>
      </c>
      <c r="N208" s="214"/>
      <c r="O208" s="137" t="s">
        <v>711</v>
      </c>
      <c r="P208" s="207" t="s">
        <v>309</v>
      </c>
      <c r="Q208" s="286" t="s">
        <v>426</v>
      </c>
      <c r="R208" s="137" t="s">
        <v>22</v>
      </c>
      <c r="S208" s="146" t="s">
        <v>758</v>
      </c>
      <c r="T208" s="132" t="s">
        <v>211</v>
      </c>
      <c r="U208" s="137"/>
      <c r="V208" s="149"/>
      <c r="W208" s="308"/>
      <c r="X208" s="308"/>
      <c r="Y208" s="308"/>
      <c r="Z208" s="308"/>
    </row>
    <row r="209" spans="1:47" ht="54.95" customHeight="1" x14ac:dyDescent="0.2">
      <c r="A209" s="274" t="s">
        <v>2279</v>
      </c>
      <c r="B209" s="137" t="s">
        <v>1490</v>
      </c>
      <c r="C209" s="137" t="s">
        <v>1744</v>
      </c>
      <c r="D209" s="137"/>
      <c r="E209" s="137"/>
      <c r="F209" s="137"/>
      <c r="G209" s="137"/>
      <c r="H209" s="214" t="s">
        <v>651</v>
      </c>
      <c r="I209" s="264" t="s">
        <v>908</v>
      </c>
      <c r="J209" s="326"/>
      <c r="K209" s="214" t="s">
        <v>778</v>
      </c>
      <c r="L209" s="214" t="s">
        <v>651</v>
      </c>
      <c r="M209" s="264" t="s">
        <v>908</v>
      </c>
      <c r="N209" s="214"/>
      <c r="O209" s="137"/>
      <c r="P209" s="219"/>
      <c r="Q209" s="286"/>
      <c r="R209" s="137"/>
      <c r="S209" s="135"/>
      <c r="T209" s="135"/>
      <c r="U209" s="137"/>
      <c r="V209" s="149"/>
      <c r="W209" s="308"/>
      <c r="X209" s="308"/>
      <c r="Y209" s="308"/>
      <c r="Z209" s="308"/>
    </row>
    <row r="210" spans="1:47" s="321" customFormat="1" ht="54.95" customHeight="1" x14ac:dyDescent="0.2">
      <c r="AU210" s="169"/>
    </row>
    <row r="211" spans="1:47" s="321" customFormat="1" ht="54.95" customHeight="1" x14ac:dyDescent="0.2">
      <c r="AU211" s="169"/>
    </row>
    <row r="212" spans="1:47" s="321" customFormat="1" ht="54.95" customHeight="1" x14ac:dyDescent="0.2">
      <c r="AU212" s="169"/>
    </row>
    <row r="213" spans="1:47" x14ac:dyDescent="0.2">
      <c r="J213" s="326"/>
    </row>
    <row r="214" spans="1:47" x14ac:dyDescent="0.2">
      <c r="J214" s="326"/>
    </row>
    <row r="215" spans="1:47" x14ac:dyDescent="0.2">
      <c r="J215" s="326"/>
    </row>
    <row r="216" spans="1:47" x14ac:dyDescent="0.2">
      <c r="J216" s="326"/>
    </row>
    <row r="217" spans="1:47" x14ac:dyDescent="0.2">
      <c r="J217" s="326"/>
    </row>
    <row r="218" spans="1:47" x14ac:dyDescent="0.2">
      <c r="J218" s="326"/>
    </row>
    <row r="219" spans="1:47" x14ac:dyDescent="0.2">
      <c r="J219" s="326"/>
    </row>
    <row r="220" spans="1:47" x14ac:dyDescent="0.2">
      <c r="J220" s="326"/>
    </row>
    <row r="221" spans="1:47" x14ac:dyDescent="0.2">
      <c r="J221" s="326"/>
    </row>
    <row r="222" spans="1:47" x14ac:dyDescent="0.2">
      <c r="J222" s="326"/>
    </row>
    <row r="223" spans="1:47" x14ac:dyDescent="0.2">
      <c r="J223" s="326"/>
    </row>
    <row r="224" spans="1:47" x14ac:dyDescent="0.2">
      <c r="J224" s="326"/>
    </row>
    <row r="225" spans="10:10" x14ac:dyDescent="0.2">
      <c r="J225" s="326"/>
    </row>
    <row r="226" spans="10:10" x14ac:dyDescent="0.2">
      <c r="J226" s="326"/>
    </row>
    <row r="227" spans="10:10" x14ac:dyDescent="0.2">
      <c r="J227" s="326"/>
    </row>
    <row r="228" spans="10:10" x14ac:dyDescent="0.2">
      <c r="J228" s="326"/>
    </row>
    <row r="229" spans="10:10" x14ac:dyDescent="0.2">
      <c r="J229" s="326"/>
    </row>
    <row r="230" spans="10:10" x14ac:dyDescent="0.2">
      <c r="J230" s="326"/>
    </row>
    <row r="231" spans="10:10" x14ac:dyDescent="0.2">
      <c r="J231" s="326"/>
    </row>
    <row r="232" spans="10:10" x14ac:dyDescent="0.2">
      <c r="J232" s="326"/>
    </row>
    <row r="233" spans="10:10" x14ac:dyDescent="0.2">
      <c r="J233" s="326"/>
    </row>
    <row r="234" spans="10:10" x14ac:dyDescent="0.2">
      <c r="J234" s="326"/>
    </row>
    <row r="235" spans="10:10" x14ac:dyDescent="0.2">
      <c r="J235" s="326"/>
    </row>
    <row r="236" spans="10:10" x14ac:dyDescent="0.2">
      <c r="J236" s="326"/>
    </row>
    <row r="237" spans="10:10" x14ac:dyDescent="0.2">
      <c r="J237" s="326"/>
    </row>
    <row r="238" spans="10:10" x14ac:dyDescent="0.2">
      <c r="J238" s="326"/>
    </row>
    <row r="239" spans="10:10" x14ac:dyDescent="0.2">
      <c r="J239" s="326"/>
    </row>
    <row r="240" spans="10:10" x14ac:dyDescent="0.2">
      <c r="J240" s="326"/>
    </row>
    <row r="241" spans="10:10" x14ac:dyDescent="0.2">
      <c r="J241" s="326"/>
    </row>
    <row r="242" spans="10:10" x14ac:dyDescent="0.2">
      <c r="J242" s="326"/>
    </row>
    <row r="243" spans="10:10" x14ac:dyDescent="0.2">
      <c r="J243" s="326"/>
    </row>
    <row r="244" spans="10:10" x14ac:dyDescent="0.2">
      <c r="J244" s="326"/>
    </row>
    <row r="245" spans="10:10" x14ac:dyDescent="0.2">
      <c r="J245" s="326"/>
    </row>
    <row r="246" spans="10:10" x14ac:dyDescent="0.2">
      <c r="J246" s="326"/>
    </row>
    <row r="247" spans="10:10" x14ac:dyDescent="0.2">
      <c r="J247" s="326"/>
    </row>
    <row r="248" spans="10:10" x14ac:dyDescent="0.2">
      <c r="J248" s="326"/>
    </row>
    <row r="249" spans="10:10" x14ac:dyDescent="0.2">
      <c r="J249" s="326"/>
    </row>
    <row r="250" spans="10:10" x14ac:dyDescent="0.2">
      <c r="J250" s="326"/>
    </row>
    <row r="251" spans="10:10" x14ac:dyDescent="0.2">
      <c r="J251" s="326"/>
    </row>
    <row r="252" spans="10:10" x14ac:dyDescent="0.2">
      <c r="J252" s="326"/>
    </row>
    <row r="253" spans="10:10" x14ac:dyDescent="0.2">
      <c r="J253" s="326"/>
    </row>
    <row r="254" spans="10:10" x14ac:dyDescent="0.2">
      <c r="J254" s="326"/>
    </row>
    <row r="255" spans="10:10" x14ac:dyDescent="0.2">
      <c r="J255" s="326"/>
    </row>
    <row r="256" spans="10:10" x14ac:dyDescent="0.2">
      <c r="J256" s="326"/>
    </row>
    <row r="257" spans="10:10" x14ac:dyDescent="0.2">
      <c r="J257" s="326"/>
    </row>
    <row r="258" spans="10:10" x14ac:dyDescent="0.2">
      <c r="J258" s="326"/>
    </row>
    <row r="259" spans="10:10" x14ac:dyDescent="0.2">
      <c r="J259" s="326"/>
    </row>
    <row r="260" spans="10:10" x14ac:dyDescent="0.2">
      <c r="J260" s="326"/>
    </row>
    <row r="261" spans="10:10" x14ac:dyDescent="0.2">
      <c r="J261" s="326"/>
    </row>
    <row r="262" spans="10:10" x14ac:dyDescent="0.2">
      <c r="J262" s="326"/>
    </row>
    <row r="263" spans="10:10" x14ac:dyDescent="0.2">
      <c r="J263" s="326"/>
    </row>
    <row r="264" spans="10:10" x14ac:dyDescent="0.2">
      <c r="J264" s="326"/>
    </row>
    <row r="265" spans="10:10" x14ac:dyDescent="0.2">
      <c r="J265" s="326"/>
    </row>
    <row r="266" spans="10:10" x14ac:dyDescent="0.2">
      <c r="J266" s="326"/>
    </row>
    <row r="267" spans="10:10" x14ac:dyDescent="0.2">
      <c r="J267" s="326"/>
    </row>
    <row r="268" spans="10:10" x14ac:dyDescent="0.2">
      <c r="J268" s="326"/>
    </row>
    <row r="269" spans="10:10" x14ac:dyDescent="0.2">
      <c r="J269" s="326"/>
    </row>
    <row r="270" spans="10:10" x14ac:dyDescent="0.2">
      <c r="J270" s="326"/>
    </row>
    <row r="271" spans="10:10" x14ac:dyDescent="0.2">
      <c r="J271" s="326"/>
    </row>
    <row r="272" spans="10:10" x14ac:dyDescent="0.2">
      <c r="J272" s="326"/>
    </row>
    <row r="273" spans="10:10" x14ac:dyDescent="0.2">
      <c r="J273" s="326"/>
    </row>
    <row r="274" spans="10:10" x14ac:dyDescent="0.2">
      <c r="J274" s="326"/>
    </row>
    <row r="275" spans="10:10" x14ac:dyDescent="0.2">
      <c r="J275" s="326"/>
    </row>
    <row r="276" spans="10:10" x14ac:dyDescent="0.2">
      <c r="J276" s="326"/>
    </row>
    <row r="277" spans="10:10" x14ac:dyDescent="0.2">
      <c r="J277" s="326"/>
    </row>
    <row r="278" spans="10:10" x14ac:dyDescent="0.2">
      <c r="J278" s="326"/>
    </row>
    <row r="279" spans="10:10" x14ac:dyDescent="0.2">
      <c r="J279" s="326"/>
    </row>
    <row r="280" spans="10:10" x14ac:dyDescent="0.2">
      <c r="J280" s="326"/>
    </row>
    <row r="281" spans="10:10" x14ac:dyDescent="0.2">
      <c r="J281" s="326"/>
    </row>
    <row r="282" spans="10:10" x14ac:dyDescent="0.2">
      <c r="J282" s="326"/>
    </row>
    <row r="283" spans="10:10" x14ac:dyDescent="0.2">
      <c r="J283" s="326"/>
    </row>
    <row r="284" spans="10:10" x14ac:dyDescent="0.2">
      <c r="J284" s="326"/>
    </row>
    <row r="285" spans="10:10" x14ac:dyDescent="0.2">
      <c r="J285" s="326"/>
    </row>
    <row r="286" spans="10:10" x14ac:dyDescent="0.2">
      <c r="J286" s="326"/>
    </row>
    <row r="287" spans="10:10" x14ac:dyDescent="0.2">
      <c r="J287" s="326"/>
    </row>
    <row r="288" spans="10:10" x14ac:dyDescent="0.2">
      <c r="J288" s="326"/>
    </row>
    <row r="289" spans="10:10" x14ac:dyDescent="0.2">
      <c r="J289" s="326"/>
    </row>
    <row r="290" spans="10:10" x14ac:dyDescent="0.2">
      <c r="J290" s="326"/>
    </row>
    <row r="291" spans="10:10" x14ac:dyDescent="0.2">
      <c r="J291" s="326"/>
    </row>
    <row r="292" spans="10:10" x14ac:dyDescent="0.2">
      <c r="J292" s="326"/>
    </row>
    <row r="293" spans="10:10" x14ac:dyDescent="0.2">
      <c r="J293" s="326"/>
    </row>
    <row r="294" spans="10:10" x14ac:dyDescent="0.2">
      <c r="J294" s="326"/>
    </row>
    <row r="295" spans="10:10" x14ac:dyDescent="0.2">
      <c r="J295" s="326"/>
    </row>
    <row r="296" spans="10:10" x14ac:dyDescent="0.2">
      <c r="J296" s="326"/>
    </row>
    <row r="297" spans="10:10" x14ac:dyDescent="0.2">
      <c r="J297" s="326"/>
    </row>
    <row r="298" spans="10:10" x14ac:dyDescent="0.2">
      <c r="J298" s="326"/>
    </row>
    <row r="299" spans="10:10" x14ac:dyDescent="0.2">
      <c r="J299" s="326"/>
    </row>
    <row r="300" spans="10:10" x14ac:dyDescent="0.2">
      <c r="J300" s="326"/>
    </row>
    <row r="301" spans="10:10" x14ac:dyDescent="0.2">
      <c r="J301" s="326"/>
    </row>
    <row r="302" spans="10:10" x14ac:dyDescent="0.2">
      <c r="J302" s="326"/>
    </row>
    <row r="303" spans="10:10" x14ac:dyDescent="0.2">
      <c r="J303" s="326"/>
    </row>
    <row r="304" spans="10:10" x14ac:dyDescent="0.2">
      <c r="J304" s="326"/>
    </row>
    <row r="305" spans="10:10" x14ac:dyDescent="0.2">
      <c r="J305" s="326"/>
    </row>
    <row r="306" spans="10:10" x14ac:dyDescent="0.2">
      <c r="J306" s="326"/>
    </row>
    <row r="307" spans="10:10" x14ac:dyDescent="0.2">
      <c r="J307" s="326"/>
    </row>
    <row r="308" spans="10:10" x14ac:dyDescent="0.2">
      <c r="J308" s="326"/>
    </row>
    <row r="309" spans="10:10" x14ac:dyDescent="0.2">
      <c r="J309" s="326"/>
    </row>
    <row r="310" spans="10:10" x14ac:dyDescent="0.2">
      <c r="J310" s="326"/>
    </row>
    <row r="311" spans="10:10" x14ac:dyDescent="0.2">
      <c r="J311" s="326"/>
    </row>
    <row r="312" spans="10:10" x14ac:dyDescent="0.2">
      <c r="J312" s="326"/>
    </row>
    <row r="313" spans="10:10" x14ac:dyDescent="0.2">
      <c r="J313" s="326"/>
    </row>
    <row r="314" spans="10:10" x14ac:dyDescent="0.2">
      <c r="J314" s="326"/>
    </row>
    <row r="315" spans="10:10" x14ac:dyDescent="0.2">
      <c r="J315" s="326"/>
    </row>
    <row r="316" spans="10:10" x14ac:dyDescent="0.2">
      <c r="J316" s="326"/>
    </row>
    <row r="317" spans="10:10" x14ac:dyDescent="0.2">
      <c r="J317" s="326"/>
    </row>
    <row r="318" spans="10:10" x14ac:dyDescent="0.2">
      <c r="J318" s="326"/>
    </row>
    <row r="319" spans="10:10" x14ac:dyDescent="0.2">
      <c r="J319" s="326"/>
    </row>
    <row r="320" spans="10:10" x14ac:dyDescent="0.2">
      <c r="J320" s="326"/>
    </row>
    <row r="321" spans="10:10" x14ac:dyDescent="0.2">
      <c r="J321" s="326"/>
    </row>
    <row r="322" spans="10:10" x14ac:dyDescent="0.2">
      <c r="J322" s="326"/>
    </row>
    <row r="323" spans="10:10" x14ac:dyDescent="0.2">
      <c r="J323" s="326"/>
    </row>
    <row r="324" spans="10:10" x14ac:dyDescent="0.2">
      <c r="J324" s="326"/>
    </row>
    <row r="325" spans="10:10" x14ac:dyDescent="0.2">
      <c r="J325" s="326"/>
    </row>
    <row r="326" spans="10:10" x14ac:dyDescent="0.2">
      <c r="J326" s="326"/>
    </row>
    <row r="327" spans="10:10" x14ac:dyDescent="0.2">
      <c r="J327" s="326"/>
    </row>
    <row r="328" spans="10:10" x14ac:dyDescent="0.2">
      <c r="J328" s="326"/>
    </row>
    <row r="329" spans="10:10" x14ac:dyDescent="0.2">
      <c r="J329" s="326"/>
    </row>
    <row r="330" spans="10:10" x14ac:dyDescent="0.2">
      <c r="J330" s="326"/>
    </row>
    <row r="331" spans="10:10" x14ac:dyDescent="0.2">
      <c r="J331" s="326"/>
    </row>
    <row r="332" spans="10:10" x14ac:dyDescent="0.2">
      <c r="J332" s="326"/>
    </row>
    <row r="333" spans="10:10" x14ac:dyDescent="0.2">
      <c r="J333" s="326"/>
    </row>
    <row r="334" spans="10:10" x14ac:dyDescent="0.2">
      <c r="J334" s="326"/>
    </row>
    <row r="335" spans="10:10" x14ac:dyDescent="0.2">
      <c r="J335" s="326"/>
    </row>
    <row r="336" spans="10:10" x14ac:dyDescent="0.2">
      <c r="J336" s="326"/>
    </row>
    <row r="337" spans="10:10" x14ac:dyDescent="0.2">
      <c r="J337" s="326"/>
    </row>
    <row r="338" spans="10:10" x14ac:dyDescent="0.2">
      <c r="J338" s="326"/>
    </row>
    <row r="339" spans="10:10" x14ac:dyDescent="0.2">
      <c r="J339" s="326"/>
    </row>
    <row r="340" spans="10:10" x14ac:dyDescent="0.2">
      <c r="J340" s="326"/>
    </row>
    <row r="341" spans="10:10" x14ac:dyDescent="0.2">
      <c r="J341" s="326"/>
    </row>
    <row r="342" spans="10:10" x14ac:dyDescent="0.2">
      <c r="J342" s="326"/>
    </row>
    <row r="343" spans="10:10" x14ac:dyDescent="0.2">
      <c r="J343" s="326"/>
    </row>
    <row r="344" spans="10:10" x14ac:dyDescent="0.2">
      <c r="J344" s="326"/>
    </row>
    <row r="345" spans="10:10" x14ac:dyDescent="0.2">
      <c r="J345" s="326"/>
    </row>
    <row r="346" spans="10:10" x14ac:dyDescent="0.2">
      <c r="J346" s="326"/>
    </row>
    <row r="347" spans="10:10" x14ac:dyDescent="0.2">
      <c r="J347" s="326"/>
    </row>
    <row r="348" spans="10:10" x14ac:dyDescent="0.2">
      <c r="J348" s="326"/>
    </row>
    <row r="349" spans="10:10" x14ac:dyDescent="0.2">
      <c r="J349" s="326"/>
    </row>
    <row r="350" spans="10:10" x14ac:dyDescent="0.2">
      <c r="J350" s="326"/>
    </row>
    <row r="351" spans="10:10" x14ac:dyDescent="0.2">
      <c r="J351" s="326"/>
    </row>
    <row r="352" spans="10:10" x14ac:dyDescent="0.2">
      <c r="J352" s="326"/>
    </row>
    <row r="353" spans="10:10" x14ac:dyDescent="0.2">
      <c r="J353" s="326"/>
    </row>
    <row r="354" spans="10:10" x14ac:dyDescent="0.2">
      <c r="J354" s="326"/>
    </row>
    <row r="355" spans="10:10" x14ac:dyDescent="0.2">
      <c r="J355" s="326"/>
    </row>
    <row r="356" spans="10:10" x14ac:dyDescent="0.2">
      <c r="J356" s="326"/>
    </row>
    <row r="357" spans="10:10" x14ac:dyDescent="0.2">
      <c r="J357" s="326"/>
    </row>
    <row r="358" spans="10:10" x14ac:dyDescent="0.2">
      <c r="J358" s="326"/>
    </row>
    <row r="359" spans="10:10" x14ac:dyDescent="0.2">
      <c r="J359" s="326"/>
    </row>
    <row r="360" spans="10:10" x14ac:dyDescent="0.2">
      <c r="J360" s="326"/>
    </row>
    <row r="361" spans="10:10" x14ac:dyDescent="0.2">
      <c r="J361" s="326"/>
    </row>
    <row r="362" spans="10:10" x14ac:dyDescent="0.2">
      <c r="J362" s="326"/>
    </row>
    <row r="363" spans="10:10" x14ac:dyDescent="0.2">
      <c r="J363" s="326"/>
    </row>
    <row r="364" spans="10:10" x14ac:dyDescent="0.2">
      <c r="J364" s="326"/>
    </row>
    <row r="365" spans="10:10" x14ac:dyDescent="0.2">
      <c r="J365" s="326"/>
    </row>
    <row r="366" spans="10:10" x14ac:dyDescent="0.2">
      <c r="J366" s="326"/>
    </row>
    <row r="367" spans="10:10" x14ac:dyDescent="0.2">
      <c r="J367" s="326"/>
    </row>
    <row r="368" spans="10:10" x14ac:dyDescent="0.2">
      <c r="J368" s="326"/>
    </row>
    <row r="369" spans="10:10" x14ac:dyDescent="0.2">
      <c r="J369" s="326"/>
    </row>
    <row r="370" spans="10:10" x14ac:dyDescent="0.2">
      <c r="J370" s="326"/>
    </row>
    <row r="371" spans="10:10" x14ac:dyDescent="0.2">
      <c r="J371" s="326"/>
    </row>
    <row r="372" spans="10:10" x14ac:dyDescent="0.2">
      <c r="J372" s="326"/>
    </row>
    <row r="373" spans="10:10" x14ac:dyDescent="0.2">
      <c r="J373" s="326"/>
    </row>
    <row r="374" spans="10:10" x14ac:dyDescent="0.2">
      <c r="J374" s="326"/>
    </row>
    <row r="375" spans="10:10" x14ac:dyDescent="0.2">
      <c r="J375" s="326"/>
    </row>
    <row r="376" spans="10:10" x14ac:dyDescent="0.2">
      <c r="J376" s="326"/>
    </row>
    <row r="377" spans="10:10" x14ac:dyDescent="0.2">
      <c r="J377" s="326"/>
    </row>
    <row r="378" spans="10:10" x14ac:dyDescent="0.2">
      <c r="J378" s="326"/>
    </row>
    <row r="379" spans="10:10" x14ac:dyDescent="0.2">
      <c r="J379" s="326"/>
    </row>
    <row r="380" spans="10:10" x14ac:dyDescent="0.2">
      <c r="J380" s="326"/>
    </row>
    <row r="381" spans="10:10" x14ac:dyDescent="0.2">
      <c r="J381" s="326"/>
    </row>
    <row r="382" spans="10:10" x14ac:dyDescent="0.2">
      <c r="J382" s="326"/>
    </row>
    <row r="383" spans="10:10" x14ac:dyDescent="0.2">
      <c r="J383" s="326"/>
    </row>
    <row r="384" spans="10:10" x14ac:dyDescent="0.2">
      <c r="J384" s="326"/>
    </row>
    <row r="385" spans="10:10" x14ac:dyDescent="0.2">
      <c r="J385" s="326"/>
    </row>
    <row r="386" spans="10:10" x14ac:dyDescent="0.2">
      <c r="J386" s="326"/>
    </row>
    <row r="387" spans="10:10" x14ac:dyDescent="0.2">
      <c r="J387" s="326"/>
    </row>
    <row r="388" spans="10:10" x14ac:dyDescent="0.2">
      <c r="J388" s="326"/>
    </row>
    <row r="389" spans="10:10" x14ac:dyDescent="0.2">
      <c r="J389" s="326"/>
    </row>
    <row r="390" spans="10:10" x14ac:dyDescent="0.2">
      <c r="J390" s="326"/>
    </row>
    <row r="391" spans="10:10" x14ac:dyDescent="0.2">
      <c r="J391" s="326"/>
    </row>
    <row r="392" spans="10:10" x14ac:dyDescent="0.2">
      <c r="J392" s="326"/>
    </row>
    <row r="393" spans="10:10" x14ac:dyDescent="0.2">
      <c r="J393" s="326"/>
    </row>
    <row r="394" spans="10:10" x14ac:dyDescent="0.2">
      <c r="J394" s="326"/>
    </row>
    <row r="395" spans="10:10" x14ac:dyDescent="0.2">
      <c r="J395" s="326"/>
    </row>
    <row r="396" spans="10:10" x14ac:dyDescent="0.2">
      <c r="J396" s="326"/>
    </row>
    <row r="397" spans="10:10" x14ac:dyDescent="0.2">
      <c r="J397" s="326"/>
    </row>
    <row r="398" spans="10:10" x14ac:dyDescent="0.2">
      <c r="J398" s="326"/>
    </row>
    <row r="399" spans="10:10" x14ac:dyDescent="0.2">
      <c r="J399" s="326"/>
    </row>
    <row r="400" spans="10:10" x14ac:dyDescent="0.2">
      <c r="J400" s="326"/>
    </row>
    <row r="401" spans="10:10" x14ac:dyDescent="0.2">
      <c r="J401" s="326"/>
    </row>
    <row r="402" spans="10:10" x14ac:dyDescent="0.2">
      <c r="J402" s="326"/>
    </row>
    <row r="403" spans="10:10" x14ac:dyDescent="0.2">
      <c r="J403" s="326"/>
    </row>
    <row r="404" spans="10:10" x14ac:dyDescent="0.2">
      <c r="J404" s="326"/>
    </row>
    <row r="405" spans="10:10" x14ac:dyDescent="0.2">
      <c r="J405" s="326"/>
    </row>
    <row r="406" spans="10:10" x14ac:dyDescent="0.2">
      <c r="J406" s="326"/>
    </row>
    <row r="407" spans="10:10" x14ac:dyDescent="0.2">
      <c r="J407" s="326"/>
    </row>
    <row r="408" spans="10:10" x14ac:dyDescent="0.2">
      <c r="J408" s="326"/>
    </row>
    <row r="409" spans="10:10" x14ac:dyDescent="0.2">
      <c r="J409" s="326"/>
    </row>
    <row r="410" spans="10:10" x14ac:dyDescent="0.2">
      <c r="J410" s="326"/>
    </row>
    <row r="411" spans="10:10" x14ac:dyDescent="0.2">
      <c r="J411" s="326"/>
    </row>
    <row r="412" spans="10:10" x14ac:dyDescent="0.2">
      <c r="J412" s="326"/>
    </row>
    <row r="413" spans="10:10" x14ac:dyDescent="0.2">
      <c r="J413" s="326"/>
    </row>
    <row r="414" spans="10:10" x14ac:dyDescent="0.2">
      <c r="J414" s="326"/>
    </row>
    <row r="415" spans="10:10" x14ac:dyDescent="0.2">
      <c r="J415" s="326"/>
    </row>
    <row r="416" spans="10:10" x14ac:dyDescent="0.2">
      <c r="J416" s="326"/>
    </row>
    <row r="417" spans="10:10" x14ac:dyDescent="0.2">
      <c r="J417" s="326"/>
    </row>
    <row r="418" spans="10:10" x14ac:dyDescent="0.2">
      <c r="J418" s="326"/>
    </row>
    <row r="419" spans="10:10" x14ac:dyDescent="0.2">
      <c r="J419" s="326"/>
    </row>
    <row r="420" spans="10:10" x14ac:dyDescent="0.2">
      <c r="J420" s="326"/>
    </row>
    <row r="421" spans="10:10" x14ac:dyDescent="0.2">
      <c r="J421" s="326"/>
    </row>
    <row r="422" spans="10:10" x14ac:dyDescent="0.2">
      <c r="J422" s="326"/>
    </row>
    <row r="423" spans="10:10" x14ac:dyDescent="0.2">
      <c r="J423" s="326"/>
    </row>
    <row r="424" spans="10:10" x14ac:dyDescent="0.2">
      <c r="J424" s="326"/>
    </row>
    <row r="425" spans="10:10" x14ac:dyDescent="0.2">
      <c r="J425" s="326"/>
    </row>
    <row r="426" spans="10:10" x14ac:dyDescent="0.2">
      <c r="J426" s="326"/>
    </row>
    <row r="427" spans="10:10" x14ac:dyDescent="0.2">
      <c r="J427" s="326"/>
    </row>
    <row r="428" spans="10:10" x14ac:dyDescent="0.2">
      <c r="J428" s="326"/>
    </row>
    <row r="429" spans="10:10" x14ac:dyDescent="0.2">
      <c r="J429" s="326"/>
    </row>
    <row r="430" spans="10:10" x14ac:dyDescent="0.2">
      <c r="J430" s="326"/>
    </row>
    <row r="431" spans="10:10" x14ac:dyDescent="0.2">
      <c r="J431" s="326"/>
    </row>
    <row r="432" spans="10:10" x14ac:dyDescent="0.2">
      <c r="J432" s="326"/>
    </row>
    <row r="433" spans="10:10" x14ac:dyDescent="0.2">
      <c r="J433" s="326"/>
    </row>
    <row r="434" spans="10:10" x14ac:dyDescent="0.2">
      <c r="J434" s="326"/>
    </row>
    <row r="435" spans="10:10" x14ac:dyDescent="0.2">
      <c r="J435" s="326"/>
    </row>
    <row r="436" spans="10:10" x14ac:dyDescent="0.2">
      <c r="J436" s="326"/>
    </row>
    <row r="437" spans="10:10" x14ac:dyDescent="0.2">
      <c r="J437" s="326"/>
    </row>
    <row r="438" spans="10:10" x14ac:dyDescent="0.2">
      <c r="J438" s="326"/>
    </row>
    <row r="439" spans="10:10" x14ac:dyDescent="0.2">
      <c r="J439" s="326"/>
    </row>
    <row r="440" spans="10:10" x14ac:dyDescent="0.2">
      <c r="J440" s="326"/>
    </row>
    <row r="441" spans="10:10" x14ac:dyDescent="0.2">
      <c r="J441" s="326"/>
    </row>
    <row r="442" spans="10:10" x14ac:dyDescent="0.2">
      <c r="J442" s="326"/>
    </row>
    <row r="443" spans="10:10" x14ac:dyDescent="0.2">
      <c r="J443" s="326"/>
    </row>
    <row r="444" spans="10:10" x14ac:dyDescent="0.2">
      <c r="J444" s="326"/>
    </row>
    <row r="445" spans="10:10" x14ac:dyDescent="0.2">
      <c r="J445" s="326"/>
    </row>
    <row r="446" spans="10:10" x14ac:dyDescent="0.2">
      <c r="J446" s="326"/>
    </row>
    <row r="447" spans="10:10" x14ac:dyDescent="0.2">
      <c r="J447" s="326"/>
    </row>
    <row r="448" spans="10:10" x14ac:dyDescent="0.2">
      <c r="J448" s="326"/>
    </row>
    <row r="449" spans="10:10" x14ac:dyDescent="0.2">
      <c r="J449" s="326"/>
    </row>
    <row r="450" spans="10:10" x14ac:dyDescent="0.2">
      <c r="J450" s="326"/>
    </row>
    <row r="451" spans="10:10" x14ac:dyDescent="0.2">
      <c r="J451" s="326"/>
    </row>
    <row r="452" spans="10:10" x14ac:dyDescent="0.2">
      <c r="J452" s="326"/>
    </row>
    <row r="453" spans="10:10" x14ac:dyDescent="0.2">
      <c r="J453" s="326"/>
    </row>
    <row r="454" spans="10:10" x14ac:dyDescent="0.2">
      <c r="J454" s="326"/>
    </row>
    <row r="455" spans="10:10" x14ac:dyDescent="0.2">
      <c r="J455" s="326"/>
    </row>
    <row r="456" spans="10:10" x14ac:dyDescent="0.2">
      <c r="J456" s="326"/>
    </row>
    <row r="457" spans="10:10" x14ac:dyDescent="0.2">
      <c r="J457" s="326"/>
    </row>
    <row r="458" spans="10:10" x14ac:dyDescent="0.2">
      <c r="J458" s="326"/>
    </row>
    <row r="459" spans="10:10" x14ac:dyDescent="0.2">
      <c r="J459" s="326"/>
    </row>
    <row r="460" spans="10:10" x14ac:dyDescent="0.2">
      <c r="J460" s="326"/>
    </row>
    <row r="461" spans="10:10" x14ac:dyDescent="0.2">
      <c r="J461" s="326"/>
    </row>
    <row r="462" spans="10:10" x14ac:dyDescent="0.2">
      <c r="J462" s="326"/>
    </row>
    <row r="463" spans="10:10" x14ac:dyDescent="0.2">
      <c r="J463" s="326"/>
    </row>
    <row r="464" spans="10:10" x14ac:dyDescent="0.2">
      <c r="J464" s="326"/>
    </row>
    <row r="465" spans="10:10" x14ac:dyDescent="0.2">
      <c r="J465" s="326"/>
    </row>
    <row r="466" spans="10:10" x14ac:dyDescent="0.2">
      <c r="J466" s="326"/>
    </row>
    <row r="467" spans="10:10" x14ac:dyDescent="0.2">
      <c r="J467" s="326"/>
    </row>
    <row r="468" spans="10:10" x14ac:dyDescent="0.2">
      <c r="J468" s="326"/>
    </row>
    <row r="469" spans="10:10" x14ac:dyDescent="0.2">
      <c r="J469" s="326"/>
    </row>
    <row r="470" spans="10:10" x14ac:dyDescent="0.2">
      <c r="J470" s="326"/>
    </row>
    <row r="471" spans="10:10" x14ac:dyDescent="0.2">
      <c r="J471" s="326"/>
    </row>
    <row r="472" spans="10:10" x14ac:dyDescent="0.2">
      <c r="J472" s="326"/>
    </row>
    <row r="473" spans="10:10" x14ac:dyDescent="0.2">
      <c r="J473" s="326"/>
    </row>
    <row r="474" spans="10:10" x14ac:dyDescent="0.2">
      <c r="J474" s="326"/>
    </row>
    <row r="475" spans="10:10" x14ac:dyDescent="0.2">
      <c r="J475" s="326"/>
    </row>
    <row r="476" spans="10:10" x14ac:dyDescent="0.2">
      <c r="J476" s="326"/>
    </row>
    <row r="477" spans="10:10" x14ac:dyDescent="0.2">
      <c r="J477" s="326"/>
    </row>
    <row r="478" spans="10:10" x14ac:dyDescent="0.2">
      <c r="J478" s="326"/>
    </row>
    <row r="479" spans="10:10" x14ac:dyDescent="0.2">
      <c r="J479" s="326"/>
    </row>
    <row r="480" spans="10:10" x14ac:dyDescent="0.2">
      <c r="J480" s="326"/>
    </row>
    <row r="481" spans="10:10" x14ac:dyDescent="0.2">
      <c r="J481" s="326"/>
    </row>
    <row r="482" spans="10:10" x14ac:dyDescent="0.2">
      <c r="J482" s="326"/>
    </row>
    <row r="483" spans="10:10" x14ac:dyDescent="0.2">
      <c r="J483" s="326"/>
    </row>
    <row r="484" spans="10:10" x14ac:dyDescent="0.2">
      <c r="J484" s="326"/>
    </row>
    <row r="485" spans="10:10" x14ac:dyDescent="0.2">
      <c r="J485" s="326"/>
    </row>
    <row r="486" spans="10:10" x14ac:dyDescent="0.2">
      <c r="J486" s="326"/>
    </row>
    <row r="487" spans="10:10" x14ac:dyDescent="0.2">
      <c r="J487" s="326"/>
    </row>
    <row r="488" spans="10:10" x14ac:dyDescent="0.2">
      <c r="J488" s="326"/>
    </row>
    <row r="489" spans="10:10" x14ac:dyDescent="0.2">
      <c r="J489" s="326"/>
    </row>
    <row r="490" spans="10:10" x14ac:dyDescent="0.2">
      <c r="J490" s="326"/>
    </row>
    <row r="491" spans="10:10" x14ac:dyDescent="0.2">
      <c r="J491" s="326"/>
    </row>
    <row r="492" spans="10:10" x14ac:dyDescent="0.2">
      <c r="J492" s="326"/>
    </row>
    <row r="493" spans="10:10" x14ac:dyDescent="0.2">
      <c r="J493" s="326"/>
    </row>
    <row r="494" spans="10:10" x14ac:dyDescent="0.2">
      <c r="J494" s="326"/>
    </row>
    <row r="495" spans="10:10" x14ac:dyDescent="0.2">
      <c r="J495" s="326"/>
    </row>
    <row r="496" spans="10:10" x14ac:dyDescent="0.2">
      <c r="J496" s="326"/>
    </row>
    <row r="497" spans="10:10" x14ac:dyDescent="0.2">
      <c r="J497" s="326"/>
    </row>
    <row r="498" spans="10:10" x14ac:dyDescent="0.2">
      <c r="J498" s="326"/>
    </row>
    <row r="499" spans="10:10" x14ac:dyDescent="0.2">
      <c r="J499" s="326"/>
    </row>
    <row r="500" spans="10:10" x14ac:dyDescent="0.2">
      <c r="J500" s="326"/>
    </row>
    <row r="501" spans="10:10" x14ac:dyDescent="0.2">
      <c r="J501" s="326"/>
    </row>
    <row r="502" spans="10:10" x14ac:dyDescent="0.2">
      <c r="J502" s="326"/>
    </row>
    <row r="503" spans="10:10" x14ac:dyDescent="0.2">
      <c r="J503" s="326"/>
    </row>
    <row r="504" spans="10:10" x14ac:dyDescent="0.2">
      <c r="J504" s="326"/>
    </row>
    <row r="505" spans="10:10" x14ac:dyDescent="0.2">
      <c r="J505" s="326"/>
    </row>
    <row r="506" spans="10:10" x14ac:dyDescent="0.2">
      <c r="J506" s="326"/>
    </row>
    <row r="507" spans="10:10" x14ac:dyDescent="0.2">
      <c r="J507" s="326"/>
    </row>
    <row r="508" spans="10:10" x14ac:dyDescent="0.2">
      <c r="J508" s="326"/>
    </row>
    <row r="509" spans="10:10" x14ac:dyDescent="0.2">
      <c r="J509" s="326"/>
    </row>
    <row r="510" spans="10:10" x14ac:dyDescent="0.2">
      <c r="J510" s="326"/>
    </row>
    <row r="511" spans="10:10" x14ac:dyDescent="0.2">
      <c r="J511" s="326"/>
    </row>
    <row r="512" spans="10:10" x14ac:dyDescent="0.2">
      <c r="J512" s="326"/>
    </row>
    <row r="513" spans="10:10" x14ac:dyDescent="0.2">
      <c r="J513" s="326"/>
    </row>
    <row r="514" spans="10:10" x14ac:dyDescent="0.2">
      <c r="J514" s="326"/>
    </row>
    <row r="515" spans="10:10" x14ac:dyDescent="0.2">
      <c r="J515" s="326"/>
    </row>
    <row r="516" spans="10:10" x14ac:dyDescent="0.2">
      <c r="J516" s="326"/>
    </row>
    <row r="517" spans="10:10" x14ac:dyDescent="0.2">
      <c r="J517" s="326"/>
    </row>
    <row r="518" spans="10:10" x14ac:dyDescent="0.2">
      <c r="J518" s="326"/>
    </row>
    <row r="519" spans="10:10" x14ac:dyDescent="0.2">
      <c r="J519" s="326"/>
    </row>
    <row r="520" spans="10:10" x14ac:dyDescent="0.2">
      <c r="J520" s="326"/>
    </row>
    <row r="521" spans="10:10" x14ac:dyDescent="0.2">
      <c r="J521" s="326"/>
    </row>
    <row r="522" spans="10:10" x14ac:dyDescent="0.2">
      <c r="J522" s="326"/>
    </row>
    <row r="523" spans="10:10" x14ac:dyDescent="0.2">
      <c r="J523" s="326"/>
    </row>
    <row r="524" spans="10:10" x14ac:dyDescent="0.2">
      <c r="J524" s="326"/>
    </row>
    <row r="525" spans="10:10" x14ac:dyDescent="0.2">
      <c r="J525" s="326"/>
    </row>
    <row r="526" spans="10:10" x14ac:dyDescent="0.2">
      <c r="J526" s="326"/>
    </row>
    <row r="527" spans="10:10" x14ac:dyDescent="0.2">
      <c r="J527" s="326"/>
    </row>
    <row r="528" spans="10:10" x14ac:dyDescent="0.2">
      <c r="J528" s="326"/>
    </row>
    <row r="529" spans="10:10" x14ac:dyDescent="0.2">
      <c r="J529" s="326"/>
    </row>
    <row r="530" spans="10:10" x14ac:dyDescent="0.2">
      <c r="J530" s="326"/>
    </row>
    <row r="531" spans="10:10" x14ac:dyDescent="0.2">
      <c r="J531" s="326"/>
    </row>
    <row r="532" spans="10:10" x14ac:dyDescent="0.2">
      <c r="J532" s="326"/>
    </row>
    <row r="533" spans="10:10" x14ac:dyDescent="0.2">
      <c r="J533" s="326"/>
    </row>
    <row r="534" spans="10:10" x14ac:dyDescent="0.2">
      <c r="J534" s="326"/>
    </row>
  </sheetData>
  <mergeCells count="1">
    <mergeCell ref="A57:K57"/>
  </mergeCells>
  <conditionalFormatting sqref="B1:B6 B47:B49 B9 B56 B22:B26 B28:B29 B17 B58:B59 B51:B54 B13:B14 B79:B1048576 B11 B61:B76 B33:B42">
    <cfRule type="cellIs" dxfId="2388" priority="1037" operator="equal">
      <formula>"System Closed"</formula>
    </cfRule>
  </conditionalFormatting>
  <conditionalFormatting sqref="AF50 AF213:AH1048576 AF42:AJ44 AF51:AJ52 AF1:AJ6 AF71:AJ73 AF9:AJ11 AF48:AL48 AF74:AL75 AF49:AK49 AF47:AK47 AF58:AL58 AF21:AJ26 AF36:AM36 AI28:AJ28 AF28:AH29 A210:AM212 AF79:AM209 AF61:AM69 AF17:AJ17 AT210:XFD212 AF33:AJ35 AF59:AJ59 AF53:AM57 AF13:AJ14 AF76:AJ76 AF37:AK37 AF39:AK41 AF70:AS70 AF38:AS38">
    <cfRule type="containsText" dxfId="2387" priority="1035" operator="containsText" text="DONE">
      <formula>NOT(ISERROR(SEARCH("DONE",A1)))</formula>
    </cfRule>
    <cfRule type="containsText" dxfId="2386" priority="1036" operator="containsText" text="NEW">
      <formula>NOT(ISERROR(SEARCH("NEW",A1)))</formula>
    </cfRule>
  </conditionalFormatting>
  <conditionalFormatting sqref="J51 J72:J73 J2:J6 J47:J49 J9:J11 J17 J58:J59 J53:J56 J13:J14 J75:J76 J23:J26 J79:J1048576 J61:J70 J33:J42">
    <cfRule type="containsText" dxfId="2385" priority="1034" operator="containsText" text="DEOB">
      <formula>NOT(ISERROR(SEARCH("DEOB",J2)))</formula>
    </cfRule>
  </conditionalFormatting>
  <conditionalFormatting sqref="B50">
    <cfRule type="cellIs" dxfId="2384" priority="1033" operator="equal">
      <formula>"System Closed"</formula>
    </cfRule>
  </conditionalFormatting>
  <conditionalFormatting sqref="J50">
    <cfRule type="containsText" dxfId="2383" priority="1032" operator="containsText" text="DEOB">
      <formula>NOT(ISERROR(SEARCH("DEOB",J50)))</formula>
    </cfRule>
  </conditionalFormatting>
  <conditionalFormatting sqref="AG50:AH50">
    <cfRule type="containsText" dxfId="2382" priority="1030" operator="containsText" text="DONE">
      <formula>NOT(ISERROR(SEARCH("DONE",AG50)))</formula>
    </cfRule>
    <cfRule type="containsText" dxfId="2381" priority="1031" operator="containsText" text="NEW">
      <formula>NOT(ISERROR(SEARCH("NEW",AG50)))</formula>
    </cfRule>
  </conditionalFormatting>
  <conditionalFormatting sqref="AI29 AI213:AJ1048576">
    <cfRule type="containsText" dxfId="2380" priority="1028" operator="containsText" text="DONE">
      <formula>NOT(ISERROR(SEARCH("DONE",AI29)))</formula>
    </cfRule>
    <cfRule type="containsText" dxfId="2379" priority="1029" operator="containsText" text="NEW">
      <formula>NOT(ISERROR(SEARCH("NEW",AI29)))</formula>
    </cfRule>
  </conditionalFormatting>
  <conditionalFormatting sqref="AI50">
    <cfRule type="containsText" dxfId="2378" priority="1026" operator="containsText" text="DONE">
      <formula>NOT(ISERROR(SEARCH("DONE",AI50)))</formula>
    </cfRule>
    <cfRule type="containsText" dxfId="2377" priority="1027" operator="containsText" text="NEW">
      <formula>NOT(ISERROR(SEARCH("NEW",AI50)))</formula>
    </cfRule>
  </conditionalFormatting>
  <conditionalFormatting sqref="J74">
    <cfRule type="containsText" dxfId="2376" priority="1024" operator="containsText" text="DONE">
      <formula>NOT(ISERROR(SEARCH("DONE",J74)))</formula>
    </cfRule>
    <cfRule type="containsText" dxfId="2375" priority="1025" operator="containsText" text="NEW">
      <formula>NOT(ISERROR(SEARCH("NEW",J74)))</formula>
    </cfRule>
  </conditionalFormatting>
  <conditionalFormatting sqref="J71">
    <cfRule type="containsText" dxfId="2374" priority="1022" operator="containsText" text="DONE">
      <formula>NOT(ISERROR(SEARCH("DONE",J71)))</formula>
    </cfRule>
    <cfRule type="containsText" dxfId="2373" priority="1023" operator="containsText" text="NEW">
      <formula>NOT(ISERROR(SEARCH("NEW",J71)))</formula>
    </cfRule>
  </conditionalFormatting>
  <conditionalFormatting sqref="AJ29">
    <cfRule type="containsText" dxfId="2372" priority="1020" operator="containsText" text="DONE">
      <formula>NOT(ISERROR(SEARCH("DONE",AJ29)))</formula>
    </cfRule>
    <cfRule type="containsText" dxfId="2371" priority="1021" operator="containsText" text="NEW">
      <formula>NOT(ISERROR(SEARCH("NEW",AJ29)))</formula>
    </cfRule>
  </conditionalFormatting>
  <conditionalFormatting sqref="AJ50">
    <cfRule type="containsText" dxfId="2370" priority="1018" operator="containsText" text="DONE">
      <formula>NOT(ISERROR(SEARCH("DONE",AJ50)))</formula>
    </cfRule>
    <cfRule type="containsText" dxfId="2369" priority="1019" operator="containsText" text="NEW">
      <formula>NOT(ISERROR(SEARCH("NEW",AJ50)))</formula>
    </cfRule>
  </conditionalFormatting>
  <conditionalFormatting sqref="B21">
    <cfRule type="cellIs" dxfId="2368" priority="1017" operator="equal">
      <formula>"System Closed"</formula>
    </cfRule>
  </conditionalFormatting>
  <conditionalFormatting sqref="J21">
    <cfRule type="containsText" dxfId="2367" priority="1016" operator="containsText" text="DEOB">
      <formula>NOT(ISERROR(SEARCH("DEOB",J21)))</formula>
    </cfRule>
  </conditionalFormatting>
  <conditionalFormatting sqref="G21">
    <cfRule type="cellIs" dxfId="2366" priority="1015" operator="lessThan">
      <formula>5</formula>
    </cfRule>
  </conditionalFormatting>
  <conditionalFormatting sqref="AK59 AK1:AK3 AK28 AK71 AK5:AK6 AK21 AK213:AK1048576">
    <cfRule type="containsText" dxfId="2365" priority="1013" operator="containsText" text="DONE">
      <formula>NOT(ISERROR(SEARCH("DONE",AK1)))</formula>
    </cfRule>
    <cfRule type="containsText" dxfId="2364" priority="1014" operator="containsText" text="NEW">
      <formula>NOT(ISERROR(SEARCH("NEW",AK1)))</formula>
    </cfRule>
  </conditionalFormatting>
  <conditionalFormatting sqref="AK34">
    <cfRule type="containsText" dxfId="2363" priority="1011" operator="containsText" text="DONE">
      <formula>NOT(ISERROR(SEARCH("DONE",AK34)))</formula>
    </cfRule>
    <cfRule type="containsText" dxfId="2362" priority="1012" operator="containsText" text="NEW">
      <formula>NOT(ISERROR(SEARCH("NEW",AK34)))</formula>
    </cfRule>
  </conditionalFormatting>
  <conditionalFormatting sqref="AK72">
    <cfRule type="containsText" dxfId="2361" priority="1009" operator="containsText" text="DONE">
      <formula>NOT(ISERROR(SEARCH("DONE",AK72)))</formula>
    </cfRule>
    <cfRule type="containsText" dxfId="2360" priority="1010" operator="containsText" text="NEW">
      <formula>NOT(ISERROR(SEARCH("NEW",AK72)))</formula>
    </cfRule>
  </conditionalFormatting>
  <conditionalFormatting sqref="AK73">
    <cfRule type="containsText" dxfId="2359" priority="1007" operator="containsText" text="DONE">
      <formula>NOT(ISERROR(SEARCH("DONE",AK73)))</formula>
    </cfRule>
    <cfRule type="containsText" dxfId="2358" priority="1008" operator="containsText" text="NEW">
      <formula>NOT(ISERROR(SEARCH("NEW",AK73)))</formula>
    </cfRule>
  </conditionalFormatting>
  <conditionalFormatting sqref="AK29">
    <cfRule type="containsText" dxfId="2357" priority="1005" operator="containsText" text="DONE">
      <formula>NOT(ISERROR(SEARCH("DONE",AK29)))</formula>
    </cfRule>
    <cfRule type="containsText" dxfId="2356" priority="1006" operator="containsText" text="NEW">
      <formula>NOT(ISERROR(SEARCH("NEW",AK29)))</formula>
    </cfRule>
  </conditionalFormatting>
  <conditionalFormatting sqref="J22">
    <cfRule type="containsText" dxfId="2355" priority="1004" operator="containsText" text="DEOB">
      <formula>NOT(ISERROR(SEARCH("DEOB",J22)))</formula>
    </cfRule>
  </conditionalFormatting>
  <conditionalFormatting sqref="AK23">
    <cfRule type="containsText" dxfId="2354" priority="1002" operator="containsText" text="DONE">
      <formula>NOT(ISERROR(SEARCH("DONE",AK23)))</formula>
    </cfRule>
    <cfRule type="containsText" dxfId="2353" priority="1003" operator="containsText" text="NEW">
      <formula>NOT(ISERROR(SEARCH("NEW",AK23)))</formula>
    </cfRule>
  </conditionalFormatting>
  <conditionalFormatting sqref="AK14">
    <cfRule type="containsText" dxfId="2352" priority="1000" operator="containsText" text="DONE">
      <formula>NOT(ISERROR(SEARCH("DONE",AK14)))</formula>
    </cfRule>
    <cfRule type="containsText" dxfId="2351" priority="1001" operator="containsText" text="NEW">
      <formula>NOT(ISERROR(SEARCH("NEW",AK14)))</formula>
    </cfRule>
  </conditionalFormatting>
  <conditionalFormatting sqref="AK13">
    <cfRule type="containsText" dxfId="2350" priority="998" operator="containsText" text="DONE">
      <formula>NOT(ISERROR(SEARCH("DONE",AK13)))</formula>
    </cfRule>
    <cfRule type="containsText" dxfId="2349" priority="999" operator="containsText" text="NEW">
      <formula>NOT(ISERROR(SEARCH("NEW",AK13)))</formula>
    </cfRule>
  </conditionalFormatting>
  <conditionalFormatting sqref="AK50">
    <cfRule type="containsText" dxfId="2348" priority="996" operator="containsText" text="DONE">
      <formula>NOT(ISERROR(SEARCH("DONE",AK50)))</formula>
    </cfRule>
    <cfRule type="containsText" dxfId="2347" priority="997" operator="containsText" text="NEW">
      <formula>NOT(ISERROR(SEARCH("NEW",AK50)))</formula>
    </cfRule>
  </conditionalFormatting>
  <conditionalFormatting sqref="AK25">
    <cfRule type="containsText" dxfId="2346" priority="994" operator="containsText" text="DONE">
      <formula>NOT(ISERROR(SEARCH("DONE",AK25)))</formula>
    </cfRule>
    <cfRule type="containsText" dxfId="2345" priority="995" operator="containsText" text="NEW">
      <formula>NOT(ISERROR(SEARCH("NEW",AK25)))</formula>
    </cfRule>
  </conditionalFormatting>
  <conditionalFormatting sqref="AK76">
    <cfRule type="containsText" dxfId="2344" priority="992" operator="containsText" text="DONE">
      <formula>NOT(ISERROR(SEARCH("DONE",AK76)))</formula>
    </cfRule>
    <cfRule type="containsText" dxfId="2343" priority="993" operator="containsText" text="NEW">
      <formula>NOT(ISERROR(SEARCH("NEW",AK76)))</formula>
    </cfRule>
  </conditionalFormatting>
  <conditionalFormatting sqref="AK24">
    <cfRule type="containsText" dxfId="2342" priority="990" operator="containsText" text="DONE">
      <formula>NOT(ISERROR(SEARCH("DONE",AK24)))</formula>
    </cfRule>
    <cfRule type="containsText" dxfId="2341" priority="991" operator="containsText" text="NEW">
      <formula>NOT(ISERROR(SEARCH("NEW",AK24)))</formula>
    </cfRule>
  </conditionalFormatting>
  <conditionalFormatting sqref="AK52">
    <cfRule type="containsText" dxfId="2340" priority="988" operator="containsText" text="DONE">
      <formula>NOT(ISERROR(SEARCH("DONE",AK52)))</formula>
    </cfRule>
    <cfRule type="containsText" dxfId="2339" priority="989" operator="containsText" text="NEW">
      <formula>NOT(ISERROR(SEARCH("NEW",AK52)))</formula>
    </cfRule>
  </conditionalFormatting>
  <conditionalFormatting sqref="AK22">
    <cfRule type="containsText" dxfId="2338" priority="986" operator="containsText" text="DONE">
      <formula>NOT(ISERROR(SEARCH("DONE",AK22)))</formula>
    </cfRule>
    <cfRule type="containsText" dxfId="2337" priority="987" operator="containsText" text="NEW">
      <formula>NOT(ISERROR(SEARCH("NEW",AK22)))</formula>
    </cfRule>
  </conditionalFormatting>
  <conditionalFormatting sqref="AK42:AK44">
    <cfRule type="containsText" dxfId="2336" priority="984" operator="containsText" text="DONE">
      <formula>NOT(ISERROR(SEARCH("DONE",AK42)))</formula>
    </cfRule>
    <cfRule type="containsText" dxfId="2335" priority="985" operator="containsText" text="NEW">
      <formula>NOT(ISERROR(SEARCH("NEW",AK42)))</formula>
    </cfRule>
  </conditionalFormatting>
  <conditionalFormatting sqref="AK11">
    <cfRule type="containsText" dxfId="2334" priority="982" operator="containsText" text="DONE">
      <formula>NOT(ISERROR(SEARCH("DONE",AK11)))</formula>
    </cfRule>
    <cfRule type="containsText" dxfId="2333" priority="983" operator="containsText" text="NEW">
      <formula>NOT(ISERROR(SEARCH("NEW",AK11)))</formula>
    </cfRule>
  </conditionalFormatting>
  <conditionalFormatting sqref="AK51">
    <cfRule type="containsText" dxfId="2332" priority="980" operator="containsText" text="DONE">
      <formula>NOT(ISERROR(SEARCH("DONE",AK51)))</formula>
    </cfRule>
    <cfRule type="containsText" dxfId="2331" priority="981" operator="containsText" text="NEW">
      <formula>NOT(ISERROR(SEARCH("NEW",AK51)))</formula>
    </cfRule>
  </conditionalFormatting>
  <conditionalFormatting sqref="AK33">
    <cfRule type="containsText" dxfId="2330" priority="978" operator="containsText" text="DONE">
      <formula>NOT(ISERROR(SEARCH("DONE",AK33)))</formula>
    </cfRule>
    <cfRule type="containsText" dxfId="2329" priority="979" operator="containsText" text="NEW">
      <formula>NOT(ISERROR(SEARCH("NEW",AK33)))</formula>
    </cfRule>
  </conditionalFormatting>
  <conditionalFormatting sqref="AK4">
    <cfRule type="containsText" dxfId="2328" priority="976" operator="containsText" text="DONE">
      <formula>NOT(ISERROR(SEARCH("DONE",AK4)))</formula>
    </cfRule>
    <cfRule type="containsText" dxfId="2327" priority="977" operator="containsText" text="NEW">
      <formula>NOT(ISERROR(SEARCH("NEW",AK4)))</formula>
    </cfRule>
  </conditionalFormatting>
  <conditionalFormatting sqref="AK9:AK10">
    <cfRule type="containsText" dxfId="2326" priority="974" operator="containsText" text="DONE">
      <formula>NOT(ISERROR(SEARCH("DONE",AK9)))</formula>
    </cfRule>
    <cfRule type="containsText" dxfId="2325" priority="975" operator="containsText" text="NEW">
      <formula>NOT(ISERROR(SEARCH("NEW",AK9)))</formula>
    </cfRule>
  </conditionalFormatting>
  <conditionalFormatting sqref="AK26">
    <cfRule type="containsText" dxfId="2324" priority="972" operator="containsText" text="DONE">
      <formula>NOT(ISERROR(SEARCH("DONE",AK26)))</formula>
    </cfRule>
    <cfRule type="containsText" dxfId="2323" priority="973" operator="containsText" text="NEW">
      <formula>NOT(ISERROR(SEARCH("NEW",AK26)))</formula>
    </cfRule>
  </conditionalFormatting>
  <conditionalFormatting sqref="AK17">
    <cfRule type="containsText" dxfId="2322" priority="970" operator="containsText" text="DONE">
      <formula>NOT(ISERROR(SEARCH("DONE",AK17)))</formula>
    </cfRule>
    <cfRule type="containsText" dxfId="2321" priority="971" operator="containsText" text="NEW">
      <formula>NOT(ISERROR(SEARCH("NEW",AK17)))</formula>
    </cfRule>
  </conditionalFormatting>
  <conditionalFormatting sqref="AK35">
    <cfRule type="containsText" dxfId="2320" priority="968" operator="containsText" text="DONE">
      <formula>NOT(ISERROR(SEARCH("DONE",AK35)))</formula>
    </cfRule>
    <cfRule type="containsText" dxfId="2319" priority="969" operator="containsText" text="NEW">
      <formula>NOT(ISERROR(SEARCH("NEW",AK35)))</formula>
    </cfRule>
  </conditionalFormatting>
  <conditionalFormatting sqref="AL59 AL1:AL3 AL71 AL21 AL213:AL1048576">
    <cfRule type="containsText" dxfId="2318" priority="966" operator="containsText" text="DONE">
      <formula>NOT(ISERROR(SEARCH("DONE",AL1)))</formula>
    </cfRule>
    <cfRule type="containsText" dxfId="2317" priority="967" operator="containsText" text="NEW">
      <formula>NOT(ISERROR(SEARCH("NEW",AL1)))</formula>
    </cfRule>
  </conditionalFormatting>
  <conditionalFormatting sqref="AL34">
    <cfRule type="containsText" dxfId="2316" priority="964" operator="containsText" text="DONE">
      <formula>NOT(ISERROR(SEARCH("DONE",AL34)))</formula>
    </cfRule>
    <cfRule type="containsText" dxfId="2315" priority="965" operator="containsText" text="NEW">
      <formula>NOT(ISERROR(SEARCH("NEW",AL34)))</formula>
    </cfRule>
  </conditionalFormatting>
  <conditionalFormatting sqref="AL72">
    <cfRule type="containsText" dxfId="2314" priority="962" operator="containsText" text="DONE">
      <formula>NOT(ISERROR(SEARCH("DONE",AL72)))</formula>
    </cfRule>
    <cfRule type="containsText" dxfId="2313" priority="963" operator="containsText" text="NEW">
      <formula>NOT(ISERROR(SEARCH("NEW",AL72)))</formula>
    </cfRule>
  </conditionalFormatting>
  <conditionalFormatting sqref="AL73">
    <cfRule type="containsText" dxfId="2312" priority="960" operator="containsText" text="DONE">
      <formula>NOT(ISERROR(SEARCH("DONE",AL73)))</formula>
    </cfRule>
    <cfRule type="containsText" dxfId="2311" priority="961" operator="containsText" text="NEW">
      <formula>NOT(ISERROR(SEARCH("NEW",AL73)))</formula>
    </cfRule>
  </conditionalFormatting>
  <conditionalFormatting sqref="AL50">
    <cfRule type="containsText" dxfId="2310" priority="958" operator="containsText" text="DONE">
      <formula>NOT(ISERROR(SEARCH("DONE",AL50)))</formula>
    </cfRule>
    <cfRule type="containsText" dxfId="2309" priority="959" operator="containsText" text="NEW">
      <formula>NOT(ISERROR(SEARCH("NEW",AL50)))</formula>
    </cfRule>
  </conditionalFormatting>
  <conditionalFormatting sqref="AL33">
    <cfRule type="containsText" dxfId="2308" priority="956" operator="containsText" text="DONE">
      <formula>NOT(ISERROR(SEARCH("DONE",AL33)))</formula>
    </cfRule>
    <cfRule type="containsText" dxfId="2307" priority="957" operator="containsText" text="NEW">
      <formula>NOT(ISERROR(SEARCH("NEW",AL33)))</formula>
    </cfRule>
  </conditionalFormatting>
  <conditionalFormatting sqref="AL17">
    <cfRule type="containsText" dxfId="2306" priority="954" operator="containsText" text="DONE">
      <formula>NOT(ISERROR(SEARCH("DONE",AL17)))</formula>
    </cfRule>
    <cfRule type="containsText" dxfId="2305" priority="955" operator="containsText" text="NEW">
      <formula>NOT(ISERROR(SEARCH("NEW",AL17)))</formula>
    </cfRule>
  </conditionalFormatting>
  <conditionalFormatting sqref="AL42:AL44">
    <cfRule type="containsText" dxfId="2304" priority="952" operator="containsText" text="DONE">
      <formula>NOT(ISERROR(SEARCH("DONE",AL42)))</formula>
    </cfRule>
    <cfRule type="containsText" dxfId="2303" priority="953" operator="containsText" text="NEW">
      <formula>NOT(ISERROR(SEARCH("NEW",AL42)))</formula>
    </cfRule>
  </conditionalFormatting>
  <conditionalFormatting sqref="AL41">
    <cfRule type="containsText" dxfId="2302" priority="950" operator="containsText" text="DONE">
      <formula>NOT(ISERROR(SEARCH("DONE",AL41)))</formula>
    </cfRule>
    <cfRule type="containsText" dxfId="2301" priority="951" operator="containsText" text="NEW">
      <formula>NOT(ISERROR(SEARCH("NEW",AL41)))</formula>
    </cfRule>
  </conditionalFormatting>
  <conditionalFormatting sqref="AL49">
    <cfRule type="containsText" dxfId="2300" priority="948" operator="containsText" text="DONE">
      <formula>NOT(ISERROR(SEARCH("DONE",AL49)))</formula>
    </cfRule>
    <cfRule type="containsText" dxfId="2299" priority="949" operator="containsText" text="NEW">
      <formula>NOT(ISERROR(SEARCH("NEW",AL49)))</formula>
    </cfRule>
  </conditionalFormatting>
  <conditionalFormatting sqref="AL51">
    <cfRule type="containsText" dxfId="2298" priority="946" operator="containsText" text="DONE">
      <formula>NOT(ISERROR(SEARCH("DONE",AL51)))</formula>
    </cfRule>
    <cfRule type="containsText" dxfId="2297" priority="947" operator="containsText" text="NEW">
      <formula>NOT(ISERROR(SEARCH("NEW",AL51)))</formula>
    </cfRule>
  </conditionalFormatting>
  <conditionalFormatting sqref="AL22">
    <cfRule type="containsText" dxfId="2296" priority="944" operator="containsText" text="DONE">
      <formula>NOT(ISERROR(SEARCH("DONE",AL22)))</formula>
    </cfRule>
    <cfRule type="containsText" dxfId="2295" priority="945" operator="containsText" text="NEW">
      <formula>NOT(ISERROR(SEARCH("NEW",AL22)))</formula>
    </cfRule>
  </conditionalFormatting>
  <conditionalFormatting sqref="AL40">
    <cfRule type="containsText" dxfId="2294" priority="942" operator="containsText" text="DONE">
      <formula>NOT(ISERROR(SEARCH("DONE",AL40)))</formula>
    </cfRule>
    <cfRule type="containsText" dxfId="2293" priority="943" operator="containsText" text="NEW">
      <formula>NOT(ISERROR(SEARCH("NEW",AL40)))</formula>
    </cfRule>
  </conditionalFormatting>
  <conditionalFormatting sqref="AL39">
    <cfRule type="containsText" dxfId="2292" priority="940" operator="containsText" text="DONE">
      <formula>NOT(ISERROR(SEARCH("DONE",AL39)))</formula>
    </cfRule>
    <cfRule type="containsText" dxfId="2291" priority="941" operator="containsText" text="NEW">
      <formula>NOT(ISERROR(SEARCH("NEW",AL39)))</formula>
    </cfRule>
  </conditionalFormatting>
  <conditionalFormatting sqref="AL47">
    <cfRule type="containsText" dxfId="2290" priority="938" operator="containsText" text="DONE">
      <formula>NOT(ISERROR(SEARCH("DONE",AL47)))</formula>
    </cfRule>
    <cfRule type="containsText" dxfId="2289" priority="939" operator="containsText" text="NEW">
      <formula>NOT(ISERROR(SEARCH("NEW",AL47)))</formula>
    </cfRule>
  </conditionalFormatting>
  <conditionalFormatting sqref="AL52">
    <cfRule type="containsText" dxfId="2288" priority="936" operator="containsText" text="DONE">
      <formula>NOT(ISERROR(SEARCH("DONE",AL52)))</formula>
    </cfRule>
    <cfRule type="containsText" dxfId="2287" priority="937" operator="containsText" text="NEW">
      <formula>NOT(ISERROR(SEARCH("NEW",AL52)))</formula>
    </cfRule>
  </conditionalFormatting>
  <conditionalFormatting sqref="AL25">
    <cfRule type="containsText" dxfId="2286" priority="934" operator="containsText" text="DONE">
      <formula>NOT(ISERROR(SEARCH("DONE",AL25)))</formula>
    </cfRule>
    <cfRule type="containsText" dxfId="2285" priority="935" operator="containsText" text="NEW">
      <formula>NOT(ISERROR(SEARCH("NEW",AL25)))</formula>
    </cfRule>
  </conditionalFormatting>
  <conditionalFormatting sqref="AL23">
    <cfRule type="containsText" dxfId="2284" priority="932" operator="containsText" text="DONE">
      <formula>NOT(ISERROR(SEARCH("DONE",AL23)))</formula>
    </cfRule>
    <cfRule type="containsText" dxfId="2283" priority="933" operator="containsText" text="NEW">
      <formula>NOT(ISERROR(SEARCH("NEW",AL23)))</formula>
    </cfRule>
  </conditionalFormatting>
  <conditionalFormatting sqref="AL14">
    <cfRule type="containsText" dxfId="2282" priority="930" operator="containsText" text="DONE">
      <formula>NOT(ISERROR(SEARCH("DONE",AL14)))</formula>
    </cfRule>
    <cfRule type="containsText" dxfId="2281" priority="931" operator="containsText" text="NEW">
      <formula>NOT(ISERROR(SEARCH("NEW",AL14)))</formula>
    </cfRule>
  </conditionalFormatting>
  <conditionalFormatting sqref="AL13">
    <cfRule type="containsText" dxfId="2280" priority="928" operator="containsText" text="DONE">
      <formula>NOT(ISERROR(SEARCH("DONE",AL13)))</formula>
    </cfRule>
    <cfRule type="containsText" dxfId="2279" priority="929" operator="containsText" text="NEW">
      <formula>NOT(ISERROR(SEARCH("NEW",AL13)))</formula>
    </cfRule>
  </conditionalFormatting>
  <conditionalFormatting sqref="AL24">
    <cfRule type="containsText" dxfId="2278" priority="926" operator="containsText" text="DONE">
      <formula>NOT(ISERROR(SEARCH("DONE",AL24)))</formula>
    </cfRule>
    <cfRule type="containsText" dxfId="2277" priority="927" operator="containsText" text="NEW">
      <formula>NOT(ISERROR(SEARCH("NEW",AL24)))</formula>
    </cfRule>
  </conditionalFormatting>
  <conditionalFormatting sqref="AL76">
    <cfRule type="containsText" dxfId="2276" priority="924" operator="containsText" text="DONE">
      <formula>NOT(ISERROR(SEARCH("DONE",AL76)))</formula>
    </cfRule>
    <cfRule type="containsText" dxfId="2275" priority="925" operator="containsText" text="NEW">
      <formula>NOT(ISERROR(SEARCH("NEW",AL76)))</formula>
    </cfRule>
  </conditionalFormatting>
  <conditionalFormatting sqref="AL11">
    <cfRule type="containsText" dxfId="2274" priority="922" operator="containsText" text="DONE">
      <formula>NOT(ISERROR(SEARCH("DONE",AL11)))</formula>
    </cfRule>
    <cfRule type="containsText" dxfId="2273" priority="923" operator="containsText" text="NEW">
      <formula>NOT(ISERROR(SEARCH("NEW",AL11)))</formula>
    </cfRule>
  </conditionalFormatting>
  <conditionalFormatting sqref="AL37">
    <cfRule type="containsText" dxfId="2272" priority="920" operator="containsText" text="DONE">
      <formula>NOT(ISERROR(SEARCH("DONE",AL37)))</formula>
    </cfRule>
    <cfRule type="containsText" dxfId="2271" priority="921" operator="containsText" text="NEW">
      <formula>NOT(ISERROR(SEARCH("NEW",AL37)))</formula>
    </cfRule>
  </conditionalFormatting>
  <conditionalFormatting sqref="AL5">
    <cfRule type="containsText" dxfId="2270" priority="918" operator="containsText" text="DONE">
      <formula>NOT(ISERROR(SEARCH("DONE",AL5)))</formula>
    </cfRule>
    <cfRule type="containsText" dxfId="2269" priority="919" operator="containsText" text="NEW">
      <formula>NOT(ISERROR(SEARCH("NEW",AL5)))</formula>
    </cfRule>
  </conditionalFormatting>
  <conditionalFormatting sqref="AL29">
    <cfRule type="containsText" dxfId="2268" priority="916" operator="containsText" text="DONE">
      <formula>NOT(ISERROR(SEARCH("DONE",AL29)))</formula>
    </cfRule>
    <cfRule type="containsText" dxfId="2267" priority="917" operator="containsText" text="NEW">
      <formula>NOT(ISERROR(SEARCH("NEW",AL29)))</formula>
    </cfRule>
  </conditionalFormatting>
  <conditionalFormatting sqref="AL6">
    <cfRule type="containsText" dxfId="2266" priority="914" operator="containsText" text="DONE">
      <formula>NOT(ISERROR(SEARCH("DONE",AL6)))</formula>
    </cfRule>
    <cfRule type="containsText" dxfId="2265" priority="915" operator="containsText" text="NEW">
      <formula>NOT(ISERROR(SEARCH("NEW",AL6)))</formula>
    </cfRule>
  </conditionalFormatting>
  <conditionalFormatting sqref="J29">
    <cfRule type="containsText" dxfId="2264" priority="913" operator="containsText" text="DEOB">
      <formula>NOT(ISERROR(SEARCH("DEOB",J29)))</formula>
    </cfRule>
  </conditionalFormatting>
  <conditionalFormatting sqref="AL4">
    <cfRule type="containsText" dxfId="2263" priority="911" operator="containsText" text="DONE">
      <formula>NOT(ISERROR(SEARCH("DONE",AL4)))</formula>
    </cfRule>
    <cfRule type="containsText" dxfId="2262" priority="912" operator="containsText" text="NEW">
      <formula>NOT(ISERROR(SEARCH("NEW",AL4)))</formula>
    </cfRule>
  </conditionalFormatting>
  <conditionalFormatting sqref="AL9:AL10">
    <cfRule type="containsText" dxfId="2261" priority="909" operator="containsText" text="DONE">
      <formula>NOT(ISERROR(SEARCH("DONE",AL9)))</formula>
    </cfRule>
    <cfRule type="containsText" dxfId="2260" priority="910" operator="containsText" text="NEW">
      <formula>NOT(ISERROR(SEARCH("NEW",AL9)))</formula>
    </cfRule>
  </conditionalFormatting>
  <conditionalFormatting sqref="AL26">
    <cfRule type="containsText" dxfId="2259" priority="907" operator="containsText" text="DONE">
      <formula>NOT(ISERROR(SEARCH("DONE",AL26)))</formula>
    </cfRule>
    <cfRule type="containsText" dxfId="2258" priority="908" operator="containsText" text="NEW">
      <formula>NOT(ISERROR(SEARCH("NEW",AL26)))</formula>
    </cfRule>
  </conditionalFormatting>
  <conditionalFormatting sqref="AL35">
    <cfRule type="containsText" dxfId="2257" priority="905" operator="containsText" text="DONE">
      <formula>NOT(ISERROR(SEARCH("DONE",AL35)))</formula>
    </cfRule>
    <cfRule type="containsText" dxfId="2256" priority="906" operator="containsText" text="NEW">
      <formula>NOT(ISERROR(SEARCH("NEW",AL35)))</formula>
    </cfRule>
  </conditionalFormatting>
  <conditionalFormatting sqref="AL28">
    <cfRule type="containsText" dxfId="2255" priority="903" operator="containsText" text="DONE">
      <formula>NOT(ISERROR(SEARCH("DONE",AL28)))</formula>
    </cfRule>
    <cfRule type="containsText" dxfId="2254" priority="904" operator="containsText" text="NEW">
      <formula>NOT(ISERROR(SEARCH("NEW",AL28)))</formula>
    </cfRule>
  </conditionalFormatting>
  <conditionalFormatting sqref="AM48 AM74:AM75">
    <cfRule type="containsText" dxfId="2253" priority="901" operator="containsText" text="DONE">
      <formula>NOT(ISERROR(SEARCH("DONE",AM48)))</formula>
    </cfRule>
    <cfRule type="containsText" dxfId="2252" priority="902" operator="containsText" text="NEW">
      <formula>NOT(ISERROR(SEARCH("NEW",AM48)))</formula>
    </cfRule>
  </conditionalFormatting>
  <conditionalFormatting sqref="AM59 AM1:AM3 AM71 AM21 AM213:AM1048576">
    <cfRule type="containsText" dxfId="2251" priority="899" operator="containsText" text="DONE">
      <formula>NOT(ISERROR(SEARCH("DONE",AM1)))</formula>
    </cfRule>
    <cfRule type="containsText" dxfId="2250" priority="900" operator="containsText" text="NEW">
      <formula>NOT(ISERROR(SEARCH("NEW",AM1)))</formula>
    </cfRule>
  </conditionalFormatting>
  <conditionalFormatting sqref="AM34">
    <cfRule type="containsText" dxfId="2249" priority="897" operator="containsText" text="DONE">
      <formula>NOT(ISERROR(SEARCH("DONE",AM34)))</formula>
    </cfRule>
    <cfRule type="containsText" dxfId="2248" priority="898" operator="containsText" text="NEW">
      <formula>NOT(ISERROR(SEARCH("NEW",AM34)))</formula>
    </cfRule>
  </conditionalFormatting>
  <conditionalFormatting sqref="AM72">
    <cfRule type="containsText" dxfId="2247" priority="895" operator="containsText" text="DONE">
      <formula>NOT(ISERROR(SEARCH("DONE",AM72)))</formula>
    </cfRule>
    <cfRule type="containsText" dxfId="2246" priority="896" operator="containsText" text="NEW">
      <formula>NOT(ISERROR(SEARCH("NEW",AM72)))</formula>
    </cfRule>
  </conditionalFormatting>
  <conditionalFormatting sqref="AM73">
    <cfRule type="containsText" dxfId="2245" priority="893" operator="containsText" text="DONE">
      <formula>NOT(ISERROR(SEARCH("DONE",AM73)))</formula>
    </cfRule>
    <cfRule type="containsText" dxfId="2244" priority="894" operator="containsText" text="NEW">
      <formula>NOT(ISERROR(SEARCH("NEW",AM73)))</formula>
    </cfRule>
  </conditionalFormatting>
  <conditionalFormatting sqref="AM50">
    <cfRule type="containsText" dxfId="2243" priority="891" operator="containsText" text="DONE">
      <formula>NOT(ISERROR(SEARCH("DONE",AM50)))</formula>
    </cfRule>
    <cfRule type="containsText" dxfId="2242" priority="892" operator="containsText" text="NEW">
      <formula>NOT(ISERROR(SEARCH("NEW",AM50)))</formula>
    </cfRule>
  </conditionalFormatting>
  <conditionalFormatting sqref="AM33">
    <cfRule type="containsText" dxfId="2241" priority="889" operator="containsText" text="DONE">
      <formula>NOT(ISERROR(SEARCH("DONE",AM33)))</formula>
    </cfRule>
    <cfRule type="containsText" dxfId="2240" priority="890" operator="containsText" text="NEW">
      <formula>NOT(ISERROR(SEARCH("NEW",AM33)))</formula>
    </cfRule>
  </conditionalFormatting>
  <conditionalFormatting sqref="AM17">
    <cfRule type="containsText" dxfId="2239" priority="887" operator="containsText" text="DONE">
      <formula>NOT(ISERROR(SEARCH("DONE",AM17)))</formula>
    </cfRule>
    <cfRule type="containsText" dxfId="2238" priority="888" operator="containsText" text="NEW">
      <formula>NOT(ISERROR(SEARCH("NEW",AM17)))</formula>
    </cfRule>
  </conditionalFormatting>
  <conditionalFormatting sqref="AM42:AM44">
    <cfRule type="containsText" dxfId="2237" priority="885" operator="containsText" text="DONE">
      <formula>NOT(ISERROR(SEARCH("DONE",AM42)))</formula>
    </cfRule>
    <cfRule type="containsText" dxfId="2236" priority="886" operator="containsText" text="NEW">
      <formula>NOT(ISERROR(SEARCH("NEW",AM42)))</formula>
    </cfRule>
  </conditionalFormatting>
  <conditionalFormatting sqref="AM41">
    <cfRule type="containsText" dxfId="2235" priority="883" operator="containsText" text="DONE">
      <formula>NOT(ISERROR(SEARCH("DONE",AM41)))</formula>
    </cfRule>
    <cfRule type="containsText" dxfId="2234" priority="884" operator="containsText" text="NEW">
      <formula>NOT(ISERROR(SEARCH("NEW",AM41)))</formula>
    </cfRule>
  </conditionalFormatting>
  <conditionalFormatting sqref="AM49">
    <cfRule type="containsText" dxfId="2233" priority="881" operator="containsText" text="DONE">
      <formula>NOT(ISERROR(SEARCH("DONE",AM49)))</formula>
    </cfRule>
    <cfRule type="containsText" dxfId="2232" priority="882" operator="containsText" text="NEW">
      <formula>NOT(ISERROR(SEARCH("NEW",AM49)))</formula>
    </cfRule>
  </conditionalFormatting>
  <conditionalFormatting sqref="AM51">
    <cfRule type="containsText" dxfId="2231" priority="879" operator="containsText" text="DONE">
      <formula>NOT(ISERROR(SEARCH("DONE",AM51)))</formula>
    </cfRule>
    <cfRule type="containsText" dxfId="2230" priority="880" operator="containsText" text="NEW">
      <formula>NOT(ISERROR(SEARCH("NEW",AM51)))</formula>
    </cfRule>
  </conditionalFormatting>
  <conditionalFormatting sqref="AM22">
    <cfRule type="containsText" dxfId="2229" priority="877" operator="containsText" text="DONE">
      <formula>NOT(ISERROR(SEARCH("DONE",AM22)))</formula>
    </cfRule>
    <cfRule type="containsText" dxfId="2228" priority="878" operator="containsText" text="NEW">
      <formula>NOT(ISERROR(SEARCH("NEW",AM22)))</formula>
    </cfRule>
  </conditionalFormatting>
  <conditionalFormatting sqref="AM39">
    <cfRule type="containsText" dxfId="2227" priority="875" operator="containsText" text="DONE">
      <formula>NOT(ISERROR(SEARCH("DONE",AM39)))</formula>
    </cfRule>
    <cfRule type="containsText" dxfId="2226" priority="876" operator="containsText" text="NEW">
      <formula>NOT(ISERROR(SEARCH("NEW",AM39)))</formula>
    </cfRule>
  </conditionalFormatting>
  <conditionalFormatting sqref="AM47">
    <cfRule type="containsText" dxfId="2225" priority="873" operator="containsText" text="DONE">
      <formula>NOT(ISERROR(SEARCH("DONE",AM47)))</formula>
    </cfRule>
    <cfRule type="containsText" dxfId="2224" priority="874" operator="containsText" text="NEW">
      <formula>NOT(ISERROR(SEARCH("NEW",AM47)))</formula>
    </cfRule>
  </conditionalFormatting>
  <conditionalFormatting sqref="AM52">
    <cfRule type="containsText" dxfId="2223" priority="871" operator="containsText" text="DONE">
      <formula>NOT(ISERROR(SEARCH("DONE",AM52)))</formula>
    </cfRule>
    <cfRule type="containsText" dxfId="2222" priority="872" operator="containsText" text="NEW">
      <formula>NOT(ISERROR(SEARCH("NEW",AM52)))</formula>
    </cfRule>
  </conditionalFormatting>
  <conditionalFormatting sqref="AM25">
    <cfRule type="containsText" dxfId="2221" priority="869" operator="containsText" text="DONE">
      <formula>NOT(ISERROR(SEARCH("DONE",AM25)))</formula>
    </cfRule>
    <cfRule type="containsText" dxfId="2220" priority="870" operator="containsText" text="NEW">
      <formula>NOT(ISERROR(SEARCH("NEW",AM25)))</formula>
    </cfRule>
  </conditionalFormatting>
  <conditionalFormatting sqref="AM23">
    <cfRule type="containsText" dxfId="2219" priority="867" operator="containsText" text="DONE">
      <formula>NOT(ISERROR(SEARCH("DONE",AM23)))</formula>
    </cfRule>
    <cfRule type="containsText" dxfId="2218" priority="868" operator="containsText" text="NEW">
      <formula>NOT(ISERROR(SEARCH("NEW",AM23)))</formula>
    </cfRule>
  </conditionalFormatting>
  <conditionalFormatting sqref="AM14">
    <cfRule type="containsText" dxfId="2217" priority="865" operator="containsText" text="DONE">
      <formula>NOT(ISERROR(SEARCH("DONE",AM14)))</formula>
    </cfRule>
    <cfRule type="containsText" dxfId="2216" priority="866" operator="containsText" text="NEW">
      <formula>NOT(ISERROR(SEARCH("NEW",AM14)))</formula>
    </cfRule>
  </conditionalFormatting>
  <conditionalFormatting sqref="AM13">
    <cfRule type="containsText" dxfId="2215" priority="863" operator="containsText" text="DONE">
      <formula>NOT(ISERROR(SEARCH("DONE",AM13)))</formula>
    </cfRule>
    <cfRule type="containsText" dxfId="2214" priority="864" operator="containsText" text="NEW">
      <formula>NOT(ISERROR(SEARCH("NEW",AM13)))</formula>
    </cfRule>
  </conditionalFormatting>
  <conditionalFormatting sqref="AM24">
    <cfRule type="containsText" dxfId="2213" priority="861" operator="containsText" text="DONE">
      <formula>NOT(ISERROR(SEARCH("DONE",AM24)))</formula>
    </cfRule>
    <cfRule type="containsText" dxfId="2212" priority="862" operator="containsText" text="NEW">
      <formula>NOT(ISERROR(SEARCH("NEW",AM24)))</formula>
    </cfRule>
  </conditionalFormatting>
  <conditionalFormatting sqref="AM76">
    <cfRule type="containsText" dxfId="2211" priority="859" operator="containsText" text="DONE">
      <formula>NOT(ISERROR(SEARCH("DONE",AM76)))</formula>
    </cfRule>
    <cfRule type="containsText" dxfId="2210" priority="860" operator="containsText" text="NEW">
      <formula>NOT(ISERROR(SEARCH("NEW",AM76)))</formula>
    </cfRule>
  </conditionalFormatting>
  <conditionalFormatting sqref="AM37">
    <cfRule type="containsText" dxfId="2209" priority="857" operator="containsText" text="DONE">
      <formula>NOT(ISERROR(SEARCH("DONE",AM37)))</formula>
    </cfRule>
    <cfRule type="containsText" dxfId="2208" priority="858" operator="containsText" text="NEW">
      <formula>NOT(ISERROR(SEARCH("NEW",AM37)))</formula>
    </cfRule>
  </conditionalFormatting>
  <conditionalFormatting sqref="AM5">
    <cfRule type="containsText" dxfId="2207" priority="855" operator="containsText" text="DONE">
      <formula>NOT(ISERROR(SEARCH("DONE",AM5)))</formula>
    </cfRule>
    <cfRule type="containsText" dxfId="2206" priority="856" operator="containsText" text="NEW">
      <formula>NOT(ISERROR(SEARCH("NEW",AM5)))</formula>
    </cfRule>
  </conditionalFormatting>
  <conditionalFormatting sqref="AM29">
    <cfRule type="containsText" dxfId="2205" priority="853" operator="containsText" text="DONE">
      <formula>NOT(ISERROR(SEARCH("DONE",AM29)))</formula>
    </cfRule>
    <cfRule type="containsText" dxfId="2204" priority="854" operator="containsText" text="NEW">
      <formula>NOT(ISERROR(SEARCH("NEW",AM29)))</formula>
    </cfRule>
  </conditionalFormatting>
  <conditionalFormatting sqref="AM6">
    <cfRule type="containsText" dxfId="2203" priority="851" operator="containsText" text="DONE">
      <formula>NOT(ISERROR(SEARCH("DONE",AM6)))</formula>
    </cfRule>
    <cfRule type="containsText" dxfId="2202" priority="852" operator="containsText" text="NEW">
      <formula>NOT(ISERROR(SEARCH("NEW",AM6)))</formula>
    </cfRule>
  </conditionalFormatting>
  <conditionalFormatting sqref="AM9:AM10">
    <cfRule type="containsText" dxfId="2201" priority="849" operator="containsText" text="DONE">
      <formula>NOT(ISERROR(SEARCH("DONE",AM9)))</formula>
    </cfRule>
    <cfRule type="containsText" dxfId="2200" priority="850" operator="containsText" text="NEW">
      <formula>NOT(ISERROR(SEARCH("NEW",AM9)))</formula>
    </cfRule>
  </conditionalFormatting>
  <conditionalFormatting sqref="AM26">
    <cfRule type="containsText" dxfId="2199" priority="847" operator="containsText" text="DONE">
      <formula>NOT(ISERROR(SEARCH("DONE",AM26)))</formula>
    </cfRule>
    <cfRule type="containsText" dxfId="2198" priority="848" operator="containsText" text="NEW">
      <formula>NOT(ISERROR(SEARCH("NEW",AM26)))</formula>
    </cfRule>
  </conditionalFormatting>
  <conditionalFormatting sqref="AM35">
    <cfRule type="containsText" dxfId="2197" priority="845" operator="containsText" text="DONE">
      <formula>NOT(ISERROR(SEARCH("DONE",AM35)))</formula>
    </cfRule>
    <cfRule type="containsText" dxfId="2196" priority="846" operator="containsText" text="NEW">
      <formula>NOT(ISERROR(SEARCH("NEW",AM35)))</formula>
    </cfRule>
  </conditionalFormatting>
  <conditionalFormatting sqref="AM28">
    <cfRule type="containsText" dxfId="2195" priority="843" operator="containsText" text="DONE">
      <formula>NOT(ISERROR(SEARCH("DONE",AM28)))</formula>
    </cfRule>
    <cfRule type="containsText" dxfId="2194" priority="844" operator="containsText" text="NEW">
      <formula>NOT(ISERROR(SEARCH("NEW",AM28)))</formula>
    </cfRule>
  </conditionalFormatting>
  <conditionalFormatting sqref="B43">
    <cfRule type="cellIs" dxfId="2193" priority="842" operator="equal">
      <formula>"System Closed"</formula>
    </cfRule>
  </conditionalFormatting>
  <conditionalFormatting sqref="G43">
    <cfRule type="cellIs" dxfId="2192" priority="841" operator="lessThan">
      <formula>5</formula>
    </cfRule>
  </conditionalFormatting>
  <conditionalFormatting sqref="B44">
    <cfRule type="cellIs" dxfId="2191" priority="840" operator="equal">
      <formula>"System Closed"</formula>
    </cfRule>
  </conditionalFormatting>
  <conditionalFormatting sqref="G44">
    <cfRule type="cellIs" dxfId="2190" priority="839" operator="lessThan">
      <formula>5</formula>
    </cfRule>
  </conditionalFormatting>
  <conditionalFormatting sqref="J1">
    <cfRule type="containsText" dxfId="2189" priority="837" operator="containsText" text="DONE">
      <formula>NOT(ISERROR(SEARCH("DONE",J1)))</formula>
    </cfRule>
    <cfRule type="containsText" dxfId="2188" priority="838" operator="containsText" text="NEW">
      <formula>NOT(ISERROR(SEARCH("NEW",J1)))</formula>
    </cfRule>
  </conditionalFormatting>
  <conditionalFormatting sqref="AM11">
    <cfRule type="containsText" dxfId="2187" priority="835" operator="containsText" text="DONE">
      <formula>NOT(ISERROR(SEARCH("DONE",AM11)))</formula>
    </cfRule>
    <cfRule type="containsText" dxfId="2186" priority="836" operator="containsText" text="NEW">
      <formula>NOT(ISERROR(SEARCH("NEW",AM11)))</formula>
    </cfRule>
  </conditionalFormatting>
  <conditionalFormatting sqref="AM40">
    <cfRule type="containsText" dxfId="2185" priority="833" operator="containsText" text="DONE">
      <formula>NOT(ISERROR(SEARCH("DONE",AM40)))</formula>
    </cfRule>
    <cfRule type="containsText" dxfId="2184" priority="834" operator="containsText" text="NEW">
      <formula>NOT(ISERROR(SEARCH("NEW",AM40)))</formula>
    </cfRule>
  </conditionalFormatting>
  <conditionalFormatting sqref="B7">
    <cfRule type="cellIs" dxfId="2183" priority="832" operator="equal">
      <formula>"System Closed"</formula>
    </cfRule>
  </conditionalFormatting>
  <conditionalFormatting sqref="AF7:AM7">
    <cfRule type="containsText" dxfId="2182" priority="830" operator="containsText" text="DONE">
      <formula>NOT(ISERROR(SEARCH("DONE",AF7)))</formula>
    </cfRule>
    <cfRule type="containsText" dxfId="2181" priority="831" operator="containsText" text="NEW">
      <formula>NOT(ISERROR(SEARCH("NEW",AF7)))</formula>
    </cfRule>
  </conditionalFormatting>
  <conditionalFormatting sqref="J7">
    <cfRule type="containsText" dxfId="2180" priority="829" operator="containsText" text="DEOB">
      <formula>NOT(ISERROR(SEARCH("DEOB",J7)))</formula>
    </cfRule>
  </conditionalFormatting>
  <conditionalFormatting sqref="G7">
    <cfRule type="cellIs" dxfId="2179" priority="828" operator="lessThan">
      <formula>5</formula>
    </cfRule>
  </conditionalFormatting>
  <conditionalFormatting sqref="B18">
    <cfRule type="cellIs" dxfId="2178" priority="827" operator="equal">
      <formula>"System Closed"</formula>
    </cfRule>
  </conditionalFormatting>
  <conditionalFormatting sqref="AF18:AM18">
    <cfRule type="containsText" dxfId="2177" priority="825" operator="containsText" text="DONE">
      <formula>NOT(ISERROR(SEARCH("DONE",AF18)))</formula>
    </cfRule>
    <cfRule type="containsText" dxfId="2176" priority="826" operator="containsText" text="NEW">
      <formula>NOT(ISERROR(SEARCH("NEW",AF18)))</formula>
    </cfRule>
  </conditionalFormatting>
  <conditionalFormatting sqref="J18">
    <cfRule type="containsText" dxfId="2175" priority="824" operator="containsText" text="DEOB">
      <formula>NOT(ISERROR(SEARCH("DEOB",J18)))</formula>
    </cfRule>
  </conditionalFormatting>
  <conditionalFormatting sqref="G18">
    <cfRule type="cellIs" dxfId="2174" priority="823" operator="lessThan">
      <formula>5</formula>
    </cfRule>
  </conditionalFormatting>
  <conditionalFormatting sqref="AM58">
    <cfRule type="containsText" dxfId="2173" priority="821" operator="containsText" text="DONE">
      <formula>NOT(ISERROR(SEARCH("DONE",AM58)))</formula>
    </cfRule>
    <cfRule type="containsText" dxfId="2172" priority="822" operator="containsText" text="NEW">
      <formula>NOT(ISERROR(SEARCH("NEW",AM58)))</formula>
    </cfRule>
  </conditionalFormatting>
  <conditionalFormatting sqref="J28">
    <cfRule type="containsText" dxfId="2171" priority="820" operator="containsText" text="DEOB">
      <formula>NOT(ISERROR(SEARCH("DEOB",J28)))</formula>
    </cfRule>
  </conditionalFormatting>
  <conditionalFormatting sqref="J44">
    <cfRule type="containsText" dxfId="2170" priority="819" operator="containsText" text="DEOB">
      <formula>NOT(ISERROR(SEARCH("DEOB",J44)))</formula>
    </cfRule>
  </conditionalFormatting>
  <conditionalFormatting sqref="J43">
    <cfRule type="containsText" dxfId="2169" priority="818" operator="containsText" text="DEOB">
      <formula>NOT(ISERROR(SEARCH("DEOB",J43)))</formula>
    </cfRule>
  </conditionalFormatting>
  <conditionalFormatting sqref="B27">
    <cfRule type="cellIs" dxfId="2168" priority="817" operator="equal">
      <formula>"System Closed"</formula>
    </cfRule>
  </conditionalFormatting>
  <conditionalFormatting sqref="AF27:AM27">
    <cfRule type="containsText" dxfId="2167" priority="815" operator="containsText" text="DONE">
      <formula>NOT(ISERROR(SEARCH("DONE",AF27)))</formula>
    </cfRule>
    <cfRule type="containsText" dxfId="2166" priority="816" operator="containsText" text="NEW">
      <formula>NOT(ISERROR(SEARCH("NEW",AF27)))</formula>
    </cfRule>
  </conditionalFormatting>
  <conditionalFormatting sqref="J27">
    <cfRule type="containsText" dxfId="2165" priority="814" operator="containsText" text="DEOB">
      <formula>NOT(ISERROR(SEARCH("DEOB",J27)))</formula>
    </cfRule>
  </conditionalFormatting>
  <conditionalFormatting sqref="G27">
    <cfRule type="cellIs" dxfId="2164" priority="813" operator="lessThan">
      <formula>5</formula>
    </cfRule>
  </conditionalFormatting>
  <conditionalFormatting sqref="G38 G61:G78">
    <cfRule type="cellIs" dxfId="2163" priority="812" operator="notEqual">
      <formula>0</formula>
    </cfRule>
  </conditionalFormatting>
  <conditionalFormatting sqref="AM4">
    <cfRule type="containsText" dxfId="2162" priority="810" operator="containsText" text="DONE">
      <formula>NOT(ISERROR(SEARCH("DONE",AM4)))</formula>
    </cfRule>
    <cfRule type="containsText" dxfId="2161" priority="811" operator="containsText" text="NEW">
      <formula>NOT(ISERROR(SEARCH("NEW",AM4)))</formula>
    </cfRule>
  </conditionalFormatting>
  <conditionalFormatting sqref="AF19:AJ19">
    <cfRule type="containsText" dxfId="2160" priority="808" operator="containsText" text="DONE">
      <formula>NOT(ISERROR(SEARCH("DONE",AF19)))</formula>
    </cfRule>
    <cfRule type="containsText" dxfId="2159" priority="809" operator="containsText" text="NEW">
      <formula>NOT(ISERROR(SEARCH("NEW",AF19)))</formula>
    </cfRule>
  </conditionalFormatting>
  <conditionalFormatting sqref="B19">
    <cfRule type="cellIs" dxfId="2158" priority="807" operator="equal">
      <formula>"System Closed"</formula>
    </cfRule>
  </conditionalFormatting>
  <conditionalFormatting sqref="J19">
    <cfRule type="containsText" dxfId="2157" priority="806" operator="containsText" text="DEOB">
      <formula>NOT(ISERROR(SEARCH("DEOB",J19)))</formula>
    </cfRule>
  </conditionalFormatting>
  <conditionalFormatting sqref="G19">
    <cfRule type="cellIs" dxfId="2156" priority="805" operator="lessThan">
      <formula>5</formula>
    </cfRule>
  </conditionalFormatting>
  <conditionalFormatting sqref="AK19">
    <cfRule type="containsText" dxfId="2155" priority="803" operator="containsText" text="DONE">
      <formula>NOT(ISERROR(SEARCH("DONE",AK19)))</formula>
    </cfRule>
    <cfRule type="containsText" dxfId="2154" priority="804" operator="containsText" text="NEW">
      <formula>NOT(ISERROR(SEARCH("NEW",AK19)))</formula>
    </cfRule>
  </conditionalFormatting>
  <conditionalFormatting sqref="AL19">
    <cfRule type="containsText" dxfId="2153" priority="801" operator="containsText" text="DONE">
      <formula>NOT(ISERROR(SEARCH("DONE",AL19)))</formula>
    </cfRule>
    <cfRule type="containsText" dxfId="2152" priority="802" operator="containsText" text="NEW">
      <formula>NOT(ISERROR(SEARCH("NEW",AL19)))</formula>
    </cfRule>
  </conditionalFormatting>
  <conditionalFormatting sqref="AM19">
    <cfRule type="containsText" dxfId="2151" priority="799" operator="containsText" text="DONE">
      <formula>NOT(ISERROR(SEARCH("DONE",AM19)))</formula>
    </cfRule>
    <cfRule type="containsText" dxfId="2150" priority="800" operator="containsText" text="NEW">
      <formula>NOT(ISERROR(SEARCH("NEW",AM19)))</formula>
    </cfRule>
  </conditionalFormatting>
  <conditionalFormatting sqref="AF15:AJ15">
    <cfRule type="containsText" dxfId="2149" priority="797" operator="containsText" text="DONE">
      <formula>NOT(ISERROR(SEARCH("DONE",AF15)))</formula>
    </cfRule>
    <cfRule type="containsText" dxfId="2148" priority="798" operator="containsText" text="NEW">
      <formula>NOT(ISERROR(SEARCH("NEW",AF15)))</formula>
    </cfRule>
  </conditionalFormatting>
  <conditionalFormatting sqref="B15">
    <cfRule type="cellIs" dxfId="2147" priority="796" operator="equal">
      <formula>"System Closed"</formula>
    </cfRule>
  </conditionalFormatting>
  <conditionalFormatting sqref="J15">
    <cfRule type="containsText" dxfId="2146" priority="795" operator="containsText" text="DEOB">
      <formula>NOT(ISERROR(SEARCH("DEOB",J15)))</formula>
    </cfRule>
  </conditionalFormatting>
  <conditionalFormatting sqref="G15">
    <cfRule type="cellIs" dxfId="2145" priority="794" operator="lessThan">
      <formula>5</formula>
    </cfRule>
  </conditionalFormatting>
  <conditionalFormatting sqref="AK15">
    <cfRule type="containsText" dxfId="2144" priority="792" operator="containsText" text="DONE">
      <formula>NOT(ISERROR(SEARCH("DONE",AK15)))</formula>
    </cfRule>
    <cfRule type="containsText" dxfId="2143" priority="793" operator="containsText" text="NEW">
      <formula>NOT(ISERROR(SEARCH("NEW",AK15)))</formula>
    </cfRule>
  </conditionalFormatting>
  <conditionalFormatting sqref="AL15">
    <cfRule type="containsText" dxfId="2142" priority="790" operator="containsText" text="DONE">
      <formula>NOT(ISERROR(SEARCH("DONE",AL15)))</formula>
    </cfRule>
    <cfRule type="containsText" dxfId="2141" priority="791" operator="containsText" text="NEW">
      <formula>NOT(ISERROR(SEARCH("NEW",AL15)))</formula>
    </cfRule>
  </conditionalFormatting>
  <conditionalFormatting sqref="AM15">
    <cfRule type="containsText" dxfId="2140" priority="788" operator="containsText" text="DONE">
      <formula>NOT(ISERROR(SEARCH("DONE",AM15)))</formula>
    </cfRule>
    <cfRule type="containsText" dxfId="2139" priority="789" operator="containsText" text="NEW">
      <formula>NOT(ISERROR(SEARCH("NEW",AM15)))</formula>
    </cfRule>
  </conditionalFormatting>
  <conditionalFormatting sqref="AN36 AN79:AN212 AN54:AN57 AN61:AN69">
    <cfRule type="containsText" dxfId="2138" priority="786" operator="containsText" text="DONE">
      <formula>NOT(ISERROR(SEARCH("DONE",AN36)))</formula>
    </cfRule>
    <cfRule type="containsText" dxfId="2137" priority="787" operator="containsText" text="NEW">
      <formula>NOT(ISERROR(SEARCH("NEW",AN36)))</formula>
    </cfRule>
  </conditionalFormatting>
  <conditionalFormatting sqref="AN74:AN75">
    <cfRule type="containsText" dxfId="2136" priority="784" operator="containsText" text="DONE">
      <formula>NOT(ISERROR(SEARCH("DONE",AN74)))</formula>
    </cfRule>
    <cfRule type="containsText" dxfId="2135" priority="785" operator="containsText" text="NEW">
      <formula>NOT(ISERROR(SEARCH("NEW",AN74)))</formula>
    </cfRule>
  </conditionalFormatting>
  <conditionalFormatting sqref="AN59 AN1:AN3 AN71 AN21 AN213:AN1048576">
    <cfRule type="containsText" dxfId="2134" priority="782" operator="containsText" text="DONE">
      <formula>NOT(ISERROR(SEARCH("DONE",AN1)))</formula>
    </cfRule>
    <cfRule type="containsText" dxfId="2133" priority="783" operator="containsText" text="NEW">
      <formula>NOT(ISERROR(SEARCH("NEW",AN1)))</formula>
    </cfRule>
  </conditionalFormatting>
  <conditionalFormatting sqref="AN72">
    <cfRule type="containsText" dxfId="2132" priority="780" operator="containsText" text="DONE">
      <formula>NOT(ISERROR(SEARCH("DONE",AN72)))</formula>
    </cfRule>
    <cfRule type="containsText" dxfId="2131" priority="781" operator="containsText" text="NEW">
      <formula>NOT(ISERROR(SEARCH("NEW",AN72)))</formula>
    </cfRule>
  </conditionalFormatting>
  <conditionalFormatting sqref="AN73">
    <cfRule type="containsText" dxfId="2130" priority="778" operator="containsText" text="DONE">
      <formula>NOT(ISERROR(SEARCH("DONE",AN73)))</formula>
    </cfRule>
    <cfRule type="containsText" dxfId="2129" priority="779" operator="containsText" text="NEW">
      <formula>NOT(ISERROR(SEARCH("NEW",AN73)))</formula>
    </cfRule>
  </conditionalFormatting>
  <conditionalFormatting sqref="AN33">
    <cfRule type="containsText" dxfId="2128" priority="776" operator="containsText" text="DONE">
      <formula>NOT(ISERROR(SEARCH("DONE",AN33)))</formula>
    </cfRule>
    <cfRule type="containsText" dxfId="2127" priority="777" operator="containsText" text="NEW">
      <formula>NOT(ISERROR(SEARCH("NEW",AN33)))</formula>
    </cfRule>
  </conditionalFormatting>
  <conditionalFormatting sqref="AN42">
    <cfRule type="containsText" dxfId="2126" priority="774" operator="containsText" text="DONE">
      <formula>NOT(ISERROR(SEARCH("DONE",AN42)))</formula>
    </cfRule>
    <cfRule type="containsText" dxfId="2125" priority="775" operator="containsText" text="NEW">
      <formula>NOT(ISERROR(SEARCH("NEW",AN42)))</formula>
    </cfRule>
  </conditionalFormatting>
  <conditionalFormatting sqref="AN41">
    <cfRule type="containsText" dxfId="2124" priority="772" operator="containsText" text="DONE">
      <formula>NOT(ISERROR(SEARCH("DONE",AN41)))</formula>
    </cfRule>
    <cfRule type="containsText" dxfId="2123" priority="773" operator="containsText" text="NEW">
      <formula>NOT(ISERROR(SEARCH("NEW",AN41)))</formula>
    </cfRule>
  </conditionalFormatting>
  <conditionalFormatting sqref="AN49">
    <cfRule type="containsText" dxfId="2122" priority="770" operator="containsText" text="DONE">
      <formula>NOT(ISERROR(SEARCH("DONE",AN49)))</formula>
    </cfRule>
    <cfRule type="containsText" dxfId="2121" priority="771" operator="containsText" text="NEW">
      <formula>NOT(ISERROR(SEARCH("NEW",AN49)))</formula>
    </cfRule>
  </conditionalFormatting>
  <conditionalFormatting sqref="AN51">
    <cfRule type="containsText" dxfId="2120" priority="768" operator="containsText" text="DONE">
      <formula>NOT(ISERROR(SEARCH("DONE",AN51)))</formula>
    </cfRule>
    <cfRule type="containsText" dxfId="2119" priority="769" operator="containsText" text="NEW">
      <formula>NOT(ISERROR(SEARCH("NEW",AN51)))</formula>
    </cfRule>
  </conditionalFormatting>
  <conditionalFormatting sqref="AN39">
    <cfRule type="containsText" dxfId="2118" priority="766" operator="containsText" text="DONE">
      <formula>NOT(ISERROR(SEARCH("DONE",AN39)))</formula>
    </cfRule>
    <cfRule type="containsText" dxfId="2117" priority="767" operator="containsText" text="NEW">
      <formula>NOT(ISERROR(SEARCH("NEW",AN39)))</formula>
    </cfRule>
  </conditionalFormatting>
  <conditionalFormatting sqref="AN47">
    <cfRule type="containsText" dxfId="2116" priority="764" operator="containsText" text="DONE">
      <formula>NOT(ISERROR(SEARCH("DONE",AN47)))</formula>
    </cfRule>
    <cfRule type="containsText" dxfId="2115" priority="765" operator="containsText" text="NEW">
      <formula>NOT(ISERROR(SEARCH("NEW",AN47)))</formula>
    </cfRule>
  </conditionalFormatting>
  <conditionalFormatting sqref="AN52">
    <cfRule type="containsText" dxfId="2114" priority="762" operator="containsText" text="DONE">
      <formula>NOT(ISERROR(SEARCH("DONE",AN52)))</formula>
    </cfRule>
    <cfRule type="containsText" dxfId="2113" priority="763" operator="containsText" text="NEW">
      <formula>NOT(ISERROR(SEARCH("NEW",AN52)))</formula>
    </cfRule>
  </conditionalFormatting>
  <conditionalFormatting sqref="AN25">
    <cfRule type="containsText" dxfId="2112" priority="760" operator="containsText" text="DONE">
      <formula>NOT(ISERROR(SEARCH("DONE",AN25)))</formula>
    </cfRule>
    <cfRule type="containsText" dxfId="2111" priority="761" operator="containsText" text="NEW">
      <formula>NOT(ISERROR(SEARCH("NEW",AN25)))</formula>
    </cfRule>
  </conditionalFormatting>
  <conditionalFormatting sqref="AN23">
    <cfRule type="containsText" dxfId="2110" priority="758" operator="containsText" text="DONE">
      <formula>NOT(ISERROR(SEARCH("DONE",AN23)))</formula>
    </cfRule>
    <cfRule type="containsText" dxfId="2109" priority="759" operator="containsText" text="NEW">
      <formula>NOT(ISERROR(SEARCH("NEW",AN23)))</formula>
    </cfRule>
  </conditionalFormatting>
  <conditionalFormatting sqref="AN14">
    <cfRule type="containsText" dxfId="2108" priority="756" operator="containsText" text="DONE">
      <formula>NOT(ISERROR(SEARCH("DONE",AN14)))</formula>
    </cfRule>
    <cfRule type="containsText" dxfId="2107" priority="757" operator="containsText" text="NEW">
      <formula>NOT(ISERROR(SEARCH("NEW",AN14)))</formula>
    </cfRule>
  </conditionalFormatting>
  <conditionalFormatting sqref="AN13">
    <cfRule type="containsText" dxfId="2106" priority="754" operator="containsText" text="DONE">
      <formula>NOT(ISERROR(SEARCH("DONE",AN13)))</formula>
    </cfRule>
    <cfRule type="containsText" dxfId="2105" priority="755" operator="containsText" text="NEW">
      <formula>NOT(ISERROR(SEARCH("NEW",AN13)))</formula>
    </cfRule>
  </conditionalFormatting>
  <conditionalFormatting sqref="AN24">
    <cfRule type="containsText" dxfId="2104" priority="752" operator="containsText" text="DONE">
      <formula>NOT(ISERROR(SEARCH("DONE",AN24)))</formula>
    </cfRule>
    <cfRule type="containsText" dxfId="2103" priority="753" operator="containsText" text="NEW">
      <formula>NOT(ISERROR(SEARCH("NEW",AN24)))</formula>
    </cfRule>
  </conditionalFormatting>
  <conditionalFormatting sqref="AN76">
    <cfRule type="containsText" dxfId="2102" priority="750" operator="containsText" text="DONE">
      <formula>NOT(ISERROR(SEARCH("DONE",AN76)))</formula>
    </cfRule>
    <cfRule type="containsText" dxfId="2101" priority="751" operator="containsText" text="NEW">
      <formula>NOT(ISERROR(SEARCH("NEW",AN76)))</formula>
    </cfRule>
  </conditionalFormatting>
  <conditionalFormatting sqref="AN5">
    <cfRule type="containsText" dxfId="2100" priority="748" operator="containsText" text="DONE">
      <formula>NOT(ISERROR(SEARCH("DONE",AN5)))</formula>
    </cfRule>
    <cfRule type="containsText" dxfId="2099" priority="749" operator="containsText" text="NEW">
      <formula>NOT(ISERROR(SEARCH("NEW",AN5)))</formula>
    </cfRule>
  </conditionalFormatting>
  <conditionalFormatting sqref="AN29">
    <cfRule type="containsText" dxfId="2098" priority="746" operator="containsText" text="DONE">
      <formula>NOT(ISERROR(SEARCH("DONE",AN29)))</formula>
    </cfRule>
    <cfRule type="containsText" dxfId="2097" priority="747" operator="containsText" text="NEW">
      <formula>NOT(ISERROR(SEARCH("NEW",AN29)))</formula>
    </cfRule>
  </conditionalFormatting>
  <conditionalFormatting sqref="AN9:AN10">
    <cfRule type="containsText" dxfId="2096" priority="744" operator="containsText" text="DONE">
      <formula>NOT(ISERROR(SEARCH("DONE",AN9)))</formula>
    </cfRule>
    <cfRule type="containsText" dxfId="2095" priority="745" operator="containsText" text="NEW">
      <formula>NOT(ISERROR(SEARCH("NEW",AN9)))</formula>
    </cfRule>
  </conditionalFormatting>
  <conditionalFormatting sqref="AN35">
    <cfRule type="containsText" dxfId="2094" priority="742" operator="containsText" text="DONE">
      <formula>NOT(ISERROR(SEARCH("DONE",AN35)))</formula>
    </cfRule>
    <cfRule type="containsText" dxfId="2093" priority="743" operator="containsText" text="NEW">
      <formula>NOT(ISERROR(SEARCH("NEW",AN35)))</formula>
    </cfRule>
  </conditionalFormatting>
  <conditionalFormatting sqref="AN11">
    <cfRule type="containsText" dxfId="2092" priority="740" operator="containsText" text="DONE">
      <formula>NOT(ISERROR(SEARCH("DONE",AN11)))</formula>
    </cfRule>
    <cfRule type="containsText" dxfId="2091" priority="741" operator="containsText" text="NEW">
      <formula>NOT(ISERROR(SEARCH("NEW",AN11)))</formula>
    </cfRule>
  </conditionalFormatting>
  <conditionalFormatting sqref="AN40">
    <cfRule type="containsText" dxfId="2090" priority="738" operator="containsText" text="DONE">
      <formula>NOT(ISERROR(SEARCH("DONE",AN40)))</formula>
    </cfRule>
    <cfRule type="containsText" dxfId="2089" priority="739" operator="containsText" text="NEW">
      <formula>NOT(ISERROR(SEARCH("NEW",AN40)))</formula>
    </cfRule>
  </conditionalFormatting>
  <conditionalFormatting sqref="AN7">
    <cfRule type="containsText" dxfId="2088" priority="736" operator="containsText" text="DONE">
      <formula>NOT(ISERROR(SEARCH("DONE",AN7)))</formula>
    </cfRule>
    <cfRule type="containsText" dxfId="2087" priority="737" operator="containsText" text="NEW">
      <formula>NOT(ISERROR(SEARCH("NEW",AN7)))</formula>
    </cfRule>
  </conditionalFormatting>
  <conditionalFormatting sqref="AN18">
    <cfRule type="containsText" dxfId="2086" priority="734" operator="containsText" text="DONE">
      <formula>NOT(ISERROR(SEARCH("DONE",AN18)))</formula>
    </cfRule>
    <cfRule type="containsText" dxfId="2085" priority="735" operator="containsText" text="NEW">
      <formula>NOT(ISERROR(SEARCH("NEW",AN18)))</formula>
    </cfRule>
  </conditionalFormatting>
  <conditionalFormatting sqref="AN58">
    <cfRule type="containsText" dxfId="2084" priority="732" operator="containsText" text="DONE">
      <formula>NOT(ISERROR(SEARCH("DONE",AN58)))</formula>
    </cfRule>
    <cfRule type="containsText" dxfId="2083" priority="733" operator="containsText" text="NEW">
      <formula>NOT(ISERROR(SEARCH("NEW",AN58)))</formula>
    </cfRule>
  </conditionalFormatting>
  <conditionalFormatting sqref="AN19">
    <cfRule type="containsText" dxfId="2082" priority="730" operator="containsText" text="DONE">
      <formula>NOT(ISERROR(SEARCH("DONE",AN19)))</formula>
    </cfRule>
    <cfRule type="containsText" dxfId="2081" priority="731" operator="containsText" text="NEW">
      <formula>NOT(ISERROR(SEARCH("NEW",AN19)))</formula>
    </cfRule>
  </conditionalFormatting>
  <conditionalFormatting sqref="B30">
    <cfRule type="cellIs" dxfId="2080" priority="729" operator="equal">
      <formula>"System Closed"</formula>
    </cfRule>
  </conditionalFormatting>
  <conditionalFormatting sqref="AF30:AM30">
    <cfRule type="containsText" dxfId="2079" priority="727" operator="containsText" text="DONE">
      <formula>NOT(ISERROR(SEARCH("DONE",AF30)))</formula>
    </cfRule>
    <cfRule type="containsText" dxfId="2078" priority="728" operator="containsText" text="NEW">
      <formula>NOT(ISERROR(SEARCH("NEW",AF30)))</formula>
    </cfRule>
  </conditionalFormatting>
  <conditionalFormatting sqref="J30">
    <cfRule type="containsText" dxfId="2077" priority="726" operator="containsText" text="DEOB">
      <formula>NOT(ISERROR(SEARCH("DEOB",J30)))</formula>
    </cfRule>
  </conditionalFormatting>
  <conditionalFormatting sqref="G30">
    <cfRule type="cellIs" dxfId="2076" priority="725" operator="lessThan">
      <formula>5</formula>
    </cfRule>
  </conditionalFormatting>
  <conditionalFormatting sqref="AN30">
    <cfRule type="containsText" dxfId="2075" priority="723" operator="containsText" text="DONE">
      <formula>NOT(ISERROR(SEARCH("DONE",AN30)))</formula>
    </cfRule>
    <cfRule type="containsText" dxfId="2074" priority="724" operator="containsText" text="NEW">
      <formula>NOT(ISERROR(SEARCH("NEW",AN30)))</formula>
    </cfRule>
  </conditionalFormatting>
  <conditionalFormatting sqref="AN27">
    <cfRule type="containsText" dxfId="2073" priority="721" operator="containsText" text="DONE">
      <formula>NOT(ISERROR(SEARCH("DONE",AN27)))</formula>
    </cfRule>
    <cfRule type="containsText" dxfId="2072" priority="722" operator="containsText" text="NEW">
      <formula>NOT(ISERROR(SEARCH("NEW",AN27)))</formula>
    </cfRule>
  </conditionalFormatting>
  <conditionalFormatting sqref="AN53">
    <cfRule type="containsText" dxfId="2071" priority="719" operator="containsText" text="DONE">
      <formula>NOT(ISERROR(SEARCH("DONE",AN53)))</formula>
    </cfRule>
    <cfRule type="containsText" dxfId="2070" priority="720" operator="containsText" text="NEW">
      <formula>NOT(ISERROR(SEARCH("NEW",AN53)))</formula>
    </cfRule>
  </conditionalFormatting>
  <conditionalFormatting sqref="AN26">
    <cfRule type="containsText" dxfId="2069" priority="717" operator="containsText" text="DONE">
      <formula>NOT(ISERROR(SEARCH("DONE",AN26)))</formula>
    </cfRule>
    <cfRule type="containsText" dxfId="2068" priority="718" operator="containsText" text="NEW">
      <formula>NOT(ISERROR(SEARCH("NEW",AN26)))</formula>
    </cfRule>
  </conditionalFormatting>
  <conditionalFormatting sqref="AN37">
    <cfRule type="containsText" dxfId="2067" priority="715" operator="containsText" text="DONE">
      <formula>NOT(ISERROR(SEARCH("DONE",AN37)))</formula>
    </cfRule>
    <cfRule type="containsText" dxfId="2066" priority="716" operator="containsText" text="NEW">
      <formula>NOT(ISERROR(SEARCH("NEW",AN37)))</formula>
    </cfRule>
  </conditionalFormatting>
  <conditionalFormatting sqref="AN15">
    <cfRule type="containsText" dxfId="2065" priority="713" operator="containsText" text="DONE">
      <formula>NOT(ISERROR(SEARCH("DONE",AN15)))</formula>
    </cfRule>
    <cfRule type="containsText" dxfId="2064" priority="714" operator="containsText" text="NEW">
      <formula>NOT(ISERROR(SEARCH("NEW",AN15)))</formula>
    </cfRule>
  </conditionalFormatting>
  <conditionalFormatting sqref="AN4">
    <cfRule type="containsText" dxfId="2063" priority="711" operator="containsText" text="DONE">
      <formula>NOT(ISERROR(SEARCH("DONE",AN4)))</formula>
    </cfRule>
    <cfRule type="containsText" dxfId="2062" priority="712" operator="containsText" text="NEW">
      <formula>NOT(ISERROR(SEARCH("NEW",AN4)))</formula>
    </cfRule>
  </conditionalFormatting>
  <conditionalFormatting sqref="AN50">
    <cfRule type="containsText" dxfId="2061" priority="709" operator="containsText" text="DONE">
      <formula>NOT(ISERROR(SEARCH("DONE",AN50)))</formula>
    </cfRule>
    <cfRule type="containsText" dxfId="2060" priority="710" operator="containsText" text="NEW">
      <formula>NOT(ISERROR(SEARCH("NEW",AN50)))</formula>
    </cfRule>
  </conditionalFormatting>
  <conditionalFormatting sqref="AN34">
    <cfRule type="containsText" dxfId="2059" priority="707" operator="containsText" text="DONE">
      <formula>NOT(ISERROR(SEARCH("DONE",AN34)))</formula>
    </cfRule>
    <cfRule type="containsText" dxfId="2058" priority="708" operator="containsText" text="NEW">
      <formula>NOT(ISERROR(SEARCH("NEW",AN34)))</formula>
    </cfRule>
  </conditionalFormatting>
  <conditionalFormatting sqref="AN28">
    <cfRule type="containsText" dxfId="2057" priority="705" operator="containsText" text="DONE">
      <formula>NOT(ISERROR(SEARCH("DONE",AN28)))</formula>
    </cfRule>
    <cfRule type="containsText" dxfId="2056" priority="706" operator="containsText" text="NEW">
      <formula>NOT(ISERROR(SEARCH("NEW",AN28)))</formula>
    </cfRule>
  </conditionalFormatting>
  <conditionalFormatting sqref="AN6">
    <cfRule type="containsText" dxfId="2055" priority="703" operator="containsText" text="DONE">
      <formula>NOT(ISERROR(SEARCH("DONE",AN6)))</formula>
    </cfRule>
    <cfRule type="containsText" dxfId="2054" priority="704" operator="containsText" text="NEW">
      <formula>NOT(ISERROR(SEARCH("NEW",AN6)))</formula>
    </cfRule>
  </conditionalFormatting>
  <conditionalFormatting sqref="AN48">
    <cfRule type="containsText" dxfId="2053" priority="701" operator="containsText" text="DONE">
      <formula>NOT(ISERROR(SEARCH("DONE",AN48)))</formula>
    </cfRule>
    <cfRule type="containsText" dxfId="2052" priority="702" operator="containsText" text="NEW">
      <formula>NOT(ISERROR(SEARCH("NEW",AN48)))</formula>
    </cfRule>
  </conditionalFormatting>
  <conditionalFormatting sqref="AN17">
    <cfRule type="containsText" dxfId="2051" priority="699" operator="containsText" text="DONE">
      <formula>NOT(ISERROR(SEARCH("DONE",AN17)))</formula>
    </cfRule>
    <cfRule type="containsText" dxfId="2050" priority="700" operator="containsText" text="NEW">
      <formula>NOT(ISERROR(SEARCH("NEW",AN17)))</formula>
    </cfRule>
  </conditionalFormatting>
  <conditionalFormatting sqref="AN22">
    <cfRule type="containsText" dxfId="2049" priority="697" operator="containsText" text="DONE">
      <formula>NOT(ISERROR(SEARCH("DONE",AN22)))</formula>
    </cfRule>
    <cfRule type="containsText" dxfId="2048" priority="698" operator="containsText" text="NEW">
      <formula>NOT(ISERROR(SEARCH("NEW",AN22)))</formula>
    </cfRule>
  </conditionalFormatting>
  <conditionalFormatting sqref="AN43:AN44">
    <cfRule type="containsText" dxfId="2047" priority="695" operator="containsText" text="DONE">
      <formula>NOT(ISERROR(SEARCH("DONE",AN43)))</formula>
    </cfRule>
    <cfRule type="containsText" dxfId="2046" priority="696" operator="containsText" text="NEW">
      <formula>NOT(ISERROR(SEARCH("NEW",AN43)))</formula>
    </cfRule>
  </conditionalFormatting>
  <conditionalFormatting sqref="AO79:AO212 AO54:AO57 AO61:AO69">
    <cfRule type="containsText" dxfId="2045" priority="693" operator="containsText" text="DONE">
      <formula>NOT(ISERROR(SEARCH("DONE",AO54)))</formula>
    </cfRule>
    <cfRule type="containsText" dxfId="2044" priority="694" operator="containsText" text="NEW">
      <formula>NOT(ISERROR(SEARCH("NEW",AO54)))</formula>
    </cfRule>
  </conditionalFormatting>
  <conditionalFormatting sqref="AO74:AO75">
    <cfRule type="containsText" dxfId="2043" priority="691" operator="containsText" text="DONE">
      <formula>NOT(ISERROR(SEARCH("DONE",AO74)))</formula>
    </cfRule>
    <cfRule type="containsText" dxfId="2042" priority="692" operator="containsText" text="NEW">
      <formula>NOT(ISERROR(SEARCH("NEW",AO74)))</formula>
    </cfRule>
  </conditionalFormatting>
  <conditionalFormatting sqref="AO1:AO3 AO71 AO21 AO213:AO1048576">
    <cfRule type="containsText" dxfId="2041" priority="689" operator="containsText" text="DONE">
      <formula>NOT(ISERROR(SEARCH("DONE",AO1)))</formula>
    </cfRule>
    <cfRule type="containsText" dxfId="2040" priority="690" operator="containsText" text="NEW">
      <formula>NOT(ISERROR(SEARCH("NEW",AO1)))</formula>
    </cfRule>
  </conditionalFormatting>
  <conditionalFormatting sqref="AO72">
    <cfRule type="containsText" dxfId="2039" priority="687" operator="containsText" text="DONE">
      <formula>NOT(ISERROR(SEARCH("DONE",AO72)))</formula>
    </cfRule>
    <cfRule type="containsText" dxfId="2038" priority="688" operator="containsText" text="NEW">
      <formula>NOT(ISERROR(SEARCH("NEW",AO72)))</formula>
    </cfRule>
  </conditionalFormatting>
  <conditionalFormatting sqref="AO73">
    <cfRule type="containsText" dxfId="2037" priority="685" operator="containsText" text="DONE">
      <formula>NOT(ISERROR(SEARCH("DONE",AO73)))</formula>
    </cfRule>
    <cfRule type="containsText" dxfId="2036" priority="686" operator="containsText" text="NEW">
      <formula>NOT(ISERROR(SEARCH("NEW",AO73)))</formula>
    </cfRule>
  </conditionalFormatting>
  <conditionalFormatting sqref="AO33">
    <cfRule type="containsText" dxfId="2035" priority="683" operator="containsText" text="DONE">
      <formula>NOT(ISERROR(SEARCH("DONE",AO33)))</formula>
    </cfRule>
    <cfRule type="containsText" dxfId="2034" priority="684" operator="containsText" text="NEW">
      <formula>NOT(ISERROR(SEARCH("NEW",AO33)))</formula>
    </cfRule>
  </conditionalFormatting>
  <conditionalFormatting sqref="AO42">
    <cfRule type="containsText" dxfId="2033" priority="681" operator="containsText" text="DONE">
      <formula>NOT(ISERROR(SEARCH("DONE",AO42)))</formula>
    </cfRule>
    <cfRule type="containsText" dxfId="2032" priority="682" operator="containsText" text="NEW">
      <formula>NOT(ISERROR(SEARCH("NEW",AO42)))</formula>
    </cfRule>
  </conditionalFormatting>
  <conditionalFormatting sqref="AO41">
    <cfRule type="containsText" dxfId="2031" priority="679" operator="containsText" text="DONE">
      <formula>NOT(ISERROR(SEARCH("DONE",AO41)))</formula>
    </cfRule>
    <cfRule type="containsText" dxfId="2030" priority="680" operator="containsText" text="NEW">
      <formula>NOT(ISERROR(SEARCH("NEW",AO41)))</formula>
    </cfRule>
  </conditionalFormatting>
  <conditionalFormatting sqref="AO52">
    <cfRule type="containsText" dxfId="2029" priority="677" operator="containsText" text="DONE">
      <formula>NOT(ISERROR(SEARCH("DONE",AO52)))</formula>
    </cfRule>
    <cfRule type="containsText" dxfId="2028" priority="678" operator="containsText" text="NEW">
      <formula>NOT(ISERROR(SEARCH("NEW",AO52)))</formula>
    </cfRule>
  </conditionalFormatting>
  <conditionalFormatting sqref="AO23">
    <cfRule type="containsText" dxfId="2027" priority="675" operator="containsText" text="DONE">
      <formula>NOT(ISERROR(SEARCH("DONE",AO23)))</formula>
    </cfRule>
    <cfRule type="containsText" dxfId="2026" priority="676" operator="containsText" text="NEW">
      <formula>NOT(ISERROR(SEARCH("NEW",AO23)))</formula>
    </cfRule>
  </conditionalFormatting>
  <conditionalFormatting sqref="AO14">
    <cfRule type="containsText" dxfId="2025" priority="673" operator="containsText" text="DONE">
      <formula>NOT(ISERROR(SEARCH("DONE",AO14)))</formula>
    </cfRule>
    <cfRule type="containsText" dxfId="2024" priority="674" operator="containsText" text="NEW">
      <formula>NOT(ISERROR(SEARCH("NEW",AO14)))</formula>
    </cfRule>
  </conditionalFormatting>
  <conditionalFormatting sqref="AO13">
    <cfRule type="containsText" dxfId="2023" priority="671" operator="containsText" text="DONE">
      <formula>NOT(ISERROR(SEARCH("DONE",AO13)))</formula>
    </cfRule>
    <cfRule type="containsText" dxfId="2022" priority="672" operator="containsText" text="NEW">
      <formula>NOT(ISERROR(SEARCH("NEW",AO13)))</formula>
    </cfRule>
  </conditionalFormatting>
  <conditionalFormatting sqref="AO24">
    <cfRule type="containsText" dxfId="2021" priority="669" operator="containsText" text="DONE">
      <formula>NOT(ISERROR(SEARCH("DONE",AO24)))</formula>
    </cfRule>
    <cfRule type="containsText" dxfId="2020" priority="670" operator="containsText" text="NEW">
      <formula>NOT(ISERROR(SEARCH("NEW",AO24)))</formula>
    </cfRule>
  </conditionalFormatting>
  <conditionalFormatting sqref="AO5">
    <cfRule type="containsText" dxfId="2019" priority="667" operator="containsText" text="DONE">
      <formula>NOT(ISERROR(SEARCH("DONE",AO5)))</formula>
    </cfRule>
    <cfRule type="containsText" dxfId="2018" priority="668" operator="containsText" text="NEW">
      <formula>NOT(ISERROR(SEARCH("NEW",AO5)))</formula>
    </cfRule>
  </conditionalFormatting>
  <conditionalFormatting sqref="AO29">
    <cfRule type="containsText" dxfId="2017" priority="665" operator="containsText" text="DONE">
      <formula>NOT(ISERROR(SEARCH("DONE",AO29)))</formula>
    </cfRule>
    <cfRule type="containsText" dxfId="2016" priority="666" operator="containsText" text="NEW">
      <formula>NOT(ISERROR(SEARCH("NEW",AO29)))</formula>
    </cfRule>
  </conditionalFormatting>
  <conditionalFormatting sqref="AO35">
    <cfRule type="containsText" dxfId="2015" priority="663" operator="containsText" text="DONE">
      <formula>NOT(ISERROR(SEARCH("DONE",AO35)))</formula>
    </cfRule>
    <cfRule type="containsText" dxfId="2014" priority="664" operator="containsText" text="NEW">
      <formula>NOT(ISERROR(SEARCH("NEW",AO35)))</formula>
    </cfRule>
  </conditionalFormatting>
  <conditionalFormatting sqref="AO11">
    <cfRule type="containsText" dxfId="2013" priority="661" operator="containsText" text="DONE">
      <formula>NOT(ISERROR(SEARCH("DONE",AO11)))</formula>
    </cfRule>
    <cfRule type="containsText" dxfId="2012" priority="662" operator="containsText" text="NEW">
      <formula>NOT(ISERROR(SEARCH("NEW",AO11)))</formula>
    </cfRule>
  </conditionalFormatting>
  <conditionalFormatting sqref="AO7">
    <cfRule type="containsText" dxfId="2011" priority="659" operator="containsText" text="DONE">
      <formula>NOT(ISERROR(SEARCH("DONE",AO7)))</formula>
    </cfRule>
    <cfRule type="containsText" dxfId="2010" priority="660" operator="containsText" text="NEW">
      <formula>NOT(ISERROR(SEARCH("NEW",AO7)))</formula>
    </cfRule>
  </conditionalFormatting>
  <conditionalFormatting sqref="AO58">
    <cfRule type="containsText" dxfId="2009" priority="657" operator="containsText" text="DONE">
      <formula>NOT(ISERROR(SEARCH("DONE",AO58)))</formula>
    </cfRule>
    <cfRule type="containsText" dxfId="2008" priority="658" operator="containsText" text="NEW">
      <formula>NOT(ISERROR(SEARCH("NEW",AO58)))</formula>
    </cfRule>
  </conditionalFormatting>
  <conditionalFormatting sqref="AO26">
    <cfRule type="containsText" dxfId="2007" priority="655" operator="containsText" text="DONE">
      <formula>NOT(ISERROR(SEARCH("DONE",AO26)))</formula>
    </cfRule>
    <cfRule type="containsText" dxfId="2006" priority="656" operator="containsText" text="NEW">
      <formula>NOT(ISERROR(SEARCH("NEW",AO26)))</formula>
    </cfRule>
  </conditionalFormatting>
  <conditionalFormatting sqref="AO37">
    <cfRule type="containsText" dxfId="2005" priority="653" operator="containsText" text="DONE">
      <formula>NOT(ISERROR(SEARCH("DONE",AO37)))</formula>
    </cfRule>
    <cfRule type="containsText" dxfId="2004" priority="654" operator="containsText" text="NEW">
      <formula>NOT(ISERROR(SEARCH("NEW",AO37)))</formula>
    </cfRule>
  </conditionalFormatting>
  <conditionalFormatting sqref="AO50">
    <cfRule type="containsText" dxfId="2003" priority="651" operator="containsText" text="DONE">
      <formula>NOT(ISERROR(SEARCH("DONE",AO50)))</formula>
    </cfRule>
    <cfRule type="containsText" dxfId="2002" priority="652" operator="containsText" text="NEW">
      <formula>NOT(ISERROR(SEARCH("NEW",AO50)))</formula>
    </cfRule>
  </conditionalFormatting>
  <conditionalFormatting sqref="AO34">
    <cfRule type="containsText" dxfId="2001" priority="649" operator="containsText" text="DONE">
      <formula>NOT(ISERROR(SEARCH("DONE",AO34)))</formula>
    </cfRule>
    <cfRule type="containsText" dxfId="2000" priority="650" operator="containsText" text="NEW">
      <formula>NOT(ISERROR(SEARCH("NEW",AO34)))</formula>
    </cfRule>
  </conditionalFormatting>
  <conditionalFormatting sqref="AO28">
    <cfRule type="containsText" dxfId="1999" priority="647" operator="containsText" text="DONE">
      <formula>NOT(ISERROR(SEARCH("DONE",AO28)))</formula>
    </cfRule>
    <cfRule type="containsText" dxfId="1998" priority="648" operator="containsText" text="NEW">
      <formula>NOT(ISERROR(SEARCH("NEW",AO28)))</formula>
    </cfRule>
  </conditionalFormatting>
  <conditionalFormatting sqref="AO17">
    <cfRule type="containsText" dxfId="1997" priority="645" operator="containsText" text="DONE">
      <formula>NOT(ISERROR(SEARCH("DONE",AO17)))</formula>
    </cfRule>
    <cfRule type="containsText" dxfId="1996" priority="646" operator="containsText" text="NEW">
      <formula>NOT(ISERROR(SEARCH("NEW",AO17)))</formula>
    </cfRule>
  </conditionalFormatting>
  <conditionalFormatting sqref="AO22">
    <cfRule type="containsText" dxfId="1995" priority="643" operator="containsText" text="DONE">
      <formula>NOT(ISERROR(SEARCH("DONE",AO22)))</formula>
    </cfRule>
    <cfRule type="containsText" dxfId="1994" priority="644" operator="containsText" text="NEW">
      <formula>NOT(ISERROR(SEARCH("NEW",AO22)))</formula>
    </cfRule>
  </conditionalFormatting>
  <conditionalFormatting sqref="AO59">
    <cfRule type="containsText" dxfId="1993" priority="641" operator="containsText" text="DONE">
      <formula>NOT(ISERROR(SEARCH("DONE",AO59)))</formula>
    </cfRule>
    <cfRule type="containsText" dxfId="1992" priority="642" operator="containsText" text="NEW">
      <formula>NOT(ISERROR(SEARCH("NEW",AO59)))</formula>
    </cfRule>
  </conditionalFormatting>
  <conditionalFormatting sqref="B60">
    <cfRule type="cellIs" dxfId="1991" priority="640" operator="equal">
      <formula>"System Closed"</formula>
    </cfRule>
  </conditionalFormatting>
  <conditionalFormatting sqref="AF60:AL60">
    <cfRule type="containsText" dxfId="1990" priority="638" operator="containsText" text="DONE">
      <formula>NOT(ISERROR(SEARCH("DONE",AF60)))</formula>
    </cfRule>
    <cfRule type="containsText" dxfId="1989" priority="639" operator="containsText" text="NEW">
      <formula>NOT(ISERROR(SEARCH("NEW",AF60)))</formula>
    </cfRule>
  </conditionalFormatting>
  <conditionalFormatting sqref="J60">
    <cfRule type="containsText" dxfId="1988" priority="637" operator="containsText" text="DEOB">
      <formula>NOT(ISERROR(SEARCH("DEOB",J60)))</formula>
    </cfRule>
  </conditionalFormatting>
  <conditionalFormatting sqref="AM60">
    <cfRule type="containsText" dxfId="1987" priority="635" operator="containsText" text="DONE">
      <formula>NOT(ISERROR(SEARCH("DONE",AM60)))</formula>
    </cfRule>
    <cfRule type="containsText" dxfId="1986" priority="636" operator="containsText" text="NEW">
      <formula>NOT(ISERROR(SEARCH("NEW",AM60)))</formula>
    </cfRule>
  </conditionalFormatting>
  <conditionalFormatting sqref="AN60">
    <cfRule type="containsText" dxfId="1985" priority="633" operator="containsText" text="DONE">
      <formula>NOT(ISERROR(SEARCH("DONE",AN60)))</formula>
    </cfRule>
    <cfRule type="containsText" dxfId="1984" priority="634" operator="containsText" text="NEW">
      <formula>NOT(ISERROR(SEARCH("NEW",AN60)))</formula>
    </cfRule>
  </conditionalFormatting>
  <conditionalFormatting sqref="AO60">
    <cfRule type="containsText" dxfId="1983" priority="631" operator="containsText" text="DONE">
      <formula>NOT(ISERROR(SEARCH("DONE",AO60)))</formula>
    </cfRule>
    <cfRule type="containsText" dxfId="1982" priority="632" operator="containsText" text="NEW">
      <formula>NOT(ISERROR(SEARCH("NEW",AO60)))</formula>
    </cfRule>
  </conditionalFormatting>
  <conditionalFormatting sqref="G60">
    <cfRule type="cellIs" dxfId="1981" priority="630" operator="notEqual">
      <formula>0</formula>
    </cfRule>
  </conditionalFormatting>
  <conditionalFormatting sqref="B12">
    <cfRule type="cellIs" dxfId="1980" priority="629" operator="equal">
      <formula>"System Closed"</formula>
    </cfRule>
  </conditionalFormatting>
  <conditionalFormatting sqref="AF12:AM12">
    <cfRule type="containsText" dxfId="1979" priority="627" operator="containsText" text="DONE">
      <formula>NOT(ISERROR(SEARCH("DONE",AF12)))</formula>
    </cfRule>
    <cfRule type="containsText" dxfId="1978" priority="628" operator="containsText" text="NEW">
      <formula>NOT(ISERROR(SEARCH("NEW",AF12)))</formula>
    </cfRule>
  </conditionalFormatting>
  <conditionalFormatting sqref="J12">
    <cfRule type="containsText" dxfId="1977" priority="626" operator="containsText" text="DEOB">
      <formula>NOT(ISERROR(SEARCH("DEOB",J12)))</formula>
    </cfRule>
  </conditionalFormatting>
  <conditionalFormatting sqref="G4:G53">
    <cfRule type="cellIs" dxfId="1976" priority="625" operator="lessThan">
      <formula>5</formula>
    </cfRule>
  </conditionalFormatting>
  <conditionalFormatting sqref="AN12">
    <cfRule type="containsText" dxfId="1975" priority="623" operator="containsText" text="DONE">
      <formula>NOT(ISERROR(SEARCH("DONE",AN12)))</formula>
    </cfRule>
    <cfRule type="containsText" dxfId="1974" priority="624" operator="containsText" text="NEW">
      <formula>NOT(ISERROR(SEARCH("NEW",AN12)))</formula>
    </cfRule>
  </conditionalFormatting>
  <conditionalFormatting sqref="AO12">
    <cfRule type="containsText" dxfId="1973" priority="621" operator="containsText" text="DONE">
      <formula>NOT(ISERROR(SEARCH("DONE",AO12)))</formula>
    </cfRule>
    <cfRule type="containsText" dxfId="1972" priority="622" operator="containsText" text="NEW">
      <formula>NOT(ISERROR(SEARCH("NEW",AO12)))</formula>
    </cfRule>
  </conditionalFormatting>
  <conditionalFormatting sqref="AF20:AJ20">
    <cfRule type="containsText" dxfId="1971" priority="619" operator="containsText" text="DONE">
      <formula>NOT(ISERROR(SEARCH("DONE",AF20)))</formula>
    </cfRule>
    <cfRule type="containsText" dxfId="1970" priority="620" operator="containsText" text="NEW">
      <formula>NOT(ISERROR(SEARCH("NEW",AF20)))</formula>
    </cfRule>
  </conditionalFormatting>
  <conditionalFormatting sqref="B20">
    <cfRule type="cellIs" dxfId="1969" priority="618" operator="equal">
      <formula>"System Closed"</formula>
    </cfRule>
  </conditionalFormatting>
  <conditionalFormatting sqref="J20">
    <cfRule type="containsText" dxfId="1968" priority="617" operator="containsText" text="DEOB">
      <formula>NOT(ISERROR(SEARCH("DEOB",J20)))</formula>
    </cfRule>
  </conditionalFormatting>
  <conditionalFormatting sqref="G20">
    <cfRule type="cellIs" dxfId="1967" priority="616" operator="lessThan">
      <formula>5</formula>
    </cfRule>
  </conditionalFormatting>
  <conditionalFormatting sqref="AK20">
    <cfRule type="containsText" dxfId="1966" priority="614" operator="containsText" text="DONE">
      <formula>NOT(ISERROR(SEARCH("DONE",AK20)))</formula>
    </cfRule>
    <cfRule type="containsText" dxfId="1965" priority="615" operator="containsText" text="NEW">
      <formula>NOT(ISERROR(SEARCH("NEW",AK20)))</formula>
    </cfRule>
  </conditionalFormatting>
  <conditionalFormatting sqref="AL20">
    <cfRule type="containsText" dxfId="1964" priority="612" operator="containsText" text="DONE">
      <formula>NOT(ISERROR(SEARCH("DONE",AL20)))</formula>
    </cfRule>
    <cfRule type="containsText" dxfId="1963" priority="613" operator="containsText" text="NEW">
      <formula>NOT(ISERROR(SEARCH("NEW",AL20)))</formula>
    </cfRule>
  </conditionalFormatting>
  <conditionalFormatting sqref="AM20">
    <cfRule type="containsText" dxfId="1962" priority="610" operator="containsText" text="DONE">
      <formula>NOT(ISERROR(SEARCH("DONE",AM20)))</formula>
    </cfRule>
    <cfRule type="containsText" dxfId="1961" priority="611" operator="containsText" text="NEW">
      <formula>NOT(ISERROR(SEARCH("NEW",AM20)))</formula>
    </cfRule>
  </conditionalFormatting>
  <conditionalFormatting sqref="AN20">
    <cfRule type="containsText" dxfId="1960" priority="608" operator="containsText" text="DONE">
      <formula>NOT(ISERROR(SEARCH("DONE",AN20)))</formula>
    </cfRule>
    <cfRule type="containsText" dxfId="1959" priority="609" operator="containsText" text="NEW">
      <formula>NOT(ISERROR(SEARCH("NEW",AN20)))</formula>
    </cfRule>
  </conditionalFormatting>
  <conditionalFormatting sqref="AO20">
    <cfRule type="containsText" dxfId="1958" priority="606" operator="containsText" text="DONE">
      <formula>NOT(ISERROR(SEARCH("DONE",AO20)))</formula>
    </cfRule>
    <cfRule type="containsText" dxfId="1957" priority="607" operator="containsText" text="NEW">
      <formula>NOT(ISERROR(SEARCH("NEW",AO20)))</formula>
    </cfRule>
  </conditionalFormatting>
  <conditionalFormatting sqref="AF31:AJ31">
    <cfRule type="containsText" dxfId="1956" priority="604" operator="containsText" text="DONE">
      <formula>NOT(ISERROR(SEARCH("DONE",AF31)))</formula>
    </cfRule>
    <cfRule type="containsText" dxfId="1955" priority="605" operator="containsText" text="NEW">
      <formula>NOT(ISERROR(SEARCH("NEW",AF31)))</formula>
    </cfRule>
  </conditionalFormatting>
  <conditionalFormatting sqref="B31">
    <cfRule type="cellIs" dxfId="1954" priority="603" operator="equal">
      <formula>"System Closed"</formula>
    </cfRule>
  </conditionalFormatting>
  <conditionalFormatting sqref="J31">
    <cfRule type="containsText" dxfId="1953" priority="602" operator="containsText" text="DEOB">
      <formula>NOT(ISERROR(SEARCH("DEOB",J31)))</formula>
    </cfRule>
  </conditionalFormatting>
  <conditionalFormatting sqref="G31">
    <cfRule type="cellIs" dxfId="1952" priority="601" operator="lessThan">
      <formula>5</formula>
    </cfRule>
  </conditionalFormatting>
  <conditionalFormatting sqref="AK31">
    <cfRule type="containsText" dxfId="1951" priority="599" operator="containsText" text="DONE">
      <formula>NOT(ISERROR(SEARCH("DONE",AK31)))</formula>
    </cfRule>
    <cfRule type="containsText" dxfId="1950" priority="600" operator="containsText" text="NEW">
      <formula>NOT(ISERROR(SEARCH("NEW",AK31)))</formula>
    </cfRule>
  </conditionalFormatting>
  <conditionalFormatting sqref="AL31">
    <cfRule type="containsText" dxfId="1949" priority="597" operator="containsText" text="DONE">
      <formula>NOT(ISERROR(SEARCH("DONE",AL31)))</formula>
    </cfRule>
    <cfRule type="containsText" dxfId="1948" priority="598" operator="containsText" text="NEW">
      <formula>NOT(ISERROR(SEARCH("NEW",AL31)))</formula>
    </cfRule>
  </conditionalFormatting>
  <conditionalFormatting sqref="AM31">
    <cfRule type="containsText" dxfId="1947" priority="595" operator="containsText" text="DONE">
      <formula>NOT(ISERROR(SEARCH("DONE",AM31)))</formula>
    </cfRule>
    <cfRule type="containsText" dxfId="1946" priority="596" operator="containsText" text="NEW">
      <formula>NOT(ISERROR(SEARCH("NEW",AM31)))</formula>
    </cfRule>
  </conditionalFormatting>
  <conditionalFormatting sqref="AN31">
    <cfRule type="containsText" dxfId="1945" priority="593" operator="containsText" text="DONE">
      <formula>NOT(ISERROR(SEARCH("DONE",AN31)))</formula>
    </cfRule>
    <cfRule type="containsText" dxfId="1944" priority="594" operator="containsText" text="NEW">
      <formula>NOT(ISERROR(SEARCH("NEW",AN31)))</formula>
    </cfRule>
  </conditionalFormatting>
  <conditionalFormatting sqref="AO31">
    <cfRule type="containsText" dxfId="1943" priority="591" operator="containsText" text="DONE">
      <formula>NOT(ISERROR(SEARCH("DONE",AO31)))</formula>
    </cfRule>
    <cfRule type="containsText" dxfId="1942" priority="592" operator="containsText" text="NEW">
      <formula>NOT(ISERROR(SEARCH("NEW",AO31)))</formula>
    </cfRule>
  </conditionalFormatting>
  <conditionalFormatting sqref="AF32:AJ32">
    <cfRule type="containsText" dxfId="1941" priority="589" operator="containsText" text="DONE">
      <formula>NOT(ISERROR(SEARCH("DONE",AF32)))</formula>
    </cfRule>
    <cfRule type="containsText" dxfId="1940" priority="590" operator="containsText" text="NEW">
      <formula>NOT(ISERROR(SEARCH("NEW",AF32)))</formula>
    </cfRule>
  </conditionalFormatting>
  <conditionalFormatting sqref="B32">
    <cfRule type="cellIs" dxfId="1939" priority="588" operator="equal">
      <formula>"System Closed"</formula>
    </cfRule>
  </conditionalFormatting>
  <conditionalFormatting sqref="J32">
    <cfRule type="containsText" dxfId="1938" priority="587" operator="containsText" text="DEOB">
      <formula>NOT(ISERROR(SEARCH("DEOB",J32)))</formula>
    </cfRule>
  </conditionalFormatting>
  <conditionalFormatting sqref="G32">
    <cfRule type="cellIs" dxfId="1937" priority="586" operator="lessThan">
      <formula>5</formula>
    </cfRule>
  </conditionalFormatting>
  <conditionalFormatting sqref="AK32">
    <cfRule type="containsText" dxfId="1936" priority="584" operator="containsText" text="DONE">
      <formula>NOT(ISERROR(SEARCH("DONE",AK32)))</formula>
    </cfRule>
    <cfRule type="containsText" dxfId="1935" priority="585" operator="containsText" text="NEW">
      <formula>NOT(ISERROR(SEARCH("NEW",AK32)))</formula>
    </cfRule>
  </conditionalFormatting>
  <conditionalFormatting sqref="AL32">
    <cfRule type="containsText" dxfId="1934" priority="582" operator="containsText" text="DONE">
      <formula>NOT(ISERROR(SEARCH("DONE",AL32)))</formula>
    </cfRule>
    <cfRule type="containsText" dxfId="1933" priority="583" operator="containsText" text="NEW">
      <formula>NOT(ISERROR(SEARCH("NEW",AL32)))</formula>
    </cfRule>
  </conditionalFormatting>
  <conditionalFormatting sqref="AM32">
    <cfRule type="containsText" dxfId="1932" priority="580" operator="containsText" text="DONE">
      <formula>NOT(ISERROR(SEARCH("DONE",AM32)))</formula>
    </cfRule>
    <cfRule type="containsText" dxfId="1931" priority="581" operator="containsText" text="NEW">
      <formula>NOT(ISERROR(SEARCH("NEW",AM32)))</formula>
    </cfRule>
  </conditionalFormatting>
  <conditionalFormatting sqref="AN32">
    <cfRule type="containsText" dxfId="1930" priority="578" operator="containsText" text="DONE">
      <formula>NOT(ISERROR(SEARCH("DONE",AN32)))</formula>
    </cfRule>
    <cfRule type="containsText" dxfId="1929" priority="579" operator="containsText" text="NEW">
      <formula>NOT(ISERROR(SEARCH("NEW",AN32)))</formula>
    </cfRule>
  </conditionalFormatting>
  <conditionalFormatting sqref="AO32">
    <cfRule type="containsText" dxfId="1928" priority="576" operator="containsText" text="DONE">
      <formula>NOT(ISERROR(SEARCH("DONE",AO32)))</formula>
    </cfRule>
    <cfRule type="containsText" dxfId="1927" priority="577" operator="containsText" text="NEW">
      <formula>NOT(ISERROR(SEARCH("NEW",AO32)))</formula>
    </cfRule>
  </conditionalFormatting>
  <conditionalFormatting sqref="G58">
    <cfRule type="cellIs" dxfId="1926" priority="575" operator="notEqual">
      <formula>0</formula>
    </cfRule>
  </conditionalFormatting>
  <conditionalFormatting sqref="AO18">
    <cfRule type="containsText" dxfId="1925" priority="573" operator="containsText" text="DONE">
      <formula>NOT(ISERROR(SEARCH("DONE",AO18)))</formula>
    </cfRule>
    <cfRule type="containsText" dxfId="1924" priority="574" operator="containsText" text="NEW">
      <formula>NOT(ISERROR(SEARCH("NEW",AO18)))</formula>
    </cfRule>
  </conditionalFormatting>
  <conditionalFormatting sqref="AO30">
    <cfRule type="containsText" dxfId="1923" priority="571" operator="containsText" text="DONE">
      <formula>NOT(ISERROR(SEARCH("DONE",AO30)))</formula>
    </cfRule>
    <cfRule type="containsText" dxfId="1922" priority="572" operator="containsText" text="NEW">
      <formula>NOT(ISERROR(SEARCH("NEW",AO30)))</formula>
    </cfRule>
  </conditionalFormatting>
  <conditionalFormatting sqref="AO47">
    <cfRule type="containsText" dxfId="1921" priority="569" operator="containsText" text="DONE">
      <formula>NOT(ISERROR(SEARCH("DONE",AO47)))</formula>
    </cfRule>
    <cfRule type="containsText" dxfId="1920" priority="570" operator="containsText" text="NEW">
      <formula>NOT(ISERROR(SEARCH("NEW",AO47)))</formula>
    </cfRule>
  </conditionalFormatting>
  <conditionalFormatting sqref="AO36">
    <cfRule type="containsText" dxfId="1919" priority="567" operator="containsText" text="DONE">
      <formula>NOT(ISERROR(SEARCH("DONE",AO36)))</formula>
    </cfRule>
    <cfRule type="containsText" dxfId="1918" priority="568" operator="containsText" text="NEW">
      <formula>NOT(ISERROR(SEARCH("NEW",AO36)))</formula>
    </cfRule>
  </conditionalFormatting>
  <conditionalFormatting sqref="AO6">
    <cfRule type="containsText" dxfId="1917" priority="565" operator="containsText" text="DONE">
      <formula>NOT(ISERROR(SEARCH("DONE",AO6)))</formula>
    </cfRule>
    <cfRule type="containsText" dxfId="1916" priority="566" operator="containsText" text="NEW">
      <formula>NOT(ISERROR(SEARCH("NEW",AO6)))</formula>
    </cfRule>
  </conditionalFormatting>
  <conditionalFormatting sqref="AO39">
    <cfRule type="containsText" dxfId="1915" priority="563" operator="containsText" text="DONE">
      <formula>NOT(ISERROR(SEARCH("DONE",AO39)))</formula>
    </cfRule>
    <cfRule type="containsText" dxfId="1914" priority="564" operator="containsText" text="NEW">
      <formula>NOT(ISERROR(SEARCH("NEW",AO39)))</formula>
    </cfRule>
  </conditionalFormatting>
  <conditionalFormatting sqref="AO40">
    <cfRule type="containsText" dxfId="1913" priority="561" operator="containsText" text="DONE">
      <formula>NOT(ISERROR(SEARCH("DONE",AO40)))</formula>
    </cfRule>
    <cfRule type="containsText" dxfId="1912" priority="562" operator="containsText" text="NEW">
      <formula>NOT(ISERROR(SEARCH("NEW",AO40)))</formula>
    </cfRule>
  </conditionalFormatting>
  <conditionalFormatting sqref="AO25">
    <cfRule type="containsText" dxfId="1911" priority="559" operator="containsText" text="DONE">
      <formula>NOT(ISERROR(SEARCH("DONE",AO25)))</formula>
    </cfRule>
    <cfRule type="containsText" dxfId="1910" priority="560" operator="containsText" text="NEW">
      <formula>NOT(ISERROR(SEARCH("NEW",AO25)))</formula>
    </cfRule>
  </conditionalFormatting>
  <conditionalFormatting sqref="AO15">
    <cfRule type="containsText" dxfId="1909" priority="557" operator="containsText" text="DONE">
      <formula>NOT(ISERROR(SEARCH("DONE",AO15)))</formula>
    </cfRule>
    <cfRule type="containsText" dxfId="1908" priority="558" operator="containsText" text="NEW">
      <formula>NOT(ISERROR(SEARCH("NEW",AO15)))</formula>
    </cfRule>
  </conditionalFormatting>
  <conditionalFormatting sqref="AO49">
    <cfRule type="containsText" dxfId="1907" priority="555" operator="containsText" text="DONE">
      <formula>NOT(ISERROR(SEARCH("DONE",AO49)))</formula>
    </cfRule>
    <cfRule type="containsText" dxfId="1906" priority="556" operator="containsText" text="NEW">
      <formula>NOT(ISERROR(SEARCH("NEW",AO49)))</formula>
    </cfRule>
  </conditionalFormatting>
  <conditionalFormatting sqref="AO51">
    <cfRule type="containsText" dxfId="1905" priority="553" operator="containsText" text="DONE">
      <formula>NOT(ISERROR(SEARCH("DONE",AO51)))</formula>
    </cfRule>
    <cfRule type="containsText" dxfId="1904" priority="554" operator="containsText" text="NEW">
      <formula>NOT(ISERROR(SEARCH("NEW",AO51)))</formula>
    </cfRule>
  </conditionalFormatting>
  <conditionalFormatting sqref="AO27">
    <cfRule type="containsText" dxfId="1903" priority="551" operator="containsText" text="DONE">
      <formula>NOT(ISERROR(SEARCH("DONE",AO27)))</formula>
    </cfRule>
    <cfRule type="containsText" dxfId="1902" priority="552" operator="containsText" text="NEW">
      <formula>NOT(ISERROR(SEARCH("NEW",AO27)))</formula>
    </cfRule>
  </conditionalFormatting>
  <conditionalFormatting sqref="AO43">
    <cfRule type="containsText" dxfId="1901" priority="549" operator="containsText" text="DONE">
      <formula>NOT(ISERROR(SEARCH("DONE",AO43)))</formula>
    </cfRule>
    <cfRule type="containsText" dxfId="1900" priority="550" operator="containsText" text="NEW">
      <formula>NOT(ISERROR(SEARCH("NEW",AO43)))</formula>
    </cfRule>
  </conditionalFormatting>
  <conditionalFormatting sqref="AO44">
    <cfRule type="containsText" dxfId="1899" priority="547" operator="containsText" text="DONE">
      <formula>NOT(ISERROR(SEARCH("DONE",AO44)))</formula>
    </cfRule>
    <cfRule type="containsText" dxfId="1898" priority="548" operator="containsText" text="NEW">
      <formula>NOT(ISERROR(SEARCH("NEW",AO44)))</formula>
    </cfRule>
  </conditionalFormatting>
  <conditionalFormatting sqref="AO4">
    <cfRule type="containsText" dxfId="1897" priority="545" operator="containsText" text="DONE">
      <formula>NOT(ISERROR(SEARCH("DONE",AO4)))</formula>
    </cfRule>
    <cfRule type="containsText" dxfId="1896" priority="546" operator="containsText" text="NEW">
      <formula>NOT(ISERROR(SEARCH("NEW",AO4)))</formula>
    </cfRule>
  </conditionalFormatting>
  <conditionalFormatting sqref="AO9:AO10">
    <cfRule type="containsText" dxfId="1895" priority="543" operator="containsText" text="DONE">
      <formula>NOT(ISERROR(SEARCH("DONE",AO9)))</formula>
    </cfRule>
    <cfRule type="containsText" dxfId="1894" priority="544" operator="containsText" text="NEW">
      <formula>NOT(ISERROR(SEARCH("NEW",AO9)))</formula>
    </cfRule>
  </conditionalFormatting>
  <conditionalFormatting sqref="AO48">
    <cfRule type="containsText" dxfId="1893" priority="541" operator="containsText" text="DONE">
      <formula>NOT(ISERROR(SEARCH("DONE",AO48)))</formula>
    </cfRule>
    <cfRule type="containsText" dxfId="1892" priority="542" operator="containsText" text="NEW">
      <formula>NOT(ISERROR(SEARCH("NEW",AO48)))</formula>
    </cfRule>
  </conditionalFormatting>
  <conditionalFormatting sqref="AO53">
    <cfRule type="containsText" dxfId="1891" priority="539" operator="containsText" text="DONE">
      <formula>NOT(ISERROR(SEARCH("DONE",AO53)))</formula>
    </cfRule>
    <cfRule type="containsText" dxfId="1890" priority="540" operator="containsText" text="NEW">
      <formula>NOT(ISERROR(SEARCH("NEW",AO53)))</formula>
    </cfRule>
  </conditionalFormatting>
  <conditionalFormatting sqref="AO19">
    <cfRule type="containsText" dxfId="1889" priority="537" operator="containsText" text="DONE">
      <formula>NOT(ISERROR(SEARCH("DONE",AO19)))</formula>
    </cfRule>
    <cfRule type="containsText" dxfId="1888" priority="538" operator="containsText" text="NEW">
      <formula>NOT(ISERROR(SEARCH("NEW",AO19)))</formula>
    </cfRule>
  </conditionalFormatting>
  <conditionalFormatting sqref="AO76">
    <cfRule type="containsText" dxfId="1887" priority="535" operator="containsText" text="DONE">
      <formula>NOT(ISERROR(SEARCH("DONE",AO76)))</formula>
    </cfRule>
    <cfRule type="containsText" dxfId="1886" priority="536" operator="containsText" text="NEW">
      <formula>NOT(ISERROR(SEARCH("NEW",AO76)))</formula>
    </cfRule>
  </conditionalFormatting>
  <conditionalFormatting sqref="AP79:AP212 AP54:AP57 AP61:AP69">
    <cfRule type="containsText" dxfId="1885" priority="533" operator="containsText" text="DONE">
      <formula>NOT(ISERROR(SEARCH("DONE",AP54)))</formula>
    </cfRule>
    <cfRule type="containsText" dxfId="1884" priority="534" operator="containsText" text="NEW">
      <formula>NOT(ISERROR(SEARCH("NEW",AP54)))</formula>
    </cfRule>
  </conditionalFormatting>
  <conditionalFormatting sqref="AP74:AP75">
    <cfRule type="containsText" dxfId="1883" priority="531" operator="containsText" text="DONE">
      <formula>NOT(ISERROR(SEARCH("DONE",AP74)))</formula>
    </cfRule>
    <cfRule type="containsText" dxfId="1882" priority="532" operator="containsText" text="NEW">
      <formula>NOT(ISERROR(SEARCH("NEW",AP74)))</formula>
    </cfRule>
  </conditionalFormatting>
  <conditionalFormatting sqref="AP1:AP3 AP71 AP21 AP213:AP1048576">
    <cfRule type="containsText" dxfId="1881" priority="529" operator="containsText" text="DONE">
      <formula>NOT(ISERROR(SEARCH("DONE",AP1)))</formula>
    </cfRule>
    <cfRule type="containsText" dxfId="1880" priority="530" operator="containsText" text="NEW">
      <formula>NOT(ISERROR(SEARCH("NEW",AP1)))</formula>
    </cfRule>
  </conditionalFormatting>
  <conditionalFormatting sqref="AP72">
    <cfRule type="containsText" dxfId="1879" priority="527" operator="containsText" text="DONE">
      <formula>NOT(ISERROR(SEARCH("DONE",AP72)))</formula>
    </cfRule>
    <cfRule type="containsText" dxfId="1878" priority="528" operator="containsText" text="NEW">
      <formula>NOT(ISERROR(SEARCH("NEW",AP72)))</formula>
    </cfRule>
  </conditionalFormatting>
  <conditionalFormatting sqref="AP73">
    <cfRule type="containsText" dxfId="1877" priority="525" operator="containsText" text="DONE">
      <formula>NOT(ISERROR(SEARCH("DONE",AP73)))</formula>
    </cfRule>
    <cfRule type="containsText" dxfId="1876" priority="526" operator="containsText" text="NEW">
      <formula>NOT(ISERROR(SEARCH("NEW",AP73)))</formula>
    </cfRule>
  </conditionalFormatting>
  <conditionalFormatting sqref="AP33">
    <cfRule type="containsText" dxfId="1875" priority="523" operator="containsText" text="DONE">
      <formula>NOT(ISERROR(SEARCH("DONE",AP33)))</formula>
    </cfRule>
    <cfRule type="containsText" dxfId="1874" priority="524" operator="containsText" text="NEW">
      <formula>NOT(ISERROR(SEARCH("NEW",AP33)))</formula>
    </cfRule>
  </conditionalFormatting>
  <conditionalFormatting sqref="AP42">
    <cfRule type="containsText" dxfId="1873" priority="521" operator="containsText" text="DONE">
      <formula>NOT(ISERROR(SEARCH("DONE",AP42)))</formula>
    </cfRule>
    <cfRule type="containsText" dxfId="1872" priority="522" operator="containsText" text="NEW">
      <formula>NOT(ISERROR(SEARCH("NEW",AP42)))</formula>
    </cfRule>
  </conditionalFormatting>
  <conditionalFormatting sqref="AP41">
    <cfRule type="containsText" dxfId="1871" priority="519" operator="containsText" text="DONE">
      <formula>NOT(ISERROR(SEARCH("DONE",AP41)))</formula>
    </cfRule>
    <cfRule type="containsText" dxfId="1870" priority="520" operator="containsText" text="NEW">
      <formula>NOT(ISERROR(SEARCH("NEW",AP41)))</formula>
    </cfRule>
  </conditionalFormatting>
  <conditionalFormatting sqref="AP52">
    <cfRule type="containsText" dxfId="1869" priority="517" operator="containsText" text="DONE">
      <formula>NOT(ISERROR(SEARCH("DONE",AP52)))</formula>
    </cfRule>
    <cfRule type="containsText" dxfId="1868" priority="518" operator="containsText" text="NEW">
      <formula>NOT(ISERROR(SEARCH("NEW",AP52)))</formula>
    </cfRule>
  </conditionalFormatting>
  <conditionalFormatting sqref="AP23">
    <cfRule type="containsText" dxfId="1867" priority="515" operator="containsText" text="DONE">
      <formula>NOT(ISERROR(SEARCH("DONE",AP23)))</formula>
    </cfRule>
    <cfRule type="containsText" dxfId="1866" priority="516" operator="containsText" text="NEW">
      <formula>NOT(ISERROR(SEARCH("NEW",AP23)))</formula>
    </cfRule>
  </conditionalFormatting>
  <conditionalFormatting sqref="AP14">
    <cfRule type="containsText" dxfId="1865" priority="513" operator="containsText" text="DONE">
      <formula>NOT(ISERROR(SEARCH("DONE",AP14)))</formula>
    </cfRule>
    <cfRule type="containsText" dxfId="1864" priority="514" operator="containsText" text="NEW">
      <formula>NOT(ISERROR(SEARCH("NEW",AP14)))</formula>
    </cfRule>
  </conditionalFormatting>
  <conditionalFormatting sqref="AP13">
    <cfRule type="containsText" dxfId="1863" priority="511" operator="containsText" text="DONE">
      <formula>NOT(ISERROR(SEARCH("DONE",AP13)))</formula>
    </cfRule>
    <cfRule type="containsText" dxfId="1862" priority="512" operator="containsText" text="NEW">
      <formula>NOT(ISERROR(SEARCH("NEW",AP13)))</formula>
    </cfRule>
  </conditionalFormatting>
  <conditionalFormatting sqref="AP24">
    <cfRule type="containsText" dxfId="1861" priority="509" operator="containsText" text="DONE">
      <formula>NOT(ISERROR(SEARCH("DONE",AP24)))</formula>
    </cfRule>
    <cfRule type="containsText" dxfId="1860" priority="510" operator="containsText" text="NEW">
      <formula>NOT(ISERROR(SEARCH("NEW",AP24)))</formula>
    </cfRule>
  </conditionalFormatting>
  <conditionalFormatting sqref="AP5">
    <cfRule type="containsText" dxfId="1859" priority="507" operator="containsText" text="DONE">
      <formula>NOT(ISERROR(SEARCH("DONE",AP5)))</formula>
    </cfRule>
    <cfRule type="containsText" dxfId="1858" priority="508" operator="containsText" text="NEW">
      <formula>NOT(ISERROR(SEARCH("NEW",AP5)))</formula>
    </cfRule>
  </conditionalFormatting>
  <conditionalFormatting sqref="AP29">
    <cfRule type="containsText" dxfId="1857" priority="505" operator="containsText" text="DONE">
      <formula>NOT(ISERROR(SEARCH("DONE",AP29)))</formula>
    </cfRule>
    <cfRule type="containsText" dxfId="1856" priority="506" operator="containsText" text="NEW">
      <formula>NOT(ISERROR(SEARCH("NEW",AP29)))</formula>
    </cfRule>
  </conditionalFormatting>
  <conditionalFormatting sqref="AP35">
    <cfRule type="containsText" dxfId="1855" priority="503" operator="containsText" text="DONE">
      <formula>NOT(ISERROR(SEARCH("DONE",AP35)))</formula>
    </cfRule>
    <cfRule type="containsText" dxfId="1854" priority="504" operator="containsText" text="NEW">
      <formula>NOT(ISERROR(SEARCH("NEW",AP35)))</formula>
    </cfRule>
  </conditionalFormatting>
  <conditionalFormatting sqref="AP11">
    <cfRule type="containsText" dxfId="1853" priority="501" operator="containsText" text="DONE">
      <formula>NOT(ISERROR(SEARCH("DONE",AP11)))</formula>
    </cfRule>
    <cfRule type="containsText" dxfId="1852" priority="502" operator="containsText" text="NEW">
      <formula>NOT(ISERROR(SEARCH("NEW",AP11)))</formula>
    </cfRule>
  </conditionalFormatting>
  <conditionalFormatting sqref="AP7">
    <cfRule type="containsText" dxfId="1851" priority="499" operator="containsText" text="DONE">
      <formula>NOT(ISERROR(SEARCH("DONE",AP7)))</formula>
    </cfRule>
    <cfRule type="containsText" dxfId="1850" priority="500" operator="containsText" text="NEW">
      <formula>NOT(ISERROR(SEARCH("NEW",AP7)))</formula>
    </cfRule>
  </conditionalFormatting>
  <conditionalFormatting sqref="AP58">
    <cfRule type="containsText" dxfId="1849" priority="497" operator="containsText" text="DONE">
      <formula>NOT(ISERROR(SEARCH("DONE",AP58)))</formula>
    </cfRule>
    <cfRule type="containsText" dxfId="1848" priority="498" operator="containsText" text="NEW">
      <formula>NOT(ISERROR(SEARCH("NEW",AP58)))</formula>
    </cfRule>
  </conditionalFormatting>
  <conditionalFormatting sqref="AP26">
    <cfRule type="containsText" dxfId="1847" priority="495" operator="containsText" text="DONE">
      <formula>NOT(ISERROR(SEARCH("DONE",AP26)))</formula>
    </cfRule>
    <cfRule type="containsText" dxfId="1846" priority="496" operator="containsText" text="NEW">
      <formula>NOT(ISERROR(SEARCH("NEW",AP26)))</formula>
    </cfRule>
  </conditionalFormatting>
  <conditionalFormatting sqref="AP37">
    <cfRule type="containsText" dxfId="1845" priority="493" operator="containsText" text="DONE">
      <formula>NOT(ISERROR(SEARCH("DONE",AP37)))</formula>
    </cfRule>
    <cfRule type="containsText" dxfId="1844" priority="494" operator="containsText" text="NEW">
      <formula>NOT(ISERROR(SEARCH("NEW",AP37)))</formula>
    </cfRule>
  </conditionalFormatting>
  <conditionalFormatting sqref="AP34">
    <cfRule type="containsText" dxfId="1843" priority="491" operator="containsText" text="DONE">
      <formula>NOT(ISERROR(SEARCH("DONE",AP34)))</formula>
    </cfRule>
    <cfRule type="containsText" dxfId="1842" priority="492" operator="containsText" text="NEW">
      <formula>NOT(ISERROR(SEARCH("NEW",AP34)))</formula>
    </cfRule>
  </conditionalFormatting>
  <conditionalFormatting sqref="AP28">
    <cfRule type="containsText" dxfId="1841" priority="489" operator="containsText" text="DONE">
      <formula>NOT(ISERROR(SEARCH("DONE",AP28)))</formula>
    </cfRule>
    <cfRule type="containsText" dxfId="1840" priority="490" operator="containsText" text="NEW">
      <formula>NOT(ISERROR(SEARCH("NEW",AP28)))</formula>
    </cfRule>
  </conditionalFormatting>
  <conditionalFormatting sqref="AP17">
    <cfRule type="containsText" dxfId="1839" priority="487" operator="containsText" text="DONE">
      <formula>NOT(ISERROR(SEARCH("DONE",AP17)))</formula>
    </cfRule>
    <cfRule type="containsText" dxfId="1838" priority="488" operator="containsText" text="NEW">
      <formula>NOT(ISERROR(SEARCH("NEW",AP17)))</formula>
    </cfRule>
  </conditionalFormatting>
  <conditionalFormatting sqref="AP59">
    <cfRule type="containsText" dxfId="1837" priority="485" operator="containsText" text="DONE">
      <formula>NOT(ISERROR(SEARCH("DONE",AP59)))</formula>
    </cfRule>
    <cfRule type="containsText" dxfId="1836" priority="486" operator="containsText" text="NEW">
      <formula>NOT(ISERROR(SEARCH("NEW",AP59)))</formula>
    </cfRule>
  </conditionalFormatting>
  <conditionalFormatting sqref="AP60">
    <cfRule type="containsText" dxfId="1835" priority="483" operator="containsText" text="DONE">
      <formula>NOT(ISERROR(SEARCH("DONE",AP60)))</formula>
    </cfRule>
    <cfRule type="containsText" dxfId="1834" priority="484" operator="containsText" text="NEW">
      <formula>NOT(ISERROR(SEARCH("NEW",AP60)))</formula>
    </cfRule>
  </conditionalFormatting>
  <conditionalFormatting sqref="AP12">
    <cfRule type="containsText" dxfId="1833" priority="481" operator="containsText" text="DONE">
      <formula>NOT(ISERROR(SEARCH("DONE",AP12)))</formula>
    </cfRule>
    <cfRule type="containsText" dxfId="1832" priority="482" operator="containsText" text="NEW">
      <formula>NOT(ISERROR(SEARCH("NEW",AP12)))</formula>
    </cfRule>
  </conditionalFormatting>
  <conditionalFormatting sqref="AP20">
    <cfRule type="containsText" dxfId="1831" priority="479" operator="containsText" text="DONE">
      <formula>NOT(ISERROR(SEARCH("DONE",AP20)))</formula>
    </cfRule>
    <cfRule type="containsText" dxfId="1830" priority="480" operator="containsText" text="NEW">
      <formula>NOT(ISERROR(SEARCH("NEW",AP20)))</formula>
    </cfRule>
  </conditionalFormatting>
  <conditionalFormatting sqref="AP31">
    <cfRule type="containsText" dxfId="1829" priority="477" operator="containsText" text="DONE">
      <formula>NOT(ISERROR(SEARCH("DONE",AP31)))</formula>
    </cfRule>
    <cfRule type="containsText" dxfId="1828" priority="478" operator="containsText" text="NEW">
      <formula>NOT(ISERROR(SEARCH("NEW",AP31)))</formula>
    </cfRule>
  </conditionalFormatting>
  <conditionalFormatting sqref="AP32">
    <cfRule type="containsText" dxfId="1827" priority="475" operator="containsText" text="DONE">
      <formula>NOT(ISERROR(SEARCH("DONE",AP32)))</formula>
    </cfRule>
    <cfRule type="containsText" dxfId="1826" priority="476" operator="containsText" text="NEW">
      <formula>NOT(ISERROR(SEARCH("NEW",AP32)))</formula>
    </cfRule>
  </conditionalFormatting>
  <conditionalFormatting sqref="AP18">
    <cfRule type="containsText" dxfId="1825" priority="473" operator="containsText" text="DONE">
      <formula>NOT(ISERROR(SEARCH("DONE",AP18)))</formula>
    </cfRule>
    <cfRule type="containsText" dxfId="1824" priority="474" operator="containsText" text="NEW">
      <formula>NOT(ISERROR(SEARCH("NEW",AP18)))</formula>
    </cfRule>
  </conditionalFormatting>
  <conditionalFormatting sqref="AP30">
    <cfRule type="containsText" dxfId="1823" priority="471" operator="containsText" text="DONE">
      <formula>NOT(ISERROR(SEARCH("DONE",AP30)))</formula>
    </cfRule>
    <cfRule type="containsText" dxfId="1822" priority="472" operator="containsText" text="NEW">
      <formula>NOT(ISERROR(SEARCH("NEW",AP30)))</formula>
    </cfRule>
  </conditionalFormatting>
  <conditionalFormatting sqref="AP47">
    <cfRule type="containsText" dxfId="1821" priority="469" operator="containsText" text="DONE">
      <formula>NOT(ISERROR(SEARCH("DONE",AP47)))</formula>
    </cfRule>
    <cfRule type="containsText" dxfId="1820" priority="470" operator="containsText" text="NEW">
      <formula>NOT(ISERROR(SEARCH("NEW",AP47)))</formula>
    </cfRule>
  </conditionalFormatting>
  <conditionalFormatting sqref="AP36">
    <cfRule type="containsText" dxfId="1819" priority="467" operator="containsText" text="DONE">
      <formula>NOT(ISERROR(SEARCH("DONE",AP36)))</formula>
    </cfRule>
    <cfRule type="containsText" dxfId="1818" priority="468" operator="containsText" text="NEW">
      <formula>NOT(ISERROR(SEARCH("NEW",AP36)))</formula>
    </cfRule>
  </conditionalFormatting>
  <conditionalFormatting sqref="AP6">
    <cfRule type="containsText" dxfId="1817" priority="465" operator="containsText" text="DONE">
      <formula>NOT(ISERROR(SEARCH("DONE",AP6)))</formula>
    </cfRule>
    <cfRule type="containsText" dxfId="1816" priority="466" operator="containsText" text="NEW">
      <formula>NOT(ISERROR(SEARCH("NEW",AP6)))</formula>
    </cfRule>
  </conditionalFormatting>
  <conditionalFormatting sqref="AP39">
    <cfRule type="containsText" dxfId="1815" priority="463" operator="containsText" text="DONE">
      <formula>NOT(ISERROR(SEARCH("DONE",AP39)))</formula>
    </cfRule>
    <cfRule type="containsText" dxfId="1814" priority="464" operator="containsText" text="NEW">
      <formula>NOT(ISERROR(SEARCH("NEW",AP39)))</formula>
    </cfRule>
  </conditionalFormatting>
  <conditionalFormatting sqref="AP40">
    <cfRule type="containsText" dxfId="1813" priority="461" operator="containsText" text="DONE">
      <formula>NOT(ISERROR(SEARCH("DONE",AP40)))</formula>
    </cfRule>
    <cfRule type="containsText" dxfId="1812" priority="462" operator="containsText" text="NEW">
      <formula>NOT(ISERROR(SEARCH("NEW",AP40)))</formula>
    </cfRule>
  </conditionalFormatting>
  <conditionalFormatting sqref="AP25">
    <cfRule type="containsText" dxfId="1811" priority="459" operator="containsText" text="DONE">
      <formula>NOT(ISERROR(SEARCH("DONE",AP25)))</formula>
    </cfRule>
    <cfRule type="containsText" dxfId="1810" priority="460" operator="containsText" text="NEW">
      <formula>NOT(ISERROR(SEARCH("NEW",AP25)))</formula>
    </cfRule>
  </conditionalFormatting>
  <conditionalFormatting sqref="AP15">
    <cfRule type="containsText" dxfId="1809" priority="457" operator="containsText" text="DONE">
      <formula>NOT(ISERROR(SEARCH("DONE",AP15)))</formula>
    </cfRule>
    <cfRule type="containsText" dxfId="1808" priority="458" operator="containsText" text="NEW">
      <formula>NOT(ISERROR(SEARCH("NEW",AP15)))</formula>
    </cfRule>
  </conditionalFormatting>
  <conditionalFormatting sqref="AP49">
    <cfRule type="containsText" dxfId="1807" priority="455" operator="containsText" text="DONE">
      <formula>NOT(ISERROR(SEARCH("DONE",AP49)))</formula>
    </cfRule>
    <cfRule type="containsText" dxfId="1806" priority="456" operator="containsText" text="NEW">
      <formula>NOT(ISERROR(SEARCH("NEW",AP49)))</formula>
    </cfRule>
  </conditionalFormatting>
  <conditionalFormatting sqref="AP51">
    <cfRule type="containsText" dxfId="1805" priority="453" operator="containsText" text="DONE">
      <formula>NOT(ISERROR(SEARCH("DONE",AP51)))</formula>
    </cfRule>
    <cfRule type="containsText" dxfId="1804" priority="454" operator="containsText" text="NEW">
      <formula>NOT(ISERROR(SEARCH("NEW",AP51)))</formula>
    </cfRule>
  </conditionalFormatting>
  <conditionalFormatting sqref="AP27">
    <cfRule type="containsText" dxfId="1803" priority="451" operator="containsText" text="DONE">
      <formula>NOT(ISERROR(SEARCH("DONE",AP27)))</formula>
    </cfRule>
    <cfRule type="containsText" dxfId="1802" priority="452" operator="containsText" text="NEW">
      <formula>NOT(ISERROR(SEARCH("NEW",AP27)))</formula>
    </cfRule>
  </conditionalFormatting>
  <conditionalFormatting sqref="AP43">
    <cfRule type="containsText" dxfId="1801" priority="449" operator="containsText" text="DONE">
      <formula>NOT(ISERROR(SEARCH("DONE",AP43)))</formula>
    </cfRule>
    <cfRule type="containsText" dxfId="1800" priority="450" operator="containsText" text="NEW">
      <formula>NOT(ISERROR(SEARCH("NEW",AP43)))</formula>
    </cfRule>
  </conditionalFormatting>
  <conditionalFormatting sqref="AP44">
    <cfRule type="containsText" dxfId="1799" priority="447" operator="containsText" text="DONE">
      <formula>NOT(ISERROR(SEARCH("DONE",AP44)))</formula>
    </cfRule>
    <cfRule type="containsText" dxfId="1798" priority="448" operator="containsText" text="NEW">
      <formula>NOT(ISERROR(SEARCH("NEW",AP44)))</formula>
    </cfRule>
  </conditionalFormatting>
  <conditionalFormatting sqref="AP4">
    <cfRule type="containsText" dxfId="1797" priority="445" operator="containsText" text="DONE">
      <formula>NOT(ISERROR(SEARCH("DONE",AP4)))</formula>
    </cfRule>
    <cfRule type="containsText" dxfId="1796" priority="446" operator="containsText" text="NEW">
      <formula>NOT(ISERROR(SEARCH("NEW",AP4)))</formula>
    </cfRule>
  </conditionalFormatting>
  <conditionalFormatting sqref="AP9:AP10">
    <cfRule type="containsText" dxfId="1795" priority="443" operator="containsText" text="DONE">
      <formula>NOT(ISERROR(SEARCH("DONE",AP9)))</formula>
    </cfRule>
    <cfRule type="containsText" dxfId="1794" priority="444" operator="containsText" text="NEW">
      <formula>NOT(ISERROR(SEARCH("NEW",AP9)))</formula>
    </cfRule>
  </conditionalFormatting>
  <conditionalFormatting sqref="AP48">
    <cfRule type="containsText" dxfId="1793" priority="441" operator="containsText" text="DONE">
      <formula>NOT(ISERROR(SEARCH("DONE",AP48)))</formula>
    </cfRule>
    <cfRule type="containsText" dxfId="1792" priority="442" operator="containsText" text="NEW">
      <formula>NOT(ISERROR(SEARCH("NEW",AP48)))</formula>
    </cfRule>
  </conditionalFormatting>
  <conditionalFormatting sqref="AP53">
    <cfRule type="containsText" dxfId="1791" priority="439" operator="containsText" text="DONE">
      <formula>NOT(ISERROR(SEARCH("DONE",AP53)))</formula>
    </cfRule>
    <cfRule type="containsText" dxfId="1790" priority="440" operator="containsText" text="NEW">
      <formula>NOT(ISERROR(SEARCH("NEW",AP53)))</formula>
    </cfRule>
  </conditionalFormatting>
  <conditionalFormatting sqref="AP19">
    <cfRule type="containsText" dxfId="1789" priority="437" operator="containsText" text="DONE">
      <formula>NOT(ISERROR(SEARCH("DONE",AP19)))</formula>
    </cfRule>
    <cfRule type="containsText" dxfId="1788" priority="438" operator="containsText" text="NEW">
      <formula>NOT(ISERROR(SEARCH("NEW",AP19)))</formula>
    </cfRule>
  </conditionalFormatting>
  <conditionalFormatting sqref="AP76">
    <cfRule type="containsText" dxfId="1787" priority="435" operator="containsText" text="DONE">
      <formula>NOT(ISERROR(SEARCH("DONE",AP76)))</formula>
    </cfRule>
    <cfRule type="containsText" dxfId="1786" priority="436" operator="containsText" text="NEW">
      <formula>NOT(ISERROR(SEARCH("NEW",AP76)))</formula>
    </cfRule>
  </conditionalFormatting>
  <conditionalFormatting sqref="AF45:AJ46">
    <cfRule type="containsText" dxfId="1785" priority="433" operator="containsText" text="DONE">
      <formula>NOT(ISERROR(SEARCH("DONE",AF45)))</formula>
    </cfRule>
    <cfRule type="containsText" dxfId="1784" priority="434" operator="containsText" text="NEW">
      <formula>NOT(ISERROR(SEARCH("NEW",AF45)))</formula>
    </cfRule>
  </conditionalFormatting>
  <conditionalFormatting sqref="B45:B46">
    <cfRule type="cellIs" dxfId="1783" priority="432" operator="equal">
      <formula>"System Closed"</formula>
    </cfRule>
  </conditionalFormatting>
  <conditionalFormatting sqref="J45:J46">
    <cfRule type="containsText" dxfId="1782" priority="431" operator="containsText" text="DEOB">
      <formula>NOT(ISERROR(SEARCH("DEOB",J45)))</formula>
    </cfRule>
  </conditionalFormatting>
  <conditionalFormatting sqref="G45:G46">
    <cfRule type="cellIs" dxfId="1781" priority="430" operator="lessThan">
      <formula>5</formula>
    </cfRule>
  </conditionalFormatting>
  <conditionalFormatting sqref="AK45:AK46">
    <cfRule type="containsText" dxfId="1780" priority="428" operator="containsText" text="DONE">
      <formula>NOT(ISERROR(SEARCH("DONE",AK45)))</formula>
    </cfRule>
    <cfRule type="containsText" dxfId="1779" priority="429" operator="containsText" text="NEW">
      <formula>NOT(ISERROR(SEARCH("NEW",AK45)))</formula>
    </cfRule>
  </conditionalFormatting>
  <conditionalFormatting sqref="AL45:AL46">
    <cfRule type="containsText" dxfId="1778" priority="426" operator="containsText" text="DONE">
      <formula>NOT(ISERROR(SEARCH("DONE",AL45)))</formula>
    </cfRule>
    <cfRule type="containsText" dxfId="1777" priority="427" operator="containsText" text="NEW">
      <formula>NOT(ISERROR(SEARCH("NEW",AL45)))</formula>
    </cfRule>
  </conditionalFormatting>
  <conditionalFormatting sqref="AM45:AM46">
    <cfRule type="containsText" dxfId="1776" priority="424" operator="containsText" text="DONE">
      <formula>NOT(ISERROR(SEARCH("DONE",AM45)))</formula>
    </cfRule>
    <cfRule type="containsText" dxfId="1775" priority="425" operator="containsText" text="NEW">
      <formula>NOT(ISERROR(SEARCH("NEW",AM45)))</formula>
    </cfRule>
  </conditionalFormatting>
  <conditionalFormatting sqref="AN45:AN46">
    <cfRule type="containsText" dxfId="1774" priority="422" operator="containsText" text="DONE">
      <formula>NOT(ISERROR(SEARCH("DONE",AN45)))</formula>
    </cfRule>
    <cfRule type="containsText" dxfId="1773" priority="423" operator="containsText" text="NEW">
      <formula>NOT(ISERROR(SEARCH("NEW",AN45)))</formula>
    </cfRule>
  </conditionalFormatting>
  <conditionalFormatting sqref="AO45:AO46">
    <cfRule type="containsText" dxfId="1772" priority="420" operator="containsText" text="DONE">
      <formula>NOT(ISERROR(SEARCH("DONE",AO45)))</formula>
    </cfRule>
    <cfRule type="containsText" dxfId="1771" priority="421" operator="containsText" text="NEW">
      <formula>NOT(ISERROR(SEARCH("NEW",AO45)))</formula>
    </cfRule>
  </conditionalFormatting>
  <conditionalFormatting sqref="AP45:AP46">
    <cfRule type="containsText" dxfId="1770" priority="418" operator="containsText" text="DONE">
      <formula>NOT(ISERROR(SEARCH("DONE",AP45)))</formula>
    </cfRule>
    <cfRule type="containsText" dxfId="1769" priority="419" operator="containsText" text="NEW">
      <formula>NOT(ISERROR(SEARCH("NEW",AP45)))</formula>
    </cfRule>
  </conditionalFormatting>
  <conditionalFormatting sqref="AP50">
    <cfRule type="containsText" dxfId="1768" priority="416" operator="containsText" text="DONE">
      <formula>NOT(ISERROR(SEARCH("DONE",AP50)))</formula>
    </cfRule>
    <cfRule type="containsText" dxfId="1767" priority="417" operator="containsText" text="NEW">
      <formula>NOT(ISERROR(SEARCH("NEW",AP50)))</formula>
    </cfRule>
  </conditionalFormatting>
  <conditionalFormatting sqref="AF16:AJ16">
    <cfRule type="containsText" dxfId="1766" priority="414" operator="containsText" text="DONE">
      <formula>NOT(ISERROR(SEARCH("DONE",AF16)))</formula>
    </cfRule>
    <cfRule type="containsText" dxfId="1765" priority="415" operator="containsText" text="NEW">
      <formula>NOT(ISERROR(SEARCH("NEW",AF16)))</formula>
    </cfRule>
  </conditionalFormatting>
  <conditionalFormatting sqref="B16">
    <cfRule type="cellIs" dxfId="1764" priority="413" operator="equal">
      <formula>"System Closed"</formula>
    </cfRule>
  </conditionalFormatting>
  <conditionalFormatting sqref="J16">
    <cfRule type="containsText" dxfId="1763" priority="412" operator="containsText" text="DEOB">
      <formula>NOT(ISERROR(SEARCH("DEOB",J16)))</formula>
    </cfRule>
  </conditionalFormatting>
  <conditionalFormatting sqref="G16">
    <cfRule type="cellIs" dxfId="1762" priority="411" operator="lessThan">
      <formula>5</formula>
    </cfRule>
  </conditionalFormatting>
  <conditionalFormatting sqref="AK16">
    <cfRule type="containsText" dxfId="1761" priority="409" operator="containsText" text="DONE">
      <formula>NOT(ISERROR(SEARCH("DONE",AK16)))</formula>
    </cfRule>
    <cfRule type="containsText" dxfId="1760" priority="410" operator="containsText" text="NEW">
      <formula>NOT(ISERROR(SEARCH("NEW",AK16)))</formula>
    </cfRule>
  </conditionalFormatting>
  <conditionalFormatting sqref="AL16">
    <cfRule type="containsText" dxfId="1759" priority="407" operator="containsText" text="DONE">
      <formula>NOT(ISERROR(SEARCH("DONE",AL16)))</formula>
    </cfRule>
    <cfRule type="containsText" dxfId="1758" priority="408" operator="containsText" text="NEW">
      <formula>NOT(ISERROR(SEARCH("NEW",AL16)))</formula>
    </cfRule>
  </conditionalFormatting>
  <conditionalFormatting sqref="AM16">
    <cfRule type="containsText" dxfId="1757" priority="405" operator="containsText" text="DONE">
      <formula>NOT(ISERROR(SEARCH("DONE",AM16)))</formula>
    </cfRule>
    <cfRule type="containsText" dxfId="1756" priority="406" operator="containsText" text="NEW">
      <formula>NOT(ISERROR(SEARCH("NEW",AM16)))</formula>
    </cfRule>
  </conditionalFormatting>
  <conditionalFormatting sqref="AN16">
    <cfRule type="containsText" dxfId="1755" priority="403" operator="containsText" text="DONE">
      <formula>NOT(ISERROR(SEARCH("DONE",AN16)))</formula>
    </cfRule>
    <cfRule type="containsText" dxfId="1754" priority="404" operator="containsText" text="NEW">
      <formula>NOT(ISERROR(SEARCH("NEW",AN16)))</formula>
    </cfRule>
  </conditionalFormatting>
  <conditionalFormatting sqref="AO16">
    <cfRule type="containsText" dxfId="1753" priority="401" operator="containsText" text="DONE">
      <formula>NOT(ISERROR(SEARCH("DONE",AO16)))</formula>
    </cfRule>
    <cfRule type="containsText" dxfId="1752" priority="402" operator="containsText" text="NEW">
      <formula>NOT(ISERROR(SEARCH("NEW",AO16)))</formula>
    </cfRule>
  </conditionalFormatting>
  <conditionalFormatting sqref="AP16">
    <cfRule type="containsText" dxfId="1751" priority="399" operator="containsText" text="DONE">
      <formula>NOT(ISERROR(SEARCH("DONE",AP16)))</formula>
    </cfRule>
    <cfRule type="containsText" dxfId="1750" priority="400" operator="containsText" text="NEW">
      <formula>NOT(ISERROR(SEARCH("NEW",AP16)))</formula>
    </cfRule>
  </conditionalFormatting>
  <conditionalFormatting sqref="AQ79:AQ212 AQ54:AQ57 AQ61:AQ69">
    <cfRule type="containsText" dxfId="1749" priority="397" operator="containsText" text="DONE">
      <formula>NOT(ISERROR(SEARCH("DONE",AQ54)))</formula>
    </cfRule>
    <cfRule type="containsText" dxfId="1748" priority="398" operator="containsText" text="NEW">
      <formula>NOT(ISERROR(SEARCH("NEW",AQ54)))</formula>
    </cfRule>
  </conditionalFormatting>
  <conditionalFormatting sqref="AQ74:AQ75">
    <cfRule type="containsText" dxfId="1747" priority="395" operator="containsText" text="DONE">
      <formula>NOT(ISERROR(SEARCH("DONE",AQ74)))</formula>
    </cfRule>
    <cfRule type="containsText" dxfId="1746" priority="396" operator="containsText" text="NEW">
      <formula>NOT(ISERROR(SEARCH("NEW",AQ74)))</formula>
    </cfRule>
  </conditionalFormatting>
  <conditionalFormatting sqref="AQ1:AQ3 AQ71 AQ21 AQ213:AQ1048576">
    <cfRule type="containsText" dxfId="1745" priority="393" operator="containsText" text="DONE">
      <formula>NOT(ISERROR(SEARCH("DONE",AQ1)))</formula>
    </cfRule>
    <cfRule type="containsText" dxfId="1744" priority="394" operator="containsText" text="NEW">
      <formula>NOT(ISERROR(SEARCH("NEW",AQ1)))</formula>
    </cfRule>
  </conditionalFormatting>
  <conditionalFormatting sqref="AQ72">
    <cfRule type="containsText" dxfId="1743" priority="391" operator="containsText" text="DONE">
      <formula>NOT(ISERROR(SEARCH("DONE",AQ72)))</formula>
    </cfRule>
    <cfRule type="containsText" dxfId="1742" priority="392" operator="containsText" text="NEW">
      <formula>NOT(ISERROR(SEARCH("NEW",AQ72)))</formula>
    </cfRule>
  </conditionalFormatting>
  <conditionalFormatting sqref="AQ73">
    <cfRule type="containsText" dxfId="1741" priority="389" operator="containsText" text="DONE">
      <formula>NOT(ISERROR(SEARCH("DONE",AQ73)))</formula>
    </cfRule>
    <cfRule type="containsText" dxfId="1740" priority="390" operator="containsText" text="NEW">
      <formula>NOT(ISERROR(SEARCH("NEW",AQ73)))</formula>
    </cfRule>
  </conditionalFormatting>
  <conditionalFormatting sqref="AQ33">
    <cfRule type="containsText" dxfId="1739" priority="387" operator="containsText" text="DONE">
      <formula>NOT(ISERROR(SEARCH("DONE",AQ33)))</formula>
    </cfRule>
    <cfRule type="containsText" dxfId="1738" priority="388" operator="containsText" text="NEW">
      <formula>NOT(ISERROR(SEARCH("NEW",AQ33)))</formula>
    </cfRule>
  </conditionalFormatting>
  <conditionalFormatting sqref="AQ42">
    <cfRule type="containsText" dxfId="1737" priority="385" operator="containsText" text="DONE">
      <formula>NOT(ISERROR(SEARCH("DONE",AQ42)))</formula>
    </cfRule>
    <cfRule type="containsText" dxfId="1736" priority="386" operator="containsText" text="NEW">
      <formula>NOT(ISERROR(SEARCH("NEW",AQ42)))</formula>
    </cfRule>
  </conditionalFormatting>
  <conditionalFormatting sqref="AQ23">
    <cfRule type="containsText" dxfId="1735" priority="383" operator="containsText" text="DONE">
      <formula>NOT(ISERROR(SEARCH("DONE",AQ23)))</formula>
    </cfRule>
    <cfRule type="containsText" dxfId="1734" priority="384" operator="containsText" text="NEW">
      <formula>NOT(ISERROR(SEARCH("NEW",AQ23)))</formula>
    </cfRule>
  </conditionalFormatting>
  <conditionalFormatting sqref="AQ14">
    <cfRule type="containsText" dxfId="1733" priority="381" operator="containsText" text="DONE">
      <formula>NOT(ISERROR(SEARCH("DONE",AQ14)))</formula>
    </cfRule>
    <cfRule type="containsText" dxfId="1732" priority="382" operator="containsText" text="NEW">
      <formula>NOT(ISERROR(SEARCH("NEW",AQ14)))</formula>
    </cfRule>
  </conditionalFormatting>
  <conditionalFormatting sqref="AQ13">
    <cfRule type="containsText" dxfId="1731" priority="379" operator="containsText" text="DONE">
      <formula>NOT(ISERROR(SEARCH("DONE",AQ13)))</formula>
    </cfRule>
    <cfRule type="containsText" dxfId="1730" priority="380" operator="containsText" text="NEW">
      <formula>NOT(ISERROR(SEARCH("NEW",AQ13)))</formula>
    </cfRule>
  </conditionalFormatting>
  <conditionalFormatting sqref="AQ24">
    <cfRule type="containsText" dxfId="1729" priority="377" operator="containsText" text="DONE">
      <formula>NOT(ISERROR(SEARCH("DONE",AQ24)))</formula>
    </cfRule>
    <cfRule type="containsText" dxfId="1728" priority="378" operator="containsText" text="NEW">
      <formula>NOT(ISERROR(SEARCH("NEW",AQ24)))</formula>
    </cfRule>
  </conditionalFormatting>
  <conditionalFormatting sqref="AQ5">
    <cfRule type="containsText" dxfId="1727" priority="375" operator="containsText" text="DONE">
      <formula>NOT(ISERROR(SEARCH("DONE",AQ5)))</formula>
    </cfRule>
    <cfRule type="containsText" dxfId="1726" priority="376" operator="containsText" text="NEW">
      <formula>NOT(ISERROR(SEARCH("NEW",AQ5)))</formula>
    </cfRule>
  </conditionalFormatting>
  <conditionalFormatting sqref="AQ29">
    <cfRule type="containsText" dxfId="1725" priority="373" operator="containsText" text="DONE">
      <formula>NOT(ISERROR(SEARCH("DONE",AQ29)))</formula>
    </cfRule>
    <cfRule type="containsText" dxfId="1724" priority="374" operator="containsText" text="NEW">
      <formula>NOT(ISERROR(SEARCH("NEW",AQ29)))</formula>
    </cfRule>
  </conditionalFormatting>
  <conditionalFormatting sqref="AQ35">
    <cfRule type="containsText" dxfId="1723" priority="371" operator="containsText" text="DONE">
      <formula>NOT(ISERROR(SEARCH("DONE",AQ35)))</formula>
    </cfRule>
    <cfRule type="containsText" dxfId="1722" priority="372" operator="containsText" text="NEW">
      <formula>NOT(ISERROR(SEARCH("NEW",AQ35)))</formula>
    </cfRule>
  </conditionalFormatting>
  <conditionalFormatting sqref="AQ7:AQ8">
    <cfRule type="containsText" dxfId="1721" priority="369" operator="containsText" text="DONE">
      <formula>NOT(ISERROR(SEARCH("DONE",AQ7)))</formula>
    </cfRule>
    <cfRule type="containsText" dxfId="1720" priority="370" operator="containsText" text="NEW">
      <formula>NOT(ISERROR(SEARCH("NEW",AQ7)))</formula>
    </cfRule>
  </conditionalFormatting>
  <conditionalFormatting sqref="AQ58">
    <cfRule type="containsText" dxfId="1719" priority="367" operator="containsText" text="DONE">
      <formula>NOT(ISERROR(SEARCH("DONE",AQ58)))</formula>
    </cfRule>
    <cfRule type="containsText" dxfId="1718" priority="368" operator="containsText" text="NEW">
      <formula>NOT(ISERROR(SEARCH("NEW",AQ58)))</formula>
    </cfRule>
  </conditionalFormatting>
  <conditionalFormatting sqref="AQ34">
    <cfRule type="containsText" dxfId="1717" priority="365" operator="containsText" text="DONE">
      <formula>NOT(ISERROR(SEARCH("DONE",AQ34)))</formula>
    </cfRule>
    <cfRule type="containsText" dxfId="1716" priority="366" operator="containsText" text="NEW">
      <formula>NOT(ISERROR(SEARCH("NEW",AQ34)))</formula>
    </cfRule>
  </conditionalFormatting>
  <conditionalFormatting sqref="AQ28">
    <cfRule type="containsText" dxfId="1715" priority="363" operator="containsText" text="DONE">
      <formula>NOT(ISERROR(SEARCH("DONE",AQ28)))</formula>
    </cfRule>
    <cfRule type="containsText" dxfId="1714" priority="364" operator="containsText" text="NEW">
      <formula>NOT(ISERROR(SEARCH("NEW",AQ28)))</formula>
    </cfRule>
  </conditionalFormatting>
  <conditionalFormatting sqref="AQ22">
    <cfRule type="containsText" dxfId="1713" priority="361" operator="containsText" text="DONE">
      <formula>NOT(ISERROR(SEARCH("DONE",AQ22)))</formula>
    </cfRule>
    <cfRule type="containsText" dxfId="1712" priority="362" operator="containsText" text="NEW">
      <formula>NOT(ISERROR(SEARCH("NEW",AQ22)))</formula>
    </cfRule>
  </conditionalFormatting>
  <conditionalFormatting sqref="AQ59">
    <cfRule type="containsText" dxfId="1711" priority="359" operator="containsText" text="DONE">
      <formula>NOT(ISERROR(SEARCH("DONE",AQ59)))</formula>
    </cfRule>
    <cfRule type="containsText" dxfId="1710" priority="360" operator="containsText" text="NEW">
      <formula>NOT(ISERROR(SEARCH("NEW",AQ59)))</formula>
    </cfRule>
  </conditionalFormatting>
  <conditionalFormatting sqref="AQ60">
    <cfRule type="containsText" dxfId="1709" priority="357" operator="containsText" text="DONE">
      <formula>NOT(ISERROR(SEARCH("DONE",AQ60)))</formula>
    </cfRule>
    <cfRule type="containsText" dxfId="1708" priority="358" operator="containsText" text="NEW">
      <formula>NOT(ISERROR(SEARCH("NEW",AQ60)))</formula>
    </cfRule>
  </conditionalFormatting>
  <conditionalFormatting sqref="AQ20">
    <cfRule type="containsText" dxfId="1707" priority="355" operator="containsText" text="DONE">
      <formula>NOT(ISERROR(SEARCH("DONE",AQ20)))</formula>
    </cfRule>
    <cfRule type="containsText" dxfId="1706" priority="356" operator="containsText" text="NEW">
      <formula>NOT(ISERROR(SEARCH("NEW",AQ20)))</formula>
    </cfRule>
  </conditionalFormatting>
  <conditionalFormatting sqref="AQ31">
    <cfRule type="containsText" dxfId="1705" priority="353" operator="containsText" text="DONE">
      <formula>NOT(ISERROR(SEARCH("DONE",AQ31)))</formula>
    </cfRule>
    <cfRule type="containsText" dxfId="1704" priority="354" operator="containsText" text="NEW">
      <formula>NOT(ISERROR(SEARCH("NEW",AQ31)))</formula>
    </cfRule>
  </conditionalFormatting>
  <conditionalFormatting sqref="AQ32">
    <cfRule type="containsText" dxfId="1703" priority="351" operator="containsText" text="DONE">
      <formula>NOT(ISERROR(SEARCH("DONE",AQ32)))</formula>
    </cfRule>
    <cfRule type="containsText" dxfId="1702" priority="352" operator="containsText" text="NEW">
      <formula>NOT(ISERROR(SEARCH("NEW",AQ32)))</formula>
    </cfRule>
  </conditionalFormatting>
  <conditionalFormatting sqref="AQ18">
    <cfRule type="containsText" dxfId="1701" priority="349" operator="containsText" text="DONE">
      <formula>NOT(ISERROR(SEARCH("DONE",AQ18)))</formula>
    </cfRule>
    <cfRule type="containsText" dxfId="1700" priority="350" operator="containsText" text="NEW">
      <formula>NOT(ISERROR(SEARCH("NEW",AQ18)))</formula>
    </cfRule>
  </conditionalFormatting>
  <conditionalFormatting sqref="AQ6">
    <cfRule type="containsText" dxfId="1699" priority="347" operator="containsText" text="DONE">
      <formula>NOT(ISERROR(SEARCH("DONE",AQ6)))</formula>
    </cfRule>
    <cfRule type="containsText" dxfId="1698" priority="348" operator="containsText" text="NEW">
      <formula>NOT(ISERROR(SEARCH("NEW",AQ6)))</formula>
    </cfRule>
  </conditionalFormatting>
  <conditionalFormatting sqref="AQ39">
    <cfRule type="containsText" dxfId="1697" priority="345" operator="containsText" text="DONE">
      <formula>NOT(ISERROR(SEARCH("DONE",AQ39)))</formula>
    </cfRule>
    <cfRule type="containsText" dxfId="1696" priority="346" operator="containsText" text="NEW">
      <formula>NOT(ISERROR(SEARCH("NEW",AQ39)))</formula>
    </cfRule>
  </conditionalFormatting>
  <conditionalFormatting sqref="AQ40">
    <cfRule type="containsText" dxfId="1695" priority="343" operator="containsText" text="DONE">
      <formula>NOT(ISERROR(SEARCH("DONE",AQ40)))</formula>
    </cfRule>
    <cfRule type="containsText" dxfId="1694" priority="344" operator="containsText" text="NEW">
      <formula>NOT(ISERROR(SEARCH("NEW",AQ40)))</formula>
    </cfRule>
  </conditionalFormatting>
  <conditionalFormatting sqref="AQ15">
    <cfRule type="containsText" dxfId="1693" priority="341" operator="containsText" text="DONE">
      <formula>NOT(ISERROR(SEARCH("DONE",AQ15)))</formula>
    </cfRule>
    <cfRule type="containsText" dxfId="1692" priority="342" operator="containsText" text="NEW">
      <formula>NOT(ISERROR(SEARCH("NEW",AQ15)))</formula>
    </cfRule>
  </conditionalFormatting>
  <conditionalFormatting sqref="AQ51">
    <cfRule type="containsText" dxfId="1691" priority="339" operator="containsText" text="DONE">
      <formula>NOT(ISERROR(SEARCH("DONE",AQ51)))</formula>
    </cfRule>
    <cfRule type="containsText" dxfId="1690" priority="340" operator="containsText" text="NEW">
      <formula>NOT(ISERROR(SEARCH("NEW",AQ51)))</formula>
    </cfRule>
  </conditionalFormatting>
  <conditionalFormatting sqref="AQ44">
    <cfRule type="containsText" dxfId="1689" priority="337" operator="containsText" text="DONE">
      <formula>NOT(ISERROR(SEARCH("DONE",AQ44)))</formula>
    </cfRule>
    <cfRule type="containsText" dxfId="1688" priority="338" operator="containsText" text="NEW">
      <formula>NOT(ISERROR(SEARCH("NEW",AQ44)))</formula>
    </cfRule>
  </conditionalFormatting>
  <conditionalFormatting sqref="AQ53">
    <cfRule type="containsText" dxfId="1687" priority="335" operator="containsText" text="DONE">
      <formula>NOT(ISERROR(SEARCH("DONE",AQ53)))</formula>
    </cfRule>
    <cfRule type="containsText" dxfId="1686" priority="336" operator="containsText" text="NEW">
      <formula>NOT(ISERROR(SEARCH("NEW",AQ53)))</formula>
    </cfRule>
  </conditionalFormatting>
  <conditionalFormatting sqref="AQ76">
    <cfRule type="containsText" dxfId="1685" priority="333" operator="containsText" text="DONE">
      <formula>NOT(ISERROR(SEARCH("DONE",AQ76)))</formula>
    </cfRule>
    <cfRule type="containsText" dxfId="1684" priority="334" operator="containsText" text="NEW">
      <formula>NOT(ISERROR(SEARCH("NEW",AQ76)))</formula>
    </cfRule>
  </conditionalFormatting>
  <conditionalFormatting sqref="AP22">
    <cfRule type="containsText" dxfId="1683" priority="331" operator="containsText" text="DONE">
      <formula>NOT(ISERROR(SEARCH("DONE",AP22)))</formula>
    </cfRule>
    <cfRule type="containsText" dxfId="1682" priority="332" operator="containsText" text="NEW">
      <formula>NOT(ISERROR(SEARCH("NEW",AP22)))</formula>
    </cfRule>
  </conditionalFormatting>
  <conditionalFormatting sqref="AQ46">
    <cfRule type="containsText" dxfId="1681" priority="329" operator="containsText" text="DONE">
      <formula>NOT(ISERROR(SEARCH("DONE",AQ46)))</formula>
    </cfRule>
    <cfRule type="containsText" dxfId="1680" priority="330" operator="containsText" text="NEW">
      <formula>NOT(ISERROR(SEARCH("NEW",AQ46)))</formula>
    </cfRule>
  </conditionalFormatting>
  <conditionalFormatting sqref="B77">
    <cfRule type="cellIs" dxfId="1679" priority="328" operator="equal">
      <formula>"System Closed"</formula>
    </cfRule>
  </conditionalFormatting>
  <conditionalFormatting sqref="AF77:AJ77">
    <cfRule type="containsText" dxfId="1678" priority="326" operator="containsText" text="DONE">
      <formula>NOT(ISERROR(SEARCH("DONE",AF77)))</formula>
    </cfRule>
    <cfRule type="containsText" dxfId="1677" priority="327" operator="containsText" text="NEW">
      <formula>NOT(ISERROR(SEARCH("NEW",AF77)))</formula>
    </cfRule>
  </conditionalFormatting>
  <conditionalFormatting sqref="J77">
    <cfRule type="containsText" dxfId="1676" priority="325" operator="containsText" text="DEOB">
      <formula>NOT(ISERROR(SEARCH("DEOB",J77)))</formula>
    </cfRule>
  </conditionalFormatting>
  <conditionalFormatting sqref="AK77">
    <cfRule type="containsText" dxfId="1675" priority="323" operator="containsText" text="DONE">
      <formula>NOT(ISERROR(SEARCH("DONE",AK77)))</formula>
    </cfRule>
    <cfRule type="containsText" dxfId="1674" priority="324" operator="containsText" text="NEW">
      <formula>NOT(ISERROR(SEARCH("NEW",AK77)))</formula>
    </cfRule>
  </conditionalFormatting>
  <conditionalFormatting sqref="AL77">
    <cfRule type="containsText" dxfId="1673" priority="321" operator="containsText" text="DONE">
      <formula>NOT(ISERROR(SEARCH("DONE",AL77)))</formula>
    </cfRule>
    <cfRule type="containsText" dxfId="1672" priority="322" operator="containsText" text="NEW">
      <formula>NOT(ISERROR(SEARCH("NEW",AL77)))</formula>
    </cfRule>
  </conditionalFormatting>
  <conditionalFormatting sqref="AM77">
    <cfRule type="containsText" dxfId="1671" priority="319" operator="containsText" text="DONE">
      <formula>NOT(ISERROR(SEARCH("DONE",AM77)))</formula>
    </cfRule>
    <cfRule type="containsText" dxfId="1670" priority="320" operator="containsText" text="NEW">
      <formula>NOT(ISERROR(SEARCH("NEW",AM77)))</formula>
    </cfRule>
  </conditionalFormatting>
  <conditionalFormatting sqref="AN77">
    <cfRule type="containsText" dxfId="1669" priority="317" operator="containsText" text="DONE">
      <formula>NOT(ISERROR(SEARCH("DONE",AN77)))</formula>
    </cfRule>
    <cfRule type="containsText" dxfId="1668" priority="318" operator="containsText" text="NEW">
      <formula>NOT(ISERROR(SEARCH("NEW",AN77)))</formula>
    </cfRule>
  </conditionalFormatting>
  <conditionalFormatting sqref="AO77">
    <cfRule type="containsText" dxfId="1667" priority="315" operator="containsText" text="DONE">
      <formula>NOT(ISERROR(SEARCH("DONE",AO77)))</formula>
    </cfRule>
    <cfRule type="containsText" dxfId="1666" priority="316" operator="containsText" text="NEW">
      <formula>NOT(ISERROR(SEARCH("NEW",AO77)))</formula>
    </cfRule>
  </conditionalFormatting>
  <conditionalFormatting sqref="AP77">
    <cfRule type="containsText" dxfId="1665" priority="313" operator="containsText" text="DONE">
      <formula>NOT(ISERROR(SEARCH("DONE",AP77)))</formula>
    </cfRule>
    <cfRule type="containsText" dxfId="1664" priority="314" operator="containsText" text="NEW">
      <formula>NOT(ISERROR(SEARCH("NEW",AP77)))</formula>
    </cfRule>
  </conditionalFormatting>
  <conditionalFormatting sqref="AQ78">
    <cfRule type="containsText" dxfId="1663" priority="299" operator="containsText" text="DONE">
      <formula>NOT(ISERROR(SEARCH("DONE",AQ78)))</formula>
    </cfRule>
    <cfRule type="containsText" dxfId="1662" priority="300" operator="containsText" text="NEW">
      <formula>NOT(ISERROR(SEARCH("NEW",AQ78)))</formula>
    </cfRule>
  </conditionalFormatting>
  <conditionalFormatting sqref="B78">
    <cfRule type="cellIs" dxfId="1661" priority="312" operator="equal">
      <formula>"System Closed"</formula>
    </cfRule>
  </conditionalFormatting>
  <conditionalFormatting sqref="AF78:AM78">
    <cfRule type="containsText" dxfId="1660" priority="310" operator="containsText" text="DONE">
      <formula>NOT(ISERROR(SEARCH("DONE",AF78)))</formula>
    </cfRule>
    <cfRule type="containsText" dxfId="1659" priority="311" operator="containsText" text="NEW">
      <formula>NOT(ISERROR(SEARCH("NEW",AF78)))</formula>
    </cfRule>
  </conditionalFormatting>
  <conditionalFormatting sqref="J78">
    <cfRule type="containsText" dxfId="1658" priority="309" operator="containsText" text="DEOB">
      <formula>NOT(ISERROR(SEARCH("DEOB",J78)))</formula>
    </cfRule>
  </conditionalFormatting>
  <conditionalFormatting sqref="AN78">
    <cfRule type="containsText" dxfId="1657" priority="307" operator="containsText" text="DONE">
      <formula>NOT(ISERROR(SEARCH("DONE",AN78)))</formula>
    </cfRule>
    <cfRule type="containsText" dxfId="1656" priority="308" operator="containsText" text="NEW">
      <formula>NOT(ISERROR(SEARCH("NEW",AN78)))</formula>
    </cfRule>
  </conditionalFormatting>
  <conditionalFormatting sqref="AO78">
    <cfRule type="containsText" dxfId="1655" priority="305" operator="containsText" text="DONE">
      <formula>NOT(ISERROR(SEARCH("DONE",AO78)))</formula>
    </cfRule>
    <cfRule type="containsText" dxfId="1654" priority="306" operator="containsText" text="NEW">
      <formula>NOT(ISERROR(SEARCH("NEW",AO78)))</formula>
    </cfRule>
  </conditionalFormatting>
  <conditionalFormatting sqref="AP78">
    <cfRule type="containsText" dxfId="1653" priority="303" operator="containsText" text="DONE">
      <formula>NOT(ISERROR(SEARCH("DONE",AP78)))</formula>
    </cfRule>
    <cfRule type="containsText" dxfId="1652" priority="304" operator="containsText" text="NEW">
      <formula>NOT(ISERROR(SEARCH("NEW",AP78)))</formula>
    </cfRule>
  </conditionalFormatting>
  <conditionalFormatting sqref="AQ77">
    <cfRule type="containsText" dxfId="1651" priority="301" operator="containsText" text="DONE">
      <formula>NOT(ISERROR(SEARCH("DONE",AQ77)))</formula>
    </cfRule>
    <cfRule type="containsText" dxfId="1650" priority="302" operator="containsText" text="NEW">
      <formula>NOT(ISERROR(SEARCH("NEW",AQ77)))</formula>
    </cfRule>
  </conditionalFormatting>
  <conditionalFormatting sqref="B8">
    <cfRule type="cellIs" dxfId="1649" priority="298" operator="equal">
      <formula>"System Closed"</formula>
    </cfRule>
  </conditionalFormatting>
  <conditionalFormatting sqref="AF8:AJ8">
    <cfRule type="containsText" dxfId="1648" priority="296" operator="containsText" text="DONE">
      <formula>NOT(ISERROR(SEARCH("DONE",AF8)))</formula>
    </cfRule>
    <cfRule type="containsText" dxfId="1647" priority="297" operator="containsText" text="NEW">
      <formula>NOT(ISERROR(SEARCH("NEW",AF8)))</formula>
    </cfRule>
  </conditionalFormatting>
  <conditionalFormatting sqref="J8">
    <cfRule type="containsText" dxfId="1646" priority="295" operator="containsText" text="DEOB">
      <formula>NOT(ISERROR(SEARCH("DEOB",J8)))</formula>
    </cfRule>
  </conditionalFormatting>
  <conditionalFormatting sqref="G8">
    <cfRule type="cellIs" dxfId="1645" priority="294" operator="lessThan">
      <formula>5</formula>
    </cfRule>
  </conditionalFormatting>
  <conditionalFormatting sqref="AK8">
    <cfRule type="containsText" dxfId="1644" priority="292" operator="containsText" text="DONE">
      <formula>NOT(ISERROR(SEARCH("DONE",AK8)))</formula>
    </cfRule>
    <cfRule type="containsText" dxfId="1643" priority="293" operator="containsText" text="NEW">
      <formula>NOT(ISERROR(SEARCH("NEW",AK8)))</formula>
    </cfRule>
  </conditionalFormatting>
  <conditionalFormatting sqref="AL8">
    <cfRule type="containsText" dxfId="1642" priority="290" operator="containsText" text="DONE">
      <formula>NOT(ISERROR(SEARCH("DONE",AL8)))</formula>
    </cfRule>
    <cfRule type="containsText" dxfId="1641" priority="291" operator="containsText" text="NEW">
      <formula>NOT(ISERROR(SEARCH("NEW",AL8)))</formula>
    </cfRule>
  </conditionalFormatting>
  <conditionalFormatting sqref="AM8">
    <cfRule type="containsText" dxfId="1640" priority="288" operator="containsText" text="DONE">
      <formula>NOT(ISERROR(SEARCH("DONE",AM8)))</formula>
    </cfRule>
    <cfRule type="containsText" dxfId="1639" priority="289" operator="containsText" text="NEW">
      <formula>NOT(ISERROR(SEARCH("NEW",AM8)))</formula>
    </cfRule>
  </conditionalFormatting>
  <conditionalFormatting sqref="AN8">
    <cfRule type="containsText" dxfId="1638" priority="286" operator="containsText" text="DONE">
      <formula>NOT(ISERROR(SEARCH("DONE",AN8)))</formula>
    </cfRule>
    <cfRule type="containsText" dxfId="1637" priority="287" operator="containsText" text="NEW">
      <formula>NOT(ISERROR(SEARCH("NEW",AN8)))</formula>
    </cfRule>
  </conditionalFormatting>
  <conditionalFormatting sqref="AO8">
    <cfRule type="containsText" dxfId="1636" priority="284" operator="containsText" text="DONE">
      <formula>NOT(ISERROR(SEARCH("DONE",AO8)))</formula>
    </cfRule>
    <cfRule type="containsText" dxfId="1635" priority="285" operator="containsText" text="NEW">
      <formula>NOT(ISERROR(SEARCH("NEW",AO8)))</formula>
    </cfRule>
  </conditionalFormatting>
  <conditionalFormatting sqref="AP8">
    <cfRule type="containsText" dxfId="1634" priority="282" operator="containsText" text="DONE">
      <formula>NOT(ISERROR(SEARCH("DONE",AP8)))</formula>
    </cfRule>
    <cfRule type="containsText" dxfId="1633" priority="283" operator="containsText" text="NEW">
      <formula>NOT(ISERROR(SEARCH("NEW",AP8)))</formula>
    </cfRule>
  </conditionalFormatting>
  <conditionalFormatting sqref="AQ25">
    <cfRule type="containsText" dxfId="1632" priority="280" operator="containsText" text="DONE">
      <formula>NOT(ISERROR(SEARCH("DONE",AQ25)))</formula>
    </cfRule>
    <cfRule type="containsText" dxfId="1631" priority="281" operator="containsText" text="NEW">
      <formula>NOT(ISERROR(SEARCH("NEW",AQ25)))</formula>
    </cfRule>
  </conditionalFormatting>
  <conditionalFormatting sqref="AQ45">
    <cfRule type="containsText" dxfId="1630" priority="278" operator="containsText" text="DONE">
      <formula>NOT(ISERROR(SEARCH("DONE",AQ45)))</formula>
    </cfRule>
    <cfRule type="containsText" dxfId="1629" priority="279" operator="containsText" text="NEW">
      <formula>NOT(ISERROR(SEARCH("NEW",AQ45)))</formula>
    </cfRule>
  </conditionalFormatting>
  <conditionalFormatting sqref="AQ26">
    <cfRule type="containsText" dxfId="1628" priority="276" operator="containsText" text="DONE">
      <formula>NOT(ISERROR(SEARCH("DONE",AQ26)))</formula>
    </cfRule>
    <cfRule type="containsText" dxfId="1627" priority="277" operator="containsText" text="NEW">
      <formula>NOT(ISERROR(SEARCH("NEW",AQ26)))</formula>
    </cfRule>
  </conditionalFormatting>
  <conditionalFormatting sqref="AQ52">
    <cfRule type="containsText" dxfId="1626" priority="274" operator="containsText" text="DONE">
      <formula>NOT(ISERROR(SEARCH("DONE",AQ52)))</formula>
    </cfRule>
    <cfRule type="containsText" dxfId="1625" priority="275" operator="containsText" text="NEW">
      <formula>NOT(ISERROR(SEARCH("NEW",AQ52)))</formula>
    </cfRule>
  </conditionalFormatting>
  <conditionalFormatting sqref="AQ43">
    <cfRule type="containsText" dxfId="1624" priority="272" operator="containsText" text="DONE">
      <formula>NOT(ISERROR(SEARCH("DONE",AQ43)))</formula>
    </cfRule>
    <cfRule type="containsText" dxfId="1623" priority="273" operator="containsText" text="NEW">
      <formula>NOT(ISERROR(SEARCH("NEW",AQ43)))</formula>
    </cfRule>
  </conditionalFormatting>
  <conditionalFormatting sqref="AQ4">
    <cfRule type="containsText" dxfId="1622" priority="270" operator="containsText" text="DONE">
      <formula>NOT(ISERROR(SEARCH("DONE",AQ4)))</formula>
    </cfRule>
    <cfRule type="containsText" dxfId="1621" priority="271" operator="containsText" text="NEW">
      <formula>NOT(ISERROR(SEARCH("NEW",AQ4)))</formula>
    </cfRule>
  </conditionalFormatting>
  <conditionalFormatting sqref="AQ9:AQ10">
    <cfRule type="containsText" dxfId="1620" priority="268" operator="containsText" text="DONE">
      <formula>NOT(ISERROR(SEARCH("DONE",AQ9)))</formula>
    </cfRule>
    <cfRule type="containsText" dxfId="1619" priority="269" operator="containsText" text="NEW">
      <formula>NOT(ISERROR(SEARCH("NEW",AQ9)))</formula>
    </cfRule>
  </conditionalFormatting>
  <conditionalFormatting sqref="AQ11">
    <cfRule type="containsText" dxfId="1618" priority="266" operator="containsText" text="DONE">
      <formula>NOT(ISERROR(SEARCH("DONE",AQ11)))</formula>
    </cfRule>
    <cfRule type="containsText" dxfId="1617" priority="267" operator="containsText" text="NEW">
      <formula>NOT(ISERROR(SEARCH("NEW",AQ11)))</formula>
    </cfRule>
  </conditionalFormatting>
  <conditionalFormatting sqref="AQ27">
    <cfRule type="containsText" dxfId="1616" priority="264" operator="containsText" text="DONE">
      <formula>NOT(ISERROR(SEARCH("DONE",AQ27)))</formula>
    </cfRule>
    <cfRule type="containsText" dxfId="1615" priority="265" operator="containsText" text="NEW">
      <formula>NOT(ISERROR(SEARCH("NEW",AQ27)))</formula>
    </cfRule>
  </conditionalFormatting>
  <conditionalFormatting sqref="AQ48">
    <cfRule type="containsText" dxfId="1614" priority="262" operator="containsText" text="DONE">
      <formula>NOT(ISERROR(SEARCH("DONE",AQ48)))</formula>
    </cfRule>
    <cfRule type="containsText" dxfId="1613" priority="263" operator="containsText" text="NEW">
      <formula>NOT(ISERROR(SEARCH("NEW",AQ48)))</formula>
    </cfRule>
  </conditionalFormatting>
  <conditionalFormatting sqref="AQ37">
    <cfRule type="containsText" dxfId="1612" priority="260" operator="containsText" text="DONE">
      <formula>NOT(ISERROR(SEARCH("DONE",AQ37)))</formula>
    </cfRule>
    <cfRule type="containsText" dxfId="1611" priority="261" operator="containsText" text="NEW">
      <formula>NOT(ISERROR(SEARCH("NEW",AQ37)))</formula>
    </cfRule>
  </conditionalFormatting>
  <conditionalFormatting sqref="AQ41">
    <cfRule type="containsText" dxfId="1610" priority="258" operator="containsText" text="DONE">
      <formula>NOT(ISERROR(SEARCH("DONE",AQ41)))</formula>
    </cfRule>
    <cfRule type="containsText" dxfId="1609" priority="259" operator="containsText" text="NEW">
      <formula>NOT(ISERROR(SEARCH("NEW",AQ41)))</formula>
    </cfRule>
  </conditionalFormatting>
  <conditionalFormatting sqref="AQ49">
    <cfRule type="containsText" dxfId="1608" priority="256" operator="containsText" text="DONE">
      <formula>NOT(ISERROR(SEARCH("DONE",AQ49)))</formula>
    </cfRule>
    <cfRule type="containsText" dxfId="1607" priority="257" operator="containsText" text="NEW">
      <formula>NOT(ISERROR(SEARCH("NEW",AQ49)))</formula>
    </cfRule>
  </conditionalFormatting>
  <conditionalFormatting sqref="AQ50">
    <cfRule type="containsText" dxfId="1606" priority="254" operator="containsText" text="DONE">
      <formula>NOT(ISERROR(SEARCH("DONE",AQ50)))</formula>
    </cfRule>
    <cfRule type="containsText" dxfId="1605" priority="255" operator="containsText" text="NEW">
      <formula>NOT(ISERROR(SEARCH("NEW",AQ50)))</formula>
    </cfRule>
  </conditionalFormatting>
  <conditionalFormatting sqref="AQ30">
    <cfRule type="containsText" dxfId="1604" priority="252" operator="containsText" text="DONE">
      <formula>NOT(ISERROR(SEARCH("DONE",AQ30)))</formula>
    </cfRule>
    <cfRule type="containsText" dxfId="1603" priority="253" operator="containsText" text="NEW">
      <formula>NOT(ISERROR(SEARCH("NEW",AQ30)))</formula>
    </cfRule>
  </conditionalFormatting>
  <conditionalFormatting sqref="AQ19">
    <cfRule type="containsText" dxfId="1602" priority="250" operator="containsText" text="DONE">
      <formula>NOT(ISERROR(SEARCH("DONE",AQ19)))</formula>
    </cfRule>
    <cfRule type="containsText" dxfId="1601" priority="251" operator="containsText" text="NEW">
      <formula>NOT(ISERROR(SEARCH("NEW",AQ19)))</formula>
    </cfRule>
  </conditionalFormatting>
  <conditionalFormatting sqref="AQ12">
    <cfRule type="containsText" dxfId="1600" priority="248" operator="containsText" text="DONE">
      <formula>NOT(ISERROR(SEARCH("DONE",AQ12)))</formula>
    </cfRule>
    <cfRule type="containsText" dxfId="1599" priority="249" operator="containsText" text="NEW">
      <formula>NOT(ISERROR(SEARCH("NEW",AQ12)))</formula>
    </cfRule>
  </conditionalFormatting>
  <conditionalFormatting sqref="AQ16">
    <cfRule type="containsText" dxfId="1598" priority="246" operator="containsText" text="DONE">
      <formula>NOT(ISERROR(SEARCH("DONE",AQ16)))</formula>
    </cfRule>
    <cfRule type="containsText" dxfId="1597" priority="247" operator="containsText" text="NEW">
      <formula>NOT(ISERROR(SEARCH("NEW",AQ16)))</formula>
    </cfRule>
  </conditionalFormatting>
  <conditionalFormatting sqref="AQ36">
    <cfRule type="containsText" dxfId="1596" priority="244" operator="containsText" text="DONE">
      <formula>NOT(ISERROR(SEARCH("DONE",AQ36)))</formula>
    </cfRule>
    <cfRule type="containsText" dxfId="1595" priority="245" operator="containsText" text="NEW">
      <formula>NOT(ISERROR(SEARCH("NEW",AQ36)))</formula>
    </cfRule>
  </conditionalFormatting>
  <conditionalFormatting sqref="AQ47">
    <cfRule type="containsText" dxfId="1594" priority="242" operator="containsText" text="DONE">
      <formula>NOT(ISERROR(SEARCH("DONE",AQ47)))</formula>
    </cfRule>
    <cfRule type="containsText" dxfId="1593" priority="243" operator="containsText" text="NEW">
      <formula>NOT(ISERROR(SEARCH("NEW",AQ47)))</formula>
    </cfRule>
  </conditionalFormatting>
  <conditionalFormatting sqref="AR79:AR212 AR54:AR57 AR61:AR69">
    <cfRule type="containsText" dxfId="1592" priority="240" operator="containsText" text="DONE">
      <formula>NOT(ISERROR(SEARCH("DONE",AR54)))</formula>
    </cfRule>
    <cfRule type="containsText" dxfId="1591" priority="241" operator="containsText" text="NEW">
      <formula>NOT(ISERROR(SEARCH("NEW",AR54)))</formula>
    </cfRule>
  </conditionalFormatting>
  <conditionalFormatting sqref="AR74:AR75">
    <cfRule type="containsText" dxfId="1590" priority="238" operator="containsText" text="DONE">
      <formula>NOT(ISERROR(SEARCH("DONE",AR74)))</formula>
    </cfRule>
    <cfRule type="containsText" dxfId="1589" priority="239" operator="containsText" text="NEW">
      <formula>NOT(ISERROR(SEARCH("NEW",AR74)))</formula>
    </cfRule>
  </conditionalFormatting>
  <conditionalFormatting sqref="AR1:AR3 AR71 AR21 AR213:AR1048576">
    <cfRule type="containsText" dxfId="1588" priority="236" operator="containsText" text="DONE">
      <formula>NOT(ISERROR(SEARCH("DONE",AR1)))</formula>
    </cfRule>
    <cfRule type="containsText" dxfId="1587" priority="237" operator="containsText" text="NEW">
      <formula>NOT(ISERROR(SEARCH("NEW",AR1)))</formula>
    </cfRule>
  </conditionalFormatting>
  <conditionalFormatting sqref="AR72">
    <cfRule type="containsText" dxfId="1586" priority="234" operator="containsText" text="DONE">
      <formula>NOT(ISERROR(SEARCH("DONE",AR72)))</formula>
    </cfRule>
    <cfRule type="containsText" dxfId="1585" priority="235" operator="containsText" text="NEW">
      <formula>NOT(ISERROR(SEARCH("NEW",AR72)))</formula>
    </cfRule>
  </conditionalFormatting>
  <conditionalFormatting sqref="AR73">
    <cfRule type="containsText" dxfId="1584" priority="232" operator="containsText" text="DONE">
      <formula>NOT(ISERROR(SEARCH("DONE",AR73)))</formula>
    </cfRule>
    <cfRule type="containsText" dxfId="1583" priority="233" operator="containsText" text="NEW">
      <formula>NOT(ISERROR(SEARCH("NEW",AR73)))</formula>
    </cfRule>
  </conditionalFormatting>
  <conditionalFormatting sqref="AR33">
    <cfRule type="containsText" dxfId="1582" priority="230" operator="containsText" text="DONE">
      <formula>NOT(ISERROR(SEARCH("DONE",AR33)))</formula>
    </cfRule>
    <cfRule type="containsText" dxfId="1581" priority="231" operator="containsText" text="NEW">
      <formula>NOT(ISERROR(SEARCH("NEW",AR33)))</formula>
    </cfRule>
  </conditionalFormatting>
  <conditionalFormatting sqref="AR42">
    <cfRule type="containsText" dxfId="1580" priority="228" operator="containsText" text="DONE">
      <formula>NOT(ISERROR(SEARCH("DONE",AR42)))</formula>
    </cfRule>
    <cfRule type="containsText" dxfId="1579" priority="229" operator="containsText" text="NEW">
      <formula>NOT(ISERROR(SEARCH("NEW",AR42)))</formula>
    </cfRule>
  </conditionalFormatting>
  <conditionalFormatting sqref="AR23">
    <cfRule type="containsText" dxfId="1578" priority="226" operator="containsText" text="DONE">
      <formula>NOT(ISERROR(SEARCH("DONE",AR23)))</formula>
    </cfRule>
    <cfRule type="containsText" dxfId="1577" priority="227" operator="containsText" text="NEW">
      <formula>NOT(ISERROR(SEARCH("NEW",AR23)))</formula>
    </cfRule>
  </conditionalFormatting>
  <conditionalFormatting sqref="AR13">
    <cfRule type="containsText" dxfId="1576" priority="224" operator="containsText" text="DONE">
      <formula>NOT(ISERROR(SEARCH("DONE",AR13)))</formula>
    </cfRule>
    <cfRule type="containsText" dxfId="1575" priority="225" operator="containsText" text="NEW">
      <formula>NOT(ISERROR(SEARCH("NEW",AR13)))</formula>
    </cfRule>
  </conditionalFormatting>
  <conditionalFormatting sqref="AR24">
    <cfRule type="containsText" dxfId="1574" priority="222" operator="containsText" text="DONE">
      <formula>NOT(ISERROR(SEARCH("DONE",AR24)))</formula>
    </cfRule>
    <cfRule type="containsText" dxfId="1573" priority="223" operator="containsText" text="NEW">
      <formula>NOT(ISERROR(SEARCH("NEW",AR24)))</formula>
    </cfRule>
  </conditionalFormatting>
  <conditionalFormatting sqref="AR5">
    <cfRule type="containsText" dxfId="1572" priority="220" operator="containsText" text="DONE">
      <formula>NOT(ISERROR(SEARCH("DONE",AR5)))</formula>
    </cfRule>
    <cfRule type="containsText" dxfId="1571" priority="221" operator="containsText" text="NEW">
      <formula>NOT(ISERROR(SEARCH("NEW",AR5)))</formula>
    </cfRule>
  </conditionalFormatting>
  <conditionalFormatting sqref="AR29">
    <cfRule type="containsText" dxfId="1570" priority="218" operator="containsText" text="DONE">
      <formula>NOT(ISERROR(SEARCH("DONE",AR29)))</formula>
    </cfRule>
    <cfRule type="containsText" dxfId="1569" priority="219" operator="containsText" text="NEW">
      <formula>NOT(ISERROR(SEARCH("NEW",AR29)))</formula>
    </cfRule>
  </conditionalFormatting>
  <conditionalFormatting sqref="AR35">
    <cfRule type="containsText" dxfId="1568" priority="216" operator="containsText" text="DONE">
      <formula>NOT(ISERROR(SEARCH("DONE",AR35)))</formula>
    </cfRule>
    <cfRule type="containsText" dxfId="1567" priority="217" operator="containsText" text="NEW">
      <formula>NOT(ISERROR(SEARCH("NEW",AR35)))</formula>
    </cfRule>
  </conditionalFormatting>
  <conditionalFormatting sqref="AR58">
    <cfRule type="containsText" dxfId="1566" priority="214" operator="containsText" text="DONE">
      <formula>NOT(ISERROR(SEARCH("DONE",AR58)))</formula>
    </cfRule>
    <cfRule type="containsText" dxfId="1565" priority="215" operator="containsText" text="NEW">
      <formula>NOT(ISERROR(SEARCH("NEW",AR58)))</formula>
    </cfRule>
  </conditionalFormatting>
  <conditionalFormatting sqref="AR34">
    <cfRule type="containsText" dxfId="1564" priority="212" operator="containsText" text="DONE">
      <formula>NOT(ISERROR(SEARCH("DONE",AR34)))</formula>
    </cfRule>
    <cfRule type="containsText" dxfId="1563" priority="213" operator="containsText" text="NEW">
      <formula>NOT(ISERROR(SEARCH("NEW",AR34)))</formula>
    </cfRule>
  </conditionalFormatting>
  <conditionalFormatting sqref="AR22">
    <cfRule type="containsText" dxfId="1562" priority="210" operator="containsText" text="DONE">
      <formula>NOT(ISERROR(SEARCH("DONE",AR22)))</formula>
    </cfRule>
    <cfRule type="containsText" dxfId="1561" priority="211" operator="containsText" text="NEW">
      <formula>NOT(ISERROR(SEARCH("NEW",AR22)))</formula>
    </cfRule>
  </conditionalFormatting>
  <conditionalFormatting sqref="AR59">
    <cfRule type="containsText" dxfId="1560" priority="208" operator="containsText" text="DONE">
      <formula>NOT(ISERROR(SEARCH("DONE",AR59)))</formula>
    </cfRule>
    <cfRule type="containsText" dxfId="1559" priority="209" operator="containsText" text="NEW">
      <formula>NOT(ISERROR(SEARCH("NEW",AR59)))</formula>
    </cfRule>
  </conditionalFormatting>
  <conditionalFormatting sqref="AR60">
    <cfRule type="containsText" dxfId="1558" priority="206" operator="containsText" text="DONE">
      <formula>NOT(ISERROR(SEARCH("DONE",AR60)))</formula>
    </cfRule>
    <cfRule type="containsText" dxfId="1557" priority="207" operator="containsText" text="NEW">
      <formula>NOT(ISERROR(SEARCH("NEW",AR60)))</formula>
    </cfRule>
  </conditionalFormatting>
  <conditionalFormatting sqref="AR31">
    <cfRule type="containsText" dxfId="1556" priority="204" operator="containsText" text="DONE">
      <formula>NOT(ISERROR(SEARCH("DONE",AR31)))</formula>
    </cfRule>
    <cfRule type="containsText" dxfId="1555" priority="205" operator="containsText" text="NEW">
      <formula>NOT(ISERROR(SEARCH("NEW",AR31)))</formula>
    </cfRule>
  </conditionalFormatting>
  <conditionalFormatting sqref="AR32">
    <cfRule type="containsText" dxfId="1554" priority="202" operator="containsText" text="DONE">
      <formula>NOT(ISERROR(SEARCH("DONE",AR32)))</formula>
    </cfRule>
    <cfRule type="containsText" dxfId="1553" priority="203" operator="containsText" text="NEW">
      <formula>NOT(ISERROR(SEARCH("NEW",AR32)))</formula>
    </cfRule>
  </conditionalFormatting>
  <conditionalFormatting sqref="AR18">
    <cfRule type="containsText" dxfId="1552" priority="200" operator="containsText" text="DONE">
      <formula>NOT(ISERROR(SEARCH("DONE",AR18)))</formula>
    </cfRule>
    <cfRule type="containsText" dxfId="1551" priority="201" operator="containsText" text="NEW">
      <formula>NOT(ISERROR(SEARCH("NEW",AR18)))</formula>
    </cfRule>
  </conditionalFormatting>
  <conditionalFormatting sqref="AR40">
    <cfRule type="containsText" dxfId="1550" priority="198" operator="containsText" text="DONE">
      <formula>NOT(ISERROR(SEARCH("DONE",AR40)))</formula>
    </cfRule>
    <cfRule type="containsText" dxfId="1549" priority="199" operator="containsText" text="NEW">
      <formula>NOT(ISERROR(SEARCH("NEW",AR40)))</formula>
    </cfRule>
  </conditionalFormatting>
  <conditionalFormatting sqref="AR15">
    <cfRule type="containsText" dxfId="1548" priority="196" operator="containsText" text="DONE">
      <formula>NOT(ISERROR(SEARCH("DONE",AR15)))</formula>
    </cfRule>
    <cfRule type="containsText" dxfId="1547" priority="197" operator="containsText" text="NEW">
      <formula>NOT(ISERROR(SEARCH("NEW",AR15)))</formula>
    </cfRule>
  </conditionalFormatting>
  <conditionalFormatting sqref="AR51">
    <cfRule type="containsText" dxfId="1546" priority="194" operator="containsText" text="DONE">
      <formula>NOT(ISERROR(SEARCH("DONE",AR51)))</formula>
    </cfRule>
    <cfRule type="containsText" dxfId="1545" priority="195" operator="containsText" text="NEW">
      <formula>NOT(ISERROR(SEARCH("NEW",AR51)))</formula>
    </cfRule>
  </conditionalFormatting>
  <conditionalFormatting sqref="AR44">
    <cfRule type="containsText" dxfId="1544" priority="192" operator="containsText" text="DONE">
      <formula>NOT(ISERROR(SEARCH("DONE",AR44)))</formula>
    </cfRule>
    <cfRule type="containsText" dxfId="1543" priority="193" operator="containsText" text="NEW">
      <formula>NOT(ISERROR(SEARCH("NEW",AR44)))</formula>
    </cfRule>
  </conditionalFormatting>
  <conditionalFormatting sqref="AR76">
    <cfRule type="containsText" dxfId="1542" priority="190" operator="containsText" text="DONE">
      <formula>NOT(ISERROR(SEARCH("DONE",AR76)))</formula>
    </cfRule>
    <cfRule type="containsText" dxfId="1541" priority="191" operator="containsText" text="NEW">
      <formula>NOT(ISERROR(SEARCH("NEW",AR76)))</formula>
    </cfRule>
  </conditionalFormatting>
  <conditionalFormatting sqref="AR78">
    <cfRule type="containsText" dxfId="1540" priority="186" operator="containsText" text="DONE">
      <formula>NOT(ISERROR(SEARCH("DONE",AR78)))</formula>
    </cfRule>
    <cfRule type="containsText" dxfId="1539" priority="187" operator="containsText" text="NEW">
      <formula>NOT(ISERROR(SEARCH("NEW",AR78)))</formula>
    </cfRule>
  </conditionalFormatting>
  <conditionalFormatting sqref="AR77">
    <cfRule type="containsText" dxfId="1538" priority="188" operator="containsText" text="DONE">
      <formula>NOT(ISERROR(SEARCH("DONE",AR77)))</formula>
    </cfRule>
    <cfRule type="containsText" dxfId="1537" priority="189" operator="containsText" text="NEW">
      <formula>NOT(ISERROR(SEARCH("NEW",AR77)))</formula>
    </cfRule>
  </conditionalFormatting>
  <conditionalFormatting sqref="AR25">
    <cfRule type="containsText" dxfId="1536" priority="184" operator="containsText" text="DONE">
      <formula>NOT(ISERROR(SEARCH("DONE",AR25)))</formula>
    </cfRule>
    <cfRule type="containsText" dxfId="1535" priority="185" operator="containsText" text="NEW">
      <formula>NOT(ISERROR(SEARCH("NEW",AR25)))</formula>
    </cfRule>
  </conditionalFormatting>
  <conditionalFormatting sqref="AR52">
    <cfRule type="containsText" dxfId="1534" priority="182" operator="containsText" text="DONE">
      <formula>NOT(ISERROR(SEARCH("DONE",AR52)))</formula>
    </cfRule>
    <cfRule type="containsText" dxfId="1533" priority="183" operator="containsText" text="NEW">
      <formula>NOT(ISERROR(SEARCH("NEW",AR52)))</formula>
    </cfRule>
  </conditionalFormatting>
  <conditionalFormatting sqref="AR10">
    <cfRule type="containsText" dxfId="1532" priority="180" operator="containsText" text="DONE">
      <formula>NOT(ISERROR(SEARCH("DONE",AR10)))</formula>
    </cfRule>
    <cfRule type="containsText" dxfId="1531" priority="181" operator="containsText" text="NEW">
      <formula>NOT(ISERROR(SEARCH("NEW",AR10)))</formula>
    </cfRule>
  </conditionalFormatting>
  <conditionalFormatting sqref="AR11">
    <cfRule type="containsText" dxfId="1530" priority="178" operator="containsText" text="DONE">
      <formula>NOT(ISERROR(SEARCH("DONE",AR11)))</formula>
    </cfRule>
    <cfRule type="containsText" dxfId="1529" priority="179" operator="containsText" text="NEW">
      <formula>NOT(ISERROR(SEARCH("NEW",AR11)))</formula>
    </cfRule>
  </conditionalFormatting>
  <conditionalFormatting sqref="AR27">
    <cfRule type="containsText" dxfId="1528" priority="176" operator="containsText" text="DONE">
      <formula>NOT(ISERROR(SEARCH("DONE",AR27)))</formula>
    </cfRule>
    <cfRule type="containsText" dxfId="1527" priority="177" operator="containsText" text="NEW">
      <formula>NOT(ISERROR(SEARCH("NEW",AR27)))</formula>
    </cfRule>
  </conditionalFormatting>
  <conditionalFormatting sqref="AR48">
    <cfRule type="containsText" dxfId="1526" priority="174" operator="containsText" text="DONE">
      <formula>NOT(ISERROR(SEARCH("DONE",AR48)))</formula>
    </cfRule>
    <cfRule type="containsText" dxfId="1525" priority="175" operator="containsText" text="NEW">
      <formula>NOT(ISERROR(SEARCH("NEW",AR48)))</formula>
    </cfRule>
  </conditionalFormatting>
  <conditionalFormatting sqref="AR37">
    <cfRule type="containsText" dxfId="1524" priority="172" operator="containsText" text="DONE">
      <formula>NOT(ISERROR(SEARCH("DONE",AR37)))</formula>
    </cfRule>
    <cfRule type="containsText" dxfId="1523" priority="173" operator="containsText" text="NEW">
      <formula>NOT(ISERROR(SEARCH("NEW",AR37)))</formula>
    </cfRule>
  </conditionalFormatting>
  <conditionalFormatting sqref="AR41">
    <cfRule type="containsText" dxfId="1522" priority="170" operator="containsText" text="DONE">
      <formula>NOT(ISERROR(SEARCH("DONE",AR41)))</formula>
    </cfRule>
    <cfRule type="containsText" dxfId="1521" priority="171" operator="containsText" text="NEW">
      <formula>NOT(ISERROR(SEARCH("NEW",AR41)))</formula>
    </cfRule>
  </conditionalFormatting>
  <conditionalFormatting sqref="AR49">
    <cfRule type="containsText" dxfId="1520" priority="168" operator="containsText" text="DONE">
      <formula>NOT(ISERROR(SEARCH("DONE",AR49)))</formula>
    </cfRule>
    <cfRule type="containsText" dxfId="1519" priority="169" operator="containsText" text="NEW">
      <formula>NOT(ISERROR(SEARCH("NEW",AR49)))</formula>
    </cfRule>
  </conditionalFormatting>
  <conditionalFormatting sqref="AR12">
    <cfRule type="containsText" dxfId="1518" priority="166" operator="containsText" text="DONE">
      <formula>NOT(ISERROR(SEARCH("DONE",AR12)))</formula>
    </cfRule>
    <cfRule type="containsText" dxfId="1517" priority="167" operator="containsText" text="NEW">
      <formula>NOT(ISERROR(SEARCH("NEW",AR12)))</formula>
    </cfRule>
  </conditionalFormatting>
  <conditionalFormatting sqref="AR36">
    <cfRule type="containsText" dxfId="1516" priority="164" operator="containsText" text="DONE">
      <formula>NOT(ISERROR(SEARCH("DONE",AR36)))</formula>
    </cfRule>
    <cfRule type="containsText" dxfId="1515" priority="165" operator="containsText" text="NEW">
      <formula>NOT(ISERROR(SEARCH("NEW",AR36)))</formula>
    </cfRule>
  </conditionalFormatting>
  <conditionalFormatting sqref="B10">
    <cfRule type="cellIs" dxfId="1514" priority="163" operator="equal">
      <formula>"System Closed"</formula>
    </cfRule>
  </conditionalFormatting>
  <conditionalFormatting sqref="G10">
    <cfRule type="cellIs" dxfId="1513" priority="162" operator="lessThan">
      <formula>5</formula>
    </cfRule>
  </conditionalFormatting>
  <conditionalFormatting sqref="AR14">
    <cfRule type="containsText" dxfId="1512" priority="160" operator="containsText" text="DONE">
      <formula>NOT(ISERROR(SEARCH("DONE",AR14)))</formula>
    </cfRule>
    <cfRule type="containsText" dxfId="1511" priority="161" operator="containsText" text="NEW">
      <formula>NOT(ISERROR(SEARCH("NEW",AR14)))</formula>
    </cfRule>
  </conditionalFormatting>
  <conditionalFormatting sqref="AR39">
    <cfRule type="containsText" dxfId="1510" priority="158" operator="containsText" text="DONE">
      <formula>NOT(ISERROR(SEARCH("DONE",AR39)))</formula>
    </cfRule>
    <cfRule type="containsText" dxfId="1509" priority="159" operator="containsText" text="NEW">
      <formula>NOT(ISERROR(SEARCH("NEW",AR39)))</formula>
    </cfRule>
  </conditionalFormatting>
  <conditionalFormatting sqref="AR50">
    <cfRule type="containsText" dxfId="1508" priority="156" operator="containsText" text="DONE">
      <formula>NOT(ISERROR(SEARCH("DONE",AR50)))</formula>
    </cfRule>
    <cfRule type="containsText" dxfId="1507" priority="157" operator="containsText" text="NEW">
      <formula>NOT(ISERROR(SEARCH("NEW",AR50)))</formula>
    </cfRule>
  </conditionalFormatting>
  <conditionalFormatting sqref="AR28">
    <cfRule type="containsText" dxfId="1506" priority="154" operator="containsText" text="DONE">
      <formula>NOT(ISERROR(SEARCH("DONE",AR28)))</formula>
    </cfRule>
    <cfRule type="containsText" dxfId="1505" priority="155" operator="containsText" text="NEW">
      <formula>NOT(ISERROR(SEARCH("NEW",AR28)))</formula>
    </cfRule>
  </conditionalFormatting>
  <conditionalFormatting sqref="AR6">
    <cfRule type="containsText" dxfId="1504" priority="152" operator="containsText" text="DONE">
      <formula>NOT(ISERROR(SEARCH("DONE",AR6)))</formula>
    </cfRule>
    <cfRule type="containsText" dxfId="1503" priority="153" operator="containsText" text="NEW">
      <formula>NOT(ISERROR(SEARCH("NEW",AR6)))</formula>
    </cfRule>
  </conditionalFormatting>
  <conditionalFormatting sqref="AR7">
    <cfRule type="containsText" dxfId="1502" priority="150" operator="containsText" text="DONE">
      <formula>NOT(ISERROR(SEARCH("DONE",AR7)))</formula>
    </cfRule>
    <cfRule type="containsText" dxfId="1501" priority="151" operator="containsText" text="NEW">
      <formula>NOT(ISERROR(SEARCH("NEW",AR7)))</formula>
    </cfRule>
  </conditionalFormatting>
  <conditionalFormatting sqref="AQ17">
    <cfRule type="containsText" dxfId="1500" priority="148" operator="containsText" text="DONE">
      <formula>NOT(ISERROR(SEARCH("DONE",AQ17)))</formula>
    </cfRule>
    <cfRule type="containsText" dxfId="1499" priority="149" operator="containsText" text="NEW">
      <formula>NOT(ISERROR(SEARCH("NEW",AQ17)))</formula>
    </cfRule>
  </conditionalFormatting>
  <conditionalFormatting sqref="AR19">
    <cfRule type="containsText" dxfId="1498" priority="146" operator="containsText" text="DONE">
      <formula>NOT(ISERROR(SEARCH("DONE",AR19)))</formula>
    </cfRule>
    <cfRule type="containsText" dxfId="1497" priority="147" operator="containsText" text="NEW">
      <formula>NOT(ISERROR(SEARCH("NEW",AR19)))</formula>
    </cfRule>
  </conditionalFormatting>
  <conditionalFormatting sqref="AR26">
    <cfRule type="containsText" dxfId="1496" priority="144" operator="containsText" text="DONE">
      <formula>NOT(ISERROR(SEARCH("DONE",AR26)))</formula>
    </cfRule>
    <cfRule type="containsText" dxfId="1495" priority="145" operator="containsText" text="NEW">
      <formula>NOT(ISERROR(SEARCH("NEW",AR26)))</formula>
    </cfRule>
  </conditionalFormatting>
  <conditionalFormatting sqref="AR43">
    <cfRule type="containsText" dxfId="1494" priority="142" operator="containsText" text="DONE">
      <formula>NOT(ISERROR(SEARCH("DONE",AR43)))</formula>
    </cfRule>
    <cfRule type="containsText" dxfId="1493" priority="143" operator="containsText" text="NEW">
      <formula>NOT(ISERROR(SEARCH("NEW",AR43)))</formula>
    </cfRule>
  </conditionalFormatting>
  <conditionalFormatting sqref="AR30">
    <cfRule type="containsText" dxfId="1492" priority="140" operator="containsText" text="DONE">
      <formula>NOT(ISERROR(SEARCH("DONE",AR30)))</formula>
    </cfRule>
    <cfRule type="containsText" dxfId="1491" priority="141" operator="containsText" text="NEW">
      <formula>NOT(ISERROR(SEARCH("NEW",AR30)))</formula>
    </cfRule>
  </conditionalFormatting>
  <conditionalFormatting sqref="AR16">
    <cfRule type="containsText" dxfId="1490" priority="138" operator="containsText" text="DONE">
      <formula>NOT(ISERROR(SEARCH("DONE",AR16)))</formula>
    </cfRule>
    <cfRule type="containsText" dxfId="1489" priority="139" operator="containsText" text="NEW">
      <formula>NOT(ISERROR(SEARCH("NEW",AR16)))</formula>
    </cfRule>
  </conditionalFormatting>
  <conditionalFormatting sqref="AR47">
    <cfRule type="containsText" dxfId="1488" priority="136" operator="containsText" text="DONE">
      <formula>NOT(ISERROR(SEARCH("DONE",AR47)))</formula>
    </cfRule>
    <cfRule type="containsText" dxfId="1487" priority="137" operator="containsText" text="NEW">
      <formula>NOT(ISERROR(SEARCH("NEW",AR47)))</formula>
    </cfRule>
  </conditionalFormatting>
  <conditionalFormatting sqref="AR4">
    <cfRule type="containsText" dxfId="1486" priority="134" operator="containsText" text="DONE">
      <formula>NOT(ISERROR(SEARCH("DONE",AR4)))</formula>
    </cfRule>
    <cfRule type="containsText" dxfId="1485" priority="135" operator="containsText" text="NEW">
      <formula>NOT(ISERROR(SEARCH("NEW",AR4)))</formula>
    </cfRule>
  </conditionalFormatting>
  <conditionalFormatting sqref="AR9">
    <cfRule type="containsText" dxfId="1484" priority="132" operator="containsText" text="DONE">
      <formula>NOT(ISERROR(SEARCH("DONE",AR9)))</formula>
    </cfRule>
    <cfRule type="containsText" dxfId="1483" priority="133" operator="containsText" text="NEW">
      <formula>NOT(ISERROR(SEARCH("NEW",AR9)))</formula>
    </cfRule>
  </conditionalFormatting>
  <conditionalFormatting sqref="AR20">
    <cfRule type="containsText" dxfId="1482" priority="130" operator="containsText" text="DONE">
      <formula>NOT(ISERROR(SEARCH("DONE",AR20)))</formula>
    </cfRule>
    <cfRule type="containsText" dxfId="1481" priority="131" operator="containsText" text="NEW">
      <formula>NOT(ISERROR(SEARCH("NEW",AR20)))</formula>
    </cfRule>
  </conditionalFormatting>
  <conditionalFormatting sqref="AR53">
    <cfRule type="containsText" dxfId="1480" priority="128" operator="containsText" text="DONE">
      <formula>NOT(ISERROR(SEARCH("DONE",AR53)))</formula>
    </cfRule>
    <cfRule type="containsText" dxfId="1479" priority="129" operator="containsText" text="NEW">
      <formula>NOT(ISERROR(SEARCH("NEW",AR53)))</formula>
    </cfRule>
  </conditionalFormatting>
  <conditionalFormatting sqref="AR8">
    <cfRule type="containsText" dxfId="1478" priority="126" operator="containsText" text="DONE">
      <formula>NOT(ISERROR(SEARCH("DONE",AR8)))</formula>
    </cfRule>
    <cfRule type="containsText" dxfId="1477" priority="127" operator="containsText" text="NEW">
      <formula>NOT(ISERROR(SEARCH("NEW",AR8)))</formula>
    </cfRule>
  </conditionalFormatting>
  <conditionalFormatting sqref="AR46">
    <cfRule type="containsText" dxfId="1476" priority="124" operator="containsText" text="DONE">
      <formula>NOT(ISERROR(SEARCH("DONE",AR46)))</formula>
    </cfRule>
    <cfRule type="containsText" dxfId="1475" priority="125" operator="containsText" text="NEW">
      <formula>NOT(ISERROR(SEARCH("NEW",AR46)))</formula>
    </cfRule>
  </conditionalFormatting>
  <conditionalFormatting sqref="AR17">
    <cfRule type="containsText" dxfId="1474" priority="122" operator="containsText" text="DONE">
      <formula>NOT(ISERROR(SEARCH("DONE",AR17)))</formula>
    </cfRule>
    <cfRule type="containsText" dxfId="1473" priority="123" operator="containsText" text="NEW">
      <formula>NOT(ISERROR(SEARCH("NEW",AR17)))</formula>
    </cfRule>
  </conditionalFormatting>
  <conditionalFormatting sqref="AR45">
    <cfRule type="containsText" dxfId="1472" priority="120" operator="containsText" text="DONE">
      <formula>NOT(ISERROR(SEARCH("DONE",AR45)))</formula>
    </cfRule>
    <cfRule type="containsText" dxfId="1471" priority="121" operator="containsText" text="NEW">
      <formula>NOT(ISERROR(SEARCH("NEW",AR45)))</formula>
    </cfRule>
  </conditionalFormatting>
  <conditionalFormatting sqref="AS79:AS212 AS54:AS57 AS61:AS69">
    <cfRule type="containsText" dxfId="1470" priority="118" operator="containsText" text="DONE">
      <formula>NOT(ISERROR(SEARCH("DONE",AS54)))</formula>
    </cfRule>
    <cfRule type="containsText" dxfId="1469" priority="119" operator="containsText" text="NEW">
      <formula>NOT(ISERROR(SEARCH("NEW",AS54)))</formula>
    </cfRule>
  </conditionalFormatting>
  <conditionalFormatting sqref="AS74:AS75">
    <cfRule type="containsText" dxfId="1468" priority="116" operator="containsText" text="DONE">
      <formula>NOT(ISERROR(SEARCH("DONE",AS74)))</formula>
    </cfRule>
    <cfRule type="containsText" dxfId="1467" priority="117" operator="containsText" text="NEW">
      <formula>NOT(ISERROR(SEARCH("NEW",AS74)))</formula>
    </cfRule>
  </conditionalFormatting>
  <conditionalFormatting sqref="AS1:AS3 AS71 AS21 AS213:AS1048576">
    <cfRule type="containsText" dxfId="1466" priority="114" operator="containsText" text="DONE">
      <formula>NOT(ISERROR(SEARCH("DONE",AS1)))</formula>
    </cfRule>
    <cfRule type="containsText" dxfId="1465" priority="115" operator="containsText" text="NEW">
      <formula>NOT(ISERROR(SEARCH("NEW",AS1)))</formula>
    </cfRule>
  </conditionalFormatting>
  <conditionalFormatting sqref="AS72">
    <cfRule type="containsText" dxfId="1464" priority="112" operator="containsText" text="DONE">
      <formula>NOT(ISERROR(SEARCH("DONE",AS72)))</formula>
    </cfRule>
    <cfRule type="containsText" dxfId="1463" priority="113" operator="containsText" text="NEW">
      <formula>NOT(ISERROR(SEARCH("NEW",AS72)))</formula>
    </cfRule>
  </conditionalFormatting>
  <conditionalFormatting sqref="AS73">
    <cfRule type="containsText" dxfId="1462" priority="110" operator="containsText" text="DONE">
      <formula>NOT(ISERROR(SEARCH("DONE",AS73)))</formula>
    </cfRule>
    <cfRule type="containsText" dxfId="1461" priority="111" operator="containsText" text="NEW">
      <formula>NOT(ISERROR(SEARCH("NEW",AS73)))</formula>
    </cfRule>
  </conditionalFormatting>
  <conditionalFormatting sqref="AS42">
    <cfRule type="containsText" dxfId="1460" priority="108" operator="containsText" text="DONE">
      <formula>NOT(ISERROR(SEARCH("DONE",AS42)))</formula>
    </cfRule>
    <cfRule type="containsText" dxfId="1459" priority="109" operator="containsText" text="NEW">
      <formula>NOT(ISERROR(SEARCH("NEW",AS42)))</formula>
    </cfRule>
  </conditionalFormatting>
  <conditionalFormatting sqref="AS23">
    <cfRule type="containsText" dxfId="1458" priority="106" operator="containsText" text="DONE">
      <formula>NOT(ISERROR(SEARCH("DONE",AS23)))</formula>
    </cfRule>
    <cfRule type="containsText" dxfId="1457" priority="107" operator="containsText" text="NEW">
      <formula>NOT(ISERROR(SEARCH("NEW",AS23)))</formula>
    </cfRule>
  </conditionalFormatting>
  <conditionalFormatting sqref="AS24">
    <cfRule type="containsText" dxfId="1456" priority="104" operator="containsText" text="DONE">
      <formula>NOT(ISERROR(SEARCH("DONE",AS24)))</formula>
    </cfRule>
    <cfRule type="containsText" dxfId="1455" priority="105" operator="containsText" text="NEW">
      <formula>NOT(ISERROR(SEARCH("NEW",AS24)))</formula>
    </cfRule>
  </conditionalFormatting>
  <conditionalFormatting sqref="AS5">
    <cfRule type="containsText" dxfId="1454" priority="102" operator="containsText" text="DONE">
      <formula>NOT(ISERROR(SEARCH("DONE",AS5)))</formula>
    </cfRule>
    <cfRule type="containsText" dxfId="1453" priority="103" operator="containsText" text="NEW">
      <formula>NOT(ISERROR(SEARCH("NEW",AS5)))</formula>
    </cfRule>
  </conditionalFormatting>
  <conditionalFormatting sqref="AS29">
    <cfRule type="containsText" dxfId="1452" priority="100" operator="containsText" text="DONE">
      <formula>NOT(ISERROR(SEARCH("DONE",AS29)))</formula>
    </cfRule>
    <cfRule type="containsText" dxfId="1451" priority="101" operator="containsText" text="NEW">
      <formula>NOT(ISERROR(SEARCH("NEW",AS29)))</formula>
    </cfRule>
  </conditionalFormatting>
  <conditionalFormatting sqref="AS35">
    <cfRule type="containsText" dxfId="1450" priority="98" operator="containsText" text="DONE">
      <formula>NOT(ISERROR(SEARCH("DONE",AS35)))</formula>
    </cfRule>
    <cfRule type="containsText" dxfId="1449" priority="99" operator="containsText" text="NEW">
      <formula>NOT(ISERROR(SEARCH("NEW",AS35)))</formula>
    </cfRule>
  </conditionalFormatting>
  <conditionalFormatting sqref="AS58">
    <cfRule type="containsText" dxfId="1448" priority="96" operator="containsText" text="DONE">
      <formula>NOT(ISERROR(SEARCH("DONE",AS58)))</formula>
    </cfRule>
    <cfRule type="containsText" dxfId="1447" priority="97" operator="containsText" text="NEW">
      <formula>NOT(ISERROR(SEARCH("NEW",AS58)))</formula>
    </cfRule>
  </conditionalFormatting>
  <conditionalFormatting sqref="AS34">
    <cfRule type="containsText" dxfId="1446" priority="94" operator="containsText" text="DONE">
      <formula>NOT(ISERROR(SEARCH("DONE",AS34)))</formula>
    </cfRule>
    <cfRule type="containsText" dxfId="1445" priority="95" operator="containsText" text="NEW">
      <formula>NOT(ISERROR(SEARCH("NEW",AS34)))</formula>
    </cfRule>
  </conditionalFormatting>
  <conditionalFormatting sqref="AS22">
    <cfRule type="containsText" dxfId="1444" priority="92" operator="containsText" text="DONE">
      <formula>NOT(ISERROR(SEARCH("DONE",AS22)))</formula>
    </cfRule>
    <cfRule type="containsText" dxfId="1443" priority="93" operator="containsText" text="NEW">
      <formula>NOT(ISERROR(SEARCH("NEW",AS22)))</formula>
    </cfRule>
  </conditionalFormatting>
  <conditionalFormatting sqref="AS59">
    <cfRule type="containsText" dxfId="1442" priority="90" operator="containsText" text="DONE">
      <formula>NOT(ISERROR(SEARCH("DONE",AS59)))</formula>
    </cfRule>
    <cfRule type="containsText" dxfId="1441" priority="91" operator="containsText" text="NEW">
      <formula>NOT(ISERROR(SEARCH("NEW",AS59)))</formula>
    </cfRule>
  </conditionalFormatting>
  <conditionalFormatting sqref="AS60">
    <cfRule type="containsText" dxfId="1440" priority="88" operator="containsText" text="DONE">
      <formula>NOT(ISERROR(SEARCH("DONE",AS60)))</formula>
    </cfRule>
    <cfRule type="containsText" dxfId="1439" priority="89" operator="containsText" text="NEW">
      <formula>NOT(ISERROR(SEARCH("NEW",AS60)))</formula>
    </cfRule>
  </conditionalFormatting>
  <conditionalFormatting sqref="AS31">
    <cfRule type="containsText" dxfId="1438" priority="86" operator="containsText" text="DONE">
      <formula>NOT(ISERROR(SEARCH("DONE",AS31)))</formula>
    </cfRule>
    <cfRule type="containsText" dxfId="1437" priority="87" operator="containsText" text="NEW">
      <formula>NOT(ISERROR(SEARCH("NEW",AS31)))</formula>
    </cfRule>
  </conditionalFormatting>
  <conditionalFormatting sqref="AS40">
    <cfRule type="containsText" dxfId="1436" priority="84" operator="containsText" text="DONE">
      <formula>NOT(ISERROR(SEARCH("DONE",AS40)))</formula>
    </cfRule>
    <cfRule type="containsText" dxfId="1435" priority="85" operator="containsText" text="NEW">
      <formula>NOT(ISERROR(SEARCH("NEW",AS40)))</formula>
    </cfRule>
  </conditionalFormatting>
  <conditionalFormatting sqref="AS51">
    <cfRule type="containsText" dxfId="1434" priority="82" operator="containsText" text="DONE">
      <formula>NOT(ISERROR(SEARCH("DONE",AS51)))</formula>
    </cfRule>
    <cfRule type="containsText" dxfId="1433" priority="83" operator="containsText" text="NEW">
      <formula>NOT(ISERROR(SEARCH("NEW",AS51)))</formula>
    </cfRule>
  </conditionalFormatting>
  <conditionalFormatting sqref="AS44">
    <cfRule type="containsText" dxfId="1432" priority="80" operator="containsText" text="DONE">
      <formula>NOT(ISERROR(SEARCH("DONE",AS44)))</formula>
    </cfRule>
    <cfRule type="containsText" dxfId="1431" priority="81" operator="containsText" text="NEW">
      <formula>NOT(ISERROR(SEARCH("NEW",AS44)))</formula>
    </cfRule>
  </conditionalFormatting>
  <conditionalFormatting sqref="AS76">
    <cfRule type="containsText" dxfId="1430" priority="78" operator="containsText" text="DONE">
      <formula>NOT(ISERROR(SEARCH("DONE",AS76)))</formula>
    </cfRule>
    <cfRule type="containsText" dxfId="1429" priority="79" operator="containsText" text="NEW">
      <formula>NOT(ISERROR(SEARCH("NEW",AS76)))</formula>
    </cfRule>
  </conditionalFormatting>
  <conditionalFormatting sqref="AS78">
    <cfRule type="containsText" dxfId="1428" priority="74" operator="containsText" text="DONE">
      <formula>NOT(ISERROR(SEARCH("DONE",AS78)))</formula>
    </cfRule>
    <cfRule type="containsText" dxfId="1427" priority="75" operator="containsText" text="NEW">
      <formula>NOT(ISERROR(SEARCH("NEW",AS78)))</formula>
    </cfRule>
  </conditionalFormatting>
  <conditionalFormatting sqref="AS77">
    <cfRule type="containsText" dxfId="1426" priority="76" operator="containsText" text="DONE">
      <formula>NOT(ISERROR(SEARCH("DONE",AS77)))</formula>
    </cfRule>
    <cfRule type="containsText" dxfId="1425" priority="77" operator="containsText" text="NEW">
      <formula>NOT(ISERROR(SEARCH("NEW",AS77)))</formula>
    </cfRule>
  </conditionalFormatting>
  <conditionalFormatting sqref="AS52">
    <cfRule type="containsText" dxfId="1424" priority="72" operator="containsText" text="DONE">
      <formula>NOT(ISERROR(SEARCH("DONE",AS52)))</formula>
    </cfRule>
    <cfRule type="containsText" dxfId="1423" priority="73" operator="containsText" text="NEW">
      <formula>NOT(ISERROR(SEARCH("NEW",AS52)))</formula>
    </cfRule>
  </conditionalFormatting>
  <conditionalFormatting sqref="AS10">
    <cfRule type="containsText" dxfId="1422" priority="70" operator="containsText" text="DONE">
      <formula>NOT(ISERROR(SEARCH("DONE",AS10)))</formula>
    </cfRule>
    <cfRule type="containsText" dxfId="1421" priority="71" operator="containsText" text="NEW">
      <formula>NOT(ISERROR(SEARCH("NEW",AS10)))</formula>
    </cfRule>
  </conditionalFormatting>
  <conditionalFormatting sqref="AS11">
    <cfRule type="containsText" dxfId="1420" priority="68" operator="containsText" text="DONE">
      <formula>NOT(ISERROR(SEARCH("DONE",AS11)))</formula>
    </cfRule>
    <cfRule type="containsText" dxfId="1419" priority="69" operator="containsText" text="NEW">
      <formula>NOT(ISERROR(SEARCH("NEW",AS11)))</formula>
    </cfRule>
  </conditionalFormatting>
  <conditionalFormatting sqref="AS48">
    <cfRule type="containsText" dxfId="1418" priority="66" operator="containsText" text="DONE">
      <formula>NOT(ISERROR(SEARCH("DONE",AS48)))</formula>
    </cfRule>
    <cfRule type="containsText" dxfId="1417" priority="67" operator="containsText" text="NEW">
      <formula>NOT(ISERROR(SEARCH("NEW",AS48)))</formula>
    </cfRule>
  </conditionalFormatting>
  <conditionalFormatting sqref="AS41">
    <cfRule type="containsText" dxfId="1416" priority="64" operator="containsText" text="DONE">
      <formula>NOT(ISERROR(SEARCH("DONE",AS41)))</formula>
    </cfRule>
    <cfRule type="containsText" dxfId="1415" priority="65" operator="containsText" text="NEW">
      <formula>NOT(ISERROR(SEARCH("NEW",AS41)))</formula>
    </cfRule>
  </conditionalFormatting>
  <conditionalFormatting sqref="AS49">
    <cfRule type="containsText" dxfId="1414" priority="62" operator="containsText" text="DONE">
      <formula>NOT(ISERROR(SEARCH("DONE",AS49)))</formula>
    </cfRule>
    <cfRule type="containsText" dxfId="1413" priority="63" operator="containsText" text="NEW">
      <formula>NOT(ISERROR(SEARCH("NEW",AS49)))</formula>
    </cfRule>
  </conditionalFormatting>
  <conditionalFormatting sqref="AS14">
    <cfRule type="containsText" dxfId="1412" priority="60" operator="containsText" text="DONE">
      <formula>NOT(ISERROR(SEARCH("DONE",AS14)))</formula>
    </cfRule>
    <cfRule type="containsText" dxfId="1411" priority="61" operator="containsText" text="NEW">
      <formula>NOT(ISERROR(SEARCH("NEW",AS14)))</formula>
    </cfRule>
  </conditionalFormatting>
  <conditionalFormatting sqref="AS39">
    <cfRule type="containsText" dxfId="1410" priority="58" operator="containsText" text="DONE">
      <formula>NOT(ISERROR(SEARCH("DONE",AS39)))</formula>
    </cfRule>
    <cfRule type="containsText" dxfId="1409" priority="59" operator="containsText" text="NEW">
      <formula>NOT(ISERROR(SEARCH("NEW",AS39)))</formula>
    </cfRule>
  </conditionalFormatting>
  <conditionalFormatting sqref="AS28">
    <cfRule type="containsText" dxfId="1408" priority="56" operator="containsText" text="DONE">
      <formula>NOT(ISERROR(SEARCH("DONE",AS28)))</formula>
    </cfRule>
    <cfRule type="containsText" dxfId="1407" priority="57" operator="containsText" text="NEW">
      <formula>NOT(ISERROR(SEARCH("NEW",AS28)))</formula>
    </cfRule>
  </conditionalFormatting>
  <conditionalFormatting sqref="AS53">
    <cfRule type="containsText" dxfId="1406" priority="54" operator="containsText" text="DONE">
      <formula>NOT(ISERROR(SEARCH("DONE",AS53)))</formula>
    </cfRule>
    <cfRule type="containsText" dxfId="1405" priority="55" operator="containsText" text="NEW">
      <formula>NOT(ISERROR(SEARCH("NEW",AS53)))</formula>
    </cfRule>
  </conditionalFormatting>
  <conditionalFormatting sqref="AS17">
    <cfRule type="containsText" dxfId="1404" priority="52" operator="containsText" text="DONE">
      <formula>NOT(ISERROR(SEARCH("DONE",AS17)))</formula>
    </cfRule>
    <cfRule type="containsText" dxfId="1403" priority="53" operator="containsText" text="NEW">
      <formula>NOT(ISERROR(SEARCH("NEW",AS17)))</formula>
    </cfRule>
  </conditionalFormatting>
  <conditionalFormatting sqref="AS37">
    <cfRule type="containsText" dxfId="1402" priority="50" operator="containsText" text="DONE">
      <formula>NOT(ISERROR(SEARCH("DONE",AS37)))</formula>
    </cfRule>
    <cfRule type="containsText" dxfId="1401" priority="51" operator="containsText" text="NEW">
      <formula>NOT(ISERROR(SEARCH("NEW",AS37)))</formula>
    </cfRule>
  </conditionalFormatting>
  <conditionalFormatting sqref="AS13">
    <cfRule type="containsText" dxfId="1400" priority="48" operator="containsText" text="DONE">
      <formula>NOT(ISERROR(SEARCH("DONE",AS13)))</formula>
    </cfRule>
    <cfRule type="containsText" dxfId="1399" priority="49" operator="containsText" text="NEW">
      <formula>NOT(ISERROR(SEARCH("NEW",AS13)))</formula>
    </cfRule>
  </conditionalFormatting>
  <conditionalFormatting sqref="AS15">
    <cfRule type="containsText" dxfId="1398" priority="46" operator="containsText" text="DONE">
      <formula>NOT(ISERROR(SEARCH("DONE",AS15)))</formula>
    </cfRule>
    <cfRule type="containsText" dxfId="1397" priority="47" operator="containsText" text="NEW">
      <formula>NOT(ISERROR(SEARCH("NEW",AS15)))</formula>
    </cfRule>
  </conditionalFormatting>
  <conditionalFormatting sqref="AS25">
    <cfRule type="containsText" dxfId="1396" priority="44" operator="containsText" text="DONE">
      <formula>NOT(ISERROR(SEARCH("DONE",AS25)))</formula>
    </cfRule>
    <cfRule type="containsText" dxfId="1395" priority="45" operator="containsText" text="NEW">
      <formula>NOT(ISERROR(SEARCH("NEW",AS25)))</formula>
    </cfRule>
  </conditionalFormatting>
  <conditionalFormatting sqref="AS50">
    <cfRule type="containsText" dxfId="1394" priority="42" operator="containsText" text="DONE">
      <formula>NOT(ISERROR(SEARCH("DONE",AS50)))</formula>
    </cfRule>
    <cfRule type="containsText" dxfId="1393" priority="43" operator="containsText" text="NEW">
      <formula>NOT(ISERROR(SEARCH("NEW",AS50)))</formula>
    </cfRule>
  </conditionalFormatting>
  <conditionalFormatting sqref="AS6">
    <cfRule type="containsText" dxfId="1392" priority="40" operator="containsText" text="DONE">
      <formula>NOT(ISERROR(SEARCH("DONE",AS6)))</formula>
    </cfRule>
    <cfRule type="containsText" dxfId="1391" priority="41" operator="containsText" text="NEW">
      <formula>NOT(ISERROR(SEARCH("NEW",AS6)))</formula>
    </cfRule>
  </conditionalFormatting>
  <conditionalFormatting sqref="AS32">
    <cfRule type="containsText" dxfId="1390" priority="38" operator="containsText" text="DONE">
      <formula>NOT(ISERROR(SEARCH("DONE",AS32)))</formula>
    </cfRule>
    <cfRule type="containsText" dxfId="1389" priority="39" operator="containsText" text="NEW">
      <formula>NOT(ISERROR(SEARCH("NEW",AS32)))</formula>
    </cfRule>
  </conditionalFormatting>
  <conditionalFormatting sqref="AS36">
    <cfRule type="containsText" dxfId="1388" priority="36" operator="containsText" text="DONE">
      <formula>NOT(ISERROR(SEARCH("DONE",AS36)))</formula>
    </cfRule>
    <cfRule type="containsText" dxfId="1387" priority="37" operator="containsText" text="NEW">
      <formula>NOT(ISERROR(SEARCH("NEW",AS36)))</formula>
    </cfRule>
  </conditionalFormatting>
  <conditionalFormatting sqref="AS43">
    <cfRule type="containsText" dxfId="1386" priority="34" operator="containsText" text="DONE">
      <formula>NOT(ISERROR(SEARCH("DONE",AS43)))</formula>
    </cfRule>
    <cfRule type="containsText" dxfId="1385" priority="35" operator="containsText" text="NEW">
      <formula>NOT(ISERROR(SEARCH("NEW",AS43)))</formula>
    </cfRule>
  </conditionalFormatting>
  <conditionalFormatting sqref="AS7">
    <cfRule type="containsText" dxfId="1384" priority="32" operator="containsText" text="DONE">
      <formula>NOT(ISERROR(SEARCH("DONE",AS7)))</formula>
    </cfRule>
    <cfRule type="containsText" dxfId="1383" priority="33" operator="containsText" text="NEW">
      <formula>NOT(ISERROR(SEARCH("NEW",AS7)))</formula>
    </cfRule>
  </conditionalFormatting>
  <conditionalFormatting sqref="AS19">
    <cfRule type="containsText" dxfId="1382" priority="30" operator="containsText" text="DONE">
      <formula>NOT(ISERROR(SEARCH("DONE",AS19)))</formula>
    </cfRule>
    <cfRule type="containsText" dxfId="1381" priority="31" operator="containsText" text="NEW">
      <formula>NOT(ISERROR(SEARCH("NEW",AS19)))</formula>
    </cfRule>
  </conditionalFormatting>
  <conditionalFormatting sqref="AS16">
    <cfRule type="containsText" dxfId="1380" priority="28" operator="containsText" text="DONE">
      <formula>NOT(ISERROR(SEARCH("DONE",AS16)))</formula>
    </cfRule>
    <cfRule type="containsText" dxfId="1379" priority="29" operator="containsText" text="NEW">
      <formula>NOT(ISERROR(SEARCH("NEW",AS16)))</formula>
    </cfRule>
  </conditionalFormatting>
  <conditionalFormatting sqref="AS12">
    <cfRule type="containsText" dxfId="1378" priority="26" operator="containsText" text="DONE">
      <formula>NOT(ISERROR(SEARCH("DONE",AS12)))</formula>
    </cfRule>
    <cfRule type="containsText" dxfId="1377" priority="27" operator="containsText" text="NEW">
      <formula>NOT(ISERROR(SEARCH("NEW",AS12)))</formula>
    </cfRule>
  </conditionalFormatting>
  <conditionalFormatting sqref="AS47">
    <cfRule type="containsText" dxfId="1376" priority="24" operator="containsText" text="DONE">
      <formula>NOT(ISERROR(SEARCH("DONE",AS47)))</formula>
    </cfRule>
    <cfRule type="containsText" dxfId="1375" priority="25" operator="containsText" text="NEW">
      <formula>NOT(ISERROR(SEARCH("NEW",AS47)))</formula>
    </cfRule>
  </conditionalFormatting>
  <conditionalFormatting sqref="AS46">
    <cfRule type="containsText" dxfId="1374" priority="22" operator="containsText" text="DONE">
      <formula>NOT(ISERROR(SEARCH("DONE",AS46)))</formula>
    </cfRule>
    <cfRule type="containsText" dxfId="1373" priority="23" operator="containsText" text="NEW">
      <formula>NOT(ISERROR(SEARCH("NEW",AS46)))</formula>
    </cfRule>
  </conditionalFormatting>
  <conditionalFormatting sqref="AS8">
    <cfRule type="containsText" dxfId="1372" priority="20" operator="containsText" text="DONE">
      <formula>NOT(ISERROR(SEARCH("DONE",AS8)))</formula>
    </cfRule>
    <cfRule type="containsText" dxfId="1371" priority="21" operator="containsText" text="NEW">
      <formula>NOT(ISERROR(SEARCH("NEW",AS8)))</formula>
    </cfRule>
  </conditionalFormatting>
  <conditionalFormatting sqref="AS45">
    <cfRule type="containsText" dxfId="1370" priority="18" operator="containsText" text="DONE">
      <formula>NOT(ISERROR(SEARCH("DONE",AS45)))</formula>
    </cfRule>
    <cfRule type="containsText" dxfId="1369" priority="19" operator="containsText" text="NEW">
      <formula>NOT(ISERROR(SEARCH("NEW",AS45)))</formula>
    </cfRule>
  </conditionalFormatting>
  <conditionalFormatting sqref="AS18">
    <cfRule type="containsText" dxfId="1368" priority="16" operator="containsText" text="DONE">
      <formula>NOT(ISERROR(SEARCH("DONE",AS18)))</formula>
    </cfRule>
    <cfRule type="containsText" dxfId="1367" priority="17" operator="containsText" text="NEW">
      <formula>NOT(ISERROR(SEARCH("NEW",AS18)))</formula>
    </cfRule>
  </conditionalFormatting>
  <conditionalFormatting sqref="AS30">
    <cfRule type="containsText" dxfId="1366" priority="14" operator="containsText" text="DONE">
      <formula>NOT(ISERROR(SEARCH("DONE",AS30)))</formula>
    </cfRule>
    <cfRule type="containsText" dxfId="1365" priority="15" operator="containsText" text="NEW">
      <formula>NOT(ISERROR(SEARCH("NEW",AS30)))</formula>
    </cfRule>
  </conditionalFormatting>
  <conditionalFormatting sqref="AS4">
    <cfRule type="containsText" dxfId="1364" priority="12" operator="containsText" text="DONE">
      <formula>NOT(ISERROR(SEARCH("DONE",AS4)))</formula>
    </cfRule>
    <cfRule type="containsText" dxfId="1363" priority="13" operator="containsText" text="NEW">
      <formula>NOT(ISERROR(SEARCH("NEW",AS4)))</formula>
    </cfRule>
  </conditionalFormatting>
  <conditionalFormatting sqref="AS9">
    <cfRule type="containsText" dxfId="1362" priority="10" operator="containsText" text="DONE">
      <formula>NOT(ISERROR(SEARCH("DONE",AS9)))</formula>
    </cfRule>
    <cfRule type="containsText" dxfId="1361" priority="11" operator="containsText" text="NEW">
      <formula>NOT(ISERROR(SEARCH("NEW",AS9)))</formula>
    </cfRule>
  </conditionalFormatting>
  <conditionalFormatting sqref="AS20">
    <cfRule type="containsText" dxfId="1360" priority="8" operator="containsText" text="DONE">
      <formula>NOT(ISERROR(SEARCH("DONE",AS20)))</formula>
    </cfRule>
    <cfRule type="containsText" dxfId="1359" priority="9" operator="containsText" text="NEW">
      <formula>NOT(ISERROR(SEARCH("NEW",AS20)))</formula>
    </cfRule>
  </conditionalFormatting>
  <conditionalFormatting sqref="AS26">
    <cfRule type="containsText" dxfId="1358" priority="6" operator="containsText" text="DONE">
      <formula>NOT(ISERROR(SEARCH("DONE",AS26)))</formula>
    </cfRule>
    <cfRule type="containsText" dxfId="1357" priority="7" operator="containsText" text="NEW">
      <formula>NOT(ISERROR(SEARCH("NEW",AS26)))</formula>
    </cfRule>
  </conditionalFormatting>
  <conditionalFormatting sqref="AS27">
    <cfRule type="containsText" dxfId="1356" priority="4" operator="containsText" text="DONE">
      <formula>NOT(ISERROR(SEARCH("DONE",AS27)))</formula>
    </cfRule>
    <cfRule type="containsText" dxfId="1355" priority="5" operator="containsText" text="NEW">
      <formula>NOT(ISERROR(SEARCH("NEW",AS27)))</formula>
    </cfRule>
  </conditionalFormatting>
  <conditionalFormatting sqref="AS33">
    <cfRule type="containsText" dxfId="1354" priority="2" operator="containsText" text="DONE">
      <formula>NOT(ISERROR(SEARCH("DONE",AS33)))</formula>
    </cfRule>
    <cfRule type="containsText" dxfId="1353" priority="3" operator="containsText" text="NEW">
      <formula>NOT(ISERROR(SEARCH("NEW",AS33)))</formula>
    </cfRule>
  </conditionalFormatting>
  <conditionalFormatting sqref="G59">
    <cfRule type="cellIs" dxfId="1352" priority="1" operator="notEqual">
      <formula>0</formula>
    </cfRule>
  </conditionalFormatting>
  <pageMargins left="0.75" right="0.25" top="0.75" bottom="0.75" header="0.3" footer="0.3"/>
  <pageSetup scale="4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557"/>
  <sheetViews>
    <sheetView zoomScale="90" zoomScaleNormal="90" workbookViewId="0">
      <pane xSplit="3" ySplit="3" topLeftCell="E37" activePane="bottomRight" state="frozen"/>
      <selection pane="topRight" activeCell="D1" sqref="D1"/>
      <selection pane="bottomLeft" activeCell="A4" sqref="A4"/>
      <selection pane="bottomRight" activeCell="AA7" sqref="AA7"/>
    </sheetView>
  </sheetViews>
  <sheetFormatPr defaultColWidth="12.42578125" defaultRowHeight="12.75" x14ac:dyDescent="0.2"/>
  <cols>
    <col min="1" max="1" width="15.42578125" style="321" customWidth="1"/>
    <col min="2" max="2" width="11.28515625" style="321" customWidth="1"/>
    <col min="3" max="3" width="23.140625" style="321" customWidth="1"/>
    <col min="4" max="7" width="13.140625" style="321" customWidth="1"/>
    <col min="8" max="9" width="23.140625" style="321" customWidth="1"/>
    <col min="10" max="10" width="27" style="321" customWidth="1"/>
    <col min="11" max="11" width="0.140625" style="169" customWidth="1"/>
    <col min="12" max="12" width="25.5703125" style="169" hidden="1" customWidth="1"/>
    <col min="13" max="13" width="27.85546875" style="169" hidden="1" customWidth="1"/>
    <col min="14" max="14" width="15" style="169" hidden="1" customWidth="1"/>
    <col min="15" max="15" width="16.28515625" style="321" hidden="1" customWidth="1"/>
    <col min="16" max="17" width="17.85546875" style="156" hidden="1" customWidth="1"/>
    <col min="18" max="22" width="17.85546875" style="156" customWidth="1"/>
    <col min="23" max="27" width="21" style="156" customWidth="1"/>
    <col min="28" max="16384" width="12.42578125" style="156"/>
  </cols>
  <sheetData>
    <row r="1" spans="1:27" ht="23.25" x14ac:dyDescent="0.35">
      <c r="A1" s="325" t="s">
        <v>2360</v>
      </c>
      <c r="I1" s="383" t="s">
        <v>2588</v>
      </c>
      <c r="J1" s="384">
        <v>43740</v>
      </c>
      <c r="K1" s="321"/>
      <c r="L1" s="321"/>
      <c r="M1" s="321"/>
      <c r="N1" s="321"/>
    </row>
    <row r="2" spans="1:27" ht="16.5" customHeight="1" x14ac:dyDescent="0.2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7" ht="57.75" customHeight="1" thickBot="1" x14ac:dyDescent="0.35">
      <c r="A3" s="328" t="s">
        <v>1017</v>
      </c>
      <c r="B3" s="328" t="s">
        <v>2356</v>
      </c>
      <c r="C3" s="328" t="s">
        <v>0</v>
      </c>
      <c r="D3" s="328" t="s">
        <v>2378</v>
      </c>
      <c r="E3" s="328" t="s">
        <v>2450</v>
      </c>
      <c r="F3" s="328" t="s">
        <v>2451</v>
      </c>
      <c r="G3" s="328" t="s">
        <v>2454</v>
      </c>
      <c r="H3" s="328" t="s">
        <v>61</v>
      </c>
      <c r="I3" s="328" t="s">
        <v>62</v>
      </c>
      <c r="J3" s="328" t="s">
        <v>2362</v>
      </c>
      <c r="K3" s="328" t="s">
        <v>0</v>
      </c>
      <c r="L3" s="328" t="s">
        <v>61</v>
      </c>
      <c r="M3" s="328" t="s">
        <v>62</v>
      </c>
      <c r="N3" s="328" t="s">
        <v>86</v>
      </c>
      <c r="O3" s="329">
        <v>43358</v>
      </c>
      <c r="P3" s="329">
        <v>43753</v>
      </c>
      <c r="Q3" s="329">
        <v>43784</v>
      </c>
      <c r="R3" s="329">
        <v>43814</v>
      </c>
      <c r="S3" s="329">
        <v>43480</v>
      </c>
      <c r="T3" s="329">
        <v>43511</v>
      </c>
      <c r="U3" s="329">
        <v>43539</v>
      </c>
      <c r="V3" s="329">
        <v>43570</v>
      </c>
      <c r="W3" s="329">
        <v>43600</v>
      </c>
      <c r="X3" s="329">
        <v>43631</v>
      </c>
      <c r="Y3" s="329">
        <v>43661</v>
      </c>
      <c r="Z3" s="329">
        <v>43692</v>
      </c>
      <c r="AA3" s="329">
        <v>43723</v>
      </c>
    </row>
    <row r="4" spans="1:27" ht="57.75" customHeight="1" x14ac:dyDescent="0.2">
      <c r="A4" s="332" t="s">
        <v>1359</v>
      </c>
      <c r="B4" s="331" t="str">
        <f>VLOOKUP(A4,CER_SubK_PO_Status!A:N,9,FALSE)</f>
        <v>System Closed</v>
      </c>
      <c r="C4" s="331" t="str">
        <f>VLOOKUP(A4,CER_SubK_PO_Status!A:N,7,FALSE)</f>
        <v>ADVANCED ENG SYSTEMS LLC</v>
      </c>
      <c r="D4" s="363">
        <f>VLOOKUP(A4,CER_SubK_PO_Status!A:N,10,FALSE)/1000</f>
        <v>833.48490000000004</v>
      </c>
      <c r="E4" s="363">
        <f>VLOOKUP(A4,CER_SubK_PO_Status!A:N,11,FALSE)/1000</f>
        <v>833.48490000000004</v>
      </c>
      <c r="F4" s="363">
        <f>VLOOKUP(A4,CER_SubK_PO_Status!A:N,12,FALSE)/1000</f>
        <v>833.48490000000004</v>
      </c>
      <c r="G4" s="363">
        <f>D4-E4</f>
        <v>0</v>
      </c>
      <c r="H4" s="361" t="str">
        <f>VLOOKUP(A4,CER_SubK_PO_Status!A:N,5,FALSE)</f>
        <v>MELISSA TORRES</v>
      </c>
      <c r="I4" s="361" t="str">
        <f>RIGHT(VLOOKUP(A4,CER_SubK_PO_Status!A:N,14,FALSE),LEN(VLOOKUP(A4,CER_SubK_PO_Status!A:N,14,FALSE))-SEARCH("/",VLOOKUP(A4,CER_SubK_PO_Status!A:N,14,FALSE),1))</f>
        <v>C KAUFMANN</v>
      </c>
      <c r="J4" s="332"/>
      <c r="K4" s="331" t="s">
        <v>931</v>
      </c>
      <c r="L4" s="331" t="s">
        <v>77</v>
      </c>
      <c r="M4" s="333" t="s">
        <v>932</v>
      </c>
      <c r="N4" s="334"/>
      <c r="O4" s="376" t="s">
        <v>2702</v>
      </c>
      <c r="P4" s="376" t="s">
        <v>315</v>
      </c>
      <c r="Q4" s="375" t="s">
        <v>2741</v>
      </c>
      <c r="R4" s="376" t="s">
        <v>2753</v>
      </c>
      <c r="S4" s="376" t="s">
        <v>426</v>
      </c>
      <c r="T4" s="376" t="s">
        <v>2774</v>
      </c>
      <c r="U4" s="376" t="s">
        <v>2780</v>
      </c>
      <c r="V4" s="376" t="s">
        <v>2592</v>
      </c>
      <c r="W4" s="376" t="s">
        <v>222</v>
      </c>
      <c r="X4" s="376" t="s">
        <v>2811</v>
      </c>
      <c r="Y4" s="376" t="s">
        <v>491</v>
      </c>
      <c r="Z4" s="376" t="s">
        <v>2831</v>
      </c>
      <c r="AA4" s="376" t="s">
        <v>2702</v>
      </c>
    </row>
    <row r="5" spans="1:27" ht="57.75" customHeight="1" x14ac:dyDescent="0.2">
      <c r="A5" s="332" t="s">
        <v>1245</v>
      </c>
      <c r="B5" s="332" t="str">
        <f>VLOOKUP(A5,CER_SubK_PO_Status!A:N,9,FALSE)</f>
        <v>Open</v>
      </c>
      <c r="C5" s="332" t="str">
        <f>VLOOKUP(A5,CER_SubK_PO_Status!A:N,7,FALSE)</f>
        <v>AIR LIQUIDE ADVANCED TECH</v>
      </c>
      <c r="D5" s="363">
        <f>VLOOKUP(A5,CER_SubK_PO_Status!A:N,10,FALSE)/1000</f>
        <v>18607.622760000002</v>
      </c>
      <c r="E5" s="363">
        <f>VLOOKUP(A5,CER_SubK_PO_Status!A:N,11,FALSE)/1000</f>
        <v>17240.648109999998</v>
      </c>
      <c r="F5" s="363">
        <f>VLOOKUP(A5,CER_SubK_PO_Status!A:N,12,FALSE)/1000</f>
        <v>17240.610140000001</v>
      </c>
      <c r="G5" s="363">
        <f t="shared" ref="G5:G40" si="0">D5-E5</f>
        <v>1366.9746500000037</v>
      </c>
      <c r="H5" s="361" t="str">
        <f>VLOOKUP(A5,CER_SubK_PO_Status!A:N,5,FALSE)</f>
        <v>THEODORE PESHEHONOFF</v>
      </c>
      <c r="I5" s="361" t="str">
        <f>RIGHT(VLOOKUP(A5,CER_SubK_PO_Status!A:N,14,FALSE),LEN(VLOOKUP(A5,CER_SubK_PO_Status!A:N,14,FALSE))-SEARCH("/",VLOOKUP(A5,CER_SubK_PO_Status!A:N,14,FALSE),1))</f>
        <v xml:space="preserve">ARENIUS/MBEVINS </v>
      </c>
      <c r="J5" s="385"/>
      <c r="K5" s="332" t="s">
        <v>846</v>
      </c>
      <c r="L5" s="337" t="s">
        <v>900</v>
      </c>
      <c r="M5" s="338" t="s">
        <v>330</v>
      </c>
      <c r="N5" s="332" t="s">
        <v>454</v>
      </c>
      <c r="O5" s="375" t="s">
        <v>2703</v>
      </c>
      <c r="P5" s="375" t="s">
        <v>2720</v>
      </c>
      <c r="Q5" s="375" t="s">
        <v>2742</v>
      </c>
      <c r="R5" s="375" t="s">
        <v>2751</v>
      </c>
      <c r="S5" s="375" t="s">
        <v>426</v>
      </c>
      <c r="T5" s="375" t="s">
        <v>184</v>
      </c>
      <c r="U5" s="376" t="s">
        <v>2783</v>
      </c>
      <c r="V5" s="376" t="s">
        <v>2798</v>
      </c>
      <c r="W5" s="376" t="s">
        <v>2620</v>
      </c>
      <c r="X5" s="376" t="s">
        <v>230</v>
      </c>
      <c r="Y5" s="376" t="s">
        <v>2678</v>
      </c>
      <c r="Z5" s="376" t="s">
        <v>2832</v>
      </c>
      <c r="AA5" s="376" t="s">
        <v>594</v>
      </c>
    </row>
    <row r="6" spans="1:27" ht="57.75" customHeight="1" x14ac:dyDescent="0.2">
      <c r="A6" s="332" t="s">
        <v>1340</v>
      </c>
      <c r="B6" s="332" t="str">
        <f>VLOOKUP(A6,CER_SubK_PO_Status!A:N,9,FALSE)</f>
        <v>Closed</v>
      </c>
      <c r="C6" s="332" t="str">
        <f>VLOOKUP(A6,CER_SubK_PO_Status!A:N,7,FALSE)</f>
        <v>AIR LIQUIDE ADVANCED TECH</v>
      </c>
      <c r="D6" s="363">
        <f>VLOOKUP(A6,CER_SubK_PO_Status!A:N,10,FALSE)/1000</f>
        <v>4747.6329999999998</v>
      </c>
      <c r="E6" s="363">
        <f>VLOOKUP(A6,CER_SubK_PO_Status!A:N,11,FALSE)/1000</f>
        <v>4747.6329999999998</v>
      </c>
      <c r="F6" s="363">
        <f>VLOOKUP(A6,CER_SubK_PO_Status!A:N,12,FALSE)/1000</f>
        <v>4747.6329999999998</v>
      </c>
      <c r="G6" s="363">
        <f t="shared" si="0"/>
        <v>0</v>
      </c>
      <c r="H6" s="361" t="str">
        <f>VLOOKUP(A6,CER_SubK_PO_Status!A:N,5,FALSE)</f>
        <v>THEODORE PESHEHONOFF</v>
      </c>
      <c r="I6" s="361" t="str">
        <f>RIGHT(VLOOKUP(A6,CER_SubK_PO_Status!A:N,14,FALSE),LEN(VLOOKUP(A6,CER_SubK_PO_Status!A:N,14,FALSE))-SEARCH("/",VLOOKUP(A6,CER_SubK_PO_Status!A:N,14,FALSE),1))</f>
        <v>ARENIUS</v>
      </c>
      <c r="J6" s="385" t="s">
        <v>2506</v>
      </c>
      <c r="K6" s="332" t="s">
        <v>915</v>
      </c>
      <c r="L6" s="337" t="s">
        <v>900</v>
      </c>
      <c r="M6" s="338" t="s">
        <v>987</v>
      </c>
      <c r="N6" s="332"/>
      <c r="O6" s="375" t="s">
        <v>2707</v>
      </c>
      <c r="P6" s="375" t="s">
        <v>306</v>
      </c>
      <c r="Q6" s="375" t="s">
        <v>2741</v>
      </c>
      <c r="R6" s="376" t="s">
        <v>2753</v>
      </c>
      <c r="S6" s="376" t="s">
        <v>2757</v>
      </c>
      <c r="T6" s="376" t="s">
        <v>184</v>
      </c>
      <c r="U6" s="376" t="s">
        <v>2780</v>
      </c>
      <c r="V6" s="376" t="s">
        <v>2592</v>
      </c>
      <c r="W6" s="376" t="s">
        <v>2615</v>
      </c>
      <c r="X6" s="376" t="s">
        <v>2810</v>
      </c>
      <c r="Y6" s="376" t="s">
        <v>2677</v>
      </c>
      <c r="Z6" s="376" t="s">
        <v>2697</v>
      </c>
      <c r="AA6" s="376" t="s">
        <v>2702</v>
      </c>
    </row>
    <row r="7" spans="1:27" ht="54.95" customHeight="1" x14ac:dyDescent="0.2">
      <c r="A7" s="332" t="s">
        <v>2517</v>
      </c>
      <c r="B7" s="332" t="str">
        <f>VLOOKUP(A7,CER_SubK_PO_Status!A:N,9,FALSE)</f>
        <v>Open</v>
      </c>
      <c r="C7" s="332" t="str">
        <f>VLOOKUP(A7,CER_SubK_PO_Status!A:N,7,FALSE)</f>
        <v>AIR LIQUIDE ADVANCED TECH</v>
      </c>
      <c r="D7" s="363">
        <f>VLOOKUP(A7,CER_SubK_PO_Status!A:N,10,FALSE)/1000</f>
        <v>2512.855</v>
      </c>
      <c r="E7" s="363">
        <f>VLOOKUP(A7,CER_SubK_PO_Status!A:N,11,FALSE)/1000</f>
        <v>2487.7260000000001</v>
      </c>
      <c r="F7" s="363">
        <f>VLOOKUP(A7,CER_SubK_PO_Status!A:N,12,FALSE)/1000</f>
        <v>2487.7260000000001</v>
      </c>
      <c r="G7" s="363">
        <f t="shared" si="0"/>
        <v>25.128999999999905</v>
      </c>
      <c r="H7" s="362" t="str">
        <f>VLOOKUP(A7,CER_SubK_PO_Status!A:N,5,FALSE)</f>
        <v>THEODORE PESHEHONOFF</v>
      </c>
      <c r="I7" s="361" t="str">
        <f>RIGHT(VLOOKUP(A7,CER_SubK_PO_Status!A:N,14,FALSE),LEN(VLOOKUP(A7,CER_SubK_PO_Status!A:N,14,FALSE))-SEARCH("/",VLOOKUP(A7,CER_SubK_PO_Status!A:N,14,FALSE),1))</f>
        <v>NORTON</v>
      </c>
      <c r="J7" s="332" t="s">
        <v>2687</v>
      </c>
      <c r="K7" s="345"/>
      <c r="L7" s="345"/>
      <c r="M7" s="345"/>
      <c r="N7" s="345"/>
      <c r="O7" s="375" t="s">
        <v>2705</v>
      </c>
      <c r="P7" s="375" t="s">
        <v>2731</v>
      </c>
      <c r="Q7" s="375" t="s">
        <v>2741</v>
      </c>
      <c r="R7" s="375" t="s">
        <v>309</v>
      </c>
      <c r="S7" s="376" t="s">
        <v>2757</v>
      </c>
      <c r="T7" s="376" t="s">
        <v>2774</v>
      </c>
      <c r="U7" s="376" t="s">
        <v>2780</v>
      </c>
      <c r="V7" s="376" t="s">
        <v>2592</v>
      </c>
      <c r="W7" s="376" t="s">
        <v>2615</v>
      </c>
      <c r="X7" s="376" t="s">
        <v>2810</v>
      </c>
      <c r="Y7" s="376" t="s">
        <v>2677</v>
      </c>
      <c r="Z7" s="376" t="s">
        <v>2697</v>
      </c>
      <c r="AA7" s="376" t="s">
        <v>2707</v>
      </c>
    </row>
    <row r="8" spans="1:27" ht="57.75" customHeight="1" x14ac:dyDescent="0.2">
      <c r="A8" s="332" t="s">
        <v>1393</v>
      </c>
      <c r="B8" s="332" t="str">
        <f>VLOOKUP(A8,CER_SubK_PO_Status!A:N,9,FALSE)</f>
        <v>System Closed</v>
      </c>
      <c r="C8" s="332" t="str">
        <f>VLOOKUP(A8,CER_SubK_PO_Status!A:N,7,FALSE)</f>
        <v>BENNU GROUP INC</v>
      </c>
      <c r="D8" s="363">
        <f>VLOOKUP(A8,CER_SubK_PO_Status!A:N,10,FALSE)/1000</f>
        <v>923.38099999999997</v>
      </c>
      <c r="E8" s="363">
        <f>VLOOKUP(A8,CER_SubK_PO_Status!A:N,11,FALSE)/1000</f>
        <v>923.38099999999997</v>
      </c>
      <c r="F8" s="363">
        <f>VLOOKUP(A8,CER_SubK_PO_Status!A:N,12,FALSE)/1000</f>
        <v>923.38099999999997</v>
      </c>
      <c r="G8" s="363">
        <f t="shared" si="0"/>
        <v>0</v>
      </c>
      <c r="H8" s="361" t="str">
        <f>VLOOKUP(A8,CER_SubK_PO_Status!A:N,5,FALSE)</f>
        <v>MELISSA TORRES</v>
      </c>
      <c r="I8" s="361" t="str">
        <f>RIGHT(VLOOKUP(A8,CER_SubK_PO_Status!A:N,14,FALSE),LEN(VLOOKUP(A8,CER_SubK_PO_Status!A:N,14,FALSE))-SEARCH("/",VLOOKUP(A8,CER_SubK_PO_Status!A:N,14,FALSE),1))</f>
        <v>C KAUFMANN</v>
      </c>
      <c r="J8" s="332"/>
      <c r="K8" s="332" t="s">
        <v>940</v>
      </c>
      <c r="L8" s="332" t="s">
        <v>77</v>
      </c>
      <c r="M8" s="340" t="s">
        <v>932</v>
      </c>
      <c r="N8" s="341"/>
      <c r="O8" s="376" t="s">
        <v>2702</v>
      </c>
      <c r="P8" s="375" t="s">
        <v>2731</v>
      </c>
      <c r="Q8" s="375" t="s">
        <v>2741</v>
      </c>
      <c r="R8" s="376" t="s">
        <v>2753</v>
      </c>
      <c r="S8" s="376" t="s">
        <v>2760</v>
      </c>
      <c r="T8" s="376" t="s">
        <v>2774</v>
      </c>
      <c r="U8" s="376" t="s">
        <v>2780</v>
      </c>
      <c r="V8" s="376" t="s">
        <v>2592</v>
      </c>
      <c r="W8" s="376" t="s">
        <v>2800</v>
      </c>
      <c r="X8" s="376" t="s">
        <v>2810</v>
      </c>
      <c r="Y8" s="376" t="s">
        <v>2677</v>
      </c>
      <c r="Z8" s="376" t="s">
        <v>2697</v>
      </c>
      <c r="AA8" s="376" t="s">
        <v>2702</v>
      </c>
    </row>
    <row r="9" spans="1:27" ht="57.75" customHeight="1" x14ac:dyDescent="0.2">
      <c r="A9" s="332" t="s">
        <v>2804</v>
      </c>
      <c r="B9" s="332" t="str">
        <f>VLOOKUP(A9,CER_SubK_PO_Status!A:N,9,FALSE)</f>
        <v>System Closed</v>
      </c>
      <c r="C9" s="332" t="str">
        <f>VLOOKUP(A9,CER_SubK_PO_Status!A:N,7,FALSE)</f>
        <v>CARR ELECTRICAL TECHNOLOG</v>
      </c>
      <c r="D9" s="363">
        <f>VLOOKUP(A9,CER_SubK_PO_Status!A:N,10,FALSE)/1000</f>
        <v>778.54300000000001</v>
      </c>
      <c r="E9" s="363">
        <f>VLOOKUP(A9,CER_SubK_PO_Status!A:N,11,FALSE)/1000</f>
        <v>778.54300000000001</v>
      </c>
      <c r="F9" s="363">
        <f>VLOOKUP(A9,CER_SubK_PO_Status!A:N,12,FALSE)/1000</f>
        <v>778.54300000000001</v>
      </c>
      <c r="G9" s="363">
        <f t="shared" ref="G9" si="1">D9-E9</f>
        <v>0</v>
      </c>
      <c r="H9" s="361" t="str">
        <f>VLOOKUP(A9,CER_SubK_PO_Status!A:N,5,FALSE)</f>
        <v>MELISSA TORRES</v>
      </c>
      <c r="I9" s="361" t="str">
        <f>RIGHT(VLOOKUP(A9,CER_SubK_PO_Status!A:N,14,FALSE),LEN(VLOOKUP(A9,CER_SubK_PO_Status!A:N,14,FALSE))-SEARCH("/",VLOOKUP(A9,CER_SubK_PO_Status!A:N,14,FALSE),1))</f>
        <v>J WILLOUGHBY</v>
      </c>
      <c r="J9" s="332"/>
      <c r="K9" s="332"/>
      <c r="L9" s="332"/>
      <c r="M9" s="340"/>
      <c r="N9" s="341"/>
      <c r="O9" s="376"/>
      <c r="P9" s="375"/>
      <c r="Q9" s="375"/>
      <c r="R9" s="376"/>
      <c r="S9" s="376"/>
      <c r="T9" s="376"/>
      <c r="U9" s="376"/>
      <c r="V9" s="376"/>
      <c r="W9" s="376" t="s">
        <v>995</v>
      </c>
      <c r="X9" s="376" t="s">
        <v>230</v>
      </c>
      <c r="Y9" s="376" t="s">
        <v>2822</v>
      </c>
      <c r="Z9" s="376" t="s">
        <v>2827</v>
      </c>
      <c r="AA9" s="376" t="s">
        <v>2707</v>
      </c>
    </row>
    <row r="10" spans="1:27" ht="57.75" customHeight="1" x14ac:dyDescent="0.2">
      <c r="A10" s="332" t="s">
        <v>2790</v>
      </c>
      <c r="B10" s="332" t="str">
        <f>VLOOKUP(A10,CER_SubK_PO_Status!A:N,9,FALSE)</f>
        <v>Open</v>
      </c>
      <c r="C10" s="332" t="str">
        <f>VLOOKUP(A10,CER_SubK_PO_Status!A:N,7,FALSE)</f>
        <v>CENTRE NATIONALE DE</v>
      </c>
      <c r="D10" s="363">
        <f>VLOOKUP(A10,CER_SubK_PO_Status!A:N,10,FALSE)/1000</f>
        <v>28.8</v>
      </c>
      <c r="E10" s="363">
        <f>VLOOKUP(A10,CER_SubK_PO_Status!A:N,11,FALSE)/1000</f>
        <v>14.4</v>
      </c>
      <c r="F10" s="363">
        <f>VLOOKUP(A10,CER_SubK_PO_Status!A:N,12,FALSE)/1000</f>
        <v>14.4</v>
      </c>
      <c r="G10" s="363">
        <f t="shared" si="0"/>
        <v>14.4</v>
      </c>
      <c r="H10" s="361" t="str">
        <f>VLOOKUP(A10,CER_SubK_PO_Status!A:N,5,FALSE)</f>
        <v>GIUSEPPINA TENBUSCH</v>
      </c>
      <c r="I10" s="361" t="str">
        <f>RIGHT(VLOOKUP(A10,CER_SubK_PO_Status!A:N,14,FALSE),LEN(VLOOKUP(A10,CER_SubK_PO_Status!A:N,14,FALSE))-SEARCH("/",VLOOKUP(A10,CER_SubK_PO_Status!A:N,14,FALSE),1))</f>
        <v>TANYA STEWART</v>
      </c>
      <c r="J10" s="332"/>
      <c r="K10" s="332"/>
      <c r="L10" s="332"/>
      <c r="M10" s="340"/>
      <c r="N10" s="341"/>
      <c r="O10" s="376"/>
      <c r="P10" s="375"/>
      <c r="Q10" s="375"/>
      <c r="R10" s="376"/>
      <c r="S10" s="376"/>
      <c r="T10" s="376"/>
      <c r="U10" s="376"/>
      <c r="V10" s="376" t="s">
        <v>995</v>
      </c>
      <c r="W10" s="376" t="s">
        <v>2616</v>
      </c>
      <c r="X10" s="376" t="s">
        <v>2811</v>
      </c>
      <c r="Y10" s="376" t="s">
        <v>2673</v>
      </c>
      <c r="Z10" s="376" t="s">
        <v>2690</v>
      </c>
      <c r="AA10" s="376" t="s">
        <v>2703</v>
      </c>
    </row>
    <row r="11" spans="1:27" ht="57.75" customHeight="1" x14ac:dyDescent="0.2">
      <c r="A11" s="332" t="s">
        <v>2735</v>
      </c>
      <c r="B11" s="332" t="str">
        <f>VLOOKUP(A11,CER_SubK_PO_Status!A:N,9,FALSE)</f>
        <v>Closed</v>
      </c>
      <c r="C11" s="332" t="str">
        <f>VLOOKUP(A11,CER_SubK_PO_Status!A:N,7,FALSE)</f>
        <v>CHRISTOPHER NEWPORT UNIV.</v>
      </c>
      <c r="D11" s="363">
        <f>VLOOKUP(A11,CER_SubK_PO_Status!A:N,10,FALSE)/1000</f>
        <v>152.87432000000001</v>
      </c>
      <c r="E11" s="363">
        <f>VLOOKUP(A11,CER_SubK_PO_Status!A:N,11,FALSE)/1000</f>
        <v>152.89404000000002</v>
      </c>
      <c r="F11" s="363">
        <f>VLOOKUP(A11,CER_SubK_PO_Status!A:N,12,FALSE)/1000</f>
        <v>152.87432000000001</v>
      </c>
      <c r="G11" s="363">
        <f t="shared" ref="G11" si="2">D11-E11</f>
        <v>-1.9720000000006621E-2</v>
      </c>
      <c r="H11" s="361" t="str">
        <f>VLOOKUP(A11,CER_SubK_PO_Status!A:N,5,FALSE)</f>
        <v>MICHELE KHASIDIS</v>
      </c>
      <c r="I11" s="361" t="str">
        <f>RIGHT(VLOOKUP(A11,CER_SubK_PO_Status!A:N,14,FALSE),LEN(VLOOKUP(A11,CER_SubK_PO_Status!A:N,14,FALSE))-SEARCH("/",VLOOKUP(A11,CER_SubK_PO_Status!A:N,14,FALSE),1))</f>
        <v>TANYA STEWART</v>
      </c>
      <c r="J11" s="332"/>
      <c r="K11" s="337"/>
      <c r="L11" s="337"/>
      <c r="M11" s="342"/>
      <c r="N11" s="337"/>
      <c r="O11" s="376"/>
      <c r="P11" s="376"/>
      <c r="Q11" s="376" t="s">
        <v>995</v>
      </c>
      <c r="R11" s="376" t="s">
        <v>2751</v>
      </c>
      <c r="S11" s="376" t="s">
        <v>426</v>
      </c>
      <c r="T11" s="376" t="s">
        <v>2501</v>
      </c>
      <c r="U11" s="376" t="s">
        <v>2524</v>
      </c>
      <c r="V11" s="376" t="s">
        <v>2589</v>
      </c>
      <c r="W11" s="376" t="s">
        <v>2621</v>
      </c>
      <c r="X11" s="376" t="s">
        <v>2810</v>
      </c>
      <c r="Y11" s="376" t="s">
        <v>2677</v>
      </c>
      <c r="Z11" s="376" t="s">
        <v>2690</v>
      </c>
      <c r="AA11" s="376" t="s">
        <v>2703</v>
      </c>
    </row>
    <row r="12" spans="1:27" ht="57.75" customHeight="1" x14ac:dyDescent="0.2">
      <c r="A12" s="332" t="s">
        <v>2828</v>
      </c>
      <c r="B12" s="332" t="str">
        <f>VLOOKUP(A12,CER_SubK_PO_Status!A:N,9,FALSE)</f>
        <v>Open</v>
      </c>
      <c r="C12" s="332" t="str">
        <f>VLOOKUP(A12,CER_SubK_PO_Status!A:N,7,FALSE)</f>
        <v>CHRISTOPHER NEWPORT UNIV.</v>
      </c>
      <c r="D12" s="363">
        <f>VLOOKUP(A12,CER_SubK_PO_Status!A:N,10,FALSE)/1000</f>
        <v>205.18306000000001</v>
      </c>
      <c r="E12" s="363">
        <f>VLOOKUP(A12,CER_SubK_PO_Status!A:N,11,FALSE)/1000</f>
        <v>182.38381000000001</v>
      </c>
      <c r="F12" s="363">
        <f>VLOOKUP(A12,CER_SubK_PO_Status!A:N,12,FALSE)/1000</f>
        <v>170.98589000000001</v>
      </c>
      <c r="G12" s="363">
        <f t="shared" ref="G12" si="3">D12-E12</f>
        <v>22.799250000000001</v>
      </c>
      <c r="H12" s="361" t="str">
        <f>VLOOKUP(A12,CER_SubK_PO_Status!A:N,5,FALSE)</f>
        <v>MICHELE KHASIDIS</v>
      </c>
      <c r="I12" s="361" t="str">
        <f>RIGHT(VLOOKUP(A12,CER_SubK_PO_Status!A:N,14,FALSE),LEN(VLOOKUP(A12,CER_SubK_PO_Status!A:N,14,FALSE))-SEARCH("/",VLOOKUP(A12,CER_SubK_PO_Status!A:N,14,FALSE),1))</f>
        <v>T STEWART</v>
      </c>
      <c r="J12" s="332"/>
      <c r="K12" s="337"/>
      <c r="L12" s="337"/>
      <c r="M12" s="342"/>
      <c r="N12" s="337"/>
      <c r="O12" s="376"/>
      <c r="P12" s="376"/>
      <c r="Q12" s="376" t="s">
        <v>995</v>
      </c>
      <c r="R12" s="376"/>
      <c r="S12" s="376"/>
      <c r="T12" s="376"/>
      <c r="U12" s="376"/>
      <c r="V12" s="376"/>
      <c r="W12" s="376"/>
      <c r="X12" s="376"/>
      <c r="Y12" s="376"/>
      <c r="Z12" s="376" t="s">
        <v>995</v>
      </c>
      <c r="AA12" s="376" t="s">
        <v>2702</v>
      </c>
    </row>
    <row r="13" spans="1:27" ht="60" customHeight="1" x14ac:dyDescent="0.2">
      <c r="A13" s="332" t="s">
        <v>1466</v>
      </c>
      <c r="B13" s="332" t="str">
        <f>VLOOKUP(A13,CER_SubK_PO_Status!A:N,9,FALSE)</f>
        <v>Open</v>
      </c>
      <c r="C13" s="332" t="str">
        <f>VLOOKUP(A13,CER_SubK_PO_Status!A:N,7,FALSE)</f>
        <v>COLLEGE OF WILLIAM &amp; MARY</v>
      </c>
      <c r="D13" s="363">
        <f>VLOOKUP(A13,CER_SubK_PO_Status!A:N,10,FALSE)/1000</f>
        <v>438.77823000000001</v>
      </c>
      <c r="E13" s="363">
        <f>VLOOKUP(A13,CER_SubK_PO_Status!A:N,11,FALSE)/1000</f>
        <v>419.77941999999996</v>
      </c>
      <c r="F13" s="363">
        <f>VLOOKUP(A13,CER_SubK_PO_Status!A:N,12,FALSE)/1000</f>
        <v>403.15323000000001</v>
      </c>
      <c r="G13" s="363">
        <f t="shared" si="0"/>
        <v>18.998810000000049</v>
      </c>
      <c r="H13" s="332" t="str">
        <f>VLOOKUP(A13,CER_SubK_PO_Status!A:N,5,FALSE)</f>
        <v>DENISE LEARY-STITH</v>
      </c>
      <c r="I13" s="361" t="str">
        <f>RIGHT(VLOOKUP(A13,CER_SubK_PO_Status!A:N,14,FALSE),LEN(VLOOKUP(A13,CER_SubK_PO_Status!A:N,14,FALSE))-SEARCH("/",VLOOKUP(A13,CER_SubK_PO_Status!A:N,14,FALSE),1))</f>
        <v>TANYA STEWART</v>
      </c>
      <c r="J13" s="332"/>
      <c r="K13" s="337" t="s">
        <v>998</v>
      </c>
      <c r="L13" s="337" t="s">
        <v>997</v>
      </c>
      <c r="M13" s="342" t="s">
        <v>629</v>
      </c>
      <c r="N13" s="337"/>
      <c r="O13" s="376" t="s">
        <v>2715</v>
      </c>
      <c r="P13" s="376" t="s">
        <v>2726</v>
      </c>
      <c r="Q13" s="376" t="s">
        <v>2739</v>
      </c>
      <c r="R13" s="376" t="s">
        <v>2751</v>
      </c>
      <c r="S13" s="376" t="s">
        <v>2482</v>
      </c>
      <c r="T13" s="376" t="s">
        <v>2773</v>
      </c>
      <c r="U13" s="376" t="s">
        <v>2780</v>
      </c>
      <c r="V13" s="376" t="s">
        <v>2589</v>
      </c>
      <c r="W13" s="376" t="s">
        <v>2617</v>
      </c>
      <c r="X13" s="376" t="s">
        <v>2811</v>
      </c>
      <c r="Y13" s="376" t="s">
        <v>2823</v>
      </c>
      <c r="Z13" s="376" t="s">
        <v>2690</v>
      </c>
      <c r="AA13" s="376" t="s">
        <v>2704</v>
      </c>
    </row>
    <row r="14" spans="1:27" ht="54.95" customHeight="1" x14ac:dyDescent="0.2">
      <c r="A14" s="332" t="s">
        <v>2577</v>
      </c>
      <c r="B14" s="332" t="str">
        <f>VLOOKUP(A14,CER_SubK_PO_Status!A:N,9,FALSE)</f>
        <v>Open</v>
      </c>
      <c r="C14" s="332" t="str">
        <f>VLOOKUP(A14,CER_SubK_PO_Status!A:N,7,FALSE)</f>
        <v>COLLEGE OF WILLIAM &amp; MARY</v>
      </c>
      <c r="D14" s="363">
        <f>VLOOKUP(A14,CER_SubK_PO_Status!A:N,10,FALSE)/1000</f>
        <v>856.02518000000009</v>
      </c>
      <c r="E14" s="363">
        <f>VLOOKUP(A14,CER_SubK_PO_Status!A:N,11,FALSE)/1000</f>
        <v>791.83848</v>
      </c>
      <c r="F14" s="363">
        <f>VLOOKUP(A14,CER_SubK_PO_Status!A:N,12,FALSE)/1000</f>
        <v>640.65243999999996</v>
      </c>
      <c r="G14" s="363">
        <f t="shared" si="0"/>
        <v>64.186700000000087</v>
      </c>
      <c r="H14" s="332" t="str">
        <f>VLOOKUP(A14,CER_SubK_PO_Status!A:N,5,FALSE)</f>
        <v>DENISE LEARY-STITH</v>
      </c>
      <c r="I14" s="361" t="str">
        <f>RIGHT(VLOOKUP(A14,CER_SubK_PO_Status!A:N,14,FALSE),LEN(VLOOKUP(A14,CER_SubK_PO_Status!A:N,14,FALSE))-SEARCH("/",VLOOKUP(A14,CER_SubK_PO_Status!A:N,14,FALSE),1))</f>
        <v>TANYA STEWART</v>
      </c>
      <c r="J14" s="332"/>
      <c r="K14" s="337"/>
      <c r="L14" s="337"/>
      <c r="M14" s="344"/>
      <c r="N14" s="337"/>
      <c r="O14" s="376" t="s">
        <v>2707</v>
      </c>
      <c r="P14" s="376" t="s">
        <v>2726</v>
      </c>
      <c r="Q14" s="376" t="s">
        <v>2739</v>
      </c>
      <c r="R14" s="376" t="s">
        <v>2751</v>
      </c>
      <c r="S14" s="376" t="s">
        <v>2482</v>
      </c>
      <c r="T14" s="376" t="s">
        <v>2501</v>
      </c>
      <c r="U14" s="376" t="s">
        <v>2782</v>
      </c>
      <c r="V14" s="376" t="s">
        <v>2589</v>
      </c>
      <c r="W14" s="376" t="s">
        <v>2617</v>
      </c>
      <c r="X14" s="376" t="s">
        <v>2814</v>
      </c>
      <c r="Y14" s="376" t="s">
        <v>2673</v>
      </c>
      <c r="Z14" s="376" t="s">
        <v>2690</v>
      </c>
      <c r="AA14" s="376" t="s">
        <v>2703</v>
      </c>
    </row>
    <row r="15" spans="1:27" ht="75" customHeight="1" x14ac:dyDescent="0.2">
      <c r="A15" s="332" t="s">
        <v>2766</v>
      </c>
      <c r="B15" s="332" t="str">
        <f>VLOOKUP(A15,CER_SubK_PO_Status!A:N,9,FALSE)</f>
        <v>Open</v>
      </c>
      <c r="C15" s="332" t="str">
        <f>VLOOKUP(A15,CER_SubK_PO_Status!A:N,7,FALSE)</f>
        <v>DAVIDSON COLLEGE</v>
      </c>
      <c r="D15" s="363">
        <f>VLOOKUP(A15,CER_SubK_PO_Status!A:N,10,FALSE)/1000</f>
        <v>43.359819999999999</v>
      </c>
      <c r="E15" s="363">
        <f>VLOOKUP(A15,CER_SubK_PO_Status!A:N,11,FALSE)/1000</f>
        <v>33.114820000000002</v>
      </c>
      <c r="F15" s="363">
        <f>VLOOKUP(A15,CER_SubK_PO_Status!A:N,12,FALSE)/1000</f>
        <v>21.873819999999998</v>
      </c>
      <c r="G15" s="363">
        <f t="shared" si="0"/>
        <v>10.244999999999997</v>
      </c>
      <c r="H15" s="361" t="str">
        <f>VLOOKUP(A15,CER_SubK_PO_Status!A:N,5,FALSE)</f>
        <v>GIUSEPPINA TENBUSCH</v>
      </c>
      <c r="I15" s="361" t="str">
        <f>RIGHT(VLOOKUP(A15,CER_SubK_PO_Status!A:N,14,FALSE),LEN(VLOOKUP(A15,CER_SubK_PO_Status!A:N,14,FALSE))-SEARCH("/",VLOOKUP(A15,CER_SubK_PO_Status!A:N,14,FALSE),1))</f>
        <v>TANYA STEWART</v>
      </c>
      <c r="J15" s="332"/>
      <c r="K15" s="337"/>
      <c r="L15" s="337"/>
      <c r="M15" s="342"/>
      <c r="N15" s="337"/>
      <c r="O15" s="376"/>
      <c r="P15" s="376"/>
      <c r="Q15" s="376"/>
      <c r="R15" s="376"/>
      <c r="S15" s="376"/>
      <c r="T15" s="376" t="s">
        <v>2501</v>
      </c>
      <c r="U15" s="376" t="s">
        <v>2524</v>
      </c>
      <c r="V15" s="376" t="s">
        <v>2589</v>
      </c>
      <c r="W15" s="376" t="s">
        <v>2616</v>
      </c>
      <c r="X15" s="376" t="s">
        <v>2811</v>
      </c>
      <c r="Y15" s="376" t="s">
        <v>2674</v>
      </c>
      <c r="Z15" s="376" t="s">
        <v>2690</v>
      </c>
      <c r="AA15" s="376" t="s">
        <v>2707</v>
      </c>
    </row>
    <row r="16" spans="1:27" ht="135.75" customHeight="1" x14ac:dyDescent="0.2">
      <c r="A16" s="332" t="s">
        <v>2578</v>
      </c>
      <c r="B16" s="332" t="str">
        <f>VLOOKUP(A16,CER_SubK_PO_Status!A:N,9,FALSE)</f>
        <v>System Closed</v>
      </c>
      <c r="C16" s="332" t="str">
        <f>VLOOKUP(A16,CER_SubK_PO_Status!A:N,7,FALSE)</f>
        <v>DANFYSIK A/S</v>
      </c>
      <c r="D16" s="363">
        <f>VLOOKUP(A16,CER_SubK_PO_Status!A:N,10,FALSE)/1000</f>
        <v>492.84199999999998</v>
      </c>
      <c r="E16" s="363">
        <f>VLOOKUP(A16,CER_SubK_PO_Status!A:N,11,FALSE)/1000</f>
        <v>492.84199999999998</v>
      </c>
      <c r="F16" s="363">
        <f>VLOOKUP(A16,CER_SubK_PO_Status!A:N,12,FALSE)/1000</f>
        <v>492.84199999999998</v>
      </c>
      <c r="G16" s="363">
        <f t="shared" ref="G16:G17" si="4">D16-E16</f>
        <v>0</v>
      </c>
      <c r="H16" s="362" t="str">
        <f>VLOOKUP(A16,CER_SubK_PO_Status!A:N,5,FALSE)</f>
        <v>THOMAS HURATIAK</v>
      </c>
      <c r="I16" s="361" t="str">
        <f>RIGHT(VLOOKUP(A16,CER_SubK_PO_Status!A:N,14,FALSE),LEN(VLOOKUP(A16,CER_SubK_PO_Status!A:N,14,FALSE))-SEARCH("/",VLOOKUP(A16,CER_SubK_PO_Status!A:N,14,FALSE),1))</f>
        <v>JAMES COLEMAN</v>
      </c>
      <c r="J16" s="332" t="s">
        <v>2688</v>
      </c>
      <c r="K16" s="337"/>
      <c r="L16" s="337"/>
      <c r="M16" s="344"/>
      <c r="N16" s="337"/>
      <c r="O16" s="375" t="s">
        <v>2705</v>
      </c>
      <c r="P16" s="375" t="s">
        <v>306</v>
      </c>
      <c r="Q16" s="375" t="s">
        <v>2741</v>
      </c>
      <c r="R16" s="376" t="s">
        <v>2751</v>
      </c>
      <c r="S16" s="376" t="s">
        <v>309</v>
      </c>
      <c r="T16" s="376" t="s">
        <v>2774</v>
      </c>
      <c r="U16" s="376" t="s">
        <v>2524</v>
      </c>
      <c r="V16" s="376" t="s">
        <v>200</v>
      </c>
      <c r="W16" s="376" t="s">
        <v>2615</v>
      </c>
      <c r="X16" s="376" t="s">
        <v>2810</v>
      </c>
      <c r="Y16" s="376" t="s">
        <v>491</v>
      </c>
      <c r="Z16" s="376" t="s">
        <v>2697</v>
      </c>
      <c r="AA16" s="376" t="s">
        <v>594</v>
      </c>
    </row>
    <row r="17" spans="1:27" ht="57.75" customHeight="1" x14ac:dyDescent="0.2">
      <c r="A17" s="332" t="s">
        <v>2794</v>
      </c>
      <c r="B17" s="332" t="str">
        <f>VLOOKUP(A17,CER_SubK_PO_Status!A:N,9,FALSE)</f>
        <v>Open</v>
      </c>
      <c r="C17" s="332" t="str">
        <f>VLOOKUP(A17,CER_SubK_PO_Status!A:N,7,FALSE)</f>
        <v>DANFYSIK A/S</v>
      </c>
      <c r="D17" s="363">
        <f>VLOOKUP(A17,CER_SubK_PO_Status!A:N,10,FALSE)/1000</f>
        <v>445.9</v>
      </c>
      <c r="E17" s="363">
        <f>VLOOKUP(A17,CER_SubK_PO_Status!A:N,11,FALSE)/1000</f>
        <v>341.68</v>
      </c>
      <c r="F17" s="363">
        <f>VLOOKUP(A17,CER_SubK_PO_Status!A:N,12,FALSE)/1000</f>
        <v>298.97000000000003</v>
      </c>
      <c r="G17" s="363">
        <f t="shared" si="4"/>
        <v>104.21999999999997</v>
      </c>
      <c r="H17" s="361" t="str">
        <f>VLOOKUP(A17,CER_SubK_PO_Status!A:N,5,FALSE)</f>
        <v>THOMAS HURATIAK</v>
      </c>
      <c r="I17" s="361" t="str">
        <f>RIGHT(VLOOKUP(A17,CER_SubK_PO_Status!A:N,14,FALSE),LEN(VLOOKUP(A17,CER_SubK_PO_Status!A:N,14,FALSE))-SEARCH("/",VLOOKUP(A17,CER_SubK_PO_Status!A:N,14,FALSE),1))</f>
        <v>S LASSITER</v>
      </c>
      <c r="J17" s="332"/>
      <c r="K17" s="332"/>
      <c r="L17" s="332"/>
      <c r="M17" s="340"/>
      <c r="N17" s="341"/>
      <c r="O17" s="376"/>
      <c r="P17" s="375"/>
      <c r="Q17" s="375"/>
      <c r="R17" s="376"/>
      <c r="S17" s="376"/>
      <c r="T17" s="376"/>
      <c r="U17" s="376"/>
      <c r="V17" s="376" t="s">
        <v>995</v>
      </c>
      <c r="W17" s="376" t="s">
        <v>2615</v>
      </c>
      <c r="X17" s="376" t="s">
        <v>2810</v>
      </c>
      <c r="Y17" s="376" t="s">
        <v>2677</v>
      </c>
      <c r="Z17" s="376" t="s">
        <v>2697</v>
      </c>
      <c r="AA17" s="376" t="s">
        <v>2707</v>
      </c>
    </row>
    <row r="18" spans="1:27" ht="54.95" customHeight="1" x14ac:dyDescent="0.2">
      <c r="A18" s="332" t="s">
        <v>2604</v>
      </c>
      <c r="B18" s="332" t="str">
        <f>VLOOKUP(A18,CER_SubK_PO_Status!A:N,9,FALSE)</f>
        <v>System Closed</v>
      </c>
      <c r="C18" s="332" t="str">
        <f>VLOOKUP(A18,CER_SubK_PO_Status!A:N,7,FALSE)</f>
        <v>DEMACO HOLLAND BV</v>
      </c>
      <c r="D18" s="363">
        <f>VLOOKUP(A18,CER_SubK_PO_Status!A:N,10,FALSE)/1000</f>
        <v>2098.2542400000002</v>
      </c>
      <c r="E18" s="363">
        <f>VLOOKUP(A18,CER_SubK_PO_Status!A:N,11,FALSE)/1000</f>
        <v>2098.2542400000002</v>
      </c>
      <c r="F18" s="363">
        <f>VLOOKUP(A18,CER_SubK_PO_Status!A:N,12,FALSE)/1000</f>
        <v>2098.2542400000002</v>
      </c>
      <c r="G18" s="363">
        <f t="shared" ref="G18" si="5">D18-E18</f>
        <v>0</v>
      </c>
      <c r="H18" s="362" t="str">
        <f>VLOOKUP(A18,CER_SubK_PO_Status!A:N,5,FALSE)</f>
        <v>MELISSA TORRES</v>
      </c>
      <c r="I18" s="361" t="str">
        <f>RIGHT(VLOOKUP(A18,CER_SubK_PO_Status!A:N,14,FALSE),LEN(VLOOKUP(A18,CER_SubK_PO_Status!A:N,14,FALSE))-SEARCH("/",VLOOKUP(A18,CER_SubK_PO_Status!A:N,14,FALSE),1))</f>
        <v>C KAUFMANN</v>
      </c>
      <c r="J18" s="332"/>
      <c r="K18" s="337"/>
      <c r="L18" s="337"/>
      <c r="M18" s="344"/>
      <c r="N18" s="337"/>
      <c r="O18" s="376" t="s">
        <v>2702</v>
      </c>
      <c r="P18" s="376" t="s">
        <v>306</v>
      </c>
      <c r="Q18" s="376" t="s">
        <v>2743</v>
      </c>
      <c r="R18" s="376" t="s">
        <v>2754</v>
      </c>
      <c r="S18" s="376" t="s">
        <v>2757</v>
      </c>
      <c r="T18" s="376" t="s">
        <v>2775</v>
      </c>
      <c r="U18" s="376" t="s">
        <v>2780</v>
      </c>
      <c r="V18" s="376" t="s">
        <v>2589</v>
      </c>
      <c r="W18" s="376" t="s">
        <v>2615</v>
      </c>
      <c r="X18" s="376" t="s">
        <v>2810</v>
      </c>
      <c r="Y18" s="376" t="s">
        <v>2821</v>
      </c>
      <c r="Z18" s="376" t="s">
        <v>2830</v>
      </c>
      <c r="AA18" s="376" t="s">
        <v>2838</v>
      </c>
    </row>
    <row r="19" spans="1:27" ht="54.95" customHeight="1" x14ac:dyDescent="0.2">
      <c r="A19" s="332" t="s">
        <v>2463</v>
      </c>
      <c r="B19" s="332" t="str">
        <f>VLOOKUP(A19,CER_SubK_PO_Status!A:N,9,FALSE)</f>
        <v>Open</v>
      </c>
      <c r="C19" s="332" t="str">
        <f>VLOOKUP(A19,CER_SubK_PO_Status!A:N,7,FALSE)</f>
        <v>DUKE UNIVERSITY</v>
      </c>
      <c r="D19" s="363">
        <f>VLOOKUP(A19,CER_SubK_PO_Status!A:N,10,FALSE)/1000</f>
        <v>202.26244</v>
      </c>
      <c r="E19" s="363">
        <f>VLOOKUP(A19,CER_SubK_PO_Status!A:N,11,FALSE)/1000</f>
        <v>195.60096999999999</v>
      </c>
      <c r="F19" s="363">
        <f>VLOOKUP(A19,CER_SubK_PO_Status!A:N,12,FALSE)/1000</f>
        <v>191.26042000000001</v>
      </c>
      <c r="G19" s="363">
        <f t="shared" si="0"/>
        <v>6.6614700000000084</v>
      </c>
      <c r="H19" s="362" t="str">
        <f>VLOOKUP(A19,CER_SubK_PO_Status!A:N,5,FALSE)</f>
        <v>GIUSEPPINA TENBUSCH</v>
      </c>
      <c r="I19" s="361" t="str">
        <f>RIGHT(VLOOKUP(A19,CER_SubK_PO_Status!A:N,14,FALSE),LEN(VLOOKUP(A19,CER_SubK_PO_Status!A:N,14,FALSE))-SEARCH("/",VLOOKUP(A19,CER_SubK_PO_Status!A:N,14,FALSE),1))</f>
        <v>TANYA STEWART</v>
      </c>
      <c r="J19" s="332"/>
      <c r="K19" s="337"/>
      <c r="L19" s="337"/>
      <c r="M19" s="344"/>
      <c r="N19" s="337"/>
      <c r="O19" s="376" t="s">
        <v>2703</v>
      </c>
      <c r="P19" s="376" t="s">
        <v>2727</v>
      </c>
      <c r="Q19" s="376" t="s">
        <v>2740</v>
      </c>
      <c r="R19" s="376" t="s">
        <v>2752</v>
      </c>
      <c r="S19" s="376" t="s">
        <v>2763</v>
      </c>
      <c r="T19" s="376" t="s">
        <v>2773</v>
      </c>
      <c r="U19" s="376" t="s">
        <v>2785</v>
      </c>
      <c r="V19" s="376" t="s">
        <v>2589</v>
      </c>
      <c r="W19" s="376" t="s">
        <v>2802</v>
      </c>
      <c r="X19" s="376" t="s">
        <v>2817</v>
      </c>
      <c r="Y19" s="376" t="s">
        <v>491</v>
      </c>
      <c r="Z19" s="376" t="s">
        <v>2690</v>
      </c>
      <c r="AA19" s="376" t="s">
        <v>2704</v>
      </c>
    </row>
    <row r="20" spans="1:27" ht="54.95" customHeight="1" x14ac:dyDescent="0.2">
      <c r="A20" s="332" t="s">
        <v>2796</v>
      </c>
      <c r="B20" s="332" t="str">
        <f>VLOOKUP(A20,CER_SubK_PO_Status!A:N,9,FALSE)</f>
        <v>Open</v>
      </c>
      <c r="C20" s="332" t="str">
        <f>VLOOKUP(A20,CER_SubK_PO_Status!A:N,7,FALSE)</f>
        <v>D&amp;D MECHANICAL INC</v>
      </c>
      <c r="D20" s="363">
        <f>VLOOKUP(A20,CER_SubK_PO_Status!A:N,10,FALSE)/1000</f>
        <v>345.14078999999998</v>
      </c>
      <c r="E20" s="363">
        <f>VLOOKUP(A20,CER_SubK_PO_Status!A:N,11,FALSE)/1000</f>
        <v>291.52037000000001</v>
      </c>
      <c r="F20" s="363">
        <f>VLOOKUP(A20,CER_SubK_PO_Status!A:N,12,FALSE)/1000</f>
        <v>259.80629999999996</v>
      </c>
      <c r="G20" s="363">
        <f t="shared" si="0"/>
        <v>53.620419999999967</v>
      </c>
      <c r="H20" s="361" t="str">
        <f>VLOOKUP(A20,CER_SubK_PO_Status!A:N,5,FALSE)</f>
        <v>CAROLYN STEPNEY</v>
      </c>
      <c r="I20" s="361" t="str">
        <f>RIGHT(VLOOKUP(A20,CER_SubK_PO_Status!A:N,14,FALSE),LEN(VLOOKUP(A20,CER_SubK_PO_Status!A:N,14,FALSE))-SEARCH("/",VLOOKUP(A20,CER_SubK_PO_Status!A:N,14,FALSE),1))</f>
        <v>J WILLOUGHBY</v>
      </c>
      <c r="J20" s="332"/>
      <c r="K20" s="337"/>
      <c r="L20" s="337"/>
      <c r="M20" s="344"/>
      <c r="N20" s="337"/>
      <c r="O20" s="376"/>
      <c r="P20" s="376"/>
      <c r="Q20" s="376"/>
      <c r="R20" s="376"/>
      <c r="S20" s="376"/>
      <c r="T20" s="376"/>
      <c r="U20" s="376"/>
      <c r="V20" s="376" t="s">
        <v>995</v>
      </c>
      <c r="W20" s="376" t="s">
        <v>2616</v>
      </c>
      <c r="X20" s="376" t="s">
        <v>2811</v>
      </c>
      <c r="Y20" s="376" t="s">
        <v>2673</v>
      </c>
      <c r="Z20" s="376" t="s">
        <v>491</v>
      </c>
      <c r="AA20" s="376" t="s">
        <v>2713</v>
      </c>
    </row>
    <row r="21" spans="1:27" ht="75" customHeight="1" x14ac:dyDescent="0.2">
      <c r="A21" s="332" t="s">
        <v>2744</v>
      </c>
      <c r="B21" s="332" t="str">
        <f>VLOOKUP(A21,CER_SubK_PO_Status!A:N,9,FALSE)</f>
        <v>Open</v>
      </c>
      <c r="C21" s="332" t="str">
        <f>VLOOKUP(A21,CER_SubK_PO_Status!A:N,7,FALSE)</f>
        <v>FLORIDA STATE UNIVERSITY</v>
      </c>
      <c r="D21" s="363">
        <f>VLOOKUP(A21,CER_SubK_PO_Status!A:N,10,FALSE)/1000</f>
        <v>71.671639999999996</v>
      </c>
      <c r="E21" s="363">
        <f>VLOOKUP(A21,CER_SubK_PO_Status!A:N,11,FALSE)/1000</f>
        <v>64.599279999999993</v>
      </c>
      <c r="F21" s="363">
        <f>VLOOKUP(A21,CER_SubK_PO_Status!A:N,12,FALSE)/1000</f>
        <v>62.431239999999995</v>
      </c>
      <c r="G21" s="363">
        <f t="shared" ref="G21" si="6">D21-E21</f>
        <v>7.0723600000000033</v>
      </c>
      <c r="H21" s="361" t="str">
        <f>VLOOKUP(A21,CER_SubK_PO_Status!A:N,5,FALSE)</f>
        <v>GIUSEPPINA TENBUSCH</v>
      </c>
      <c r="I21" s="361" t="str">
        <f>RIGHT(VLOOKUP(A21,CER_SubK_PO_Status!A:N,14,FALSE),LEN(VLOOKUP(A21,CER_SubK_PO_Status!A:N,14,FALSE))-SEARCH("/",VLOOKUP(A21,CER_SubK_PO_Status!A:N,14,FALSE),1))</f>
        <v>TANYA STEWART</v>
      </c>
      <c r="J21" s="332"/>
      <c r="K21" s="337"/>
      <c r="L21" s="337"/>
      <c r="M21" s="342"/>
      <c r="N21" s="337"/>
      <c r="O21" s="376"/>
      <c r="P21" s="376"/>
      <c r="Q21" s="376"/>
      <c r="R21" s="376" t="s">
        <v>995</v>
      </c>
      <c r="S21" s="376" t="s">
        <v>2482</v>
      </c>
      <c r="T21" s="376" t="s">
        <v>2501</v>
      </c>
      <c r="U21" s="376" t="s">
        <v>2524</v>
      </c>
      <c r="V21" s="376" t="s">
        <v>2589</v>
      </c>
      <c r="W21" s="376" t="s">
        <v>2617</v>
      </c>
      <c r="X21" s="376" t="s">
        <v>2814</v>
      </c>
      <c r="Y21" s="376" t="s">
        <v>2674</v>
      </c>
      <c r="Z21" s="376" t="s">
        <v>2690</v>
      </c>
      <c r="AA21" s="376" t="s">
        <v>2839</v>
      </c>
    </row>
    <row r="22" spans="1:27" ht="75" customHeight="1" x14ac:dyDescent="0.2">
      <c r="A22" s="332" t="s">
        <v>2820</v>
      </c>
      <c r="B22" s="332" t="str">
        <f>VLOOKUP(A22,CER_SubK_PO_Status!A:N,9,FALSE)</f>
        <v>System Closed</v>
      </c>
      <c r="C22" s="332" t="str">
        <f>VLOOKUP(A22,CER_SubK_PO_Status!A:N,7,FALSE)</f>
        <v>GEORGE WASHINGTON UNIV</v>
      </c>
      <c r="D22" s="363">
        <f>VLOOKUP(A22,CER_SubK_PO_Status!A:N,10,FALSE)/1000</f>
        <v>9.3917999999999999</v>
      </c>
      <c r="E22" s="363">
        <f>VLOOKUP(A22,CER_SubK_PO_Status!A:N,11,FALSE)/1000</f>
        <v>9.3917999999999999</v>
      </c>
      <c r="F22" s="363">
        <f>VLOOKUP(A22,CER_SubK_PO_Status!A:N,12,FALSE)/1000</f>
        <v>9.3917999999999999</v>
      </c>
      <c r="G22" s="363">
        <f t="shared" ref="G22" si="7">D22-E22</f>
        <v>0</v>
      </c>
      <c r="H22" s="361" t="str">
        <f>VLOOKUP(A22,CER_SubK_PO_Status!A:N,5,FALSE)</f>
        <v>MICHELE KHASIDIS</v>
      </c>
      <c r="I22" s="361" t="str">
        <f>RIGHT(VLOOKUP(A22,CER_SubK_PO_Status!A:N,14,FALSE),LEN(VLOOKUP(A22,CER_SubK_PO_Status!A:N,14,FALSE))-SEARCH("/",VLOOKUP(A22,CER_SubK_PO_Status!A:N,14,FALSE),1))</f>
        <v>TANYA STEWART</v>
      </c>
      <c r="J22" s="332"/>
      <c r="K22" s="337" t="s">
        <v>923</v>
      </c>
      <c r="L22" s="337" t="s">
        <v>934</v>
      </c>
      <c r="M22" s="342" t="s">
        <v>629</v>
      </c>
      <c r="N22" s="337"/>
      <c r="O22" s="376"/>
      <c r="P22" s="376" t="s">
        <v>2726</v>
      </c>
      <c r="Q22" s="376" t="s">
        <v>2739</v>
      </c>
      <c r="R22" s="376"/>
      <c r="S22" s="376"/>
      <c r="T22" s="376"/>
      <c r="U22" s="376"/>
      <c r="V22" s="376"/>
      <c r="W22" s="376"/>
      <c r="X22" s="376"/>
      <c r="Y22" s="376" t="s">
        <v>995</v>
      </c>
      <c r="Z22" s="376" t="s">
        <v>2831</v>
      </c>
      <c r="AA22" s="376" t="s">
        <v>2703</v>
      </c>
    </row>
    <row r="23" spans="1:27" ht="54.95" customHeight="1" x14ac:dyDescent="0.2">
      <c r="A23" s="332" t="s">
        <v>1473</v>
      </c>
      <c r="B23" s="332" t="str">
        <f>VLOOKUP(A23,CER_SubK_PO_Status!A:N,9,FALSE)</f>
        <v>Open</v>
      </c>
      <c r="C23" s="332" t="str">
        <f>VLOOKUP(A23,CER_SubK_PO_Status!A:N,7,FALSE)</f>
        <v>HAMPTON UNIVERSITY</v>
      </c>
      <c r="D23" s="363">
        <f>VLOOKUP(A23,CER_SubK_PO_Status!A:N,10,FALSE)/1000</f>
        <v>183.58336</v>
      </c>
      <c r="E23" s="363">
        <f>VLOOKUP(A23,CER_SubK_PO_Status!A:N,11,FALSE)/1000</f>
        <v>163.39586</v>
      </c>
      <c r="F23" s="363">
        <f>VLOOKUP(A23,CER_SubK_PO_Status!A:N,12,FALSE)/1000</f>
        <v>159.83336</v>
      </c>
      <c r="G23" s="363">
        <f t="shared" si="0"/>
        <v>20.1875</v>
      </c>
      <c r="H23" s="361" t="str">
        <f>VLOOKUP(A23,CER_SubK_PO_Status!A:N,5,FALSE)</f>
        <v>GIUSEPPINA TENBUSCH</v>
      </c>
      <c r="I23" s="361" t="str">
        <f>RIGHT(VLOOKUP(A23,CER_SubK_PO_Status!A:N,14,FALSE),LEN(VLOOKUP(A23,CER_SubK_PO_Status!A:N,14,FALSE))-SEARCH("/",VLOOKUP(A23,CER_SubK_PO_Status!A:N,14,FALSE),1))</f>
        <v>TANYA STEWART</v>
      </c>
      <c r="J23" s="332"/>
      <c r="K23" s="332" t="s">
        <v>1000</v>
      </c>
      <c r="L23" s="337" t="s">
        <v>934</v>
      </c>
      <c r="M23" s="342" t="s">
        <v>629</v>
      </c>
      <c r="N23" s="332"/>
      <c r="O23" s="376" t="s">
        <v>2703</v>
      </c>
      <c r="P23" s="376" t="s">
        <v>2728</v>
      </c>
      <c r="Q23" s="376" t="s">
        <v>2739</v>
      </c>
      <c r="R23" s="376" t="s">
        <v>2751</v>
      </c>
      <c r="S23" s="376" t="s">
        <v>2482</v>
      </c>
      <c r="T23" s="376" t="s">
        <v>2501</v>
      </c>
      <c r="U23" s="376" t="s">
        <v>200</v>
      </c>
      <c r="V23" s="376" t="s">
        <v>2589</v>
      </c>
      <c r="W23" s="376" t="s">
        <v>2617</v>
      </c>
      <c r="X23" s="376" t="s">
        <v>2811</v>
      </c>
      <c r="Y23" s="376" t="s">
        <v>2674</v>
      </c>
      <c r="Z23" s="376" t="s">
        <v>2690</v>
      </c>
      <c r="AA23" s="376" t="s">
        <v>2703</v>
      </c>
    </row>
    <row r="24" spans="1:27" ht="54.95" customHeight="1" x14ac:dyDescent="0.2">
      <c r="A24" s="332" t="s">
        <v>2718</v>
      </c>
      <c r="B24" s="332" t="str">
        <f>VLOOKUP(A24,CER_SubK_PO_Status!A:N,9,FALSE)</f>
        <v>Open</v>
      </c>
      <c r="C24" s="332" t="str">
        <f>VLOOKUP(A24,CER_SubK_PO_Status!A:N,7,FALSE)</f>
        <v>HAMPTON UNIVERSITY</v>
      </c>
      <c r="D24" s="363">
        <f>VLOOKUP(A24,CER_SubK_PO_Status!A:N,10,FALSE)/1000</f>
        <v>367.08444000000003</v>
      </c>
      <c r="E24" s="363">
        <f>VLOOKUP(A24,CER_SubK_PO_Status!A:N,11,FALSE)/1000</f>
        <v>318.60127</v>
      </c>
      <c r="F24" s="363">
        <f>VLOOKUP(A24,CER_SubK_PO_Status!A:N,12,FALSE)/1000</f>
        <v>289.55003000000005</v>
      </c>
      <c r="G24" s="363">
        <f t="shared" ref="G24:G25" si="8">D24-E24</f>
        <v>48.48317000000003</v>
      </c>
      <c r="H24" s="361" t="str">
        <f>VLOOKUP(A24,CER_SubK_PO_Status!A:N,5,FALSE)</f>
        <v>GIUSEPPINA TENBUSCH</v>
      </c>
      <c r="I24" s="361" t="str">
        <f>RIGHT(VLOOKUP(A24,CER_SubK_PO_Status!A:N,14,FALSE),LEN(VLOOKUP(A24,CER_SubK_PO_Status!A:N,14,FALSE))-SEARCH("/",VLOOKUP(A24,CER_SubK_PO_Status!A:N,14,FALSE),1))</f>
        <v>TANYA STEWART</v>
      </c>
      <c r="J24" s="332"/>
      <c r="K24" s="332" t="s">
        <v>1000</v>
      </c>
      <c r="L24" s="337"/>
      <c r="M24" s="342"/>
      <c r="N24" s="332"/>
      <c r="O24" s="376"/>
      <c r="P24" s="376" t="s">
        <v>2726</v>
      </c>
      <c r="Q24" s="376" t="s">
        <v>2739</v>
      </c>
      <c r="R24" s="376" t="s">
        <v>2751</v>
      </c>
      <c r="S24" s="376" t="s">
        <v>2482</v>
      </c>
      <c r="T24" s="376" t="s">
        <v>2501</v>
      </c>
      <c r="U24" s="376" t="s">
        <v>2785</v>
      </c>
      <c r="V24" s="376" t="s">
        <v>2589</v>
      </c>
      <c r="W24" s="376" t="s">
        <v>2622</v>
      </c>
      <c r="X24" s="376" t="s">
        <v>2811</v>
      </c>
      <c r="Y24" s="376" t="s">
        <v>2822</v>
      </c>
      <c r="Z24" s="376" t="s">
        <v>2690</v>
      </c>
      <c r="AA24" s="376" t="s">
        <v>2707</v>
      </c>
    </row>
    <row r="25" spans="1:27" ht="54.95" customHeight="1" x14ac:dyDescent="0.2">
      <c r="A25" s="332" t="s">
        <v>2833</v>
      </c>
      <c r="B25" s="332" t="str">
        <f>VLOOKUP(A25,CER_SubK_PO_Status!A:N,9,FALSE)</f>
        <v>Open</v>
      </c>
      <c r="C25" s="332" t="str">
        <f>VLOOKUP(A25,CER_SubK_PO_Status!A:N,7,FALSE)</f>
        <v>HOMELAND CONTRACTING CORP</v>
      </c>
      <c r="D25" s="363">
        <f>VLOOKUP(A25,CER_SubK_PO_Status!A:N,10,FALSE)/1000</f>
        <v>1461.7149999999999</v>
      </c>
      <c r="E25" s="363">
        <f>VLOOKUP(A25,CER_SubK_PO_Status!A:N,11,FALSE)/1000</f>
        <v>1380.0870400000001</v>
      </c>
      <c r="F25" s="363">
        <f>VLOOKUP(A25,CER_SubK_PO_Status!A:N,12,FALSE)/1000</f>
        <v>1263.9982600000001</v>
      </c>
      <c r="G25" s="363">
        <f t="shared" si="8"/>
        <v>81.627959999999803</v>
      </c>
      <c r="H25" s="361" t="str">
        <f>VLOOKUP(A25,CER_SubK_PO_Status!A:N,5,FALSE)</f>
        <v>CAROLYN STEPNEY</v>
      </c>
      <c r="I25" s="361" t="str">
        <f>RIGHT(VLOOKUP(A25,CER_SubK_PO_Status!A:N,14,FALSE),LEN(VLOOKUP(A25,CER_SubK_PO_Status!A:N,14,FALSE))-SEARCH("/",VLOOKUP(A25,CER_SubK_PO_Status!A:N,14,FALSE),1))</f>
        <v>T RENZO</v>
      </c>
      <c r="J25" s="337"/>
      <c r="K25" s="332"/>
      <c r="L25" s="332"/>
      <c r="M25" s="351"/>
      <c r="N25" s="332"/>
      <c r="O25" s="376"/>
      <c r="P25" s="376"/>
      <c r="Q25" s="376"/>
      <c r="R25" s="376"/>
      <c r="S25" s="376" t="s">
        <v>1131</v>
      </c>
      <c r="T25" s="376" t="s">
        <v>1131</v>
      </c>
      <c r="U25" s="376" t="s">
        <v>1131</v>
      </c>
      <c r="V25" s="376" t="s">
        <v>1131</v>
      </c>
      <c r="W25" s="376" t="s">
        <v>1131</v>
      </c>
      <c r="X25" s="376" t="s">
        <v>1131</v>
      </c>
      <c r="Y25" s="376" t="s">
        <v>1131</v>
      </c>
      <c r="Z25" s="376" t="s">
        <v>1131</v>
      </c>
      <c r="AA25" s="376" t="s">
        <v>995</v>
      </c>
    </row>
    <row r="26" spans="1:27" ht="54.95" customHeight="1" x14ac:dyDescent="0.2">
      <c r="A26" s="332" t="s">
        <v>2756</v>
      </c>
      <c r="B26" s="332" t="str">
        <f>VLOOKUP(A26,CER_SubK_PO_Status!A:N,9,FALSE)</f>
        <v>Open</v>
      </c>
      <c r="C26" s="332" t="str">
        <f>VLOOKUP(A26,CER_SubK_PO_Status!A:N,7,FALSE)</f>
        <v>MICHIGAN STATE UNIVERSITY</v>
      </c>
      <c r="D26" s="363">
        <f>VLOOKUP(A26,CER_SubK_PO_Status!A:N,10,FALSE)/1000</f>
        <v>82.863119999999995</v>
      </c>
      <c r="E26" s="363">
        <f>VLOOKUP(A26,CER_SubK_PO_Status!A:N,11,FALSE)/1000</f>
        <v>55.257419999999996</v>
      </c>
      <c r="F26" s="363">
        <f>VLOOKUP(A26,CER_SubK_PO_Status!A:N,12,FALSE)/1000</f>
        <v>48.649039999999999</v>
      </c>
      <c r="G26" s="363">
        <f t="shared" ref="G26" si="9">D26-E26</f>
        <v>27.605699999999999</v>
      </c>
      <c r="H26" s="361" t="str">
        <f>VLOOKUP(A26,CER_SubK_PO_Status!A:N,5,FALSE)</f>
        <v>MICHELE KHASIDIS</v>
      </c>
      <c r="I26" s="361" t="str">
        <f>RIGHT(VLOOKUP(A26,CER_SubK_PO_Status!A:N,14,FALSE),LEN(VLOOKUP(A26,CER_SubK_PO_Status!A:N,14,FALSE))-SEARCH("/",VLOOKUP(A26,CER_SubK_PO_Status!A:N,14,FALSE),1))</f>
        <v>TANYA STEWART</v>
      </c>
      <c r="J26" s="337"/>
      <c r="K26" s="332"/>
      <c r="L26" s="332"/>
      <c r="M26" s="351"/>
      <c r="N26" s="332"/>
      <c r="O26" s="376"/>
      <c r="P26" s="376"/>
      <c r="Q26" s="376"/>
      <c r="R26" s="376"/>
      <c r="S26" s="376" t="s">
        <v>2757</v>
      </c>
      <c r="T26" s="376" t="s">
        <v>2501</v>
      </c>
      <c r="U26" s="376" t="s">
        <v>2524</v>
      </c>
      <c r="V26" s="376" t="s">
        <v>2589</v>
      </c>
      <c r="W26" s="376" t="s">
        <v>2616</v>
      </c>
      <c r="X26" s="376" t="s">
        <v>2811</v>
      </c>
      <c r="Y26" s="376" t="s">
        <v>2674</v>
      </c>
      <c r="Z26" s="376" t="s">
        <v>2690</v>
      </c>
      <c r="AA26" s="376" t="s">
        <v>2703</v>
      </c>
    </row>
    <row r="27" spans="1:27" ht="54.95" customHeight="1" x14ac:dyDescent="0.2">
      <c r="A27" s="332" t="s">
        <v>2737</v>
      </c>
      <c r="B27" s="332" t="str">
        <f>VLOOKUP(A27,CER_SubK_PO_Status!A:N,9,FALSE)</f>
        <v>System Closed</v>
      </c>
      <c r="C27" s="332" t="str">
        <f>VLOOKUP(A27,CER_SubK_PO_Status!A:N,7,FALSE)</f>
        <v>NORFOLK STATE UNIVERSITY</v>
      </c>
      <c r="D27" s="363">
        <f>VLOOKUP(A27,CER_SubK_PO_Status!A:N,10,FALSE)/1000</f>
        <v>50.039919999999995</v>
      </c>
      <c r="E27" s="363">
        <f>VLOOKUP(A27,CER_SubK_PO_Status!A:N,11,FALSE)/1000</f>
        <v>50.039919999999995</v>
      </c>
      <c r="F27" s="363">
        <f>VLOOKUP(A27,CER_SubK_PO_Status!A:N,12,FALSE)/1000</f>
        <v>50.039919999999995</v>
      </c>
      <c r="G27" s="363">
        <f t="shared" ref="G27" si="10">D27-E27</f>
        <v>0</v>
      </c>
      <c r="H27" s="361" t="str">
        <f>VLOOKUP(A27,CER_SubK_PO_Status!A:N,5,FALSE)</f>
        <v>MICHELE KHASIDIS</v>
      </c>
      <c r="I27" s="361" t="str">
        <f>RIGHT(VLOOKUP(A27,CER_SubK_PO_Status!A:N,14,FALSE),LEN(VLOOKUP(A27,CER_SubK_PO_Status!A:N,14,FALSE))-SEARCH("/",VLOOKUP(A27,CER_SubK_PO_Status!A:N,14,FALSE),1))</f>
        <v>TANYA STEWART</v>
      </c>
      <c r="J27" s="332"/>
      <c r="K27" s="345"/>
      <c r="L27" s="337"/>
      <c r="M27" s="342"/>
      <c r="N27" s="345"/>
      <c r="O27" s="376"/>
      <c r="P27" s="376"/>
      <c r="Q27" s="376" t="s">
        <v>995</v>
      </c>
      <c r="R27" s="376" t="s">
        <v>2751</v>
      </c>
      <c r="S27" s="376" t="s">
        <v>2482</v>
      </c>
      <c r="T27" s="376" t="s">
        <v>2501</v>
      </c>
      <c r="U27" s="376" t="s">
        <v>2524</v>
      </c>
      <c r="V27" s="376" t="s">
        <v>2593</v>
      </c>
      <c r="W27" s="376" t="s">
        <v>2616</v>
      </c>
      <c r="X27" s="376" t="s">
        <v>2812</v>
      </c>
      <c r="Y27" s="376" t="s">
        <v>2677</v>
      </c>
      <c r="Z27" s="376" t="s">
        <v>2690</v>
      </c>
      <c r="AA27" s="376" t="s">
        <v>2703</v>
      </c>
    </row>
    <row r="28" spans="1:27" ht="54.95" customHeight="1" x14ac:dyDescent="0.2">
      <c r="A28" s="332" t="s">
        <v>2841</v>
      </c>
      <c r="B28" s="332" t="str">
        <f>VLOOKUP(A28,CER_SubK_PO_Status!A:N,9,FALSE)</f>
        <v>Open</v>
      </c>
      <c r="C28" s="332" t="str">
        <f>VLOOKUP(A28,CER_SubK_PO_Status!A:N,7,FALSE)</f>
        <v>NORFOLK STATE UNIVERSITY</v>
      </c>
      <c r="D28" s="363">
        <f>VLOOKUP(A28,CER_SubK_PO_Status!A:N,10,FALSE)/1000</f>
        <v>66.266460000000009</v>
      </c>
      <c r="E28" s="363">
        <f>VLOOKUP(A28,CER_SubK_PO_Status!A:N,11,FALSE)/1000</f>
        <v>58.903150000000004</v>
      </c>
      <c r="F28" s="363">
        <f>VLOOKUP(A28,CER_SubK_PO_Status!A:N,12,FALSE)/1000</f>
        <v>7.36294</v>
      </c>
      <c r="G28" s="363">
        <f t="shared" ref="G28" si="11">D28-E28</f>
        <v>7.3633100000000056</v>
      </c>
      <c r="H28" s="361" t="str">
        <f>VLOOKUP(A28,CER_SubK_PO_Status!A:N,5,FALSE)</f>
        <v>MICHELE KHASIDIS</v>
      </c>
      <c r="I28" s="361" t="str">
        <f>RIGHT(VLOOKUP(A28,CER_SubK_PO_Status!A:N,14,FALSE),LEN(VLOOKUP(A28,CER_SubK_PO_Status!A:N,14,FALSE))-SEARCH("/",VLOOKUP(A28,CER_SubK_PO_Status!A:N,14,FALSE),1))</f>
        <v>T STEWART</v>
      </c>
      <c r="J28" s="332"/>
      <c r="K28" s="345"/>
      <c r="L28" s="337"/>
      <c r="M28" s="342"/>
      <c r="N28" s="345"/>
      <c r="O28" s="376"/>
      <c r="P28" s="376"/>
      <c r="Q28" s="376" t="s">
        <v>995</v>
      </c>
      <c r="R28" s="376"/>
      <c r="S28" s="376"/>
      <c r="T28" s="376"/>
      <c r="U28" s="376"/>
      <c r="V28" s="376"/>
      <c r="W28" s="376"/>
      <c r="X28" s="376"/>
      <c r="Y28" s="376"/>
      <c r="Z28" s="376"/>
      <c r="AA28" s="376"/>
    </row>
    <row r="29" spans="1:27" ht="70.5" customHeight="1" x14ac:dyDescent="0.2">
      <c r="A29" s="332" t="s">
        <v>1442</v>
      </c>
      <c r="B29" s="332" t="str">
        <f>VLOOKUP(A29,CER_SubK_PO_Status!A:N,9,FALSE)</f>
        <v>Open</v>
      </c>
      <c r="C29" s="332" t="str">
        <f>VLOOKUP(A29,CER_SubK_PO_Status!A:N,7,FALSE)</f>
        <v>OLD DOMINION UNIV. RESEAR</v>
      </c>
      <c r="D29" s="363">
        <f>VLOOKUP(A29,CER_SubK_PO_Status!A:N,10,FALSE)/1000</f>
        <v>2395.4603399999996</v>
      </c>
      <c r="E29" s="363">
        <f>VLOOKUP(A29,CER_SubK_PO_Status!A:N,11,FALSE)/1000</f>
        <v>2325.0786699999999</v>
      </c>
      <c r="F29" s="363">
        <f>VLOOKUP(A29,CER_SubK_PO_Status!A:N,12,FALSE)/1000</f>
        <v>2137.1317000000004</v>
      </c>
      <c r="G29" s="363">
        <f t="shared" si="0"/>
        <v>70.381669999999758</v>
      </c>
      <c r="H29" s="331" t="str">
        <f>VLOOKUP(A29,CER_SubK_PO_Status!A:N,5,FALSE)</f>
        <v>GIUSEPPINA TENBUSCH</v>
      </c>
      <c r="I29" s="361" t="str">
        <f>RIGHT(VLOOKUP(A29,CER_SubK_PO_Status!A:N,14,FALSE),LEN(VLOOKUP(A29,CER_SubK_PO_Status!A:N,14,FALSE))-SEARCH("/",VLOOKUP(A29,CER_SubK_PO_Status!A:N,14,FALSE),1))</f>
        <v>TANYA STEWART</v>
      </c>
      <c r="J29" s="332"/>
      <c r="K29" s="345" t="s">
        <v>1007</v>
      </c>
      <c r="L29" s="337" t="s">
        <v>997</v>
      </c>
      <c r="M29" s="342" t="s">
        <v>629</v>
      </c>
      <c r="N29" s="337"/>
      <c r="O29" s="376" t="s">
        <v>2707</v>
      </c>
      <c r="P29" s="376" t="s">
        <v>2726</v>
      </c>
      <c r="Q29" s="376" t="s">
        <v>2739</v>
      </c>
      <c r="R29" s="376" t="s">
        <v>2752</v>
      </c>
      <c r="S29" s="376" t="s">
        <v>2761</v>
      </c>
      <c r="T29" s="376" t="s">
        <v>2501</v>
      </c>
      <c r="U29" s="376" t="s">
        <v>2784</v>
      </c>
      <c r="V29" s="376" t="s">
        <v>2799</v>
      </c>
      <c r="W29" s="376" t="s">
        <v>2616</v>
      </c>
      <c r="X29" s="376" t="s">
        <v>2809</v>
      </c>
      <c r="Y29" s="376" t="s">
        <v>2674</v>
      </c>
      <c r="Z29" s="376" t="s">
        <v>2700</v>
      </c>
      <c r="AA29" s="376" t="s">
        <v>2703</v>
      </c>
    </row>
    <row r="30" spans="1:27" ht="54.95" customHeight="1" x14ac:dyDescent="0.2">
      <c r="A30" s="332" t="s">
        <v>1472</v>
      </c>
      <c r="B30" s="332" t="str">
        <f>VLOOKUP(A30,CER_SubK_PO_Status!A:N,9,FALSE)</f>
        <v>Open</v>
      </c>
      <c r="C30" s="332" t="str">
        <f>VLOOKUP(A30,CER_SubK_PO_Status!A:N,7,FALSE)</f>
        <v>OLD DOMINION UNIV. RESEAR</v>
      </c>
      <c r="D30" s="363">
        <f>VLOOKUP(A30,CER_SubK_PO_Status!A:N,10,FALSE)/1000</f>
        <v>1043.72758</v>
      </c>
      <c r="E30" s="363">
        <f>VLOOKUP(A30,CER_SubK_PO_Status!A:N,11,FALSE)/1000</f>
        <v>955.69024999999999</v>
      </c>
      <c r="F30" s="363">
        <f>VLOOKUP(A30,CER_SubK_PO_Status!A:N,12,FALSE)/1000</f>
        <v>879.33570999999995</v>
      </c>
      <c r="G30" s="363">
        <f t="shared" si="0"/>
        <v>88.037329999999997</v>
      </c>
      <c r="H30" s="331" t="str">
        <f>VLOOKUP(A30,CER_SubK_PO_Status!A:N,5,FALSE)</f>
        <v>GIUSEPPINA TENBUSCH</v>
      </c>
      <c r="I30" s="361" t="str">
        <f>RIGHT(VLOOKUP(A30,CER_SubK_PO_Status!A:N,14,FALSE),LEN(VLOOKUP(A30,CER_SubK_PO_Status!A:N,14,FALSE))-SEARCH("/",VLOOKUP(A30,CER_SubK_PO_Status!A:N,14,FALSE),1))</f>
        <v>TANYA STEWART</v>
      </c>
      <c r="J30" s="332"/>
      <c r="K30" s="345" t="s">
        <v>1008</v>
      </c>
      <c r="L30" s="337" t="s">
        <v>997</v>
      </c>
      <c r="M30" s="342" t="s">
        <v>629</v>
      </c>
      <c r="N30" s="337"/>
      <c r="O30" s="376" t="s">
        <v>2716</v>
      </c>
      <c r="P30" s="376" t="s">
        <v>2729</v>
      </c>
      <c r="Q30" s="376" t="s">
        <v>2739</v>
      </c>
      <c r="R30" s="376" t="s">
        <v>2751</v>
      </c>
      <c r="S30" s="376" t="s">
        <v>2761</v>
      </c>
      <c r="T30" s="376" t="s">
        <v>2501</v>
      </c>
      <c r="U30" s="376" t="s">
        <v>2781</v>
      </c>
      <c r="V30" s="376" t="s">
        <v>2799</v>
      </c>
      <c r="W30" s="376" t="s">
        <v>2621</v>
      </c>
      <c r="X30" s="376" t="s">
        <v>2815</v>
      </c>
      <c r="Y30" s="376" t="s">
        <v>2674</v>
      </c>
      <c r="Z30" s="376" t="s">
        <v>2700</v>
      </c>
      <c r="AA30" s="376" t="s">
        <v>2703</v>
      </c>
    </row>
    <row r="31" spans="1:27" ht="99" customHeight="1" x14ac:dyDescent="0.2">
      <c r="A31" s="332" t="s">
        <v>2769</v>
      </c>
      <c r="B31" s="332" t="str">
        <f>VLOOKUP(A31,CER_SubK_PO_Status!A:N,9,FALSE)</f>
        <v>System Closed</v>
      </c>
      <c r="C31" s="332" t="str">
        <f>VLOOKUP(A31,CER_SubK_PO_Status!A:N,7,FALSE)</f>
        <v>OHIO UNIVERSITY</v>
      </c>
      <c r="D31" s="363">
        <f>VLOOKUP(A31,CER_SubK_PO_Status!A:N,10,FALSE)/1000</f>
        <v>85.171679999999995</v>
      </c>
      <c r="E31" s="363">
        <f>VLOOKUP(A31,CER_SubK_PO_Status!A:N,11,FALSE)/1000</f>
        <v>85.171679999999995</v>
      </c>
      <c r="F31" s="363">
        <f>VLOOKUP(A31,CER_SubK_PO_Status!A:N,12,FALSE)/1000</f>
        <v>85.171679999999995</v>
      </c>
      <c r="G31" s="363">
        <f t="shared" ref="G31" si="12">D31-E31</f>
        <v>0</v>
      </c>
      <c r="H31" s="361" t="str">
        <f>VLOOKUP(A31,CER_SubK_PO_Status!A:N,5,FALSE)</f>
        <v>MICHELE KHASIDIS</v>
      </c>
      <c r="I31" s="361" t="str">
        <f>RIGHT(VLOOKUP(A31,CER_SubK_PO_Status!A:N,14,FALSE),LEN(VLOOKUP(A31,CER_SubK_PO_Status!A:N,14,FALSE))-SEARCH("/",VLOOKUP(A31,CER_SubK_PO_Status!A:N,14,FALSE),1))</f>
        <v>TANYA STEWART</v>
      </c>
      <c r="J31" s="332"/>
      <c r="K31" s="337"/>
      <c r="L31" s="337"/>
      <c r="M31" s="342"/>
      <c r="N31" s="337"/>
      <c r="O31" s="376"/>
      <c r="P31" s="376"/>
      <c r="Q31" s="376"/>
      <c r="R31" s="376"/>
      <c r="S31" s="376"/>
      <c r="T31" s="376" t="s">
        <v>995</v>
      </c>
      <c r="U31" s="376" t="s">
        <v>2524</v>
      </c>
      <c r="V31" s="376" t="s">
        <v>2590</v>
      </c>
      <c r="W31" s="376" t="s">
        <v>2808</v>
      </c>
      <c r="X31" s="376" t="s">
        <v>2816</v>
      </c>
      <c r="Y31" s="376" t="s">
        <v>2674</v>
      </c>
      <c r="Z31" s="376" t="s">
        <v>2690</v>
      </c>
      <c r="AA31" s="376" t="s">
        <v>2840</v>
      </c>
    </row>
    <row r="32" spans="1:27" ht="59.25" customHeight="1" x14ac:dyDescent="0.2">
      <c r="A32" s="332" t="s">
        <v>2738</v>
      </c>
      <c r="B32" s="332" t="str">
        <f>VLOOKUP(A32,CER_SubK_PO_Status!A:N,9,FALSE)</f>
        <v>Open</v>
      </c>
      <c r="C32" s="332" t="str">
        <f>VLOOKUP(A32,CER_SubK_PO_Status!A:N,7,FALSE)</f>
        <v>PENNSYLVANIA STATE UNIV.</v>
      </c>
      <c r="D32" s="363">
        <f>VLOOKUP(A32,CER_SubK_PO_Status!A:N,10,FALSE)/1000</f>
        <v>46.718559999999997</v>
      </c>
      <c r="E32" s="363">
        <f>VLOOKUP(A32,CER_SubK_PO_Status!A:N,11,FALSE)/1000</f>
        <v>46.718559999999997</v>
      </c>
      <c r="F32" s="363">
        <f>VLOOKUP(A32,CER_SubK_PO_Status!A:N,12,FALSE)/1000</f>
        <v>46.718559999999997</v>
      </c>
      <c r="G32" s="363">
        <f t="shared" ref="G32" si="13">D32-E32</f>
        <v>0</v>
      </c>
      <c r="H32" s="331" t="str">
        <f>VLOOKUP(A32,CER_SubK_PO_Status!A:N,5,FALSE)</f>
        <v>DENISE LEARY-STITH</v>
      </c>
      <c r="I32" s="361" t="str">
        <f>RIGHT(VLOOKUP(A32,CER_SubK_PO_Status!A:N,14,FALSE),LEN(VLOOKUP(A32,CER_SubK_PO_Status!A:N,14,FALSE))-SEARCH("/",VLOOKUP(A32,CER_SubK_PO_Status!A:N,14,FALSE),1))</f>
        <v>TANYA STEWART</v>
      </c>
      <c r="J32" s="332"/>
      <c r="K32" s="345"/>
      <c r="L32" s="337"/>
      <c r="M32" s="342"/>
      <c r="N32" s="345"/>
      <c r="O32" s="376"/>
      <c r="P32" s="376"/>
      <c r="Q32" s="376" t="s">
        <v>995</v>
      </c>
      <c r="R32" s="376" t="s">
        <v>2751</v>
      </c>
      <c r="S32" s="376" t="s">
        <v>2482</v>
      </c>
      <c r="T32" s="376" t="s">
        <v>2778</v>
      </c>
      <c r="U32" s="376" t="s">
        <v>2524</v>
      </c>
      <c r="V32" s="376" t="s">
        <v>2589</v>
      </c>
      <c r="W32" s="376" t="s">
        <v>2616</v>
      </c>
      <c r="X32" s="376" t="s">
        <v>2810</v>
      </c>
      <c r="Y32" s="376" t="s">
        <v>2825</v>
      </c>
      <c r="Z32" s="376" t="s">
        <v>2690</v>
      </c>
      <c r="AA32" s="376" t="s">
        <v>2713</v>
      </c>
    </row>
    <row r="33" spans="1:27" ht="54.95" customHeight="1" x14ac:dyDescent="0.2">
      <c r="A33" s="332" t="s">
        <v>2748</v>
      </c>
      <c r="B33" s="332" t="str">
        <f>VLOOKUP(A33,CER_SubK_PO_Status!A:N,9,FALSE)</f>
        <v>System Closed</v>
      </c>
      <c r="C33" s="332" t="str">
        <f>VLOOKUP(A33,CER_SubK_PO_Status!A:N,7,FALSE)</f>
        <v>TEMPLE UNIVERSITY</v>
      </c>
      <c r="D33" s="363">
        <f>VLOOKUP(A33,CER_SubK_PO_Status!A:N,10,FALSE)/1000</f>
        <v>11.403</v>
      </c>
      <c r="E33" s="363">
        <f>VLOOKUP(A33,CER_SubK_PO_Status!A:N,11,FALSE)/1000</f>
        <v>11.403</v>
      </c>
      <c r="F33" s="363">
        <f>VLOOKUP(A33,CER_SubK_PO_Status!A:N,12,FALSE)/1000</f>
        <v>11.403</v>
      </c>
      <c r="G33" s="363">
        <f t="shared" ref="G33" si="14">D33-E33</f>
        <v>0</v>
      </c>
      <c r="H33" s="332" t="str">
        <f>VLOOKUP(A33,CER_SubK_PO_Status!A:N,5,FALSE)</f>
        <v>GIUSEPPINA TENBUSCH</v>
      </c>
      <c r="I33" s="361" t="str">
        <f>RIGHT(VLOOKUP(A33,CER_SubK_PO_Status!A:N,14,FALSE),LEN(VLOOKUP(A33,CER_SubK_PO_Status!A:N,14,FALSE))-SEARCH("/",VLOOKUP(A33,CER_SubK_PO_Status!A:N,14,FALSE),1))</f>
        <v>TANYA STEWART</v>
      </c>
      <c r="J33" s="388" t="s">
        <v>2807</v>
      </c>
      <c r="K33" s="337"/>
      <c r="L33" s="337"/>
      <c r="M33" s="342"/>
      <c r="N33" s="337"/>
      <c r="O33" s="376"/>
      <c r="P33" s="376"/>
      <c r="Q33" s="376"/>
      <c r="R33" s="376" t="s">
        <v>2753</v>
      </c>
      <c r="S33" s="376" t="s">
        <v>2482</v>
      </c>
      <c r="T33" s="376" t="s">
        <v>2501</v>
      </c>
      <c r="U33" s="376" t="s">
        <v>2780</v>
      </c>
      <c r="V33" s="376" t="s">
        <v>2592</v>
      </c>
      <c r="W33" s="376" t="s">
        <v>2615</v>
      </c>
      <c r="X33" s="376" t="s">
        <v>184</v>
      </c>
      <c r="Y33" s="376" t="s">
        <v>2677</v>
      </c>
      <c r="Z33" s="376" t="s">
        <v>2697</v>
      </c>
      <c r="AA33" s="376" t="s">
        <v>2702</v>
      </c>
    </row>
    <row r="34" spans="1:27" ht="54.95" customHeight="1" x14ac:dyDescent="0.2">
      <c r="A34" s="332" t="s">
        <v>1457</v>
      </c>
      <c r="B34" s="332" t="str">
        <f>VLOOKUP(A34,CER_SubK_PO_Status!A:N,9,FALSE)</f>
        <v>Open</v>
      </c>
      <c r="C34" s="332" t="str">
        <f>VLOOKUP(A34,CER_SubK_PO_Status!A:N,7,FALSE)</f>
        <v xml:space="preserve">THE CATHOLIC UNIVERSITY  </v>
      </c>
      <c r="D34" s="363">
        <f>VLOOKUP(A34,CER_SubK_PO_Status!A:N,10,FALSE)/1000</f>
        <v>293.15729999999996</v>
      </c>
      <c r="E34" s="363">
        <f>VLOOKUP(A34,CER_SubK_PO_Status!A:N,11,FALSE)/1000</f>
        <v>284.21602000000001</v>
      </c>
      <c r="F34" s="363">
        <f>VLOOKUP(A34,CER_SubK_PO_Status!A:N,12,FALSE)/1000</f>
        <v>281.59030000000001</v>
      </c>
      <c r="G34" s="363">
        <f t="shared" si="0"/>
        <v>8.9412799999999493</v>
      </c>
      <c r="H34" s="332" t="str">
        <f>VLOOKUP(A34,CER_SubK_PO_Status!A:N,5,FALSE)</f>
        <v>MICHELE KHASIDIS</v>
      </c>
      <c r="I34" s="361" t="str">
        <f>RIGHT(VLOOKUP(A34,CER_SubK_PO_Status!A:N,14,FALSE),LEN(VLOOKUP(A34,CER_SubK_PO_Status!A:N,14,FALSE))-SEARCH("/",VLOOKUP(A34,CER_SubK_PO_Status!A:N,14,FALSE),1))</f>
        <v>TANYA STEWART</v>
      </c>
      <c r="J34" s="332"/>
      <c r="K34" s="337" t="s">
        <v>996</v>
      </c>
      <c r="L34" s="337" t="s">
        <v>997</v>
      </c>
      <c r="M34" s="342" t="s">
        <v>629</v>
      </c>
      <c r="N34" s="337"/>
      <c r="O34" s="376" t="s">
        <v>2703</v>
      </c>
      <c r="P34" s="376" t="s">
        <v>2728</v>
      </c>
      <c r="Q34" s="376" t="s">
        <v>2739</v>
      </c>
      <c r="R34" s="376" t="s">
        <v>2752</v>
      </c>
      <c r="S34" s="376" t="s">
        <v>2763</v>
      </c>
      <c r="T34" s="375" t="s">
        <v>184</v>
      </c>
      <c r="U34" s="376" t="s">
        <v>2787</v>
      </c>
      <c r="V34" s="376" t="s">
        <v>211</v>
      </c>
      <c r="W34" s="376" t="s">
        <v>2621</v>
      </c>
      <c r="X34" s="376" t="s">
        <v>2811</v>
      </c>
      <c r="Y34" s="376" t="s">
        <v>2674</v>
      </c>
      <c r="Z34" s="376" t="s">
        <v>2831</v>
      </c>
      <c r="AA34" s="376" t="s">
        <v>2703</v>
      </c>
    </row>
    <row r="35" spans="1:27" ht="54.95" customHeight="1" x14ac:dyDescent="0.2">
      <c r="A35" s="332" t="s">
        <v>2730</v>
      </c>
      <c r="B35" s="332" t="str">
        <f>VLOOKUP(A35,CER_SubK_PO_Status!A:N,9,FALSE)</f>
        <v>Open</v>
      </c>
      <c r="C35" s="332" t="str">
        <f>VLOOKUP(A35,CER_SubK_PO_Status!A:N,7,FALSE)</f>
        <v xml:space="preserve">THE CATHOLIC UNIVERSITY  </v>
      </c>
      <c r="D35" s="363">
        <f>VLOOKUP(A35,CER_SubK_PO_Status!A:N,10,FALSE)/1000</f>
        <v>56.216000000000001</v>
      </c>
      <c r="E35" s="363">
        <f>VLOOKUP(A35,CER_SubK_PO_Status!A:N,11,FALSE)/1000</f>
        <v>54.332000000000001</v>
      </c>
      <c r="F35" s="363">
        <f>VLOOKUP(A35,CER_SubK_PO_Status!A:N,12,FALSE)/1000</f>
        <v>52.448</v>
      </c>
      <c r="G35" s="363">
        <f t="shared" ref="G35" si="15">D35-E35</f>
        <v>1.8840000000000003</v>
      </c>
      <c r="H35" s="332" t="str">
        <f>VLOOKUP(A35,CER_SubK_PO_Status!A:N,5,FALSE)</f>
        <v>MICHELE KHASIDIS</v>
      </c>
      <c r="I35" s="361" t="str">
        <f>RIGHT(VLOOKUP(A35,CER_SubK_PO_Status!A:N,14,FALSE),LEN(VLOOKUP(A35,CER_SubK_PO_Status!A:N,14,FALSE))-SEARCH("/",VLOOKUP(A35,CER_SubK_PO_Status!A:N,14,FALSE),1))</f>
        <v>TANYA STEWART</v>
      </c>
      <c r="J35" s="332"/>
      <c r="K35" s="367"/>
      <c r="L35" s="367"/>
      <c r="M35" s="395"/>
      <c r="N35" s="367"/>
      <c r="O35" s="376"/>
      <c r="P35" s="376" t="s">
        <v>306</v>
      </c>
      <c r="Q35" s="376" t="s">
        <v>315</v>
      </c>
      <c r="R35" s="376" t="s">
        <v>2753</v>
      </c>
      <c r="S35" s="376" t="s">
        <v>2765</v>
      </c>
      <c r="T35" s="376" t="s">
        <v>2773</v>
      </c>
      <c r="U35" s="376" t="s">
        <v>2787</v>
      </c>
      <c r="V35" s="376" t="s">
        <v>211</v>
      </c>
      <c r="W35" s="376" t="s">
        <v>2616</v>
      </c>
      <c r="X35" s="376" t="s">
        <v>2811</v>
      </c>
      <c r="Y35" s="376" t="s">
        <v>2824</v>
      </c>
      <c r="Z35" s="376" t="s">
        <v>2691</v>
      </c>
      <c r="AA35" s="376" t="s">
        <v>2703</v>
      </c>
    </row>
    <row r="36" spans="1:27" ht="54.95" customHeight="1" x14ac:dyDescent="0.2">
      <c r="A36" s="332" t="s">
        <v>2719</v>
      </c>
      <c r="B36" s="332" t="str">
        <f>VLOOKUP(A36,CER_SubK_PO_Status!A:N,9,FALSE)</f>
        <v>Open</v>
      </c>
      <c r="C36" s="332" t="str">
        <f>VLOOKUP(A36,CER_SubK_PO_Status!A:N,7,FALSE)</f>
        <v>TRUSTEES OF INDIANA UNIVE</v>
      </c>
      <c r="D36" s="363">
        <f>VLOOKUP(A36,CER_SubK_PO_Status!A:N,10,FALSE)/1000</f>
        <v>307.67718000000002</v>
      </c>
      <c r="E36" s="363">
        <f>VLOOKUP(A36,CER_SubK_PO_Status!A:N,11,FALSE)/1000</f>
        <v>296.79316</v>
      </c>
      <c r="F36" s="363">
        <f>VLOOKUP(A36,CER_SubK_PO_Status!A:N,12,FALSE)/1000</f>
        <v>249.94049999999999</v>
      </c>
      <c r="G36" s="363">
        <f t="shared" ref="G36:G39" si="16">D36-E36</f>
        <v>10.884020000000021</v>
      </c>
      <c r="H36" s="361" t="str">
        <f>VLOOKUP(A36,CER_SubK_PO_Status!A:N,5,FALSE)</f>
        <v>GIUSEPPINA TENBUSCH</v>
      </c>
      <c r="I36" s="361" t="str">
        <f>RIGHT(VLOOKUP(A36,CER_SubK_PO_Status!A:N,14,FALSE),LEN(VLOOKUP(A36,CER_SubK_PO_Status!A:N,14,FALSE))-SEARCH("/",VLOOKUP(A36,CER_SubK_PO_Status!A:N,14,FALSE),1))</f>
        <v>TANYA STEWART</v>
      </c>
      <c r="J36" s="332"/>
      <c r="K36" s="337" t="s">
        <v>996</v>
      </c>
      <c r="L36" s="337"/>
      <c r="M36" s="342"/>
      <c r="N36" s="337"/>
      <c r="O36" s="376"/>
      <c r="P36" s="376" t="s">
        <v>2726</v>
      </c>
      <c r="Q36" s="376" t="s">
        <v>2739</v>
      </c>
      <c r="R36" s="376" t="s">
        <v>2751</v>
      </c>
      <c r="S36" s="376" t="s">
        <v>2482</v>
      </c>
      <c r="T36" s="376" t="s">
        <v>2501</v>
      </c>
      <c r="U36" s="376" t="s">
        <v>2782</v>
      </c>
      <c r="V36" s="376" t="s">
        <v>2589</v>
      </c>
      <c r="W36" s="376" t="s">
        <v>2616</v>
      </c>
      <c r="X36" s="376" t="s">
        <v>222</v>
      </c>
      <c r="Y36" s="376" t="s">
        <v>2677</v>
      </c>
      <c r="Z36" s="376" t="s">
        <v>2690</v>
      </c>
      <c r="AA36" s="376" t="s">
        <v>2838</v>
      </c>
    </row>
    <row r="37" spans="1:27" ht="54.95" customHeight="1" x14ac:dyDescent="0.2">
      <c r="A37" s="332" t="s">
        <v>2837</v>
      </c>
      <c r="B37" s="332" t="str">
        <f>VLOOKUP(A37,CER_SubK_PO_Status!A:N,9,FALSE)</f>
        <v>Open</v>
      </c>
      <c r="C37" s="332" t="str">
        <f>VLOOKUP(A37,CER_SubK_PO_Status!A:N,7,FALSE)</f>
        <v>TRUSTEES OF INDIANA UNIVE</v>
      </c>
      <c r="D37" s="363">
        <f>VLOOKUP(A37,CER_SubK_PO_Status!A:N,10,FALSE)/1000</f>
        <v>57</v>
      </c>
      <c r="E37" s="363">
        <f>VLOOKUP(A37,CER_SubK_PO_Status!A:N,11,FALSE)/1000</f>
        <v>52.25</v>
      </c>
      <c r="F37" s="363">
        <f>VLOOKUP(A37,CER_SubK_PO_Status!A:N,12,FALSE)/1000</f>
        <v>47.5</v>
      </c>
      <c r="G37" s="363">
        <f t="shared" ref="G37:G38" si="17">D37-E37</f>
        <v>4.75</v>
      </c>
      <c r="H37" s="361" t="str">
        <f>VLOOKUP(A37,CER_SubK_PO_Status!A:N,5,FALSE)</f>
        <v>GIUSEPPINA TENBUSCH</v>
      </c>
      <c r="I37" s="361" t="str">
        <f>RIGHT(VLOOKUP(A37,CER_SubK_PO_Status!A:N,14,FALSE),LEN(VLOOKUP(A37,CER_SubK_PO_Status!A:N,14,FALSE))-SEARCH("/",VLOOKUP(A37,CER_SubK_PO_Status!A:N,14,FALSE),1))</f>
        <v>T STEWART</v>
      </c>
      <c r="J37" s="332"/>
      <c r="K37" s="337" t="s">
        <v>996</v>
      </c>
      <c r="L37" s="337"/>
      <c r="M37" s="342"/>
      <c r="N37" s="337"/>
      <c r="O37" s="376"/>
      <c r="P37" s="376" t="s">
        <v>2726</v>
      </c>
      <c r="Q37" s="376" t="s">
        <v>2739</v>
      </c>
      <c r="R37" s="376"/>
      <c r="S37" s="376"/>
      <c r="T37" s="376"/>
      <c r="U37" s="376"/>
      <c r="V37" s="376"/>
      <c r="W37" s="376"/>
      <c r="X37" s="376"/>
      <c r="Y37" s="376"/>
      <c r="Z37" s="376"/>
      <c r="AA37" s="376" t="s">
        <v>995</v>
      </c>
    </row>
    <row r="38" spans="1:27" ht="54.95" customHeight="1" x14ac:dyDescent="0.2">
      <c r="A38" s="332" t="s">
        <v>2826</v>
      </c>
      <c r="B38" s="332" t="str">
        <f>VLOOKUP(A38,CER_SubK_PO_Status!A:N,9,FALSE)</f>
        <v>Open</v>
      </c>
      <c r="C38" s="332" t="str">
        <f>VLOOKUP(A38,CER_SubK_PO_Status!A:N,7,FALSE)</f>
        <v>UNIVERSITY OF CONNECTICUT</v>
      </c>
      <c r="D38" s="363">
        <f>VLOOKUP(A38,CER_SubK_PO_Status!A:N,10,FALSE)/1000</f>
        <v>46.806629999999998</v>
      </c>
      <c r="E38" s="363">
        <f>VLOOKUP(A38,CER_SubK_PO_Status!A:N,11,FALSE)/1000</f>
        <v>44.267300000000006</v>
      </c>
      <c r="F38" s="363">
        <f>VLOOKUP(A38,CER_SubK_PO_Status!A:N,12,FALSE)/1000</f>
        <v>44.267300000000006</v>
      </c>
      <c r="G38" s="363">
        <f t="shared" si="17"/>
        <v>2.5393299999999925</v>
      </c>
      <c r="H38" s="361" t="str">
        <f>VLOOKUP(A38,CER_SubK_PO_Status!A:N,5,FALSE)</f>
        <v>MICHELE KHASIDIS</v>
      </c>
      <c r="I38" s="361" t="str">
        <f>RIGHT(VLOOKUP(A38,CER_SubK_PO_Status!A:N,14,FALSE),LEN(VLOOKUP(A38,CER_SubK_PO_Status!A:N,14,FALSE))-SEARCH("/",VLOOKUP(A38,CER_SubK_PO_Status!A:N,14,FALSE),1))</f>
        <v>TANYA STEWART</v>
      </c>
      <c r="J38" s="332" t="s">
        <v>1131</v>
      </c>
      <c r="K38" s="337"/>
      <c r="L38" s="337"/>
      <c r="M38" s="342"/>
      <c r="N38" s="337"/>
      <c r="O38" s="376" t="s">
        <v>2703</v>
      </c>
      <c r="P38" s="376" t="s">
        <v>2726</v>
      </c>
      <c r="Q38" s="376" t="s">
        <v>2739</v>
      </c>
      <c r="R38" s="376"/>
      <c r="S38" s="376"/>
      <c r="T38" s="376"/>
      <c r="U38" s="376"/>
      <c r="V38" s="376"/>
      <c r="W38" s="376"/>
      <c r="X38" s="376"/>
      <c r="Y38" s="376"/>
      <c r="Z38" s="376" t="s">
        <v>2690</v>
      </c>
      <c r="AA38" s="376" t="s">
        <v>2707</v>
      </c>
    </row>
    <row r="39" spans="1:27" ht="54.95" customHeight="1" x14ac:dyDescent="0.2">
      <c r="A39" s="332" t="s">
        <v>2411</v>
      </c>
      <c r="B39" s="332" t="str">
        <f>VLOOKUP(A39,CER_SubK_PO_Status!A:N,9,FALSE)</f>
        <v>System Closed</v>
      </c>
      <c r="C39" s="332" t="str">
        <f>VLOOKUP(A39,CER_SubK_PO_Status!A:N,7,FALSE)</f>
        <v>UNIV OF N CAROLINA CHAPEL</v>
      </c>
      <c r="D39" s="363">
        <f>VLOOKUP(A39,CER_SubK_PO_Status!A:N,10,FALSE)/1000</f>
        <v>162.16627</v>
      </c>
      <c r="E39" s="363">
        <f>VLOOKUP(A39,CER_SubK_PO_Status!A:N,11,FALSE)/1000</f>
        <v>162.16627</v>
      </c>
      <c r="F39" s="363">
        <f>VLOOKUP(A39,CER_SubK_PO_Status!A:N,12,FALSE)/1000</f>
        <v>162.16627</v>
      </c>
      <c r="G39" s="363">
        <f t="shared" si="16"/>
        <v>0</v>
      </c>
      <c r="H39" s="362" t="str">
        <f>VLOOKUP(A39,CER_SubK_PO_Status!A:N,5,FALSE)</f>
        <v>GIUSEPPINA TENBUSCH</v>
      </c>
      <c r="I39" s="361" t="str">
        <f>RIGHT(VLOOKUP(A39,CER_SubK_PO_Status!A:N,14,FALSE),LEN(VLOOKUP(A39,CER_SubK_PO_Status!A:N,14,FALSE))-SEARCH("/",VLOOKUP(A39,CER_SubK_PO_Status!A:N,14,FALSE),1))</f>
        <v>TANYA STEWART</v>
      </c>
      <c r="J39" s="388" t="s">
        <v>2813</v>
      </c>
      <c r="K39" s="345"/>
      <c r="L39" s="345"/>
      <c r="M39" s="338"/>
      <c r="N39" s="345"/>
      <c r="O39" s="376" t="s">
        <v>2703</v>
      </c>
      <c r="P39" s="376" t="s">
        <v>2726</v>
      </c>
      <c r="Q39" s="376" t="s">
        <v>2739</v>
      </c>
      <c r="R39" s="376" t="s">
        <v>2751</v>
      </c>
      <c r="S39" s="376" t="s">
        <v>2482</v>
      </c>
      <c r="T39" s="376" t="s">
        <v>2501</v>
      </c>
      <c r="U39" s="376" t="s">
        <v>2788</v>
      </c>
      <c r="V39" s="376" t="s">
        <v>2591</v>
      </c>
      <c r="W39" s="376" t="s">
        <v>2617</v>
      </c>
      <c r="X39" s="376" t="s">
        <v>2818</v>
      </c>
      <c r="Y39" s="376" t="s">
        <v>2677</v>
      </c>
      <c r="Z39" s="376" t="s">
        <v>2697</v>
      </c>
      <c r="AA39" s="376" t="s">
        <v>2702</v>
      </c>
    </row>
    <row r="40" spans="1:27" ht="54.95" customHeight="1" x14ac:dyDescent="0.2">
      <c r="A40" s="332" t="s">
        <v>2755</v>
      </c>
      <c r="B40" s="332" t="str">
        <f>VLOOKUP(A40,CER_SubK_PO_Status!A:N,9,FALSE)</f>
        <v>Open</v>
      </c>
      <c r="C40" s="332" t="str">
        <f>VLOOKUP(A40,CER_SubK_PO_Status!A:N,7,FALSE)</f>
        <v>WESSINGTON CRYOGENICS LTD</v>
      </c>
      <c r="D40" s="363">
        <f>VLOOKUP(A40,CER_SubK_PO_Status!A:N,10,FALSE)/1000</f>
        <v>150.62201999999999</v>
      </c>
      <c r="E40" s="363">
        <f>VLOOKUP(A40,CER_SubK_PO_Status!A:N,11,FALSE)/1000</f>
        <v>150.62201999999999</v>
      </c>
      <c r="F40" s="363">
        <f>VLOOKUP(A40,CER_SubK_PO_Status!A:N,12,FALSE)/1000</f>
        <v>148.54587000000001</v>
      </c>
      <c r="G40" s="363">
        <f t="shared" si="0"/>
        <v>0</v>
      </c>
      <c r="H40" s="362" t="str">
        <f>VLOOKUP(A40,CER_SubK_PO_Status!A:N,5,FALSE)</f>
        <v>MELISSA TORRES</v>
      </c>
      <c r="I40" s="361" t="str">
        <f>RIGHT(VLOOKUP(A40,CER_SubK_PO_Status!A:N,14,FALSE),LEN(VLOOKUP(A40,CER_SubK_PO_Status!A:N,14,FALSE))-SEARCH("/",VLOOKUP(A40,CER_SubK_PO_Status!A:N,14,FALSE),1))</f>
        <v>C KAUFMANN</v>
      </c>
      <c r="J40" s="332"/>
      <c r="K40" s="345"/>
      <c r="L40" s="345"/>
      <c r="M40" s="338"/>
      <c r="N40" s="345"/>
      <c r="O40" s="376" t="s">
        <v>2703</v>
      </c>
      <c r="P40" s="376" t="s">
        <v>2726</v>
      </c>
      <c r="Q40" s="376" t="s">
        <v>1131</v>
      </c>
      <c r="R40" s="376" t="s">
        <v>1131</v>
      </c>
      <c r="S40" s="376" t="s">
        <v>426</v>
      </c>
      <c r="T40" s="376" t="s">
        <v>184</v>
      </c>
      <c r="U40" s="376" t="s">
        <v>2780</v>
      </c>
      <c r="V40" s="376" t="s">
        <v>2592</v>
      </c>
      <c r="W40" s="376" t="s">
        <v>2615</v>
      </c>
      <c r="X40" s="376" t="s">
        <v>2810</v>
      </c>
      <c r="Y40" s="376" t="s">
        <v>2677</v>
      </c>
      <c r="Z40" s="376" t="s">
        <v>2697</v>
      </c>
      <c r="AA40" s="376" t="s">
        <v>2703</v>
      </c>
    </row>
    <row r="41" spans="1:27" ht="54.95" customHeight="1" thickBot="1" x14ac:dyDescent="0.3">
      <c r="A41" s="358" t="s">
        <v>2361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</row>
    <row r="42" spans="1:27" ht="54.95" customHeight="1" thickBot="1" x14ac:dyDescent="0.3">
      <c r="A42" s="360">
        <f>COUNTIF(B1:B41,"Open")</f>
        <v>25</v>
      </c>
      <c r="B42" s="360">
        <f>COUNTIF(CER_SubK_PO_Status!I:I,"Open")</f>
        <v>46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</row>
    <row r="43" spans="1:27" ht="31.5" customHeight="1" x14ac:dyDescent="0.2">
      <c r="K43" s="321"/>
      <c r="L43" s="321"/>
      <c r="M43" s="321"/>
      <c r="N43" s="321"/>
    </row>
    <row r="44" spans="1:27" ht="25.5" customHeight="1" x14ac:dyDescent="0.35">
      <c r="A44" s="427" t="s">
        <v>2570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164"/>
      <c r="M44" s="164"/>
      <c r="N44" s="164"/>
    </row>
    <row r="45" spans="1:27" ht="76.5" customHeight="1" x14ac:dyDescent="0.2">
      <c r="A45" s="332" t="s">
        <v>1236</v>
      </c>
      <c r="B45" s="332" t="str">
        <f>VLOOKUP(A45,CER_SubK_PO_Status!A:N,9,FALSE)</f>
        <v>System Closed</v>
      </c>
      <c r="C45" s="332" t="str">
        <f>VLOOKUP(A45,CER_SubK_PO_Status!A:N,7,FALSE)</f>
        <v xml:space="preserve">ETTORE ZANON S.P.A. </v>
      </c>
      <c r="D45" s="363">
        <f>VLOOKUP(A45,CER_SubK_PO_Status!A:N,10,FALSE)/1000</f>
        <v>11927.543029999999</v>
      </c>
      <c r="E45" s="363">
        <f>VLOOKUP(A45,CER_SubK_PO_Status!A:N,11,FALSE)/1000</f>
        <v>11927.543029999999</v>
      </c>
      <c r="F45" s="363">
        <f>VLOOKUP(A45,CER_SubK_PO_Status!A:N,12,FALSE)/1000</f>
        <v>11927.543029999999</v>
      </c>
      <c r="G45" s="363">
        <f>D45-E45</f>
        <v>0</v>
      </c>
      <c r="H45" s="361" t="str">
        <f>VLOOKUP(A45,CER_SubK_PO_Status!A:N,5,FALSE)</f>
        <v>MITCHELL LANEY</v>
      </c>
      <c r="I45" s="332" t="str">
        <f>RIGHT(VLOOKUP(A45,CER_SubK_PO_Status!A:N,14,FALSE),LEN(VLOOKUP(A45,CER_SubK_PO_Status!A:N,14,FALSE))-SEARCH("/",VLOOKUP(A45,CER_SubK_PO_Status!A:N,14,FALSE),1))</f>
        <v>K WILSON</v>
      </c>
      <c r="J45" s="388" t="s">
        <v>2806</v>
      </c>
      <c r="K45" s="345" t="s">
        <v>835</v>
      </c>
      <c r="L45" s="345" t="s">
        <v>518</v>
      </c>
      <c r="M45" s="346" t="s">
        <v>836</v>
      </c>
      <c r="N45" s="345"/>
      <c r="O45" s="376" t="s">
        <v>2704</v>
      </c>
      <c r="P45" s="376" t="s">
        <v>2726</v>
      </c>
      <c r="Q45" s="376" t="s">
        <v>2739</v>
      </c>
      <c r="R45" s="376" t="s">
        <v>2752</v>
      </c>
      <c r="S45" s="376" t="s">
        <v>2758</v>
      </c>
      <c r="T45" s="376" t="s">
        <v>2772</v>
      </c>
      <c r="U45" s="376" t="s">
        <v>2786</v>
      </c>
      <c r="V45" s="376" t="s">
        <v>2789</v>
      </c>
      <c r="W45" s="376" t="s">
        <v>2801</v>
      </c>
      <c r="X45" s="376" t="s">
        <v>2810</v>
      </c>
      <c r="Y45" s="376" t="s">
        <v>491</v>
      </c>
      <c r="Z45" s="376" t="s">
        <v>2697</v>
      </c>
      <c r="AA45" s="376" t="s">
        <v>594</v>
      </c>
    </row>
    <row r="46" spans="1:27" ht="54.95" customHeight="1" x14ac:dyDescent="0.2">
      <c r="A46" s="332" t="s">
        <v>1329</v>
      </c>
      <c r="B46" s="332" t="str">
        <f>VLOOKUP(A46,CER_SubK_PO_Status!A:N,9,FALSE)</f>
        <v>System Closed</v>
      </c>
      <c r="C46" s="332" t="str">
        <f>VLOOKUP(A46,CER_SubK_PO_Status!A:N,7,FALSE)</f>
        <v>PHYTRON INC</v>
      </c>
      <c r="D46" s="363">
        <f>VLOOKUP(A46,CER_SubK_PO_Status!A:N,10,FALSE)/1000</f>
        <v>1490</v>
      </c>
      <c r="E46" s="363">
        <f>VLOOKUP(A46,CER_SubK_PO_Status!A:N,11,FALSE)/1000</f>
        <v>1490</v>
      </c>
      <c r="F46" s="363">
        <f>VLOOKUP(A46,CER_SubK_PO_Status!A:N,12,FALSE)/1000</f>
        <v>1490</v>
      </c>
      <c r="G46" s="363">
        <f>D46-E46</f>
        <v>0</v>
      </c>
      <c r="H46" s="361" t="str">
        <f>VLOOKUP(A46,CER_SubK_PO_Status!A:N,5,FALSE)</f>
        <v>THEODORE PESHEHONOFF</v>
      </c>
      <c r="I46" s="361" t="str">
        <f>RIGHT(VLOOKUP(A46,CER_SubK_PO_Status!A:N,14,FALSE),LEN(VLOOKUP(A46,CER_SubK_PO_Status!A:N,14,FALSE))-SEARCH("/",VLOOKUP(A46,CER_SubK_PO_Status!A:N,14,FALSE),1))</f>
        <v>HUQUE</v>
      </c>
      <c r="J46" s="332" t="s">
        <v>2484</v>
      </c>
      <c r="K46" s="345" t="s">
        <v>867</v>
      </c>
      <c r="L46" s="345" t="s">
        <v>852</v>
      </c>
      <c r="M46" s="352" t="s">
        <v>866</v>
      </c>
      <c r="N46" s="345"/>
      <c r="O46" s="376" t="s">
        <v>211</v>
      </c>
    </row>
    <row r="47" spans="1:27" ht="54.95" customHeight="1" x14ac:dyDescent="0.2">
      <c r="A47" s="332" t="s">
        <v>2599</v>
      </c>
      <c r="B47" s="332" t="str">
        <f>VLOOKUP(A47,CER_SubK_PO_Status!A:N,9,FALSE)</f>
        <v>System Closed</v>
      </c>
      <c r="C47" s="332" t="str">
        <f>VLOOKUP(A47,CER_SubK_PO_Status!A:N,7,FALSE)</f>
        <v xml:space="preserve">CHART ENERGY &amp; CHEMICALS </v>
      </c>
      <c r="D47" s="363">
        <f>VLOOKUP(A47,CER_SubK_PO_Status!A:N,10,FALSE)/1000</f>
        <v>116</v>
      </c>
      <c r="E47" s="363">
        <f>VLOOKUP(A47,CER_SubK_PO_Status!A:N,11,FALSE)/1000</f>
        <v>116</v>
      </c>
      <c r="F47" s="363">
        <f>VLOOKUP(A47,CER_SubK_PO_Status!A:N,12,FALSE)/1000</f>
        <v>116</v>
      </c>
      <c r="G47" s="363">
        <f t="shared" ref="G47" si="18">D47-E47</f>
        <v>0</v>
      </c>
      <c r="H47" s="362" t="str">
        <f>VLOOKUP(A47,CER_SubK_PO_Status!A:N,5,FALSE)</f>
        <v>THEODORE PESHEHONOFF</v>
      </c>
      <c r="I47" s="362" t="str">
        <f>RIGHT(VLOOKUP(A47,CER_SubK_PO_Status!A:N,14,FALSE),LEN(VLOOKUP(A47,CER_SubK_PO_Status!A:N,14,FALSE))-SEARCH("/",VLOOKUP(A47,CER_SubK_PO_Status!A:N,14,FALSE),1))</f>
        <v>Shirley Yang</v>
      </c>
      <c r="J47" s="332"/>
      <c r="K47" s="345"/>
      <c r="L47" s="345"/>
      <c r="M47" s="345"/>
      <c r="N47" s="345"/>
      <c r="O47" s="376" t="s">
        <v>2707</v>
      </c>
    </row>
    <row r="48" spans="1:27" ht="69" customHeight="1" x14ac:dyDescent="0.2">
      <c r="A48" s="332" t="s">
        <v>1447</v>
      </c>
      <c r="B48" s="332" t="str">
        <f>VLOOKUP(A48,CER_SubK_PO_Status!A:N,9,FALSE)</f>
        <v>System Closed</v>
      </c>
      <c r="C48" s="332" t="str">
        <f>VLOOKUP(A48,CER_SubK_PO_Status!A:N,7,FALSE)</f>
        <v>TEXAS A&amp;M UNIVERSITY</v>
      </c>
      <c r="D48" s="363">
        <f>VLOOKUP(A48,CER_SubK_PO_Status!A:N,10,FALSE)/1000</f>
        <v>206.7</v>
      </c>
      <c r="E48" s="363">
        <f>VLOOKUP(A48,CER_SubK_PO_Status!A:N,11,FALSE)/1000</f>
        <v>206.7</v>
      </c>
      <c r="F48" s="363">
        <f>VLOOKUP(A48,CER_SubK_PO_Status!A:N,12,FALSE)/1000</f>
        <v>206.7</v>
      </c>
      <c r="G48" s="363">
        <f t="shared" ref="G48:G52" si="19">D48-E48</f>
        <v>0</v>
      </c>
      <c r="H48" s="362" t="str">
        <f>VLOOKUP(A48,CER_SubK_PO_Status!A:N,5,FALSE)</f>
        <v>MELISSA TORRES</v>
      </c>
      <c r="I48" s="362" t="str">
        <f>RIGHT(VLOOKUP(A48,CER_SubK_PO_Status!A:N,14,FALSE),LEN(VLOOKUP(A48,CER_SubK_PO_Status!A:N,14,FALSE))-SEARCH("/",VLOOKUP(A48,CER_SubK_PO_Status!A:N,14,FALSE),1))</f>
        <v>T MICHALSKI</v>
      </c>
      <c r="J48" s="332"/>
      <c r="K48" s="345" t="s">
        <v>981</v>
      </c>
      <c r="L48" s="345" t="s">
        <v>77</v>
      </c>
      <c r="M48" s="351" t="s">
        <v>933</v>
      </c>
      <c r="N48" s="345"/>
      <c r="O48" s="375" t="s">
        <v>491</v>
      </c>
    </row>
    <row r="49" spans="1:15" ht="54.95" customHeight="1" x14ac:dyDescent="0.2">
      <c r="A49" s="332" t="s">
        <v>1141</v>
      </c>
      <c r="B49" s="332" t="str">
        <f>VLOOKUP(A49,CER_SubK_PO_Status!A:N,9,FALSE)</f>
        <v>System Closed</v>
      </c>
      <c r="C49" s="332" t="str">
        <f>VLOOKUP(A49,CER_SubK_PO_Status!A:N,7,FALSE)</f>
        <v>OLD DOMINION UNIV. RESEAR</v>
      </c>
      <c r="D49" s="363">
        <f>VLOOKUP(A49,CER_SubK_PO_Status!A:N,10,FALSE)/1000</f>
        <v>688.40035</v>
      </c>
      <c r="E49" s="363">
        <f>VLOOKUP(A49,CER_SubK_PO_Status!A:N,11,FALSE)/1000</f>
        <v>688.40035</v>
      </c>
      <c r="F49" s="363">
        <f>VLOOKUP(A49,CER_SubK_PO_Status!A:N,12,FALSE)/1000</f>
        <v>688.40035</v>
      </c>
      <c r="G49" s="363">
        <f>D49-E49</f>
        <v>0</v>
      </c>
      <c r="H49" s="361" t="str">
        <f>VLOOKUP(A49,CER_SubK_PO_Status!A:N,5,FALSE)</f>
        <v>MELISSA TORRES</v>
      </c>
      <c r="I49" s="361" t="str">
        <f>RIGHT(VLOOKUP(A49,CER_SubK_PO_Status!A:N,14,FALSE),LEN(VLOOKUP(A49,CER_SubK_PO_Status!A:N,14,FALSE))-SEARCH("/",VLOOKUP(A49,CER_SubK_PO_Status!A:N,14,FALSE),1))</f>
        <v>TANYA STEWART</v>
      </c>
      <c r="J49" s="332"/>
      <c r="K49" s="345" t="s">
        <v>921</v>
      </c>
      <c r="L49" s="345" t="s">
        <v>77</v>
      </c>
      <c r="M49" s="342" t="s">
        <v>629</v>
      </c>
      <c r="N49" s="345"/>
      <c r="O49" s="393" t="s">
        <v>2701</v>
      </c>
    </row>
    <row r="50" spans="1:15" ht="54.95" customHeight="1" x14ac:dyDescent="0.2">
      <c r="A50" s="332" t="s">
        <v>2487</v>
      </c>
      <c r="B50" s="332" t="str">
        <f>VLOOKUP(A50,CER_SubK_PO_Status!A:N,9,FALSE)</f>
        <v>System Closed</v>
      </c>
      <c r="C50" s="332" t="str">
        <f>VLOOKUP(A50,CER_SubK_PO_Status!A:N,7,FALSE)</f>
        <v>WEKA AG</v>
      </c>
      <c r="D50" s="363">
        <f>VLOOKUP(A50,CER_SubK_PO_Status!A:N,10,FALSE)/1000</f>
        <v>302.51234000000005</v>
      </c>
      <c r="E50" s="363">
        <f>VLOOKUP(A50,CER_SubK_PO_Status!A:N,11,FALSE)/1000</f>
        <v>302.51234000000005</v>
      </c>
      <c r="F50" s="363">
        <f>VLOOKUP(A50,CER_SubK_PO_Status!A:N,12,FALSE)/1000</f>
        <v>302.51234000000005</v>
      </c>
      <c r="G50" s="363">
        <f t="shared" si="19"/>
        <v>0</v>
      </c>
      <c r="H50" s="362" t="str">
        <f>VLOOKUP(A50,CER_SubK_PO_Status!A:N,5,FALSE)</f>
        <v>MELISSA TORRES</v>
      </c>
      <c r="I50" s="361" t="str">
        <f>RIGHT(VLOOKUP(A50,CER_SubK_PO_Status!A:N,14,FALSE),LEN(VLOOKUP(A50,CER_SubK_PO_Status!A:N,14,FALSE))-SEARCH("/",VLOOKUP(A50,CER_SubK_PO_Status!A:N,14,FALSE),1))</f>
        <v>C KAUFMANN</v>
      </c>
      <c r="J50" s="332"/>
      <c r="K50" s="345"/>
      <c r="L50" s="345"/>
      <c r="M50" s="345"/>
      <c r="N50" s="345"/>
      <c r="O50" s="376" t="s">
        <v>491</v>
      </c>
    </row>
    <row r="51" spans="1:15" ht="54.95" customHeight="1" x14ac:dyDescent="0.2">
      <c r="A51" s="332" t="s">
        <v>1146</v>
      </c>
      <c r="B51" s="332" t="str">
        <f>VLOOKUP(A51,CER_SubK_PO_Status!A:N,9,FALSE)</f>
        <v>System Closed</v>
      </c>
      <c r="C51" s="332" t="str">
        <f>VLOOKUP(A51,CER_SubK_PO_Status!A:N,7,FALSE)</f>
        <v>COLLEGE OF WILLIAM &amp; MARY</v>
      </c>
      <c r="D51" s="363">
        <f>VLOOKUP(A51,CER_SubK_PO_Status!A:N,10,FALSE)/1000</f>
        <v>12.13001</v>
      </c>
      <c r="E51" s="363">
        <f>VLOOKUP(A51,CER_SubK_PO_Status!A:N,11,FALSE)/1000</f>
        <v>12.13001</v>
      </c>
      <c r="F51" s="363">
        <f>VLOOKUP(A51,CER_SubK_PO_Status!A:N,12,FALSE)/1000</f>
        <v>12.13001</v>
      </c>
      <c r="G51" s="363">
        <f t="shared" si="19"/>
        <v>0</v>
      </c>
      <c r="H51" s="362" t="str">
        <f>VLOOKUP(A51,CER_SubK_PO_Status!A:N,5,FALSE)</f>
        <v>MELISSA TORRES</v>
      </c>
      <c r="I51" s="361" t="str">
        <f>RIGHT(VLOOKUP(A51,CER_SubK_PO_Status!A:N,14,FALSE),LEN(VLOOKUP(A51,CER_SubK_PO_Status!A:N,14,FALSE))-SEARCH("/",VLOOKUP(A51,CER_SubK_PO_Status!A:N,14,FALSE),1))</f>
        <v>TANYA STEWART</v>
      </c>
      <c r="J51" s="362" t="s">
        <v>2404</v>
      </c>
      <c r="K51" s="337" t="s">
        <v>873</v>
      </c>
      <c r="L51" s="337" t="s">
        <v>934</v>
      </c>
      <c r="M51" s="342" t="s">
        <v>629</v>
      </c>
      <c r="N51" s="337"/>
      <c r="O51" s="387" t="s">
        <v>1131</v>
      </c>
    </row>
    <row r="52" spans="1:15" ht="54.95" customHeight="1" x14ac:dyDescent="0.2">
      <c r="A52" s="332" t="s">
        <v>1318</v>
      </c>
      <c r="B52" s="332" t="str">
        <f>VLOOKUP(A52,CER_SubK_PO_Status!A:N,9,FALSE)</f>
        <v>System Closed</v>
      </c>
      <c r="C52" s="332" t="str">
        <f>VLOOKUP(A52,CER_SubK_PO_Status!A:N,7,FALSE)</f>
        <v>PI (PHYSIK INSTRUMENTE)</v>
      </c>
      <c r="D52" s="363">
        <f>VLOOKUP(A52,CER_SubK_PO_Status!A:N,10,FALSE)/1000</f>
        <v>623.63399000000004</v>
      </c>
      <c r="E52" s="363">
        <f>VLOOKUP(A52,CER_SubK_PO_Status!A:N,11,FALSE)/1000</f>
        <v>623.63399000000004</v>
      </c>
      <c r="F52" s="363">
        <f>VLOOKUP(A52,CER_SubK_PO_Status!A:N,12,FALSE)/1000</f>
        <v>623.63399000000004</v>
      </c>
      <c r="G52" s="363">
        <f t="shared" si="19"/>
        <v>0</v>
      </c>
      <c r="H52" s="361" t="str">
        <f>VLOOKUP(A52,CER_SubK_PO_Status!A:N,5,FALSE)</f>
        <v>THEODORE PESHEHONOFF</v>
      </c>
      <c r="I52" s="361" t="str">
        <f>RIGHT(VLOOKUP(A52,CER_SubK_PO_Status!A:N,14,FALSE),LEN(VLOOKUP(A52,CER_SubK_PO_Status!A:N,14,FALSE))-SEARCH("/",VLOOKUP(A52,CER_SubK_PO_Status!A:N,14,FALSE),1))</f>
        <v>HUQUE</v>
      </c>
      <c r="J52" s="332" t="s">
        <v>2484</v>
      </c>
      <c r="K52" s="332" t="s">
        <v>977</v>
      </c>
      <c r="L52" s="337" t="s">
        <v>900</v>
      </c>
      <c r="M52" s="353" t="s">
        <v>971</v>
      </c>
      <c r="N52" s="332"/>
      <c r="O52" s="387" t="s">
        <v>1131</v>
      </c>
    </row>
    <row r="53" spans="1:15" ht="54.95" customHeight="1" x14ac:dyDescent="0.2">
      <c r="A53" s="331" t="s">
        <v>1482</v>
      </c>
      <c r="B53" s="331" t="str">
        <f>VLOOKUP(A53,CER_SubK_PO_Status!A:N,9,FALSE)</f>
        <v>System Closed</v>
      </c>
      <c r="C53" s="331" t="str">
        <f>VLOOKUP(A53,CER_SubK_PO_Status!A:N,7,FALSE)</f>
        <v>KENDALL HOLDINGS LTD.</v>
      </c>
      <c r="D53" s="363">
        <f>VLOOKUP(A53,CER_SubK_PO_Status!A:N,10,FALSE)/1000</f>
        <v>1194.9862499999999</v>
      </c>
      <c r="E53" s="363">
        <f>VLOOKUP(A53,CER_SubK_PO_Status!A:N,11,FALSE)/1000</f>
        <v>1194.9862499999999</v>
      </c>
      <c r="F53" s="363">
        <f>VLOOKUP(A53,CER_SubK_PO_Status!A:N,12,FALSE)/1000</f>
        <v>1194.9862499999999</v>
      </c>
      <c r="G53" s="363">
        <f t="shared" ref="G53:G67" si="20">D53-E53</f>
        <v>0</v>
      </c>
      <c r="H53" s="361" t="str">
        <f>VLOOKUP(A53,CER_SubK_PO_Status!A:N,5,FALSE)</f>
        <v>MELISSA TORRES</v>
      </c>
      <c r="I53" s="361" t="str">
        <f>RIGHT(VLOOKUP(A53,CER_SubK_PO_Status!A:N,14,FALSE),LEN(VLOOKUP(A53,CER_SubK_PO_Status!A:N,14,FALSE))-SEARCH("/",VLOOKUP(A53,CER_SubK_PO_Status!A:N,14,FALSE),1))</f>
        <v>R SPROUSE</v>
      </c>
      <c r="J53" s="331"/>
      <c r="K53" s="382" t="s">
        <v>850</v>
      </c>
      <c r="L53" s="345" t="s">
        <v>77</v>
      </c>
      <c r="M53" s="337" t="s">
        <v>853</v>
      </c>
      <c r="N53" s="345"/>
      <c r="O53" s="336"/>
    </row>
    <row r="54" spans="1:15" ht="54.95" customHeight="1" x14ac:dyDescent="0.2">
      <c r="A54" s="332" t="s">
        <v>1480</v>
      </c>
      <c r="B54" s="332" t="str">
        <f>VLOOKUP(A54,CER_SubK_PO_Status!A:N,9,FALSE)</f>
        <v>System Closed</v>
      </c>
      <c r="C54" s="332" t="str">
        <f>VLOOKUP(A54,CER_SubK_PO_Status!A:N,7,FALSE)</f>
        <v>NORFOLK STATE UNIVERSITY</v>
      </c>
      <c r="D54" s="363">
        <f>VLOOKUP(A54,CER_SubK_PO_Status!A:N,10,FALSE)/1000</f>
        <v>89.842399999999998</v>
      </c>
      <c r="E54" s="363">
        <f>VLOOKUP(A54,CER_SubK_PO_Status!A:N,11,FALSE)/1000</f>
        <v>89.842399999999998</v>
      </c>
      <c r="F54" s="363">
        <f>VLOOKUP(A54,CER_SubK_PO_Status!A:N,12,FALSE)/1000</f>
        <v>89.842399999999998</v>
      </c>
      <c r="G54" s="363">
        <f t="shared" si="20"/>
        <v>0</v>
      </c>
      <c r="H54" s="331" t="str">
        <f>VLOOKUP(A54,CER_SubK_PO_Status!A:N,5,FALSE)</f>
        <v>MICHELE KHASIDIS</v>
      </c>
      <c r="I54" s="361" t="str">
        <f>RIGHT(VLOOKUP(A54,CER_SubK_PO_Status!A:N,14,FALSE),LEN(VLOOKUP(A54,CER_SubK_PO_Status!A:N,14,FALSE))-SEARCH("/",VLOOKUP(A54,CER_SubK_PO_Status!A:N,14,FALSE),1))</f>
        <v>TANYA STEWART</v>
      </c>
      <c r="J54" s="332"/>
      <c r="K54" s="345" t="s">
        <v>924</v>
      </c>
      <c r="L54" s="337" t="s">
        <v>934</v>
      </c>
      <c r="M54" s="342" t="s">
        <v>629</v>
      </c>
      <c r="N54" s="345"/>
      <c r="O54" s="336"/>
    </row>
    <row r="55" spans="1:15" ht="54.95" customHeight="1" x14ac:dyDescent="0.2">
      <c r="A55" s="332" t="s">
        <v>1481</v>
      </c>
      <c r="B55" s="332" t="str">
        <f>VLOOKUP(A55,CER_SubK_PO_Status!A:N,9,FALSE)</f>
        <v>System Closed</v>
      </c>
      <c r="C55" s="332" t="str">
        <f>VLOOKUP(A55,CER_SubK_PO_Status!A:N,7,FALSE)</f>
        <v>PENNSYLVANIA STATE UNIV.</v>
      </c>
      <c r="D55" s="363">
        <f>VLOOKUP(A55,CER_SubK_PO_Status!A:N,10,FALSE)/1000</f>
        <v>91.869330000000005</v>
      </c>
      <c r="E55" s="363">
        <f>VLOOKUP(A55,CER_SubK_PO_Status!A:N,11,FALSE)/1000</f>
        <v>91.869330000000005</v>
      </c>
      <c r="F55" s="363">
        <f>VLOOKUP(A55,CER_SubK_PO_Status!A:N,12,FALSE)/1000</f>
        <v>91.869330000000005</v>
      </c>
      <c r="G55" s="363">
        <f t="shared" si="20"/>
        <v>0</v>
      </c>
      <c r="H55" s="331" t="str">
        <f>VLOOKUP(A55,CER_SubK_PO_Status!A:N,5,FALSE)</f>
        <v>DENISE LEARY-STITH</v>
      </c>
      <c r="I55" s="361" t="str">
        <f>RIGHT(VLOOKUP(A55,CER_SubK_PO_Status!A:N,14,FALSE),LEN(VLOOKUP(A55,CER_SubK_PO_Status!A:N,14,FALSE))-SEARCH("/",VLOOKUP(A55,CER_SubK_PO_Status!A:N,14,FALSE),1))</f>
        <v>TANYA STEWART</v>
      </c>
      <c r="J55" s="332"/>
      <c r="K55" s="345" t="s">
        <v>862</v>
      </c>
      <c r="L55" s="337" t="s">
        <v>934</v>
      </c>
      <c r="M55" s="342" t="s">
        <v>629</v>
      </c>
      <c r="N55" s="345"/>
      <c r="O55" s="336"/>
    </row>
    <row r="56" spans="1:15" ht="54.95" customHeight="1" x14ac:dyDescent="0.2">
      <c r="A56" s="332" t="s">
        <v>1476</v>
      </c>
      <c r="B56" s="332" t="str">
        <f>VLOOKUP(A56,CER_SubK_PO_Status!A:N,9,FALSE)</f>
        <v>System Closed</v>
      </c>
      <c r="C56" s="332" t="str">
        <f>VLOOKUP(A56,CER_SubK_PO_Status!A:N,7,FALSE)</f>
        <v xml:space="preserve">THE CATHOLIC UNIVERSITY  </v>
      </c>
      <c r="D56" s="363">
        <f>VLOOKUP(A56,CER_SubK_PO_Status!A:N,10,FALSE)/1000</f>
        <v>89.659909999999996</v>
      </c>
      <c r="E56" s="363">
        <f>VLOOKUP(A56,CER_SubK_PO_Status!A:N,11,FALSE)/1000</f>
        <v>89.659909999999996</v>
      </c>
      <c r="F56" s="363">
        <f>VLOOKUP(A56,CER_SubK_PO_Status!A:N,12,FALSE)/1000</f>
        <v>89.659909999999996</v>
      </c>
      <c r="G56" s="363">
        <f t="shared" si="20"/>
        <v>0</v>
      </c>
      <c r="H56" s="361" t="str">
        <f>VLOOKUP(A56,CER_SubK_PO_Status!A:N,5,FALSE)</f>
        <v>MELISSA TORRES</v>
      </c>
      <c r="I56" s="361" t="str">
        <f>RIGHT(VLOOKUP(A56,CER_SubK_PO_Status!A:N,14,FALSE),LEN(VLOOKUP(A56,CER_SubK_PO_Status!A:N,14,FALSE))-SEARCH("/",VLOOKUP(A56,CER_SubK_PO_Status!A:N,14,FALSE),1))</f>
        <v>TANYA STEWART</v>
      </c>
      <c r="J56" s="332"/>
      <c r="K56" s="337" t="s">
        <v>917</v>
      </c>
      <c r="L56" s="337" t="s">
        <v>934</v>
      </c>
      <c r="M56" s="342" t="s">
        <v>629</v>
      </c>
      <c r="N56" s="337"/>
      <c r="O56" s="336"/>
    </row>
    <row r="57" spans="1:15" ht="54.95" customHeight="1" x14ac:dyDescent="0.2">
      <c r="A57" s="332" t="s">
        <v>1484</v>
      </c>
      <c r="B57" s="332" t="str">
        <f>VLOOKUP(A57,CER_SubK_PO_Status!A:N,9,FALSE)</f>
        <v>System Closed</v>
      </c>
      <c r="C57" s="332" t="str">
        <f>VLOOKUP(A57,CER_SubK_PO_Status!A:N,7,FALSE)</f>
        <v>WARWICK PLUMBING&amp;HEATING</v>
      </c>
      <c r="D57" s="363">
        <f>VLOOKUP(A57,CER_SubK_PO_Status!A:N,10,FALSE)/1000</f>
        <v>3773.0087699999999</v>
      </c>
      <c r="E57" s="363">
        <f>VLOOKUP(A57,CER_SubK_PO_Status!A:N,11,FALSE)/1000</f>
        <v>3773.0087699999999</v>
      </c>
      <c r="F57" s="363">
        <f>VLOOKUP(A57,CER_SubK_PO_Status!A:N,12,FALSE)/1000</f>
        <v>3773.0087699999999</v>
      </c>
      <c r="G57" s="363">
        <f t="shared" si="20"/>
        <v>0</v>
      </c>
      <c r="H57" s="332" t="str">
        <f>VLOOKUP(A57,CER_SubK_PO_Status!A:N,5,FALSE)</f>
        <v>CAROLYN STEPNEY</v>
      </c>
      <c r="I57" s="361" t="str">
        <f>RIGHT(VLOOKUP(A57,CER_SubK_PO_Status!A:N,14,FALSE),LEN(VLOOKUP(A57,CER_SubK_PO_Status!A:N,14,FALSE))-SEARCH("/",VLOOKUP(A57,CER_SubK_PO_Status!A:N,14,FALSE),1))</f>
        <v xml:space="preserve"> M SOLAROLI </v>
      </c>
      <c r="J57" s="332"/>
      <c r="K57" s="345" t="s">
        <v>875</v>
      </c>
      <c r="L57" s="345" t="s">
        <v>876</v>
      </c>
      <c r="M57" s="357" t="s">
        <v>908</v>
      </c>
      <c r="N57" s="345"/>
      <c r="O57" s="336"/>
    </row>
    <row r="58" spans="1:15" ht="54.95" customHeight="1" x14ac:dyDescent="0.2">
      <c r="A58" s="332" t="s">
        <v>1477</v>
      </c>
      <c r="B58" s="332" t="str">
        <f>VLOOKUP(A58,CER_SubK_PO_Status!A:N,9,FALSE)</f>
        <v>System Closed</v>
      </c>
      <c r="C58" s="332" t="str">
        <f>VLOOKUP(A58,CER_SubK_PO_Status!A:N,7,FALSE)</f>
        <v>HAMPTON UNIVERSITY</v>
      </c>
      <c r="D58" s="363">
        <f>VLOOKUP(A58,CER_SubK_PO_Status!A:N,10,FALSE)/1000</f>
        <v>150.44696999999999</v>
      </c>
      <c r="E58" s="363">
        <f>VLOOKUP(A58,CER_SubK_PO_Status!A:N,11,FALSE)/1000</f>
        <v>150.44696999999999</v>
      </c>
      <c r="F58" s="363">
        <f>VLOOKUP(A58,CER_SubK_PO_Status!A:N,12,FALSE)/1000</f>
        <v>150.44696999999999</v>
      </c>
      <c r="G58" s="363">
        <f t="shared" si="20"/>
        <v>0</v>
      </c>
      <c r="H58" s="362" t="str">
        <f>VLOOKUP(A58,CER_SubK_PO_Status!A:N,5,FALSE)</f>
        <v>GIUSEPPINA TENBUSCH</v>
      </c>
      <c r="I58" s="361" t="str">
        <f>RIGHT(VLOOKUP(A58,CER_SubK_PO_Status!A:N,14,FALSE),LEN(VLOOKUP(A58,CER_SubK_PO_Status!A:N,14,FALSE))-SEARCH("/",VLOOKUP(A58,CER_SubK_PO_Status!A:N,14,FALSE),1))</f>
        <v>T STEWART</v>
      </c>
      <c r="J58" s="332"/>
      <c r="K58" s="332" t="s">
        <v>832</v>
      </c>
      <c r="L58" s="337" t="s">
        <v>934</v>
      </c>
      <c r="M58" s="342" t="s">
        <v>629</v>
      </c>
      <c r="N58" s="332"/>
      <c r="O58" s="336"/>
    </row>
    <row r="59" spans="1:15" ht="55.5" customHeight="1" x14ac:dyDescent="0.2">
      <c r="A59" s="332" t="s">
        <v>1478</v>
      </c>
      <c r="B59" s="332" t="str">
        <f>VLOOKUP(A59,CER_SubK_PO_Status!A:N,9,FALSE)</f>
        <v>System Closed</v>
      </c>
      <c r="C59" s="332" t="str">
        <f>VLOOKUP(A59,CER_SubK_PO_Status!A:N,7,FALSE)</f>
        <v>HAMPTON UNIVERSITY</v>
      </c>
      <c r="D59" s="363">
        <f>VLOOKUP(A59,CER_SubK_PO_Status!A:N,10,FALSE)/1000</f>
        <v>152.28721999999999</v>
      </c>
      <c r="E59" s="363">
        <f>VLOOKUP(A59,CER_SubK_PO_Status!A:N,11,FALSE)/1000</f>
        <v>152.28721999999999</v>
      </c>
      <c r="F59" s="363">
        <f>VLOOKUP(A59,CER_SubK_PO_Status!A:N,12,FALSE)/1000</f>
        <v>152.28721999999999</v>
      </c>
      <c r="G59" s="363">
        <f t="shared" si="20"/>
        <v>0</v>
      </c>
      <c r="H59" s="362" t="str">
        <f>VLOOKUP(A59,CER_SubK_PO_Status!A:N,5,FALSE)</f>
        <v>GIUSEPPINA TENBUSCH</v>
      </c>
      <c r="I59" s="361" t="str">
        <f>RIGHT(VLOOKUP(A59,CER_SubK_PO_Status!A:N,14,FALSE),LEN(VLOOKUP(A59,CER_SubK_PO_Status!A:N,14,FALSE))-SEARCH("/",VLOOKUP(A59,CER_SubK_PO_Status!A:N,14,FALSE),1))</f>
        <v>TANYA STEWART</v>
      </c>
      <c r="J59" s="332"/>
      <c r="K59" s="332" t="s">
        <v>897</v>
      </c>
      <c r="L59" s="337" t="s">
        <v>934</v>
      </c>
      <c r="M59" s="342" t="s">
        <v>629</v>
      </c>
      <c r="N59" s="332"/>
      <c r="O59" s="336"/>
    </row>
    <row r="60" spans="1:15" ht="54.95" customHeight="1" x14ac:dyDescent="0.2">
      <c r="A60" s="332" t="s">
        <v>1171</v>
      </c>
      <c r="B60" s="332" t="str">
        <f>VLOOKUP(A60,CER_SubK_PO_Status!A:N,9,FALSE)</f>
        <v>System Closed</v>
      </c>
      <c r="C60" s="332" t="str">
        <f>VLOOKUP(A60,CER_SubK_PO_Status!A:N,7,FALSE)</f>
        <v>TRUSTEES OF INDIANA UNIVE</v>
      </c>
      <c r="D60" s="363">
        <f>VLOOKUP(A60,CER_SubK_PO_Status!A:N,10,FALSE)/1000</f>
        <v>171.49626999999998</v>
      </c>
      <c r="E60" s="363">
        <f>VLOOKUP(A60,CER_SubK_PO_Status!A:N,11,FALSE)/1000</f>
        <v>171.49626999999998</v>
      </c>
      <c r="F60" s="363">
        <f>VLOOKUP(A60,CER_SubK_PO_Status!A:N,12,FALSE)/1000</f>
        <v>171.49626999999998</v>
      </c>
      <c r="G60" s="363">
        <f t="shared" si="20"/>
        <v>0</v>
      </c>
      <c r="H60" s="362" t="str">
        <f>VLOOKUP(A60,CER_SubK_PO_Status!A:N,5,FALSE)</f>
        <v>GIUSEPPINA TENBUSCH</v>
      </c>
      <c r="I60" s="361" t="str">
        <f>RIGHT(VLOOKUP(A60,CER_SubK_PO_Status!A:N,14,FALSE),LEN(VLOOKUP(A60,CER_SubK_PO_Status!A:N,14,FALSE))-SEARCH("/",VLOOKUP(A60,CER_SubK_PO_Status!A:N,14,FALSE),1))</f>
        <v>TANYA STEWART</v>
      </c>
      <c r="J60" s="332"/>
      <c r="K60" s="332" t="s">
        <v>919</v>
      </c>
      <c r="L60" s="337" t="s">
        <v>934</v>
      </c>
      <c r="M60" s="356" t="s">
        <v>629</v>
      </c>
      <c r="N60" s="332"/>
      <c r="O60" s="336"/>
    </row>
    <row r="61" spans="1:15" ht="54.95" customHeight="1" x14ac:dyDescent="0.2">
      <c r="A61" s="332" t="s">
        <v>1483</v>
      </c>
      <c r="B61" s="332" t="str">
        <f>VLOOKUP(A61,CER_SubK_PO_Status!A:N,9,FALSE)</f>
        <v>System Closed</v>
      </c>
      <c r="C61" s="332" t="str">
        <f>VLOOKUP(A61,CER_SubK_PO_Status!A:N,7,FALSE)</f>
        <v>UNIVERSITY OF CONNECTICUT</v>
      </c>
      <c r="D61" s="363">
        <f>VLOOKUP(A61,CER_SubK_PO_Status!A:N,10,FALSE)/1000</f>
        <v>69.090130000000002</v>
      </c>
      <c r="E61" s="363">
        <f>VLOOKUP(A61,CER_SubK_PO_Status!A:N,11,FALSE)/1000</f>
        <v>69.090130000000002</v>
      </c>
      <c r="F61" s="363">
        <f>VLOOKUP(A61,CER_SubK_PO_Status!A:N,12,FALSE)/1000</f>
        <v>69.090130000000002</v>
      </c>
      <c r="G61" s="363">
        <f t="shared" si="20"/>
        <v>0</v>
      </c>
      <c r="H61" s="362" t="str">
        <f>VLOOKUP(A61,CER_SubK_PO_Status!A:N,5,FALSE)</f>
        <v>GIUSEPPINA TENBUSCH</v>
      </c>
      <c r="I61" s="361" t="str">
        <f>RIGHT(VLOOKUP(A61,CER_SubK_PO_Status!A:N,14,FALSE),LEN(VLOOKUP(A61,CER_SubK_PO_Status!A:N,14,FALSE))-SEARCH("/",VLOOKUP(A61,CER_SubK_PO_Status!A:N,14,FALSE),1))</f>
        <v>TANYA STEAWRT</v>
      </c>
      <c r="J61" s="332"/>
      <c r="K61" s="345" t="s">
        <v>918</v>
      </c>
      <c r="L61" s="337" t="s">
        <v>934</v>
      </c>
      <c r="M61" s="342" t="s">
        <v>629</v>
      </c>
      <c r="N61" s="345"/>
      <c r="O61" s="336"/>
    </row>
    <row r="62" spans="1:15" ht="54.95" customHeight="1" x14ac:dyDescent="0.2">
      <c r="A62" s="332" t="s">
        <v>1294</v>
      </c>
      <c r="B62" s="332" t="str">
        <f>VLOOKUP(A62,CER_SubK_PO_Status!A:N,9,FALSE)</f>
        <v>System Closed</v>
      </c>
      <c r="C62" s="332" t="str">
        <f>VLOOKUP(A62,CER_SubK_PO_Status!A:N,7,FALSE)</f>
        <v>PENNSYLVANIA STATE UNIV.</v>
      </c>
      <c r="D62" s="363">
        <f>VLOOKUP(A62,CER_SubK_PO_Status!A:N,10,FALSE)/1000</f>
        <v>102.08326</v>
      </c>
      <c r="E62" s="363">
        <f>VLOOKUP(A62,CER_SubK_PO_Status!A:N,11,FALSE)/1000</f>
        <v>102.08326</v>
      </c>
      <c r="F62" s="363">
        <f>VLOOKUP(A62,CER_SubK_PO_Status!A:N,12,FALSE)/1000</f>
        <v>102.08326</v>
      </c>
      <c r="G62" s="363">
        <f t="shared" si="20"/>
        <v>0</v>
      </c>
      <c r="H62" s="331" t="str">
        <f>VLOOKUP(A62,CER_SubK_PO_Status!A:N,5,FALSE)</f>
        <v>DENISE LEARY-STITH</v>
      </c>
      <c r="I62" s="361" t="str">
        <f>RIGHT(VLOOKUP(A62,CER_SubK_PO_Status!A:N,14,FALSE),LEN(VLOOKUP(A62,CER_SubK_PO_Status!A:N,14,FALSE))-SEARCH("/",VLOOKUP(A62,CER_SubK_PO_Status!A:N,14,FALSE),1))</f>
        <v>TANYA STEWART</v>
      </c>
      <c r="J62" s="332"/>
      <c r="K62" s="345" t="s">
        <v>920</v>
      </c>
      <c r="L62" s="337" t="s">
        <v>934</v>
      </c>
      <c r="M62" s="342" t="s">
        <v>629</v>
      </c>
      <c r="N62" s="345"/>
      <c r="O62" s="336"/>
    </row>
    <row r="63" spans="1:15" ht="54.95" customHeight="1" x14ac:dyDescent="0.2">
      <c r="A63" s="332" t="s">
        <v>1259</v>
      </c>
      <c r="B63" s="332" t="str">
        <f>VLOOKUP(A63,CER_SubK_PO_Status!A:N,9,FALSE)</f>
        <v>System Closed</v>
      </c>
      <c r="C63" s="332" t="str">
        <f>VLOOKUP(A63,CER_SubK_PO_Status!A:N,7,FALSE)</f>
        <v xml:space="preserve">W.M. SCHLOSSER COMPANY </v>
      </c>
      <c r="D63" s="363">
        <f>VLOOKUP(A63,CER_SubK_PO_Status!A:N,10,FALSE)/1000</f>
        <v>3611.6930000000002</v>
      </c>
      <c r="E63" s="363">
        <f>VLOOKUP(A63,CER_SubK_PO_Status!A:N,11,FALSE)/1000</f>
        <v>3611.6930000000002</v>
      </c>
      <c r="F63" s="363">
        <f>VLOOKUP(A63,CER_SubK_PO_Status!A:N,12,FALSE)/1000</f>
        <v>3611.6930000000002</v>
      </c>
      <c r="G63" s="363">
        <f t="shared" si="20"/>
        <v>0</v>
      </c>
      <c r="H63" s="362" t="str">
        <f>VLOOKUP(A63,CER_SubK_PO_Status!A:N,5,FALSE)</f>
        <v>MELISSA TORRES</v>
      </c>
      <c r="I63" s="361" t="str">
        <f>RIGHT(VLOOKUP(A63,CER_SubK_PO_Status!A:N,14,FALSE),LEN(VLOOKUP(A63,CER_SubK_PO_Status!A:N,14,FALSE))-SEARCH("/",VLOOKUP(A63,CER_SubK_PO_Status!A:N,14,FALSE),1))</f>
        <v>C SNETTER</v>
      </c>
      <c r="J63" s="336" t="s">
        <v>2452</v>
      </c>
      <c r="K63" s="345" t="s">
        <v>861</v>
      </c>
      <c r="L63" s="345" t="s">
        <v>77</v>
      </c>
      <c r="M63" s="338" t="s">
        <v>855</v>
      </c>
      <c r="N63" s="345"/>
      <c r="O63" s="376" t="s">
        <v>2495</v>
      </c>
    </row>
    <row r="64" spans="1:15" ht="57.75" customHeight="1" x14ac:dyDescent="0.2">
      <c r="A64" s="332" t="s">
        <v>1309</v>
      </c>
      <c r="B64" s="332" t="str">
        <f>VLOOKUP(A64,CER_SubK_PO_Status!A:N,9,FALSE)</f>
        <v>System Closed</v>
      </c>
      <c r="C64" s="332" t="str">
        <f>VLOOKUP(A64,CER_SubK_PO_Status!A:N,7,FALSE)</f>
        <v>CHRISTOPHER NEWPORT UNIV.</v>
      </c>
      <c r="D64" s="363">
        <f>VLOOKUP(A64,CER_SubK_PO_Status!A:N,10,FALSE)/1000</f>
        <v>159.99826999999999</v>
      </c>
      <c r="E64" s="363">
        <f>VLOOKUP(A64,CER_SubK_PO_Status!A:N,11,FALSE)/1000</f>
        <v>159.99826999999999</v>
      </c>
      <c r="F64" s="363">
        <f>VLOOKUP(A64,CER_SubK_PO_Status!A:N,12,FALSE)/1000</f>
        <v>159.99826999999999</v>
      </c>
      <c r="G64" s="363">
        <f t="shared" si="20"/>
        <v>0</v>
      </c>
      <c r="H64" s="332" t="str">
        <f>VLOOKUP(A64,CER_SubK_PO_Status!A:N,5,FALSE)</f>
        <v>DENISE LEARY-STITH</v>
      </c>
      <c r="I64" s="361" t="str">
        <f>RIGHT(VLOOKUP(A64,CER_SubK_PO_Status!A:N,14,FALSE),LEN(VLOOKUP(A64,CER_SubK_PO_Status!A:N,14,FALSE))-SEARCH("/",VLOOKUP(A64,CER_SubK_PO_Status!A:N,14,FALSE),1))</f>
        <v>TANYA STEWART</v>
      </c>
      <c r="J64" s="331" t="s">
        <v>2379</v>
      </c>
      <c r="K64" s="337" t="s">
        <v>928</v>
      </c>
      <c r="L64" s="337" t="s">
        <v>934</v>
      </c>
      <c r="M64" s="342" t="s">
        <v>629</v>
      </c>
      <c r="N64" s="337"/>
      <c r="O64" s="375" t="s">
        <v>2495</v>
      </c>
    </row>
    <row r="65" spans="1:27" ht="54.95" customHeight="1" x14ac:dyDescent="0.2">
      <c r="A65" s="332" t="s">
        <v>1209</v>
      </c>
      <c r="B65" s="332" t="str">
        <f>VLOOKUP(A65,CER_SubK_PO_Status!A:N,9,FALSE)</f>
        <v>System Closed</v>
      </c>
      <c r="C65" s="332" t="str">
        <f>VLOOKUP(A65,CER_SubK_PO_Status!A:N,7,FALSE)</f>
        <v>MISSISSIPPI STATE UNIVER.</v>
      </c>
      <c r="D65" s="363">
        <f>VLOOKUP(A65,CER_SubK_PO_Status!A:N,10,FALSE)/1000</f>
        <v>61.853180000000002</v>
      </c>
      <c r="E65" s="363">
        <f>VLOOKUP(A65,CER_SubK_PO_Status!A:N,11,FALSE)/1000</f>
        <v>61.853180000000002</v>
      </c>
      <c r="F65" s="363">
        <f>VLOOKUP(A65,CER_SubK_PO_Status!A:N,12,FALSE)/1000</f>
        <v>61.853180000000002</v>
      </c>
      <c r="G65" s="363">
        <f t="shared" si="20"/>
        <v>0</v>
      </c>
      <c r="H65" s="332" t="str">
        <f>VLOOKUP(A65,CER_SubK_PO_Status!A:N,5,FALSE)</f>
        <v>DENISE LEARY-STITH</v>
      </c>
      <c r="I65" s="361" t="str">
        <f>RIGHT(VLOOKUP(A65,CER_SubK_PO_Status!A:N,14,FALSE),LEN(VLOOKUP(A65,CER_SubK_PO_Status!A:N,14,FALSE))-SEARCH("/",VLOOKUP(A65,CER_SubK_PO_Status!A:N,14,FALSE),1))</f>
        <v>TANYA STEWART</v>
      </c>
      <c r="J65" s="332" t="s">
        <v>2453</v>
      </c>
      <c r="K65" s="345" t="s">
        <v>916</v>
      </c>
      <c r="L65" s="337" t="s">
        <v>355</v>
      </c>
      <c r="M65" s="342" t="s">
        <v>629</v>
      </c>
      <c r="N65" s="345"/>
      <c r="O65" s="375" t="s">
        <v>2495</v>
      </c>
    </row>
    <row r="66" spans="1:27" ht="54.95" customHeight="1" x14ac:dyDescent="0.2">
      <c r="A66" s="332" t="s">
        <v>1110</v>
      </c>
      <c r="B66" s="332" t="str">
        <f>VLOOKUP(A66,CER_SubK_PO_Status!A:N,9,FALSE)</f>
        <v>System Closed</v>
      </c>
      <c r="C66" s="332" t="str">
        <f>VLOOKUP(A66,CER_SubK_PO_Status!A:N,7,FALSE)</f>
        <v>OLD DOMINION UNIV. RESEAR</v>
      </c>
      <c r="D66" s="363">
        <f>VLOOKUP(A66,CER_SubK_PO_Status!A:N,10,FALSE)/1000</f>
        <v>281.44725</v>
      </c>
      <c r="E66" s="363">
        <f>VLOOKUP(A66,CER_SubK_PO_Status!A:N,11,FALSE)/1000</f>
        <v>281.44725</v>
      </c>
      <c r="F66" s="363">
        <f>VLOOKUP(A66,CER_SubK_PO_Status!A:N,12,FALSE)/1000</f>
        <v>281.44725</v>
      </c>
      <c r="G66" s="363">
        <f t="shared" si="20"/>
        <v>0</v>
      </c>
      <c r="H66" s="361" t="str">
        <f>VLOOKUP(A66,CER_SubK_PO_Status!A:N,5,FALSE)</f>
        <v>MELISSA TORRES</v>
      </c>
      <c r="I66" s="361" t="str">
        <f>RIGHT(VLOOKUP(A66,CER_SubK_PO_Status!A:N,14,FALSE),LEN(VLOOKUP(A66,CER_SubK_PO_Status!A:N,14,FALSE))-SEARCH("/",VLOOKUP(A66,CER_SubK_PO_Status!A:N,14,FALSE),1))</f>
        <v>T STEWART/12B</v>
      </c>
      <c r="J66" s="336" t="s">
        <v>2452</v>
      </c>
      <c r="K66" s="345" t="s">
        <v>922</v>
      </c>
      <c r="L66" s="345" t="s">
        <v>77</v>
      </c>
      <c r="M66" s="342" t="s">
        <v>629</v>
      </c>
      <c r="N66" s="345"/>
      <c r="O66" s="376" t="s">
        <v>2495</v>
      </c>
    </row>
    <row r="67" spans="1:27" ht="54.95" customHeight="1" x14ac:dyDescent="0.2">
      <c r="A67" s="332" t="s">
        <v>1427</v>
      </c>
      <c r="B67" s="332" t="str">
        <f>VLOOKUP(A67,CER_SubK_PO_Status!A:N,9,FALSE)</f>
        <v>System Closed</v>
      </c>
      <c r="C67" s="332" t="str">
        <f>VLOOKUP(A67,CER_SubK_PO_Status!A:N,7,FALSE)</f>
        <v xml:space="preserve">ROOFING AND SUSTAINABLE </v>
      </c>
      <c r="D67" s="363">
        <f>VLOOKUP(A67,CER_SubK_PO_Status!A:N,10,FALSE)/1000</f>
        <v>396.51810999999998</v>
      </c>
      <c r="E67" s="363">
        <f>VLOOKUP(A67,CER_SubK_PO_Status!A:N,11,FALSE)/1000</f>
        <v>396.51810999999998</v>
      </c>
      <c r="F67" s="363">
        <f>VLOOKUP(A67,CER_SubK_PO_Status!A:N,12,FALSE)/1000</f>
        <v>396.51810999999998</v>
      </c>
      <c r="G67" s="363">
        <f t="shared" si="20"/>
        <v>0</v>
      </c>
      <c r="H67" s="331" t="str">
        <f>VLOOKUP(A67,CER_SubK_PO_Status!A:N,5,FALSE)</f>
        <v>CAROLYN STEPNEY</v>
      </c>
      <c r="I67" s="362" t="str">
        <f>RIGHT(VLOOKUP(A67,CER_SubK_PO_Status!A:N,14,FALSE),LEN(VLOOKUP(A67,CER_SubK_PO_Status!A:N,14,FALSE))-SEARCH("/",VLOOKUP(A67,CER_SubK_PO_Status!A:N,14,FALSE),1))</f>
        <v>S CHANDRA</v>
      </c>
      <c r="J67" s="362" t="s">
        <v>2380</v>
      </c>
      <c r="K67" s="345" t="s">
        <v>991</v>
      </c>
      <c r="L67" s="345" t="s">
        <v>876</v>
      </c>
      <c r="M67" s="355" t="s">
        <v>860</v>
      </c>
      <c r="N67" s="345"/>
      <c r="O67" s="375" t="s">
        <v>185</v>
      </c>
    </row>
    <row r="68" spans="1:27" ht="79.5" customHeight="1" x14ac:dyDescent="0.2">
      <c r="A68" s="332" t="s">
        <v>1157</v>
      </c>
      <c r="B68" s="332" t="str">
        <f>VLOOKUP(A68,CER_SubK_PO_Status!A:N,9,FALSE)</f>
        <v>System Closed</v>
      </c>
      <c r="C68" s="332" t="str">
        <f>VLOOKUP(A68,CER_SubK_PO_Status!A:N,7,FALSE)</f>
        <v>COLLEGE OF WILLIAM &amp; MARY</v>
      </c>
      <c r="D68" s="363">
        <f>VLOOKUP(A68,CER_SubK_PO_Status!A:N,10,FALSE)/1000</f>
        <v>420.93200999999999</v>
      </c>
      <c r="E68" s="363">
        <f>VLOOKUP(A68,CER_SubK_PO_Status!A:N,11,FALSE)/1000</f>
        <v>420.93200999999999</v>
      </c>
      <c r="F68" s="363">
        <f>VLOOKUP(A68,CER_SubK_PO_Status!A:N,12,FALSE)/1000</f>
        <v>420.93200999999999</v>
      </c>
      <c r="G68" s="363">
        <f>D68-E68</f>
        <v>0</v>
      </c>
      <c r="H68" s="332" t="str">
        <f>VLOOKUP(A68,CER_SubK_PO_Status!A:N,5,FALSE)</f>
        <v>JAMI ANTHONY</v>
      </c>
      <c r="I68" s="361" t="str">
        <f>RIGHT(VLOOKUP(A68,CER_SubK_PO_Status!A:N,14,FALSE),LEN(VLOOKUP(A68,CER_SubK_PO_Status!A:N,14,FALSE))-SEARCH("/",VLOOKUP(A68,CER_SubK_PO_Status!A:N,14,FALSE),1))</f>
        <v>TANYA STEWART</v>
      </c>
      <c r="J68" s="332" t="s">
        <v>2625</v>
      </c>
      <c r="K68" s="337" t="s">
        <v>898</v>
      </c>
      <c r="L68" s="337" t="s">
        <v>934</v>
      </c>
      <c r="M68" s="342" t="s">
        <v>629</v>
      </c>
      <c r="N68" s="337"/>
      <c r="O68" s="375" t="s">
        <v>185</v>
      </c>
    </row>
    <row r="69" spans="1:27" ht="95.25" customHeight="1" x14ac:dyDescent="0.2">
      <c r="A69" s="332" t="s">
        <v>1405</v>
      </c>
      <c r="B69" s="332" t="str">
        <f>VLOOKUP(A69,CER_SubK_PO_Status!A:N,9,FALSE)</f>
        <v>System Closed</v>
      </c>
      <c r="C69" s="332" t="str">
        <f>VLOOKUP(A69,CER_SubK_PO_Status!A:N,7,FALSE)</f>
        <v>WESSINGTON CRYOGENICS LTD</v>
      </c>
      <c r="D69" s="363">
        <f>VLOOKUP(A69,CER_SubK_PO_Status!A:N,10,FALSE)/1000</f>
        <v>266.55903000000001</v>
      </c>
      <c r="E69" s="363">
        <f>VLOOKUP(A69,CER_SubK_PO_Status!A:N,11,FALSE)/1000</f>
        <v>266.55903000000001</v>
      </c>
      <c r="F69" s="363">
        <f>VLOOKUP(A69,CER_SubK_PO_Status!A:N,12,FALSE)/1000</f>
        <v>266.55903000000001</v>
      </c>
      <c r="G69" s="363">
        <f t="shared" ref="G69:G71" si="21">D69-E69</f>
        <v>0</v>
      </c>
      <c r="H69" s="362" t="str">
        <f>VLOOKUP(A69,CER_SubK_PO_Status!A:N,5,FALSE)</f>
        <v>MELISSA TORRES</v>
      </c>
      <c r="I69" s="361" t="str">
        <f>RIGHT(VLOOKUP(A69,CER_SubK_PO_Status!A:N,14,FALSE),LEN(VLOOKUP(A69,CER_SubK_PO_Status!A:N,14,FALSE))-SEARCH("/",VLOOKUP(A69,CER_SubK_PO_Status!A:N,14,FALSE),1))</f>
        <v>C KAUFMANN</v>
      </c>
      <c r="J69" s="332" t="s">
        <v>2631</v>
      </c>
      <c r="K69" s="345" t="s">
        <v>954</v>
      </c>
      <c r="L69" s="345" t="s">
        <v>77</v>
      </c>
      <c r="M69" s="350" t="s">
        <v>932</v>
      </c>
      <c r="N69" s="345"/>
      <c r="O69" s="375" t="s">
        <v>185</v>
      </c>
    </row>
    <row r="70" spans="1:27" ht="54.95" customHeight="1" x14ac:dyDescent="0.2">
      <c r="A70" s="332" t="s">
        <v>2526</v>
      </c>
      <c r="B70" s="332" t="str">
        <f>VLOOKUP(A70,CER_SubK_PO_Status!A:N,9,FALSE)</f>
        <v>System Closed</v>
      </c>
      <c r="C70" s="332" t="str">
        <f>VLOOKUP(A70,CER_SubK_PO_Status!A:N,7,FALSE)</f>
        <v>CARR ELECTRICAL TECHNOLOG</v>
      </c>
      <c r="D70" s="363">
        <f>VLOOKUP(A70,CER_SubK_PO_Status!A:N,10,FALSE)/1000</f>
        <v>111.77</v>
      </c>
      <c r="E70" s="363">
        <f>VLOOKUP(A70,CER_SubK_PO_Status!A:N,11,FALSE)/1000</f>
        <v>111.77</v>
      </c>
      <c r="F70" s="363">
        <f>VLOOKUP(A70,CER_SubK_PO_Status!A:N,12,FALSE)/1000</f>
        <v>111.77</v>
      </c>
      <c r="G70" s="363">
        <f t="shared" si="21"/>
        <v>0</v>
      </c>
      <c r="H70" s="362" t="str">
        <f>VLOOKUP(A70,CER_SubK_PO_Status!A:N,5,FALSE)</f>
        <v>GIUSEPPINA TENBUSCH</v>
      </c>
      <c r="I70" s="362" t="str">
        <f>RIGHT(VLOOKUP(A70,CER_SubK_PO_Status!A:N,14,FALSE),LEN(VLOOKUP(A70,CER_SubK_PO_Status!A:N,14,FALSE))-SEARCH("/",VLOOKUP(A70,CER_SubK_PO_Status!A:N,14,FALSE),1))</f>
        <v>M SOLAROLI</v>
      </c>
      <c r="J70" s="332"/>
      <c r="K70" s="345"/>
      <c r="L70" s="345"/>
      <c r="M70" s="345"/>
      <c r="N70" s="345"/>
      <c r="O70" s="375" t="s">
        <v>185</v>
      </c>
    </row>
    <row r="71" spans="1:27" ht="54.95" customHeight="1" x14ac:dyDescent="0.2">
      <c r="A71" s="332" t="s">
        <v>2633</v>
      </c>
      <c r="B71" s="332" t="str">
        <f>VLOOKUP(A71,CER_SubK_PO_Status!A:N,9,FALSE)</f>
        <v>System Closed</v>
      </c>
      <c r="C71" s="332" t="str">
        <f>VLOOKUP(A71,CER_SubK_PO_Status!A:N,7,FALSE)</f>
        <v>CRAFT MACHINE WORKS, INC.</v>
      </c>
      <c r="D71" s="363">
        <f>VLOOKUP(A71,CER_SubK_PO_Status!A:N,10,FALSE)/1000</f>
        <v>79.638480000000001</v>
      </c>
      <c r="E71" s="363">
        <f>VLOOKUP(A71,CER_SubK_PO_Status!A:N,11,FALSE)/1000</f>
        <v>79.638480000000001</v>
      </c>
      <c r="F71" s="363">
        <f>VLOOKUP(A71,CER_SubK_PO_Status!A:N,12,FALSE)/1000</f>
        <v>79.638480000000001</v>
      </c>
      <c r="G71" s="363">
        <f t="shared" si="21"/>
        <v>0</v>
      </c>
      <c r="H71" s="362" t="str">
        <f>VLOOKUP(A71,CER_SubK_PO_Status!A:N,5,FALSE)</f>
        <v>THEODORE PESHEHONOFF</v>
      </c>
      <c r="I71" s="361" t="str">
        <f>RIGHT(VLOOKUP(A71,CER_SubK_PO_Status!A:N,14,FALSE),LEN(VLOOKUP(A71,CER_SubK_PO_Status!A:N,14,FALSE))-SEARCH("/",VLOOKUP(A71,CER_SubK_PO_Status!A:N,14,FALSE),1))</f>
        <v>J MATALEVICH</v>
      </c>
      <c r="J71" s="332"/>
      <c r="K71" s="337"/>
      <c r="L71" s="337"/>
      <c r="M71" s="344"/>
      <c r="N71" s="337"/>
      <c r="O71" s="376" t="s">
        <v>2703</v>
      </c>
      <c r="P71" s="396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</row>
    <row r="72" spans="1:27" ht="54.95" customHeight="1" x14ac:dyDescent="0.2">
      <c r="A72" s="332" t="s">
        <v>1159</v>
      </c>
      <c r="B72" s="332" t="str">
        <f>VLOOKUP(A72,CER_SubK_PO_Status!A:N,9,FALSE)</f>
        <v>System Closed</v>
      </c>
      <c r="C72" s="332" t="str">
        <f>VLOOKUP(A72,CER_SubK_PO_Status!A:N,7,FALSE)</f>
        <v>HAMPTON UNIVERSITY</v>
      </c>
      <c r="D72" s="363">
        <f>VLOOKUP(A72,CER_SubK_PO_Status!A:N,10,FALSE)/1000</f>
        <v>144.46276999999998</v>
      </c>
      <c r="E72" s="363">
        <f>VLOOKUP(A72,CER_SubK_PO_Status!A:N,11,FALSE)/1000</f>
        <v>144.46276999999998</v>
      </c>
      <c r="F72" s="363">
        <f>VLOOKUP(A72,CER_SubK_PO_Status!A:N,12,FALSE)/1000</f>
        <v>144.46276999999998</v>
      </c>
      <c r="G72" s="363">
        <f>D72-E72</f>
        <v>0</v>
      </c>
      <c r="H72" s="361" t="str">
        <f>VLOOKUP(A72,CER_SubK_PO_Status!A:N,5,FALSE)</f>
        <v>GIUSEPPINA TENBUSCH</v>
      </c>
      <c r="I72" s="361" t="str">
        <f>RIGHT(VLOOKUP(A72,CER_SubK_PO_Status!A:N,14,FALSE),LEN(VLOOKUP(A72,CER_SubK_PO_Status!A:N,14,FALSE))-SEARCH("/",VLOOKUP(A72,CER_SubK_PO_Status!A:N,14,FALSE),1))</f>
        <v>TANYA STEWART</v>
      </c>
      <c r="J72" s="332"/>
      <c r="K72" s="332" t="s">
        <v>980</v>
      </c>
      <c r="L72" s="337" t="s">
        <v>934</v>
      </c>
      <c r="M72" s="342" t="s">
        <v>629</v>
      </c>
      <c r="N72" s="332"/>
      <c r="O72" s="376" t="s">
        <v>2703</v>
      </c>
      <c r="P72" s="396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</row>
    <row r="73" spans="1:27" ht="54.95" customHeight="1" x14ac:dyDescent="0.2">
      <c r="A73" s="332" t="s">
        <v>1183</v>
      </c>
      <c r="B73" s="332" t="str">
        <f>VLOOKUP(A73,CER_SubK_PO_Status!A:N,9,FALSE)</f>
        <v>System Closed</v>
      </c>
      <c r="C73" s="332" t="str">
        <f>VLOOKUP(A73,CER_SubK_PO_Status!A:N,7,FALSE)</f>
        <v>TRUSTEES OF INDIANA UNIVE</v>
      </c>
      <c r="D73" s="363">
        <f>VLOOKUP(A73,CER_SubK_PO_Status!A:N,10,FALSE)/1000</f>
        <v>167.79392000000001</v>
      </c>
      <c r="E73" s="363">
        <f>VLOOKUP(A73,CER_SubK_PO_Status!A:N,11,FALSE)/1000</f>
        <v>167.79392000000001</v>
      </c>
      <c r="F73" s="363">
        <f>VLOOKUP(A73,CER_SubK_PO_Status!A:N,12,FALSE)/1000</f>
        <v>167.79392000000001</v>
      </c>
      <c r="G73" s="363">
        <f>D73-E73</f>
        <v>0</v>
      </c>
      <c r="H73" s="362" t="str">
        <f>VLOOKUP(A73,CER_SubK_PO_Status!A:N,5,FALSE)</f>
        <v>GIUSEPPINA TENBUSCH</v>
      </c>
      <c r="I73" s="361" t="str">
        <f>RIGHT(VLOOKUP(A73,CER_SubK_PO_Status!A:N,14,FALSE),LEN(VLOOKUP(A73,CER_SubK_PO_Status!A:N,14,FALSE))-SEARCH("/",VLOOKUP(A73,CER_SubK_PO_Status!A:N,14,FALSE),1))</f>
        <v>TANYA STEWART</v>
      </c>
      <c r="J73" s="332"/>
      <c r="K73" s="364" t="s">
        <v>1001</v>
      </c>
      <c r="L73" s="367" t="s">
        <v>934</v>
      </c>
      <c r="M73" s="368" t="s">
        <v>629</v>
      </c>
      <c r="N73" s="364"/>
      <c r="O73" s="376" t="s">
        <v>2703</v>
      </c>
      <c r="P73" s="396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</row>
    <row r="74" spans="1:27" ht="57.75" customHeight="1" x14ac:dyDescent="0.2">
      <c r="A74" s="332" t="s">
        <v>1439</v>
      </c>
      <c r="B74" s="332" t="str">
        <f>VLOOKUP(A74,CER_SubK_PO_Status!A:N,9,FALSE)</f>
        <v>System Closed</v>
      </c>
      <c r="C74" s="332" t="str">
        <f>VLOOKUP(A74,CER_SubK_PO_Status!A:N,7,FALSE)</f>
        <v>BENNU GROUP INC</v>
      </c>
      <c r="D74" s="363">
        <f>VLOOKUP(A74,CER_SubK_PO_Status!A:N,10,FALSE)/1000</f>
        <v>525.45600000000002</v>
      </c>
      <c r="E74" s="363">
        <f>VLOOKUP(A74,CER_SubK_PO_Status!A:N,11,FALSE)/1000</f>
        <v>525.45600000000002</v>
      </c>
      <c r="F74" s="363">
        <f>VLOOKUP(A74,CER_SubK_PO_Status!A:N,12,FALSE)/1000</f>
        <v>525.45600000000002</v>
      </c>
      <c r="G74" s="363">
        <f t="shared" ref="G74:G87" si="22">D74-E74</f>
        <v>0</v>
      </c>
      <c r="H74" s="361" t="str">
        <f>VLOOKUP(A74,CER_SubK_PO_Status!A:N,5,FALSE)</f>
        <v>MELISSA TORRES</v>
      </c>
      <c r="I74" s="362" t="str">
        <f>RIGHT(VLOOKUP(A74,CER_SubK_PO_Status!A:N,14,FALSE),LEN(VLOOKUP(A74,CER_SubK_PO_Status!A:N,14,FALSE))-SEARCH("/",VLOOKUP(A74,CER_SubK_PO_Status!A:N,14,FALSE),1))</f>
        <v>K DIXON</v>
      </c>
      <c r="J74" s="398" t="s">
        <v>2732</v>
      </c>
      <c r="K74" s="332" t="s">
        <v>979</v>
      </c>
      <c r="L74" s="332" t="s">
        <v>77</v>
      </c>
      <c r="M74" s="338" t="s">
        <v>984</v>
      </c>
      <c r="N74" s="341"/>
      <c r="O74" s="375" t="s">
        <v>594</v>
      </c>
      <c r="P74" s="400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</row>
    <row r="75" spans="1:27" ht="66.75" customHeight="1" x14ac:dyDescent="0.2">
      <c r="A75" s="332" t="s">
        <v>2520</v>
      </c>
      <c r="B75" s="332" t="str">
        <f>VLOOKUP(A75,CER_SubK_PO_Status!A:N,9,FALSE)</f>
        <v>System Closed</v>
      </c>
      <c r="C75" s="332" t="str">
        <f>VLOOKUP(A75,CER_SubK_PO_Status!A:N,7,FALSE)</f>
        <v>DABAR INDUSTRIES LLC</v>
      </c>
      <c r="D75" s="363">
        <f>VLOOKUP(A75,CER_SubK_PO_Status!A:N,10,FALSE)/1000</f>
        <v>190.78</v>
      </c>
      <c r="E75" s="363">
        <f>VLOOKUP(A75,CER_SubK_PO_Status!A:N,11,FALSE)/1000</f>
        <v>190.78</v>
      </c>
      <c r="F75" s="363">
        <f>VLOOKUP(A75,CER_SubK_PO_Status!A:N,12,FALSE)/1000</f>
        <v>190.78</v>
      </c>
      <c r="G75" s="363">
        <f t="shared" si="22"/>
        <v>0</v>
      </c>
      <c r="H75" s="362" t="str">
        <f>VLOOKUP(A75,CER_SubK_PO_Status!A:N,5,FALSE)</f>
        <v>DEANN MADDOX</v>
      </c>
      <c r="I75" s="361" t="e">
        <f>RIGHT(VLOOKUP(A75,CER_SubK_PO_Status!A:N,14,FALSE),LEN(VLOOKUP(A75,CER_SubK_PO_Status!A:N,14,FALSE))-SEARCH("/",VLOOKUP(A75,CER_SubK_PO_Status!A:N,14,FALSE),1))</f>
        <v>#VALUE!</v>
      </c>
      <c r="J75" s="385" t="s">
        <v>2636</v>
      </c>
      <c r="K75" s="321"/>
      <c r="L75" s="321"/>
      <c r="M75" s="321"/>
      <c r="N75" s="321"/>
    </row>
    <row r="76" spans="1:27" ht="66.75" customHeight="1" x14ac:dyDescent="0.2">
      <c r="A76" s="332" t="s">
        <v>1415</v>
      </c>
      <c r="B76" s="332" t="str">
        <f>VLOOKUP(A76,CER_SubK_PO_Status!A:N,9,FALSE)</f>
        <v>System Closed</v>
      </c>
      <c r="C76" s="332" t="str">
        <f>VLOOKUP(A76,CER_SubK_PO_Status!A:N,7,FALSE)</f>
        <v xml:space="preserve">HIGH POINT CONSULTING </v>
      </c>
      <c r="D76" s="363">
        <f>VLOOKUP(A76,CER_SubK_PO_Status!A:N,10,FALSE)/1000</f>
        <v>581.97172999999998</v>
      </c>
      <c r="E76" s="363">
        <f>VLOOKUP(A76,CER_SubK_PO_Status!A:N,11,FALSE)/1000</f>
        <v>581.97172999999998</v>
      </c>
      <c r="F76" s="363">
        <f>VLOOKUP(A76,CER_SubK_PO_Status!A:N,12,FALSE)/1000</f>
        <v>581.97172999999998</v>
      </c>
      <c r="G76" s="363">
        <f t="shared" si="22"/>
        <v>0</v>
      </c>
      <c r="H76" s="361" t="str">
        <f>VLOOKUP(A76,CER_SubK_PO_Status!A:N,5,FALSE)</f>
        <v>MELISSA TORRES</v>
      </c>
      <c r="I76" s="361" t="str">
        <f>RIGHT(VLOOKUP(A76,CER_SubK_PO_Status!A:N,14,FALSE),LEN(VLOOKUP(A76,CER_SubK_PO_Status!A:N,14,FALSE))-SEARCH("/",VLOOKUP(A76,CER_SubK_PO_Status!A:N,14,FALSE),1))</f>
        <v>C SCANLON</v>
      </c>
      <c r="J76" s="332" t="s">
        <v>2666</v>
      </c>
      <c r="K76" s="321"/>
      <c r="L76" s="321"/>
      <c r="M76" s="321"/>
      <c r="N76" s="321"/>
    </row>
    <row r="77" spans="1:27" ht="66.75" customHeight="1" x14ac:dyDescent="0.2">
      <c r="A77" s="332" t="s">
        <v>2565</v>
      </c>
      <c r="B77" s="332" t="str">
        <f>VLOOKUP(A77,CER_SubK_PO_Status!A:N,9,FALSE)</f>
        <v>System Closed</v>
      </c>
      <c r="C77" s="332" t="str">
        <f>VLOOKUP(A77,CER_SubK_PO_Status!A:N,7,FALSE)</f>
        <v xml:space="preserve">INSTRUMENT &amp; CON SYS ENG </v>
      </c>
      <c r="D77" s="363">
        <f>VLOOKUP(A77,CER_SubK_PO_Status!A:N,10,FALSE)/1000</f>
        <v>673.38260000000002</v>
      </c>
      <c r="E77" s="363">
        <f>VLOOKUP(A77,CER_SubK_PO_Status!A:N,11,FALSE)/1000</f>
        <v>673.38260000000002</v>
      </c>
      <c r="F77" s="363">
        <f>VLOOKUP(A77,CER_SubK_PO_Status!A:N,12,FALSE)/1000</f>
        <v>673.38260000000002</v>
      </c>
      <c r="G77" s="363">
        <f t="shared" si="22"/>
        <v>0</v>
      </c>
      <c r="H77" s="362" t="str">
        <f>VLOOKUP(A77,CER_SubK_PO_Status!A:N,5,FALSE)</f>
        <v>MELISSA TORRES</v>
      </c>
      <c r="I77" s="362" t="str">
        <f>RIGHT(VLOOKUP(A77,CER_SubK_PO_Status!A:N,14,FALSE),LEN(VLOOKUP(A77,CER_SubK_PO_Status!A:N,14,FALSE))-SEARCH("/",VLOOKUP(A77,CER_SubK_PO_Status!A:N,14,FALSE),1))</f>
        <v>C SCANLON/SLAC</v>
      </c>
      <c r="J77" s="332"/>
      <c r="K77" s="321"/>
      <c r="L77" s="321"/>
      <c r="M77" s="321"/>
      <c r="N77" s="321"/>
    </row>
    <row r="78" spans="1:27" ht="66.75" customHeight="1" x14ac:dyDescent="0.2">
      <c r="A78" s="332" t="s">
        <v>1305</v>
      </c>
      <c r="B78" s="332" t="str">
        <f>VLOOKUP(A78,CER_SubK_PO_Status!A:N,9,FALSE)</f>
        <v>System Closed</v>
      </c>
      <c r="C78" s="332" t="str">
        <f>VLOOKUP(A78,CER_SubK_PO_Status!A:N,7,FALSE)</f>
        <v>PENNSYLVANIA STATE UNIV.</v>
      </c>
      <c r="D78" s="363">
        <f>VLOOKUP(A78,CER_SubK_PO_Status!A:N,10,FALSE)/1000</f>
        <v>57.899209999999997</v>
      </c>
      <c r="E78" s="363">
        <f>VLOOKUP(A78,CER_SubK_PO_Status!A:N,11,FALSE)/1000</f>
        <v>57.899209999999997</v>
      </c>
      <c r="F78" s="363">
        <f>VLOOKUP(A78,CER_SubK_PO_Status!A:N,12,FALSE)/1000</f>
        <v>57.899209999999997</v>
      </c>
      <c r="G78" s="363">
        <f t="shared" si="22"/>
        <v>0</v>
      </c>
      <c r="H78" s="331" t="str">
        <f>VLOOKUP(A78,CER_SubK_PO_Status!A:N,5,FALSE)</f>
        <v>DENISE LEARY-STITH</v>
      </c>
      <c r="I78" s="361" t="str">
        <f>RIGHT(VLOOKUP(A78,CER_SubK_PO_Status!A:N,14,FALSE),LEN(VLOOKUP(A78,CER_SubK_PO_Status!A:N,14,FALSE))-SEARCH("/",VLOOKUP(A78,CER_SubK_PO_Status!A:N,14,FALSE),1))</f>
        <v>TANYA STEWART</v>
      </c>
      <c r="J78" s="332"/>
      <c r="K78" s="321"/>
      <c r="L78" s="321"/>
      <c r="M78" s="321"/>
      <c r="N78" s="321"/>
    </row>
    <row r="79" spans="1:27" ht="66.75" customHeight="1" x14ac:dyDescent="0.2">
      <c r="A79" s="332" t="s">
        <v>2515</v>
      </c>
      <c r="B79" s="332" t="str">
        <f>VLOOKUP(A79,CER_SubK_PO_Status!A:N,9,FALSE)</f>
        <v>System Closed</v>
      </c>
      <c r="C79" s="332" t="str">
        <f>VLOOKUP(A79,CER_SubK_PO_Status!A:N,7,FALSE)</f>
        <v>RI RESEARCH INSTRUMENTS</v>
      </c>
      <c r="D79" s="363">
        <f>VLOOKUP(A79,CER_SubK_PO_Status!A:N,10,FALSE)/1000</f>
        <v>643.32680000000005</v>
      </c>
      <c r="E79" s="363">
        <f>VLOOKUP(A79,CER_SubK_PO_Status!A:N,11,FALSE)/1000</f>
        <v>643.32680000000005</v>
      </c>
      <c r="F79" s="363">
        <f>VLOOKUP(A79,CER_SubK_PO_Status!A:N,12,FALSE)/1000</f>
        <v>643.32680000000005</v>
      </c>
      <c r="G79" s="363">
        <f t="shared" si="22"/>
        <v>0</v>
      </c>
      <c r="H79" s="361" t="str">
        <f>VLOOKUP(A79,CER_SubK_PO_Status!A:N,5,FALSE)</f>
        <v>MITCHELL LANEY</v>
      </c>
      <c r="I79" s="331" t="str">
        <f>RIGHT(VLOOKUP(A79,CER_SubK_PO_Status!A:N,14,FALSE),LEN(VLOOKUP(A79,CER_SubK_PO_Status!A:N,14,FALSE))-SEARCH("/",VLOOKUP(A79,CER_SubK_PO_Status!A:N,14,FALSE),1))</f>
        <v>M DICKEY/K WILSON</v>
      </c>
      <c r="J79" s="332" t="s">
        <v>2655</v>
      </c>
      <c r="K79" s="321"/>
      <c r="L79" s="321"/>
      <c r="M79" s="321"/>
      <c r="N79" s="321"/>
    </row>
    <row r="80" spans="1:27" ht="66.75" customHeight="1" x14ac:dyDescent="0.2">
      <c r="A80" s="332" t="s">
        <v>2423</v>
      </c>
      <c r="B80" s="332" t="str">
        <f>VLOOKUP(A80,CER_SubK_PO_Status!A:N,9,FALSE)</f>
        <v>System Closed</v>
      </c>
      <c r="C80" s="332" t="str">
        <f>VLOOKUP(A80,CER_SubK_PO_Status!A:N,7,FALSE)</f>
        <v>SEMICONDUCTOR PROCESS</v>
      </c>
      <c r="D80" s="363">
        <f>VLOOKUP(A80,CER_SubK_PO_Status!A:N,10,FALSE)/1000</f>
        <v>666.87400000000002</v>
      </c>
      <c r="E80" s="363">
        <f>VLOOKUP(A80,CER_SubK_PO_Status!A:N,11,FALSE)/1000</f>
        <v>666.87400000000002</v>
      </c>
      <c r="F80" s="363">
        <f>VLOOKUP(A80,CER_SubK_PO_Status!A:N,12,FALSE)/1000</f>
        <v>666.87400000000002</v>
      </c>
      <c r="G80" s="363">
        <f t="shared" si="22"/>
        <v>0</v>
      </c>
      <c r="H80" s="361" t="str">
        <f>VLOOKUP(A80,CER_SubK_PO_Status!A:N,5,FALSE)</f>
        <v>THEODORE PESHEHONOFF</v>
      </c>
      <c r="I80" s="362" t="str">
        <f>RIGHT(VLOOKUP(A80,CER_SubK_PO_Status!A:N,14,FALSE),LEN(VLOOKUP(A80,CER_SubK_PO_Status!A:N,14,FALSE))-SEARCH("/",VLOOKUP(A80,CER_SubK_PO_Status!A:N,14,FALSE),1))</f>
        <v>P DENNY</v>
      </c>
      <c r="J80" s="332"/>
      <c r="K80" s="321"/>
      <c r="L80" s="321"/>
      <c r="M80" s="321"/>
      <c r="N80" s="321"/>
    </row>
    <row r="81" spans="1:27" ht="66.75" customHeight="1" x14ac:dyDescent="0.2">
      <c r="A81" s="332" t="s">
        <v>1383</v>
      </c>
      <c r="B81" s="332" t="str">
        <f>VLOOKUP(A81,CER_SubK_PO_Status!A:N,9,FALSE)</f>
        <v>System Closed</v>
      </c>
      <c r="C81" s="332" t="str">
        <f>VLOOKUP(A81,CER_SubK_PO_Status!A:N,7,FALSE)</f>
        <v>DABAR INDUSTRIES LLC</v>
      </c>
      <c r="D81" s="363">
        <f>VLOOKUP(A81,CER_SubK_PO_Status!A:N,10,FALSE)/1000</f>
        <v>1029.8809799999999</v>
      </c>
      <c r="E81" s="363">
        <f>VLOOKUP(A81,CER_SubK_PO_Status!A:N,11,FALSE)/1000</f>
        <v>1029.8809799999999</v>
      </c>
      <c r="F81" s="363">
        <f>VLOOKUP(A81,CER_SubK_PO_Status!A:N,12,FALSE)/1000</f>
        <v>1029.8809799999999</v>
      </c>
      <c r="G81" s="363">
        <f t="shared" si="22"/>
        <v>0</v>
      </c>
      <c r="H81" s="362" t="str">
        <f>VLOOKUP(A81,CER_SubK_PO_Status!A:N,5,FALSE)</f>
        <v>MITCHELL LANEY</v>
      </c>
      <c r="I81" s="361" t="str">
        <f>RIGHT(VLOOKUP(A81,CER_SubK_PO_Status!A:N,14,FALSE),LEN(VLOOKUP(A81,CER_SubK_PO_Status!A:N,14,FALSE))-SEARCH("/",VLOOKUP(A81,CER_SubK_PO_Status!A:N,14,FALSE),1))</f>
        <v>C DUBBE</v>
      </c>
      <c r="J81" s="388" t="s">
        <v>2733</v>
      </c>
      <c r="K81" s="321"/>
      <c r="L81" s="321"/>
      <c r="M81" s="321"/>
      <c r="N81" s="321"/>
    </row>
    <row r="82" spans="1:27" ht="66.75" customHeight="1" x14ac:dyDescent="0.2">
      <c r="A82" s="332" t="s">
        <v>1186</v>
      </c>
      <c r="B82" s="332" t="str">
        <f>VLOOKUP(A82,CER_SubK_PO_Status!A:N,9,FALSE)</f>
        <v>Closed</v>
      </c>
      <c r="C82" s="332" t="str">
        <f>VLOOKUP(A82,CER_SubK_PO_Status!A:N,7,FALSE)</f>
        <v>UNIVERSITY OF CONNECTICUT</v>
      </c>
      <c r="D82" s="363">
        <f>VLOOKUP(A82,CER_SubK_PO_Status!A:N,10,FALSE)/1000</f>
        <v>60.49906</v>
      </c>
      <c r="E82" s="363">
        <f>VLOOKUP(A82,CER_SubK_PO_Status!A:N,11,FALSE)/1000</f>
        <v>60.49906</v>
      </c>
      <c r="F82" s="363">
        <f>VLOOKUP(A82,CER_SubK_PO_Status!A:N,12,FALSE)/1000</f>
        <v>60.49906</v>
      </c>
      <c r="G82" s="363">
        <f t="shared" si="22"/>
        <v>0</v>
      </c>
      <c r="H82" s="362" t="str">
        <f>VLOOKUP(A82,CER_SubK_PO_Status!A:N,5,FALSE)</f>
        <v>GIUSEPPINA TENBUSCH</v>
      </c>
      <c r="I82" s="361" t="str">
        <f>RIGHT(VLOOKUP(A82,CER_SubK_PO_Status!A:N,14,FALSE),LEN(VLOOKUP(A82,CER_SubK_PO_Status!A:N,14,FALSE))-SEARCH("/",VLOOKUP(A82,CER_SubK_PO_Status!A:N,14,FALSE),1))</f>
        <v>TANYA STEWART</v>
      </c>
      <c r="J82" s="388" t="s">
        <v>2712</v>
      </c>
      <c r="K82" s="321"/>
      <c r="L82" s="321"/>
      <c r="M82" s="321"/>
      <c r="N82" s="321"/>
    </row>
    <row r="83" spans="1:27" ht="66.75" customHeight="1" x14ac:dyDescent="0.2">
      <c r="A83" s="332" t="s">
        <v>2693</v>
      </c>
      <c r="B83" s="332" t="str">
        <f>VLOOKUP(A83,CER_SubK_PO_Status!A:N,9,FALSE)</f>
        <v>System Closed</v>
      </c>
      <c r="C83" s="332" t="str">
        <f>VLOOKUP(A83,CER_SubK_PO_Status!A:N,7,FALSE)</f>
        <v>BENNU GROUP INC</v>
      </c>
      <c r="D83" s="363">
        <f>VLOOKUP(A83,CER_SubK_PO_Status!A:N,10,FALSE)/1000</f>
        <v>130.63499999999999</v>
      </c>
      <c r="E83" s="363">
        <f>VLOOKUP(A83,CER_SubK_PO_Status!A:N,11,FALSE)/1000</f>
        <v>130.63499999999999</v>
      </c>
      <c r="F83" s="363">
        <f>VLOOKUP(A83,CER_SubK_PO_Status!A:N,12,FALSE)/1000</f>
        <v>130.63499999999999</v>
      </c>
      <c r="G83" s="363">
        <f t="shared" si="22"/>
        <v>0</v>
      </c>
      <c r="H83" s="361" t="str">
        <f>VLOOKUP(A83,CER_SubK_PO_Status!A:N,5,FALSE)</f>
        <v>THEODORE PESHEHONOFF</v>
      </c>
      <c r="I83" s="361" t="str">
        <f>RIGHT(VLOOKUP(A83,CER_SubK_PO_Status!A:N,14,FALSE),LEN(VLOOKUP(A83,CER_SubK_PO_Status!A:N,14,FALSE))-SEARCH("/",VLOOKUP(A83,CER_SubK_PO_Status!A:N,14,FALSE),1))</f>
        <v>SHIRLEY YANG</v>
      </c>
      <c r="J83" s="398"/>
      <c r="K83" s="321"/>
      <c r="L83" s="321"/>
      <c r="M83" s="321"/>
      <c r="N83" s="321"/>
    </row>
    <row r="84" spans="1:27" ht="66.75" customHeight="1" x14ac:dyDescent="0.2">
      <c r="A84" s="332" t="s">
        <v>1317</v>
      </c>
      <c r="B84" s="332" t="str">
        <f>VLOOKUP(A84,CER_SubK_PO_Status!A:N,9,FALSE)</f>
        <v>System Closed</v>
      </c>
      <c r="C84" s="332" t="str">
        <f>VLOOKUP(A84,CER_SubK_PO_Status!A:N,7,FALSE)</f>
        <v>CHRISTOPHER NEWPORT UNIV.</v>
      </c>
      <c r="D84" s="363">
        <f>VLOOKUP(A84,CER_SubK_PO_Status!A:N,10,FALSE)/1000</f>
        <v>247.81114000000002</v>
      </c>
      <c r="E84" s="363">
        <f>VLOOKUP(A84,CER_SubK_PO_Status!A:N,11,FALSE)/1000</f>
        <v>247.81114000000002</v>
      </c>
      <c r="F84" s="363">
        <f>VLOOKUP(A84,CER_SubK_PO_Status!A:N,12,FALSE)/1000</f>
        <v>247.81114000000002</v>
      </c>
      <c r="G84" s="363">
        <f t="shared" si="22"/>
        <v>0</v>
      </c>
      <c r="H84" s="361" t="str">
        <f>VLOOKUP(A84,CER_SubK_PO_Status!A:N,5,FALSE)</f>
        <v>MICHELE KHASIDIS</v>
      </c>
      <c r="I84" s="361" t="str">
        <f>RIGHT(VLOOKUP(A84,CER_SubK_PO_Status!A:N,14,FALSE),LEN(VLOOKUP(A84,CER_SubK_PO_Status!A:N,14,FALSE))-SEARCH("/",VLOOKUP(A84,CER_SubK_PO_Status!A:N,14,FALSE),1))</f>
        <v>TANYA STEWART</v>
      </c>
      <c r="J84" s="388" t="s">
        <v>2630</v>
      </c>
      <c r="K84" s="321"/>
      <c r="L84" s="321"/>
      <c r="M84" s="321"/>
      <c r="N84" s="321"/>
    </row>
    <row r="85" spans="1:27" ht="66.75" customHeight="1" x14ac:dyDescent="0.2">
      <c r="A85" s="332" t="s">
        <v>1270</v>
      </c>
      <c r="B85" s="332" t="str">
        <f>VLOOKUP(A85,CER_SubK_PO_Status!A:N,9,FALSE)</f>
        <v>System Closed</v>
      </c>
      <c r="C85" s="332" t="str">
        <f>VLOOKUP(A85,CER_SubK_PO_Status!A:N,7,FALSE)</f>
        <v>KENDALL HOLDINGS LTD.</v>
      </c>
      <c r="D85" s="363">
        <f>VLOOKUP(A85,CER_SubK_PO_Status!A:N,10,FALSE)/1000</f>
        <v>12459.449640000001</v>
      </c>
      <c r="E85" s="363">
        <f>VLOOKUP(A85,CER_SubK_PO_Status!A:N,11,FALSE)/1000</f>
        <v>12459.449640000001</v>
      </c>
      <c r="F85" s="363">
        <f>VLOOKUP(A85,CER_SubK_PO_Status!A:N,12,FALSE)/1000</f>
        <v>12459.449640000001</v>
      </c>
      <c r="G85" s="363">
        <f t="shared" si="22"/>
        <v>0</v>
      </c>
      <c r="H85" s="361" t="str">
        <f>VLOOKUP(A85,CER_SubK_PO_Status!A:N,5,FALSE)</f>
        <v>THEODORE PESHEHONOFF</v>
      </c>
      <c r="I85" s="361" t="str">
        <f>RIGHT(VLOOKUP(A85,CER_SubK_PO_Status!A:N,14,FALSE),LEN(VLOOKUP(A85,CER_SubK_PO_Status!A:N,14,FALSE))-SEARCH("/",VLOOKUP(A85,CER_SubK_PO_Status!A:N,14,FALSE),1))</f>
        <v>BEVINS</v>
      </c>
      <c r="J85" s="332"/>
      <c r="K85" s="321"/>
      <c r="L85" s="321"/>
      <c r="M85" s="321"/>
      <c r="N85" s="321"/>
    </row>
    <row r="86" spans="1:27" ht="66.75" customHeight="1" x14ac:dyDescent="0.2">
      <c r="A86" s="332" t="s">
        <v>2586</v>
      </c>
      <c r="B86" s="332" t="str">
        <f>VLOOKUP(A86,CER_SubK_PO_Status!A:N,9,FALSE)</f>
        <v>System Closed</v>
      </c>
      <c r="C86" s="332" t="str">
        <f>VLOOKUP(A86,CER_SubK_PO_Status!A:N,7,FALSE)</f>
        <v>KENDALL HOLDINGS LTD.</v>
      </c>
      <c r="D86" s="363">
        <f>VLOOKUP(A86,CER_SubK_PO_Status!A:N,10,FALSE)/1000</f>
        <v>89.525000000000006</v>
      </c>
      <c r="E86" s="363">
        <f>VLOOKUP(A86,CER_SubK_PO_Status!A:N,11,FALSE)/1000</f>
        <v>89.525000000000006</v>
      </c>
      <c r="F86" s="363">
        <f>VLOOKUP(A86,CER_SubK_PO_Status!A:N,12,FALSE)/1000</f>
        <v>89.525000000000006</v>
      </c>
      <c r="G86" s="363">
        <f t="shared" si="22"/>
        <v>0</v>
      </c>
      <c r="H86" s="362" t="str">
        <f>VLOOKUP(A86,CER_SubK_PO_Status!A:N,5,FALSE)</f>
        <v>DEANN MADDOX</v>
      </c>
      <c r="I86" s="361" t="str">
        <f>RIGHT(VLOOKUP(A86,CER_SubK_PO_Status!A:N,14,FALSE),LEN(VLOOKUP(A86,CER_SubK_PO_Status!A:N,14,FALSE))-SEARCH("/",VLOOKUP(A86,CER_SubK_PO_Status!A:N,14,FALSE),1))</f>
        <v>SHIRLEY YANG</v>
      </c>
      <c r="J86" s="388" t="s">
        <v>2764</v>
      </c>
      <c r="K86" s="321"/>
      <c r="L86" s="321"/>
      <c r="M86" s="321"/>
      <c r="N86" s="321"/>
    </row>
    <row r="87" spans="1:27" ht="66.75" customHeight="1" x14ac:dyDescent="0.2">
      <c r="A87" s="332" t="s">
        <v>1369</v>
      </c>
      <c r="B87" s="332" t="str">
        <f>VLOOKUP(A87,CER_SubK_PO_Status!A:N,9,FALSE)</f>
        <v>System Closed</v>
      </c>
      <c r="C87" s="332" t="str">
        <f>VLOOKUP(A87,CER_SubK_PO_Status!A:N,7,FALSE)</f>
        <v>MODERN CUSTOM FABRICATION</v>
      </c>
      <c r="D87" s="363">
        <f>VLOOKUP(A87,CER_SubK_PO_Status!A:N,10,FALSE)/1000</f>
        <v>857.80499999999995</v>
      </c>
      <c r="E87" s="363">
        <f>VLOOKUP(A87,CER_SubK_PO_Status!A:N,11,FALSE)/1000</f>
        <v>857.80499999999995</v>
      </c>
      <c r="F87" s="363">
        <f>VLOOKUP(A87,CER_SubK_PO_Status!A:N,12,FALSE)/1000</f>
        <v>857.80499999999995</v>
      </c>
      <c r="G87" s="363">
        <f t="shared" si="22"/>
        <v>0</v>
      </c>
      <c r="H87" s="361" t="str">
        <f>VLOOKUP(A87,CER_SubK_PO_Status!A:N,5,FALSE)</f>
        <v>DEANN MADDOX</v>
      </c>
      <c r="I87" s="361" t="str">
        <f>RIGHT(VLOOKUP(A87,CER_SubK_PO_Status!A:N,14,FALSE),LEN(VLOOKUP(A87,CER_SubK_PO_Status!A:N,14,FALSE))-SEARCH("/",VLOOKUP(A87,CER_SubK_PO_Status!A:N,14,FALSE),1))</f>
        <v>C DUBBE</v>
      </c>
      <c r="J87" s="388" t="s">
        <v>2534</v>
      </c>
      <c r="K87" s="321"/>
      <c r="L87" s="321"/>
      <c r="M87" s="321"/>
      <c r="N87" s="321"/>
    </row>
    <row r="88" spans="1:27" ht="66.75" customHeight="1" x14ac:dyDescent="0.2">
      <c r="A88" s="332" t="s">
        <v>2513</v>
      </c>
      <c r="B88" s="332" t="str">
        <f>VLOOKUP(A88,CER_SubK_PO_Status!A:N,9,FALSE)</f>
        <v>System Closed</v>
      </c>
      <c r="C88" s="332" t="str">
        <f>VLOOKUP(A88,CER_SubK_PO_Status!A:N,7,FALSE)</f>
        <v>RI RESEARCH INSTRUMENTS</v>
      </c>
      <c r="D88" s="363">
        <f>VLOOKUP(A88,CER_SubK_PO_Status!A:N,10,FALSE)/1000</f>
        <v>359.44292999999999</v>
      </c>
      <c r="E88" s="363">
        <f>VLOOKUP(A88,CER_SubK_PO_Status!A:N,11,FALSE)/1000</f>
        <v>359.44292999999999</v>
      </c>
      <c r="F88" s="363">
        <f>VLOOKUP(A88,CER_SubK_PO_Status!A:N,12,FALSE)/1000</f>
        <v>359.44292999999999</v>
      </c>
      <c r="G88" s="363">
        <f>D88-E88</f>
        <v>0</v>
      </c>
      <c r="H88" s="361" t="str">
        <f>VLOOKUP(A88,CER_SubK_PO_Status!A:N,5,FALSE)</f>
        <v>MITCHELL LANEY</v>
      </c>
      <c r="I88" s="331" t="str">
        <f>RIGHT(VLOOKUP(A88,CER_SubK_PO_Status!A:N,14,FALSE),LEN(VLOOKUP(A88,CER_SubK_PO_Status!A:N,14,FALSE))-SEARCH("/",VLOOKUP(A88,CER_SubK_PO_Status!A:N,14,FALSE),1))</f>
        <v>KATHERINE WILSON</v>
      </c>
      <c r="J88" s="388" t="s">
        <v>2709</v>
      </c>
      <c r="K88" s="321"/>
      <c r="L88" s="321"/>
      <c r="M88" s="321"/>
      <c r="N88" s="321"/>
    </row>
    <row r="89" spans="1:27" ht="54.95" customHeight="1" x14ac:dyDescent="0.2">
      <c r="A89" s="332" t="s">
        <v>1220</v>
      </c>
      <c r="B89" s="332" t="str">
        <f>VLOOKUP(A89,CER_SubK_PO_Status!A:N,9,FALSE)</f>
        <v>System Closed</v>
      </c>
      <c r="C89" s="332" t="str">
        <f>VLOOKUP(A89,CER_SubK_PO_Status!A:N,7,FALSE)</f>
        <v>MISSISSIPPI STATE UNIVER.</v>
      </c>
      <c r="D89" s="363">
        <f>VLOOKUP(A89,CER_SubK_PO_Status!A:N,10,FALSE)/1000</f>
        <v>58.0291</v>
      </c>
      <c r="E89" s="363">
        <f>VLOOKUP(A89,CER_SubK_PO_Status!A:N,11,FALSE)/1000</f>
        <v>58.0291</v>
      </c>
      <c r="F89" s="363">
        <f>VLOOKUP(A89,CER_SubK_PO_Status!A:N,12,FALSE)/1000</f>
        <v>58.0291</v>
      </c>
      <c r="G89" s="363">
        <f t="shared" ref="G89" si="23">D89-E89</f>
        <v>0</v>
      </c>
      <c r="H89" s="361" t="str">
        <f>VLOOKUP(A89,CER_SubK_PO_Status!A:N,5,FALSE)</f>
        <v>MICHELE KHASIDIS</v>
      </c>
      <c r="I89" s="361" t="str">
        <f>RIGHT(VLOOKUP(A89,CER_SubK_PO_Status!A:N,14,FALSE),LEN(VLOOKUP(A89,CER_SubK_PO_Status!A:N,14,FALSE))-SEARCH("/",VLOOKUP(A89,CER_SubK_PO_Status!A:N,14,FALSE),1))</f>
        <v>TANYA STEWART</v>
      </c>
      <c r="J89" s="388" t="s">
        <v>2759</v>
      </c>
      <c r="K89" s="345" t="s">
        <v>1003</v>
      </c>
      <c r="L89" s="337" t="s">
        <v>934</v>
      </c>
      <c r="M89" s="342" t="s">
        <v>629</v>
      </c>
      <c r="N89" s="345"/>
      <c r="O89" s="376" t="s">
        <v>2713</v>
      </c>
      <c r="P89" s="376" t="s">
        <v>2728</v>
      </c>
      <c r="Q89" s="396"/>
      <c r="R89" s="397"/>
      <c r="S89" s="397"/>
      <c r="T89" s="397"/>
      <c r="U89" s="397"/>
      <c r="V89" s="397"/>
      <c r="W89" s="397"/>
      <c r="X89" s="397"/>
      <c r="Y89" s="397"/>
      <c r="Z89" s="397"/>
      <c r="AA89" s="397"/>
    </row>
    <row r="90" spans="1:27" ht="66.75" customHeight="1" x14ac:dyDescent="0.2">
      <c r="A90" s="332" t="s">
        <v>1479</v>
      </c>
      <c r="B90" s="332" t="str">
        <f>VLOOKUP(A90,CER_SubK_PO_Status!A:N,9,FALSE)</f>
        <v>System Closed</v>
      </c>
      <c r="C90" s="332" t="str">
        <f>VLOOKUP(A90,CER_SubK_PO_Status!A:N,7,FALSE)</f>
        <v>NOMURA PLATING CO., LTD.</v>
      </c>
      <c r="D90" s="363">
        <f>VLOOKUP(A90,CER_SubK_PO_Status!A:N,10,FALSE)/1000</f>
        <v>336.29768000000001</v>
      </c>
      <c r="E90" s="363">
        <f>VLOOKUP(A90,CER_SubK_PO_Status!A:N,11,FALSE)/1000</f>
        <v>336.29768000000001</v>
      </c>
      <c r="F90" s="363">
        <f>VLOOKUP(A90,CER_SubK_PO_Status!A:N,12,FALSE)/1000</f>
        <v>336.29768000000001</v>
      </c>
      <c r="G90" s="363">
        <f>D90-E90</f>
        <v>0</v>
      </c>
      <c r="H90" s="361" t="str">
        <f>VLOOKUP(A90,CER_SubK_PO_Status!A:N,5,FALSE)</f>
        <v>THEODORE PESHEHONOFF</v>
      </c>
      <c r="I90" s="331" t="str">
        <f>RIGHT(VLOOKUP(A90,CER_SubK_PO_Status!A:N,14,FALSE),LEN(VLOOKUP(A90,CER_SubK_PO_Status!A:N,14,FALSE))-SEARCH("/",VLOOKUP(A90,CER_SubK_PO_Status!A:N,14,FALSE),1))</f>
        <v>K WILSON</v>
      </c>
      <c r="J90" s="332"/>
      <c r="K90" s="321"/>
      <c r="L90" s="321"/>
      <c r="M90" s="321"/>
      <c r="N90" s="321"/>
    </row>
    <row r="91" spans="1:27" ht="66.75" customHeight="1" x14ac:dyDescent="0.2">
      <c r="A91" s="332" t="s">
        <v>2661</v>
      </c>
      <c r="B91" s="332" t="str">
        <f>VLOOKUP(A91,CER_SubK_PO_Status!A:N,9,FALSE)</f>
        <v>System Closed</v>
      </c>
      <c r="C91" s="332" t="str">
        <f>VLOOKUP(A91,CER_SubK_PO_Status!A:N,7,FALSE)</f>
        <v>ROBERT E MASON &amp; ASSOCIAT</v>
      </c>
      <c r="D91" s="363">
        <f>VLOOKUP(A91,CER_SubK_PO_Status!A:N,10,FALSE)/1000</f>
        <v>344.01875000000001</v>
      </c>
      <c r="E91" s="363">
        <f>VLOOKUP(A91,CER_SubK_PO_Status!A:N,11,FALSE)/1000</f>
        <v>344.01875000000001</v>
      </c>
      <c r="F91" s="363">
        <f>VLOOKUP(A91,CER_SubK_PO_Status!A:N,12,FALSE)/1000</f>
        <v>344.01875000000001</v>
      </c>
      <c r="G91" s="363">
        <f t="shared" ref="G91:G103" si="24">D91-E91</f>
        <v>0</v>
      </c>
      <c r="H91" s="361" t="str">
        <f>VLOOKUP(A91,CER_SubK_PO_Status!A:N,5,FALSE)</f>
        <v>THOMAS HURATIAK</v>
      </c>
      <c r="I91" s="362" t="str">
        <f>RIGHT(VLOOKUP(A91,CER_SubK_PO_Status!A:N,14,FALSE),LEN(VLOOKUP(A91,CER_SubK_PO_Status!A:N,14,FALSE))-SEARCH("/",VLOOKUP(A91,CER_SubK_PO_Status!A:N,14,FALSE),1))</f>
        <v>CHASE DUBBE</v>
      </c>
      <c r="J91" s="332"/>
      <c r="K91" s="321"/>
      <c r="L91" s="321"/>
      <c r="M91" s="321"/>
      <c r="N91" s="321"/>
    </row>
    <row r="92" spans="1:27" ht="66.75" customHeight="1" x14ac:dyDescent="0.2">
      <c r="A92" s="332" t="s">
        <v>1196</v>
      </c>
      <c r="B92" s="332" t="str">
        <f>VLOOKUP(A92,CER_SubK_PO_Status!A:N,9,FALSE)</f>
        <v>System Closed</v>
      </c>
      <c r="C92" s="332" t="str">
        <f>VLOOKUP(A92,CER_SubK_PO_Status!A:N,7,FALSE)</f>
        <v>GEORGE WASHINGTON UNIV</v>
      </c>
      <c r="D92" s="363">
        <f>VLOOKUP(A92,CER_SubK_PO_Status!A:N,10,FALSE)/1000</f>
        <v>161.23201999999998</v>
      </c>
      <c r="E92" s="363">
        <f>VLOOKUP(A92,CER_SubK_PO_Status!A:N,11,FALSE)/1000</f>
        <v>161.23201999999998</v>
      </c>
      <c r="F92" s="363">
        <f>VLOOKUP(A92,CER_SubK_PO_Status!A:N,12,FALSE)/1000</f>
        <v>161.23201999999998</v>
      </c>
      <c r="G92" s="363">
        <f t="shared" si="24"/>
        <v>0</v>
      </c>
      <c r="H92" s="361" t="str">
        <f>VLOOKUP(A92,CER_SubK_PO_Status!A:N,5,FALSE)</f>
        <v>MICHELE KHASIDIS</v>
      </c>
      <c r="I92" s="361" t="str">
        <f>RIGHT(VLOOKUP(A92,CER_SubK_PO_Status!A:N,14,FALSE),LEN(VLOOKUP(A92,CER_SubK_PO_Status!A:N,14,FALSE))-SEARCH("/",VLOOKUP(A92,CER_SubK_PO_Status!A:N,14,FALSE),1))</f>
        <v>TANYA STEWART</v>
      </c>
      <c r="J92" s="388" t="s">
        <v>2793</v>
      </c>
      <c r="K92" s="321"/>
      <c r="L92" s="321"/>
      <c r="M92" s="321"/>
      <c r="N92" s="321"/>
    </row>
    <row r="93" spans="1:27" ht="66.75" customHeight="1" x14ac:dyDescent="0.2">
      <c r="A93" s="332" t="s">
        <v>1283</v>
      </c>
      <c r="B93" s="332" t="str">
        <f>VLOOKUP(A93,CER_SubK_PO_Status!A:N,9,FALSE)</f>
        <v>System Closed</v>
      </c>
      <c r="C93" s="332" t="str">
        <f>VLOOKUP(A93,CER_SubK_PO_Status!A:N,7,FALSE)</f>
        <v>NORFOLK STATE UNIVERSITY</v>
      </c>
      <c r="D93" s="363">
        <f>VLOOKUP(A93,CER_SubK_PO_Status!A:N,10,FALSE)/1000</f>
        <v>77.056070000000005</v>
      </c>
      <c r="E93" s="363">
        <f>VLOOKUP(A93,CER_SubK_PO_Status!A:N,11,FALSE)/1000</f>
        <v>77.056070000000005</v>
      </c>
      <c r="F93" s="363">
        <f>VLOOKUP(A93,CER_SubK_PO_Status!A:N,12,FALSE)/1000</f>
        <v>77.056070000000005</v>
      </c>
      <c r="G93" s="363">
        <f t="shared" si="24"/>
        <v>0</v>
      </c>
      <c r="H93" s="361" t="str">
        <f>VLOOKUP(A93,CER_SubK_PO_Status!A:N,5,FALSE)</f>
        <v>MICHELE KHASIDIS</v>
      </c>
      <c r="I93" s="361" t="str">
        <f>RIGHT(VLOOKUP(A93,CER_SubK_PO_Status!A:N,14,FALSE),LEN(VLOOKUP(A93,CER_SubK_PO_Status!A:N,14,FALSE))-SEARCH("/",VLOOKUP(A93,CER_SubK_PO_Status!A:N,14,FALSE),1))</f>
        <v>TANYA STEWART</v>
      </c>
      <c r="J93" s="388" t="s">
        <v>2762</v>
      </c>
      <c r="K93" s="321"/>
      <c r="L93" s="321"/>
      <c r="M93" s="321"/>
      <c r="N93" s="321"/>
    </row>
    <row r="94" spans="1:27" ht="94.5" customHeight="1" x14ac:dyDescent="0.2">
      <c r="A94" s="332" t="s">
        <v>1350</v>
      </c>
      <c r="B94" s="332" t="str">
        <f>VLOOKUP(A94,CER_SubK_PO_Status!A:N,9,FALSE)</f>
        <v>System Closed</v>
      </c>
      <c r="C94" s="332" t="str">
        <f>VLOOKUP(A94,CER_SubK_PO_Status!A:N,7,FALSE)</f>
        <v>MASSACHUSETTS INST OF TEC</v>
      </c>
      <c r="D94" s="363">
        <f>VLOOKUP(A94,CER_SubK_PO_Status!A:N,10,FALSE)/1000</f>
        <v>310</v>
      </c>
      <c r="E94" s="363">
        <f>VLOOKUP(A94,CER_SubK_PO_Status!A:N,11,FALSE)/1000</f>
        <v>310</v>
      </c>
      <c r="F94" s="363">
        <f>VLOOKUP(A94,CER_SubK_PO_Status!A:N,12,FALSE)/1000</f>
        <v>310</v>
      </c>
      <c r="G94" s="363">
        <f t="shared" si="24"/>
        <v>0</v>
      </c>
      <c r="H94" s="361" t="str">
        <f>VLOOKUP(A94,CER_SubK_PO_Status!A:N,5,FALSE)</f>
        <v>MELISSA TORRES</v>
      </c>
      <c r="I94" s="361" t="str">
        <f>RIGHT(VLOOKUP(A94,CER_SubK_PO_Status!A:N,14,FALSE),LEN(VLOOKUP(A94,CER_SubK_PO_Status!A:N,14,FALSE))-SEARCH("/",VLOOKUP(A94,CER_SubK_PO_Status!A:N,14,FALSE),1))</f>
        <v>T WHITLATCH</v>
      </c>
      <c r="J94" s="388" t="s">
        <v>2776</v>
      </c>
      <c r="K94" s="332" t="s">
        <v>1002</v>
      </c>
      <c r="L94" s="332" t="s">
        <v>77</v>
      </c>
      <c r="M94" s="351" t="s">
        <v>933</v>
      </c>
      <c r="N94" s="332"/>
      <c r="O94" s="376" t="s">
        <v>2703</v>
      </c>
      <c r="P94" s="376" t="s">
        <v>2725</v>
      </c>
      <c r="Q94" s="401" t="s">
        <v>2739</v>
      </c>
      <c r="R94" s="397"/>
      <c r="S94" s="397"/>
      <c r="T94" s="397"/>
      <c r="U94" s="397"/>
      <c r="V94" s="397"/>
      <c r="W94" s="397"/>
      <c r="X94" s="397"/>
      <c r="Y94" s="397"/>
      <c r="Z94" s="397"/>
      <c r="AA94" s="397"/>
    </row>
    <row r="95" spans="1:27" ht="94.5" customHeight="1" x14ac:dyDescent="0.2">
      <c r="A95" s="332" t="s">
        <v>2668</v>
      </c>
      <c r="B95" s="332" t="str">
        <f>VLOOKUP(A95,CER_SubK_PO_Status!A:N,9,FALSE)</f>
        <v>System Closed</v>
      </c>
      <c r="C95" s="332" t="str">
        <f>VLOOKUP(A95,CER_SubK_PO_Status!A:N,7,FALSE)</f>
        <v>BENNU GROUP INC</v>
      </c>
      <c r="D95" s="363">
        <f>VLOOKUP(A95,CER_SubK_PO_Status!A:N,10,FALSE)/1000</f>
        <v>198.08600000000001</v>
      </c>
      <c r="E95" s="363">
        <f>VLOOKUP(A95,CER_SubK_PO_Status!A:N,11,FALSE)/1000</f>
        <v>198.08600000000001</v>
      </c>
      <c r="F95" s="363">
        <f>VLOOKUP(A95,CER_SubK_PO_Status!A:N,12,FALSE)/1000</f>
        <v>198.08600000000001</v>
      </c>
      <c r="G95" s="363">
        <f t="shared" si="24"/>
        <v>0</v>
      </c>
      <c r="H95" s="361" t="str">
        <f>VLOOKUP(A95,CER_SubK_PO_Status!A:N,5,FALSE)</f>
        <v>THOMAS HURATIAK</v>
      </c>
      <c r="I95" s="361" t="str">
        <f>RIGHT(VLOOKUP(A95,CER_SubK_PO_Status!A:N,14,FALSE),LEN(VLOOKUP(A95,CER_SubK_PO_Status!A:N,14,FALSE))-SEARCH("/",VLOOKUP(A95,CER_SubK_PO_Status!A:N,14,FALSE),1))</f>
        <v>C KAUFMANN</v>
      </c>
      <c r="J95" s="388" t="s">
        <v>2734</v>
      </c>
      <c r="K95" s="364"/>
      <c r="L95" s="364"/>
      <c r="M95" s="402"/>
      <c r="N95" s="364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</row>
    <row r="96" spans="1:27" ht="94.5" customHeight="1" x14ac:dyDescent="0.2">
      <c r="A96" s="332" t="s">
        <v>2724</v>
      </c>
      <c r="B96" s="332" t="str">
        <f>VLOOKUP(A96,CER_SubK_PO_Status!A:N,9,FALSE)</f>
        <v>System Closed</v>
      </c>
      <c r="C96" s="332" t="str">
        <f>VLOOKUP(A96,CER_SubK_PO_Status!A:N,7,FALSE)</f>
        <v>GEORGE WASHINGTON UNIV</v>
      </c>
      <c r="D96" s="363">
        <f>VLOOKUP(A96,CER_SubK_PO_Status!A:N,10,FALSE)/1000</f>
        <v>34.328600000000002</v>
      </c>
      <c r="E96" s="363">
        <f>VLOOKUP(A96,CER_SubK_PO_Status!A:N,11,FALSE)/1000</f>
        <v>34.328600000000002</v>
      </c>
      <c r="F96" s="363">
        <f>VLOOKUP(A96,CER_SubK_PO_Status!A:N,12,FALSE)/1000</f>
        <v>34.328600000000002</v>
      </c>
      <c r="G96" s="363">
        <f t="shared" si="24"/>
        <v>0</v>
      </c>
      <c r="H96" s="361" t="str">
        <f>VLOOKUP(A96,CER_SubK_PO_Status!A:N,5,FALSE)</f>
        <v>MICHELE KHASIDIS</v>
      </c>
      <c r="I96" s="361" t="str">
        <f>RIGHT(VLOOKUP(A96,CER_SubK_PO_Status!A:N,14,FALSE),LEN(VLOOKUP(A96,CER_SubK_PO_Status!A:N,14,FALSE))-SEARCH("/",VLOOKUP(A96,CER_SubK_PO_Status!A:N,14,FALSE),1))</f>
        <v>TANYA STEWART</v>
      </c>
      <c r="J96" s="337"/>
      <c r="K96" s="364"/>
      <c r="L96" s="364"/>
      <c r="M96" s="402"/>
      <c r="N96" s="364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</row>
    <row r="97" spans="1:27" ht="94.5" customHeight="1" x14ac:dyDescent="0.2">
      <c r="A97" s="332" t="s">
        <v>2819</v>
      </c>
      <c r="B97" s="332" t="str">
        <f>VLOOKUP(A97,CER_SubK_PO_Status!A:N,9,FALSE)</f>
        <v>System Closed</v>
      </c>
      <c r="C97" s="332" t="str">
        <f>VLOOKUP(A97,CER_SubK_PO_Status!A:N,7,FALSE)</f>
        <v>GEORGE WASHINGTON UNIV</v>
      </c>
      <c r="D97" s="363">
        <f>VLOOKUP(A97,CER_SubK_PO_Status!A:N,10,FALSE)/1000</f>
        <v>8.2079400000000007</v>
      </c>
      <c r="E97" s="363">
        <f>VLOOKUP(A97,CER_SubK_PO_Status!A:N,11,FALSE)/1000</f>
        <v>8.2079400000000007</v>
      </c>
      <c r="F97" s="363">
        <f>VLOOKUP(A97,CER_SubK_PO_Status!A:N,12,FALSE)/1000</f>
        <v>8.2079400000000007</v>
      </c>
      <c r="G97" s="363">
        <f t="shared" si="24"/>
        <v>0</v>
      </c>
      <c r="H97" s="361" t="str">
        <f>VLOOKUP(A97,CER_SubK_PO_Status!A:N,5,FALSE)</f>
        <v>MICHELE KHASIDIS</v>
      </c>
      <c r="I97" s="361" t="str">
        <f>RIGHT(VLOOKUP(A97,CER_SubK_PO_Status!A:N,14,FALSE),LEN(VLOOKUP(A97,CER_SubK_PO_Status!A:N,14,FALSE))-SEARCH("/",VLOOKUP(A97,CER_SubK_PO_Status!A:N,14,FALSE),1))</f>
        <v>TANYA STEWART</v>
      </c>
      <c r="J97" s="337"/>
      <c r="K97" s="364"/>
      <c r="L97" s="364"/>
      <c r="M97" s="402"/>
      <c r="N97" s="364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</row>
    <row r="98" spans="1:27" ht="94.5" customHeight="1" x14ac:dyDescent="0.2">
      <c r="A98" s="332" t="s">
        <v>1413</v>
      </c>
      <c r="B98" s="332" t="str">
        <f>VLOOKUP(A98,CER_SubK_PO_Status!A:N,9,FALSE)</f>
        <v>System Closed</v>
      </c>
      <c r="C98" s="332" t="str">
        <f>VLOOKUP(A98,CER_SubK_PO_Status!A:N,7,FALSE)</f>
        <v>KENDALL HOLDINGS LTD.</v>
      </c>
      <c r="D98" s="363">
        <f>VLOOKUP(A98,CER_SubK_PO_Status!A:N,10,FALSE)/1000</f>
        <v>345.07600000000002</v>
      </c>
      <c r="E98" s="363">
        <f>VLOOKUP(A98,CER_SubK_PO_Status!A:N,11,FALSE)/1000</f>
        <v>345.07600000000002</v>
      </c>
      <c r="F98" s="363">
        <f>VLOOKUP(A98,CER_SubK_PO_Status!A:N,12,FALSE)/1000</f>
        <v>345.07600000000002</v>
      </c>
      <c r="G98" s="363">
        <f t="shared" si="24"/>
        <v>0</v>
      </c>
      <c r="H98" s="361" t="str">
        <f>VLOOKUP(A98,CER_SubK_PO_Status!A:N,5,FALSE)</f>
        <v>THEODORE PESHEHONOFF</v>
      </c>
      <c r="I98" s="362" t="str">
        <f>RIGHT(VLOOKUP(A98,CER_SubK_PO_Status!A:N,14,FALSE),LEN(VLOOKUP(A98,CER_SubK_PO_Status!A:N,14,FALSE))-SEARCH("/",VLOOKUP(A98,CER_SubK_PO_Status!A:N,14,FALSE),1))</f>
        <v>C KAUFMAN</v>
      </c>
      <c r="J98" s="337"/>
      <c r="K98" s="364"/>
      <c r="L98" s="364"/>
      <c r="M98" s="402"/>
      <c r="N98" s="364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</row>
    <row r="99" spans="1:27" ht="94.5" customHeight="1" x14ac:dyDescent="0.2">
      <c r="A99" s="332" t="s">
        <v>2607</v>
      </c>
      <c r="B99" s="332" t="str">
        <f>VLOOKUP(A99,CER_SubK_PO_Status!A:N,9,FALSE)</f>
        <v>System Closed</v>
      </c>
      <c r="C99" s="332" t="str">
        <f>VLOOKUP(A99,CER_SubK_PO_Status!A:N,7,FALSE)</f>
        <v>KENDALL HOLDINGS LTD.</v>
      </c>
      <c r="D99" s="363">
        <f>VLOOKUP(A99,CER_SubK_PO_Status!A:N,10,FALSE)/1000</f>
        <v>668.65</v>
      </c>
      <c r="E99" s="363">
        <f>VLOOKUP(A99,CER_SubK_PO_Status!A:N,11,FALSE)/1000</f>
        <v>668.65</v>
      </c>
      <c r="F99" s="363">
        <f>VLOOKUP(A99,CER_SubK_PO_Status!A:N,12,FALSE)/1000</f>
        <v>668.65</v>
      </c>
      <c r="G99" s="363">
        <f t="shared" si="24"/>
        <v>0</v>
      </c>
      <c r="H99" s="362" t="str">
        <f>VLOOKUP(A99,CER_SubK_PO_Status!A:N,5,FALSE)</f>
        <v>THEODORE PESHEHONOFF</v>
      </c>
      <c r="I99" s="361" t="str">
        <f>RIGHT(VLOOKUP(A99,CER_SubK_PO_Status!A:N,14,FALSE),LEN(VLOOKUP(A99,CER_SubK_PO_Status!A:N,14,FALSE))-SEARCH("/",VLOOKUP(A99,CER_SubK_PO_Status!A:N,14,FALSE),1))</f>
        <v>LAVERDURE</v>
      </c>
      <c r="J99" s="337"/>
      <c r="K99" s="364"/>
      <c r="L99" s="364"/>
      <c r="M99" s="402"/>
      <c r="N99" s="364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</row>
    <row r="100" spans="1:27" ht="94.5" customHeight="1" x14ac:dyDescent="0.2">
      <c r="A100" s="332" t="s">
        <v>2629</v>
      </c>
      <c r="B100" s="332" t="str">
        <f>VLOOKUP(A100,CER_SubK_PO_Status!A:N,9,FALSE)</f>
        <v>System Closed</v>
      </c>
      <c r="C100" s="332" t="str">
        <f>VLOOKUP(A100,CER_SubK_PO_Status!A:N,7,FALSE)</f>
        <v>RI RESEARCH INSTRUMENTS</v>
      </c>
      <c r="D100" s="363">
        <f>VLOOKUP(A100,CER_SubK_PO_Status!A:N,10,FALSE)/1000</f>
        <v>1004.9999399999999</v>
      </c>
      <c r="E100" s="363">
        <f>VLOOKUP(A100,CER_SubK_PO_Status!A:N,11,FALSE)/1000</f>
        <v>1004.9999399999999</v>
      </c>
      <c r="F100" s="363">
        <f>VLOOKUP(A100,CER_SubK_PO_Status!A:N,12,FALSE)/1000</f>
        <v>1004.9999399999999</v>
      </c>
      <c r="G100" s="363">
        <f t="shared" si="24"/>
        <v>0</v>
      </c>
      <c r="H100" s="362" t="str">
        <f>VLOOKUP(A100,CER_SubK_PO_Status!A:N,5,FALSE)</f>
        <v>MITCHELL LANEY</v>
      </c>
      <c r="I100" s="331" t="str">
        <f>RIGHT(VLOOKUP(A100,CER_SubK_PO_Status!A:N,14,FALSE),LEN(VLOOKUP(A100,CER_SubK_PO_Status!A:N,14,FALSE))-SEARCH("/",VLOOKUP(A100,CER_SubK_PO_Status!A:N,14,FALSE),1))</f>
        <v>K WILSON</v>
      </c>
      <c r="J100" s="332" t="s">
        <v>2656</v>
      </c>
      <c r="K100" s="364"/>
      <c r="L100" s="364"/>
      <c r="M100" s="402"/>
      <c r="N100" s="364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</row>
    <row r="101" spans="1:27" ht="66.75" customHeight="1" x14ac:dyDescent="0.2">
      <c r="A101" s="332" t="s">
        <v>2609</v>
      </c>
      <c r="B101" s="332" t="str">
        <f>VLOOKUP(A101,CER_SubK_PO_Status!A:N,9,FALSE)</f>
        <v>System Closed</v>
      </c>
      <c r="C101" s="332" t="str">
        <f>VLOOKUP(A101,CER_SubK_PO_Status!A:N,7,FALSE)</f>
        <v xml:space="preserve">LINDE ENGINEERING NORTH </v>
      </c>
      <c r="D101" s="363">
        <f>VLOOKUP(A101,CER_SubK_PO_Status!A:N,10,FALSE)/1000</f>
        <v>890.28942000000006</v>
      </c>
      <c r="E101" s="363">
        <f>VLOOKUP(A101,CER_SubK_PO_Status!A:N,11,FALSE)/1000</f>
        <v>890.28942000000006</v>
      </c>
      <c r="F101" s="363">
        <f>VLOOKUP(A101,CER_SubK_PO_Status!A:N,12,FALSE)/1000</f>
        <v>890.28942000000006</v>
      </c>
      <c r="G101" s="363">
        <f t="shared" si="24"/>
        <v>0</v>
      </c>
      <c r="H101" s="362" t="str">
        <f>VLOOKUP(A101,CER_SubK_PO_Status!A:N,5,FALSE)</f>
        <v>THEODORE PESHEHONOFF</v>
      </c>
      <c r="I101" s="361" t="str">
        <f>RIGHT(VLOOKUP(A101,CER_SubK_PO_Status!A:N,14,FALSE),LEN(VLOOKUP(A101,CER_SubK_PO_Status!A:N,14,FALSE))-SEARCH("/",VLOOKUP(A101,CER_SubK_PO_Status!A:N,14,FALSE),1))</f>
        <v>LAVERDURE</v>
      </c>
      <c r="J101" s="274"/>
      <c r="K101" s="321"/>
      <c r="L101" s="321"/>
      <c r="M101" s="321"/>
      <c r="N101" s="321"/>
    </row>
    <row r="102" spans="1:27" ht="66.75" customHeight="1" x14ac:dyDescent="0.2">
      <c r="A102" s="332" t="s">
        <v>2736</v>
      </c>
      <c r="B102" s="332" t="str">
        <f>VLOOKUP(A102,CER_SubK_PO_Status!A:N,9,FALSE)</f>
        <v>System Closed</v>
      </c>
      <c r="C102" s="332" t="str">
        <f>VLOOKUP(A102,CER_SubK_PO_Status!A:N,7,FALSE)</f>
        <v>MISSISSIPPI STATE UNIVER.</v>
      </c>
      <c r="D102" s="363">
        <f>VLOOKUP(A102,CER_SubK_PO_Status!A:N,10,FALSE)/1000</f>
        <v>63.794580000000003</v>
      </c>
      <c r="E102" s="363">
        <f>VLOOKUP(A102,CER_SubK_PO_Status!A:N,11,FALSE)/1000</f>
        <v>63.794580000000003</v>
      </c>
      <c r="F102" s="363">
        <f>VLOOKUP(A102,CER_SubK_PO_Status!A:N,12,FALSE)/1000</f>
        <v>63.794580000000003</v>
      </c>
      <c r="G102" s="363">
        <f t="shared" si="24"/>
        <v>0</v>
      </c>
      <c r="H102" s="361" t="str">
        <f>VLOOKUP(A102,CER_SubK_PO_Status!A:N,5,FALSE)</f>
        <v>MICHELE KHASIDIS</v>
      </c>
      <c r="I102" s="361" t="str">
        <f>RIGHT(VLOOKUP(A102,CER_SubK_PO_Status!A:N,14,FALSE),LEN(VLOOKUP(A102,CER_SubK_PO_Status!A:N,14,FALSE))-SEARCH("/",VLOOKUP(A102,CER_SubK_PO_Status!A:N,14,FALSE),1))</f>
        <v>TANYA STEWART</v>
      </c>
      <c r="J102" s="274"/>
      <c r="K102" s="321"/>
      <c r="L102" s="321"/>
      <c r="M102" s="321"/>
      <c r="N102" s="321"/>
    </row>
    <row r="103" spans="1:27" ht="66.75" customHeight="1" x14ac:dyDescent="0.2">
      <c r="A103" s="332" t="s">
        <v>1224</v>
      </c>
      <c r="B103" s="332" t="str">
        <f>VLOOKUP(A103,CER_SubK_PO_Status!A:N,9,FALSE)</f>
        <v>Closed</v>
      </c>
      <c r="C103" s="332" t="str">
        <f>VLOOKUP(A103,CER_SubK_PO_Status!A:N,7,FALSE)</f>
        <v>RI RESEARCH INSTRUMENTS</v>
      </c>
      <c r="D103" s="363">
        <f>VLOOKUP(A103,CER_SubK_PO_Status!A:N,10,FALSE)/1000</f>
        <v>25559.66245</v>
      </c>
      <c r="E103" s="363">
        <f>VLOOKUP(A103,CER_SubK_PO_Status!A:N,11,FALSE)/1000</f>
        <v>25559.66245</v>
      </c>
      <c r="F103" s="363">
        <f>VLOOKUP(A103,CER_SubK_PO_Status!A:N,12,FALSE)/1000</f>
        <v>25559.66245</v>
      </c>
      <c r="G103" s="363">
        <f t="shared" si="24"/>
        <v>0</v>
      </c>
      <c r="H103" s="361" t="str">
        <f>VLOOKUP(A103,CER_SubK_PO_Status!A:N,5,FALSE)</f>
        <v>MITCHELL LANEY</v>
      </c>
      <c r="I103" s="361" t="str">
        <f>RIGHT(VLOOKUP(A103,CER_SubK_PO_Status!A:N,14,FALSE),LEN(VLOOKUP(A103,CER_SubK_PO_Status!A:N,14,FALSE))-SEARCH("/",VLOOKUP(A103,CER_SubK_PO_Status!A:N,14,FALSE),1))</f>
        <v>DALY/K WILSON</v>
      </c>
      <c r="J103" s="388" t="s">
        <v>2777</v>
      </c>
      <c r="K103" s="321"/>
      <c r="L103" s="321"/>
      <c r="M103" s="321"/>
      <c r="N103" s="321"/>
    </row>
    <row r="104" spans="1:27" ht="66.75" customHeight="1" x14ac:dyDescent="0.2">
      <c r="K104" s="321"/>
      <c r="L104" s="321"/>
      <c r="M104" s="321"/>
      <c r="N104" s="321"/>
    </row>
    <row r="105" spans="1:27" ht="54" customHeight="1" x14ac:dyDescent="0.2">
      <c r="K105" s="321" t="s">
        <v>0</v>
      </c>
      <c r="L105" s="321" t="s">
        <v>61</v>
      </c>
      <c r="M105" s="321" t="s">
        <v>62</v>
      </c>
      <c r="N105" s="321" t="s">
        <v>86</v>
      </c>
    </row>
    <row r="106" spans="1:27" ht="285" x14ac:dyDescent="0.2">
      <c r="A106" s="274" t="s">
        <v>1568</v>
      </c>
      <c r="B106" s="137" t="s">
        <v>1490</v>
      </c>
      <c r="C106" s="137" t="s">
        <v>1556</v>
      </c>
      <c r="D106" s="137"/>
      <c r="E106" s="137"/>
      <c r="F106" s="137"/>
      <c r="G106" s="137"/>
      <c r="H106" s="205" t="s">
        <v>75</v>
      </c>
      <c r="I106" s="205" t="s">
        <v>120</v>
      </c>
      <c r="J106" s="326"/>
      <c r="K106" s="223" t="s">
        <v>204</v>
      </c>
      <c r="L106" s="205" t="s">
        <v>75</v>
      </c>
      <c r="M106" s="205" t="s">
        <v>120</v>
      </c>
      <c r="N106" s="205" t="s">
        <v>207</v>
      </c>
    </row>
    <row r="107" spans="1:27" ht="60" customHeight="1" x14ac:dyDescent="0.2">
      <c r="A107" s="274" t="s">
        <v>1560</v>
      </c>
      <c r="B107" s="137" t="s">
        <v>1490</v>
      </c>
      <c r="C107" s="137" t="s">
        <v>1556</v>
      </c>
      <c r="D107" s="137"/>
      <c r="E107" s="137"/>
      <c r="F107" s="137"/>
      <c r="G107" s="137"/>
      <c r="H107" s="205" t="s">
        <v>75</v>
      </c>
      <c r="I107" s="205" t="s">
        <v>120</v>
      </c>
      <c r="J107" s="326"/>
      <c r="K107" s="223" t="s">
        <v>44</v>
      </c>
      <c r="L107" s="205" t="s">
        <v>75</v>
      </c>
      <c r="M107" s="205" t="s">
        <v>120</v>
      </c>
      <c r="N107" s="205" t="s">
        <v>88</v>
      </c>
    </row>
    <row r="108" spans="1:27" ht="60" customHeight="1" x14ac:dyDescent="0.2">
      <c r="A108" s="274" t="s">
        <v>1565</v>
      </c>
      <c r="B108" s="137" t="s">
        <v>1490</v>
      </c>
      <c r="C108" s="137" t="s">
        <v>1556</v>
      </c>
      <c r="D108" s="137"/>
      <c r="E108" s="137"/>
      <c r="F108" s="137"/>
      <c r="G108" s="137"/>
      <c r="H108" s="205" t="s">
        <v>75</v>
      </c>
      <c r="I108" s="205" t="s">
        <v>120</v>
      </c>
      <c r="J108" s="326"/>
      <c r="K108" s="223" t="s">
        <v>203</v>
      </c>
      <c r="L108" s="205" t="s">
        <v>75</v>
      </c>
      <c r="M108" s="205" t="s">
        <v>120</v>
      </c>
      <c r="N108" s="205" t="s">
        <v>206</v>
      </c>
    </row>
    <row r="109" spans="1:27" ht="60" customHeight="1" x14ac:dyDescent="0.2">
      <c r="A109" s="274" t="s">
        <v>1569</v>
      </c>
      <c r="B109" s="137" t="s">
        <v>1490</v>
      </c>
      <c r="C109" s="137" t="s">
        <v>1556</v>
      </c>
      <c r="D109" s="137"/>
      <c r="E109" s="137"/>
      <c r="F109" s="137"/>
      <c r="G109" s="137"/>
      <c r="H109" s="201" t="s">
        <v>75</v>
      </c>
      <c r="I109" s="203" t="s">
        <v>199</v>
      </c>
      <c r="J109" s="326"/>
      <c r="K109" s="223" t="s">
        <v>466</v>
      </c>
      <c r="L109" s="201" t="s">
        <v>75</v>
      </c>
      <c r="M109" s="203" t="s">
        <v>199</v>
      </c>
      <c r="N109" s="201" t="s">
        <v>530</v>
      </c>
    </row>
    <row r="110" spans="1:27" ht="60" customHeight="1" x14ac:dyDescent="0.2">
      <c r="A110" s="274" t="s">
        <v>1572</v>
      </c>
      <c r="B110" s="137" t="s">
        <v>1490</v>
      </c>
      <c r="C110" s="137" t="s">
        <v>1556</v>
      </c>
      <c r="D110" s="137"/>
      <c r="E110" s="137"/>
      <c r="F110" s="137"/>
      <c r="G110" s="137"/>
      <c r="H110" s="214" t="s">
        <v>75</v>
      </c>
      <c r="I110" s="263" t="s">
        <v>652</v>
      </c>
      <c r="J110" s="326"/>
      <c r="K110" s="223" t="s">
        <v>724</v>
      </c>
      <c r="L110" s="214" t="s">
        <v>75</v>
      </c>
      <c r="M110" s="263" t="s">
        <v>652</v>
      </c>
      <c r="N110" s="201"/>
    </row>
    <row r="111" spans="1:27" ht="57.75" customHeight="1" x14ac:dyDescent="0.2">
      <c r="A111" s="274" t="s">
        <v>2216</v>
      </c>
      <c r="B111" s="137" t="s">
        <v>1490</v>
      </c>
      <c r="C111" s="137" t="s">
        <v>2218</v>
      </c>
      <c r="D111" s="137"/>
      <c r="E111" s="137"/>
      <c r="F111" s="137"/>
      <c r="G111" s="137"/>
      <c r="H111" s="214" t="s">
        <v>518</v>
      </c>
      <c r="I111" s="276" t="s">
        <v>737</v>
      </c>
      <c r="J111" s="326"/>
      <c r="K111" s="223" t="s">
        <v>736</v>
      </c>
      <c r="L111" s="214" t="s">
        <v>518</v>
      </c>
      <c r="M111" s="276" t="s">
        <v>737</v>
      </c>
      <c r="N111" s="201"/>
    </row>
    <row r="112" spans="1:27" ht="57.75" customHeight="1" x14ac:dyDescent="0.2">
      <c r="A112" s="274" t="s">
        <v>2036</v>
      </c>
      <c r="B112" s="137" t="s">
        <v>1490</v>
      </c>
      <c r="C112" s="137" t="s">
        <v>2038</v>
      </c>
      <c r="D112" s="137"/>
      <c r="E112" s="137"/>
      <c r="F112" s="137"/>
      <c r="G112" s="137"/>
      <c r="H112" s="205" t="s">
        <v>73</v>
      </c>
      <c r="I112" s="205" t="s">
        <v>199</v>
      </c>
      <c r="J112" s="326"/>
      <c r="K112" s="223" t="s">
        <v>342</v>
      </c>
      <c r="L112" s="205" t="s">
        <v>73</v>
      </c>
      <c r="M112" s="205" t="s">
        <v>199</v>
      </c>
      <c r="N112" s="205" t="s">
        <v>92</v>
      </c>
    </row>
    <row r="113" spans="1:15" ht="60" customHeight="1" x14ac:dyDescent="0.2">
      <c r="A113" s="274" t="s">
        <v>2046</v>
      </c>
      <c r="B113" s="137" t="s">
        <v>1490</v>
      </c>
      <c r="C113" s="137" t="s">
        <v>2048</v>
      </c>
      <c r="D113" s="137"/>
      <c r="E113" s="137"/>
      <c r="F113" s="137"/>
      <c r="G113" s="137"/>
      <c r="H113" s="205" t="s">
        <v>223</v>
      </c>
      <c r="I113" s="205" t="s">
        <v>199</v>
      </c>
      <c r="J113" s="326"/>
      <c r="K113" s="223" t="s">
        <v>331</v>
      </c>
      <c r="L113" s="205" t="s">
        <v>223</v>
      </c>
      <c r="M113" s="205" t="s">
        <v>199</v>
      </c>
      <c r="N113" s="205" t="s">
        <v>325</v>
      </c>
    </row>
    <row r="114" spans="1:15" ht="60" customHeight="1" x14ac:dyDescent="0.2">
      <c r="A114" s="274" t="s">
        <v>2144</v>
      </c>
      <c r="B114" s="137" t="s">
        <v>1490</v>
      </c>
      <c r="C114" s="137" t="s">
        <v>2146</v>
      </c>
      <c r="D114" s="137"/>
      <c r="E114" s="137"/>
      <c r="F114" s="137"/>
      <c r="G114" s="137"/>
      <c r="H114" s="205" t="s">
        <v>825</v>
      </c>
      <c r="I114" s="279" t="s">
        <v>779</v>
      </c>
      <c r="J114" s="326"/>
      <c r="K114" s="201" t="s">
        <v>723</v>
      </c>
      <c r="L114" s="205" t="s">
        <v>825</v>
      </c>
      <c r="M114" s="279" t="s">
        <v>779</v>
      </c>
      <c r="N114" s="201" t="s">
        <v>454</v>
      </c>
    </row>
    <row r="115" spans="1:15" ht="60" customHeight="1" x14ac:dyDescent="0.2">
      <c r="A115" s="274" t="s">
        <v>2128</v>
      </c>
      <c r="B115" s="137" t="s">
        <v>1490</v>
      </c>
      <c r="C115" s="137" t="s">
        <v>2130</v>
      </c>
      <c r="D115" s="137"/>
      <c r="E115" s="137"/>
      <c r="F115" s="137"/>
      <c r="G115" s="137"/>
      <c r="H115" s="201" t="s">
        <v>77</v>
      </c>
      <c r="I115" s="204" t="s">
        <v>528</v>
      </c>
      <c r="J115" s="326"/>
      <c r="K115" s="223" t="s">
        <v>527</v>
      </c>
      <c r="L115" s="201" t="s">
        <v>77</v>
      </c>
      <c r="M115" s="204" t="s">
        <v>528</v>
      </c>
      <c r="N115" s="201" t="s">
        <v>444</v>
      </c>
    </row>
    <row r="116" spans="1:15" ht="60" customHeight="1" x14ac:dyDescent="0.2">
      <c r="A116" s="274" t="s">
        <v>2003</v>
      </c>
      <c r="B116" s="137" t="s">
        <v>1490</v>
      </c>
      <c r="C116" s="137" t="s">
        <v>2005</v>
      </c>
      <c r="D116" s="137"/>
      <c r="E116" s="137"/>
      <c r="F116" s="137"/>
      <c r="G116" s="137"/>
      <c r="H116" s="205" t="s">
        <v>355</v>
      </c>
      <c r="I116" s="205" t="s">
        <v>199</v>
      </c>
      <c r="J116" s="326"/>
      <c r="K116" s="223" t="s">
        <v>354</v>
      </c>
      <c r="L116" s="205" t="s">
        <v>355</v>
      </c>
      <c r="M116" s="205" t="s">
        <v>199</v>
      </c>
      <c r="N116" s="205" t="s">
        <v>356</v>
      </c>
    </row>
    <row r="117" spans="1:15" ht="60" customHeight="1" x14ac:dyDescent="0.2">
      <c r="A117" s="274" t="s">
        <v>1895</v>
      </c>
      <c r="B117" s="137" t="s">
        <v>1490</v>
      </c>
      <c r="C117" s="137" t="s">
        <v>1459</v>
      </c>
      <c r="D117" s="137"/>
      <c r="E117" s="137"/>
      <c r="F117" s="137"/>
      <c r="G117" s="137"/>
      <c r="H117" s="205" t="s">
        <v>223</v>
      </c>
      <c r="I117" s="205" t="s">
        <v>224</v>
      </c>
      <c r="J117" s="326"/>
      <c r="K117" s="223" t="s">
        <v>218</v>
      </c>
      <c r="L117" s="205" t="s">
        <v>223</v>
      </c>
      <c r="M117" s="205" t="s">
        <v>224</v>
      </c>
      <c r="N117" s="205" t="s">
        <v>225</v>
      </c>
    </row>
    <row r="118" spans="1:15" ht="57.75" customHeight="1" x14ac:dyDescent="0.2">
      <c r="A118" s="274" t="s">
        <v>2079</v>
      </c>
      <c r="B118" s="137" t="s">
        <v>1490</v>
      </c>
      <c r="C118" s="137" t="s">
        <v>1459</v>
      </c>
      <c r="D118" s="137"/>
      <c r="E118" s="137"/>
      <c r="F118" s="137"/>
      <c r="G118" s="137"/>
      <c r="H118" s="205" t="s">
        <v>666</v>
      </c>
      <c r="I118" s="206" t="s">
        <v>629</v>
      </c>
      <c r="J118" s="326"/>
      <c r="K118" s="205" t="s">
        <v>845</v>
      </c>
      <c r="L118" s="205" t="s">
        <v>666</v>
      </c>
      <c r="M118" s="206" t="s">
        <v>629</v>
      </c>
      <c r="N118" s="205"/>
    </row>
    <row r="119" spans="1:15" ht="54.95" customHeight="1" x14ac:dyDescent="0.2">
      <c r="A119" s="274" t="s">
        <v>2079</v>
      </c>
      <c r="B119" s="137" t="s">
        <v>1490</v>
      </c>
      <c r="C119" s="137" t="s">
        <v>1459</v>
      </c>
      <c r="D119" s="137"/>
      <c r="E119" s="137"/>
      <c r="F119" s="137"/>
      <c r="G119" s="137"/>
      <c r="H119" s="205" t="s">
        <v>666</v>
      </c>
      <c r="I119" s="206" t="s">
        <v>629</v>
      </c>
      <c r="J119" s="326"/>
      <c r="K119" s="205" t="s">
        <v>817</v>
      </c>
      <c r="L119" s="205" t="s">
        <v>666</v>
      </c>
      <c r="M119" s="206" t="s">
        <v>629</v>
      </c>
      <c r="N119" s="205"/>
    </row>
    <row r="120" spans="1:15" ht="60" customHeight="1" x14ac:dyDescent="0.2">
      <c r="A120" s="274" t="s">
        <v>1895</v>
      </c>
      <c r="B120" s="137" t="s">
        <v>1490</v>
      </c>
      <c r="C120" s="137" t="s">
        <v>1459</v>
      </c>
      <c r="D120" s="137"/>
      <c r="E120" s="137"/>
      <c r="F120" s="137"/>
      <c r="G120" s="137"/>
      <c r="H120" s="205" t="s">
        <v>223</v>
      </c>
      <c r="I120" s="225" t="s">
        <v>547</v>
      </c>
      <c r="J120" s="326"/>
      <c r="K120" s="223" t="s">
        <v>218</v>
      </c>
      <c r="L120" s="205" t="s">
        <v>223</v>
      </c>
      <c r="M120" s="225" t="s">
        <v>547</v>
      </c>
      <c r="N120" s="205" t="s">
        <v>225</v>
      </c>
    </row>
    <row r="121" spans="1:15" ht="60" customHeight="1" x14ac:dyDescent="0.2">
      <c r="A121" s="274" t="s">
        <v>1807</v>
      </c>
      <c r="B121" s="137" t="s">
        <v>1490</v>
      </c>
      <c r="C121" s="137" t="s">
        <v>1311</v>
      </c>
      <c r="D121" s="137"/>
      <c r="E121" s="137"/>
      <c r="F121" s="137"/>
      <c r="G121" s="137"/>
      <c r="H121" s="205" t="s">
        <v>223</v>
      </c>
      <c r="I121" s="225" t="s">
        <v>547</v>
      </c>
      <c r="J121" s="326"/>
      <c r="K121" s="223" t="s">
        <v>630</v>
      </c>
      <c r="L121" s="205" t="s">
        <v>223</v>
      </c>
      <c r="M121" s="225" t="s">
        <v>547</v>
      </c>
      <c r="N121" s="205" t="s">
        <v>639</v>
      </c>
    </row>
    <row r="122" spans="1:15" ht="54.95" customHeight="1" x14ac:dyDescent="0.2">
      <c r="A122" s="274" t="s">
        <v>2306</v>
      </c>
      <c r="B122" s="137" t="s">
        <v>1490</v>
      </c>
      <c r="C122" s="137" t="s">
        <v>1311</v>
      </c>
      <c r="D122" s="137"/>
      <c r="E122" s="137"/>
      <c r="F122" s="137"/>
      <c r="G122" s="137"/>
      <c r="H122" s="205" t="s">
        <v>934</v>
      </c>
      <c r="I122" s="206" t="s">
        <v>629</v>
      </c>
      <c r="J122" s="326"/>
      <c r="K122" s="205" t="s">
        <v>847</v>
      </c>
      <c r="L122" s="205" t="s">
        <v>934</v>
      </c>
      <c r="M122" s="206" t="s">
        <v>629</v>
      </c>
      <c r="N122" s="205"/>
      <c r="O122" s="319"/>
    </row>
    <row r="123" spans="1:15" ht="60" customHeight="1" x14ac:dyDescent="0.2">
      <c r="A123" s="274" t="s">
        <v>1833</v>
      </c>
      <c r="B123" s="137" t="s">
        <v>1490</v>
      </c>
      <c r="C123" s="137" t="s">
        <v>1835</v>
      </c>
      <c r="D123" s="137"/>
      <c r="E123" s="137"/>
      <c r="F123" s="137"/>
      <c r="G123" s="137"/>
      <c r="H123" s="205" t="s">
        <v>73</v>
      </c>
      <c r="I123" s="205" t="s">
        <v>209</v>
      </c>
      <c r="J123" s="326"/>
      <c r="K123" s="223" t="s">
        <v>205</v>
      </c>
      <c r="L123" s="205" t="s">
        <v>73</v>
      </c>
      <c r="M123" s="205" t="s">
        <v>209</v>
      </c>
      <c r="N123" s="205" t="s">
        <v>208</v>
      </c>
    </row>
    <row r="124" spans="1:15" ht="60" customHeight="1" x14ac:dyDescent="0.2">
      <c r="A124" s="274" t="s">
        <v>2091</v>
      </c>
      <c r="B124" s="137" t="s">
        <v>1490</v>
      </c>
      <c r="C124" s="137" t="s">
        <v>1148</v>
      </c>
      <c r="D124" s="137"/>
      <c r="E124" s="137"/>
      <c r="F124" s="137"/>
      <c r="G124" s="137"/>
      <c r="H124" s="205" t="s">
        <v>380</v>
      </c>
      <c r="I124" s="206" t="s">
        <v>462</v>
      </c>
      <c r="J124" s="326"/>
      <c r="K124" s="223" t="s">
        <v>390</v>
      </c>
      <c r="L124" s="205" t="s">
        <v>380</v>
      </c>
      <c r="M124" s="206" t="s">
        <v>462</v>
      </c>
      <c r="N124" s="205" t="s">
        <v>394</v>
      </c>
    </row>
    <row r="125" spans="1:15" ht="60" customHeight="1" x14ac:dyDescent="0.2">
      <c r="A125" s="274" t="s">
        <v>2174</v>
      </c>
      <c r="B125" s="137" t="s">
        <v>1490</v>
      </c>
      <c r="C125" s="137" t="s">
        <v>1148</v>
      </c>
      <c r="D125" s="137"/>
      <c r="E125" s="137"/>
      <c r="F125" s="137"/>
      <c r="G125" s="137"/>
      <c r="H125" s="205" t="s">
        <v>75</v>
      </c>
      <c r="I125" s="234" t="s">
        <v>544</v>
      </c>
      <c r="J125" s="326"/>
      <c r="K125" s="223" t="s">
        <v>543</v>
      </c>
      <c r="L125" s="205" t="s">
        <v>75</v>
      </c>
      <c r="M125" s="234" t="s">
        <v>544</v>
      </c>
      <c r="N125" s="205" t="s">
        <v>394</v>
      </c>
    </row>
    <row r="126" spans="1:15" ht="60" customHeight="1" x14ac:dyDescent="0.2">
      <c r="A126" s="274" t="s">
        <v>1729</v>
      </c>
      <c r="B126" s="137" t="s">
        <v>1490</v>
      </c>
      <c r="C126" s="137" t="s">
        <v>1620</v>
      </c>
      <c r="D126" s="137"/>
      <c r="E126" s="137"/>
      <c r="F126" s="137"/>
      <c r="G126" s="137"/>
      <c r="H126" s="205" t="s">
        <v>73</v>
      </c>
      <c r="I126" s="229" t="s">
        <v>76</v>
      </c>
      <c r="J126" s="326"/>
      <c r="K126" s="223" t="s">
        <v>45</v>
      </c>
      <c r="L126" s="205" t="s">
        <v>73</v>
      </c>
      <c r="M126" s="229" t="s">
        <v>76</v>
      </c>
      <c r="N126" s="205" t="s">
        <v>89</v>
      </c>
    </row>
    <row r="127" spans="1:15" ht="60" customHeight="1" x14ac:dyDescent="0.2">
      <c r="A127" s="274" t="s">
        <v>1939</v>
      </c>
      <c r="B127" s="137" t="s">
        <v>1490</v>
      </c>
      <c r="C127" s="137" t="s">
        <v>1148</v>
      </c>
      <c r="D127" s="137"/>
      <c r="E127" s="137"/>
      <c r="F127" s="137"/>
      <c r="G127" s="137"/>
      <c r="H127" s="205" t="s">
        <v>75</v>
      </c>
      <c r="I127" s="205" t="s">
        <v>396</v>
      </c>
      <c r="J127" s="326"/>
      <c r="K127" s="223" t="s">
        <v>161</v>
      </c>
      <c r="L127" s="205" t="s">
        <v>75</v>
      </c>
      <c r="M127" s="205" t="s">
        <v>396</v>
      </c>
      <c r="N127" s="205" t="s">
        <v>162</v>
      </c>
    </row>
    <row r="128" spans="1:15" ht="54.95" customHeight="1" x14ac:dyDescent="0.2">
      <c r="A128" s="274" t="s">
        <v>2176</v>
      </c>
      <c r="B128" s="137" t="s">
        <v>1490</v>
      </c>
      <c r="C128" s="137" t="s">
        <v>1148</v>
      </c>
      <c r="D128" s="137"/>
      <c r="E128" s="137"/>
      <c r="F128" s="137"/>
      <c r="G128" s="137"/>
      <c r="H128" s="205" t="s">
        <v>666</v>
      </c>
      <c r="I128" s="206" t="s">
        <v>629</v>
      </c>
      <c r="J128" s="326"/>
      <c r="K128" s="205" t="s">
        <v>731</v>
      </c>
      <c r="L128" s="205" t="s">
        <v>666</v>
      </c>
      <c r="M128" s="206" t="s">
        <v>629</v>
      </c>
      <c r="N128" s="205"/>
    </row>
    <row r="129" spans="1:15" ht="54.95" customHeight="1" x14ac:dyDescent="0.2">
      <c r="A129" s="274" t="s">
        <v>2177</v>
      </c>
      <c r="B129" s="137" t="s">
        <v>1490</v>
      </c>
      <c r="C129" s="137" t="s">
        <v>1148</v>
      </c>
      <c r="D129" s="137"/>
      <c r="E129" s="137"/>
      <c r="F129" s="137"/>
      <c r="G129" s="137"/>
      <c r="H129" s="205" t="s">
        <v>934</v>
      </c>
      <c r="I129" s="206" t="s">
        <v>629</v>
      </c>
      <c r="J129" s="326"/>
      <c r="K129" s="205" t="s">
        <v>818</v>
      </c>
      <c r="L129" s="205" t="s">
        <v>934</v>
      </c>
      <c r="M129" s="206" t="s">
        <v>629</v>
      </c>
      <c r="N129" s="205"/>
      <c r="O129" s="319"/>
    </row>
    <row r="130" spans="1:15" ht="60" customHeight="1" x14ac:dyDescent="0.2">
      <c r="A130" s="274" t="s">
        <v>1896</v>
      </c>
      <c r="B130" s="137" t="s">
        <v>1490</v>
      </c>
      <c r="C130" s="137" t="s">
        <v>1898</v>
      </c>
      <c r="D130" s="137"/>
      <c r="E130" s="137"/>
      <c r="F130" s="137"/>
      <c r="G130" s="137"/>
      <c r="H130" s="205" t="s">
        <v>223</v>
      </c>
      <c r="I130" s="205" t="s">
        <v>199</v>
      </c>
      <c r="J130" s="326"/>
      <c r="K130" s="223" t="s">
        <v>226</v>
      </c>
      <c r="L130" s="205" t="s">
        <v>223</v>
      </c>
      <c r="M130" s="205" t="s">
        <v>199</v>
      </c>
      <c r="N130" s="205" t="s">
        <v>235</v>
      </c>
    </row>
    <row r="131" spans="1:15" ht="54.95" customHeight="1" x14ac:dyDescent="0.2">
      <c r="A131" s="274" t="s">
        <v>1785</v>
      </c>
      <c r="B131" s="137" t="s">
        <v>1490</v>
      </c>
      <c r="C131" s="137" t="s">
        <v>1787</v>
      </c>
      <c r="D131" s="137"/>
      <c r="E131" s="137"/>
      <c r="F131" s="137"/>
      <c r="G131" s="137"/>
      <c r="H131" s="205" t="s">
        <v>75</v>
      </c>
      <c r="I131" s="203" t="s">
        <v>199</v>
      </c>
      <c r="J131" s="326"/>
      <c r="K131" s="223" t="s">
        <v>472</v>
      </c>
      <c r="L131" s="205" t="s">
        <v>75</v>
      </c>
      <c r="M131" s="203" t="s">
        <v>199</v>
      </c>
      <c r="N131" s="205" t="s">
        <v>119</v>
      </c>
    </row>
    <row r="132" spans="1:15" ht="54.95" customHeight="1" x14ac:dyDescent="0.2">
      <c r="A132" s="274" t="s">
        <v>2348</v>
      </c>
      <c r="B132" s="137" t="s">
        <v>1490</v>
      </c>
      <c r="C132" s="137" t="s">
        <v>2350</v>
      </c>
      <c r="D132" s="137"/>
      <c r="E132" s="137"/>
      <c r="F132" s="137"/>
      <c r="G132" s="137"/>
      <c r="H132" s="205" t="s">
        <v>876</v>
      </c>
      <c r="I132" s="279" t="s">
        <v>925</v>
      </c>
      <c r="J132" s="326"/>
      <c r="K132" s="205" t="s">
        <v>926</v>
      </c>
      <c r="L132" s="205" t="s">
        <v>876</v>
      </c>
      <c r="M132" s="279" t="s">
        <v>925</v>
      </c>
      <c r="N132" s="205"/>
    </row>
    <row r="133" spans="1:15" ht="60" customHeight="1" x14ac:dyDescent="0.2">
      <c r="A133" s="274" t="s">
        <v>2094</v>
      </c>
      <c r="B133" s="137" t="s">
        <v>1490</v>
      </c>
      <c r="C133" s="137" t="s">
        <v>1732</v>
      </c>
      <c r="D133" s="137"/>
      <c r="E133" s="137"/>
      <c r="F133" s="137"/>
      <c r="G133" s="137"/>
      <c r="H133" s="205" t="s">
        <v>75</v>
      </c>
      <c r="I133" s="203" t="s">
        <v>199</v>
      </c>
      <c r="J133" s="326"/>
      <c r="K133" s="223" t="s">
        <v>425</v>
      </c>
      <c r="L133" s="205" t="s">
        <v>75</v>
      </c>
      <c r="M133" s="203" t="s">
        <v>199</v>
      </c>
      <c r="N133" s="205" t="s">
        <v>435</v>
      </c>
    </row>
    <row r="134" spans="1:15" ht="60" customHeight="1" x14ac:dyDescent="0.2">
      <c r="A134" s="274" t="s">
        <v>1776</v>
      </c>
      <c r="B134" s="137" t="s">
        <v>1490</v>
      </c>
      <c r="C134" s="137" t="s">
        <v>1732</v>
      </c>
      <c r="D134" s="137"/>
      <c r="E134" s="137"/>
      <c r="F134" s="137"/>
      <c r="G134" s="137"/>
      <c r="H134" s="205" t="s">
        <v>77</v>
      </c>
      <c r="I134" s="205" t="s">
        <v>121</v>
      </c>
      <c r="J134" s="326"/>
      <c r="K134" s="223" t="s">
        <v>111</v>
      </c>
      <c r="L134" s="205" t="s">
        <v>77</v>
      </c>
      <c r="M134" s="205" t="s">
        <v>121</v>
      </c>
      <c r="N134" s="205" t="s">
        <v>113</v>
      </c>
    </row>
    <row r="135" spans="1:15" ht="60" customHeight="1" x14ac:dyDescent="0.2">
      <c r="A135" s="274" t="s">
        <v>1832</v>
      </c>
      <c r="B135" s="137" t="s">
        <v>1490</v>
      </c>
      <c r="C135" s="137" t="s">
        <v>1732</v>
      </c>
      <c r="D135" s="137"/>
      <c r="E135" s="137"/>
      <c r="F135" s="137"/>
      <c r="G135" s="137"/>
      <c r="H135" s="205" t="s">
        <v>77</v>
      </c>
      <c r="I135" s="205" t="s">
        <v>199</v>
      </c>
      <c r="J135" s="326"/>
      <c r="K135" s="223" t="s">
        <v>188</v>
      </c>
      <c r="L135" s="205" t="s">
        <v>77</v>
      </c>
      <c r="M135" s="205" t="s">
        <v>199</v>
      </c>
      <c r="N135" s="205" t="s">
        <v>192</v>
      </c>
    </row>
    <row r="136" spans="1:15" ht="60" customHeight="1" x14ac:dyDescent="0.2">
      <c r="A136" s="274" t="s">
        <v>1931</v>
      </c>
      <c r="B136" s="137" t="s">
        <v>1490</v>
      </c>
      <c r="C136" s="137" t="s">
        <v>1732</v>
      </c>
      <c r="D136" s="137"/>
      <c r="E136" s="137"/>
      <c r="F136" s="137"/>
      <c r="G136" s="137"/>
      <c r="H136" s="205" t="s">
        <v>77</v>
      </c>
      <c r="I136" s="205" t="s">
        <v>121</v>
      </c>
      <c r="J136" s="326"/>
      <c r="K136" s="223" t="s">
        <v>189</v>
      </c>
      <c r="L136" s="205" t="s">
        <v>77</v>
      </c>
      <c r="M136" s="205" t="s">
        <v>121</v>
      </c>
      <c r="N136" s="205" t="s">
        <v>193</v>
      </c>
    </row>
    <row r="137" spans="1:15" ht="54.95" customHeight="1" x14ac:dyDescent="0.2">
      <c r="A137" s="274" t="s">
        <v>2318</v>
      </c>
      <c r="B137" s="137" t="s">
        <v>1490</v>
      </c>
      <c r="C137" s="137" t="s">
        <v>2320</v>
      </c>
      <c r="D137" s="137"/>
      <c r="E137" s="137"/>
      <c r="F137" s="137"/>
      <c r="G137" s="137"/>
      <c r="H137" s="205" t="s">
        <v>666</v>
      </c>
      <c r="I137" s="229" t="s">
        <v>860</v>
      </c>
      <c r="J137" s="326"/>
      <c r="K137" s="205" t="s">
        <v>877</v>
      </c>
      <c r="L137" s="205" t="s">
        <v>666</v>
      </c>
      <c r="M137" s="229" t="s">
        <v>860</v>
      </c>
      <c r="N137" s="205"/>
    </row>
    <row r="138" spans="1:15" ht="54.95" customHeight="1" x14ac:dyDescent="0.2">
      <c r="A138" s="274" t="s">
        <v>2275</v>
      </c>
      <c r="B138" s="137" t="s">
        <v>1490</v>
      </c>
      <c r="C138" s="137" t="s">
        <v>1732</v>
      </c>
      <c r="D138" s="137"/>
      <c r="E138" s="137"/>
      <c r="F138" s="137"/>
      <c r="G138" s="137"/>
      <c r="H138" s="205" t="s">
        <v>77</v>
      </c>
      <c r="I138" s="300" t="s">
        <v>908</v>
      </c>
      <c r="J138" s="326"/>
      <c r="K138" s="205" t="s">
        <v>767</v>
      </c>
      <c r="L138" s="205" t="s">
        <v>77</v>
      </c>
      <c r="M138" s="300" t="s">
        <v>908</v>
      </c>
      <c r="N138" s="205"/>
    </row>
    <row r="139" spans="1:15" ht="330" x14ac:dyDescent="0.2">
      <c r="A139" s="274" t="s">
        <v>2154</v>
      </c>
      <c r="B139" s="137" t="s">
        <v>1490</v>
      </c>
      <c r="C139" s="137" t="s">
        <v>2156</v>
      </c>
      <c r="D139" s="164"/>
      <c r="E139" s="164"/>
      <c r="F139" s="164"/>
      <c r="G139" s="164"/>
      <c r="H139" s="252" t="s">
        <v>77</v>
      </c>
      <c r="I139" s="267" t="s">
        <v>399</v>
      </c>
      <c r="J139" s="326"/>
      <c r="K139" s="249" t="s">
        <v>389</v>
      </c>
      <c r="L139" s="252" t="s">
        <v>77</v>
      </c>
      <c r="M139" s="267" t="s">
        <v>399</v>
      </c>
      <c r="N139" s="252" t="s">
        <v>92</v>
      </c>
    </row>
    <row r="140" spans="1:15" ht="58.5" customHeight="1" x14ac:dyDescent="0.2">
      <c r="A140" s="274" t="s">
        <v>1582</v>
      </c>
      <c r="B140" s="137" t="s">
        <v>1490</v>
      </c>
      <c r="C140" s="137" t="s">
        <v>1584</v>
      </c>
      <c r="D140" s="137"/>
      <c r="E140" s="137"/>
      <c r="F140" s="137"/>
      <c r="G140" s="137"/>
      <c r="H140" s="201" t="s">
        <v>75</v>
      </c>
      <c r="I140" s="265" t="s">
        <v>681</v>
      </c>
      <c r="J140" s="326"/>
      <c r="K140" s="223" t="s">
        <v>70</v>
      </c>
      <c r="L140" s="201" t="s">
        <v>75</v>
      </c>
      <c r="M140" s="265" t="s">
        <v>681</v>
      </c>
      <c r="N140" s="201" t="s">
        <v>91</v>
      </c>
    </row>
    <row r="141" spans="1:15" ht="58.5" customHeight="1" x14ac:dyDescent="0.2">
      <c r="A141" s="274" t="s">
        <v>1812</v>
      </c>
      <c r="B141" s="137" t="s">
        <v>1490</v>
      </c>
      <c r="C141" s="137" t="s">
        <v>1584</v>
      </c>
      <c r="D141" s="137"/>
      <c r="E141" s="137"/>
      <c r="F141" s="137"/>
      <c r="G141" s="137"/>
      <c r="H141" s="201" t="s">
        <v>651</v>
      </c>
      <c r="I141" s="225" t="s">
        <v>463</v>
      </c>
      <c r="J141" s="326"/>
      <c r="K141" s="201" t="s">
        <v>675</v>
      </c>
      <c r="L141" s="201" t="s">
        <v>651</v>
      </c>
      <c r="M141" s="225" t="s">
        <v>463</v>
      </c>
      <c r="N141" s="201"/>
    </row>
    <row r="142" spans="1:15" ht="54.95" customHeight="1" x14ac:dyDescent="0.2">
      <c r="A142" s="274" t="s">
        <v>2253</v>
      </c>
      <c r="B142" s="137" t="s">
        <v>1490</v>
      </c>
      <c r="C142" s="137" t="s">
        <v>1200</v>
      </c>
      <c r="D142" s="137"/>
      <c r="E142" s="137"/>
      <c r="F142" s="137"/>
      <c r="G142" s="137"/>
      <c r="H142" s="201" t="s">
        <v>666</v>
      </c>
      <c r="I142" s="206" t="s">
        <v>629</v>
      </c>
      <c r="J142" s="326"/>
      <c r="K142" s="201" t="s">
        <v>729</v>
      </c>
      <c r="L142" s="201" t="s">
        <v>666</v>
      </c>
      <c r="M142" s="206" t="s">
        <v>629</v>
      </c>
      <c r="N142" s="201"/>
    </row>
    <row r="143" spans="1:15" ht="54.95" customHeight="1" x14ac:dyDescent="0.2">
      <c r="A143" s="274" t="s">
        <v>2033</v>
      </c>
      <c r="B143" s="137" t="s">
        <v>1490</v>
      </c>
      <c r="C143" s="137" t="s">
        <v>1887</v>
      </c>
      <c r="D143" s="137"/>
      <c r="E143" s="137"/>
      <c r="F143" s="137"/>
      <c r="G143" s="137"/>
      <c r="H143" s="201" t="s">
        <v>829</v>
      </c>
      <c r="I143" s="233" t="s">
        <v>763</v>
      </c>
      <c r="J143" s="326"/>
      <c r="K143" s="201" t="s">
        <v>600</v>
      </c>
      <c r="L143" s="201" t="s">
        <v>829</v>
      </c>
      <c r="M143" s="233" t="s">
        <v>763</v>
      </c>
      <c r="N143" s="201" t="s">
        <v>654</v>
      </c>
    </row>
    <row r="144" spans="1:15" ht="54.95" customHeight="1" x14ac:dyDescent="0.2">
      <c r="A144" s="274" t="s">
        <v>1944</v>
      </c>
      <c r="B144" s="137" t="s">
        <v>1490</v>
      </c>
      <c r="C144" s="137" t="s">
        <v>1946</v>
      </c>
      <c r="D144" s="137"/>
      <c r="E144" s="137"/>
      <c r="F144" s="137"/>
      <c r="G144" s="137"/>
      <c r="H144" s="201" t="s">
        <v>666</v>
      </c>
      <c r="I144" s="206" t="s">
        <v>629</v>
      </c>
      <c r="J144" s="326"/>
      <c r="K144" s="201" t="s">
        <v>665</v>
      </c>
      <c r="L144" s="201" t="s">
        <v>666</v>
      </c>
      <c r="M144" s="206" t="s">
        <v>629</v>
      </c>
      <c r="N144" s="201" t="s">
        <v>664</v>
      </c>
    </row>
    <row r="145" spans="1:15" ht="60" customHeight="1" x14ac:dyDescent="0.2">
      <c r="A145" s="274" t="s">
        <v>1871</v>
      </c>
      <c r="B145" s="137" t="s">
        <v>1490</v>
      </c>
      <c r="C145" s="137" t="s">
        <v>1873</v>
      </c>
      <c r="D145" s="137"/>
      <c r="E145" s="137"/>
      <c r="F145" s="137"/>
      <c r="G145" s="137"/>
      <c r="H145" s="201" t="s">
        <v>75</v>
      </c>
      <c r="I145" s="214" t="s">
        <v>481</v>
      </c>
      <c r="J145" s="326"/>
      <c r="K145" s="223" t="s">
        <v>318</v>
      </c>
      <c r="L145" s="201" t="s">
        <v>75</v>
      </c>
      <c r="M145" s="214" t="s">
        <v>481</v>
      </c>
      <c r="N145" s="201" t="s">
        <v>327</v>
      </c>
    </row>
    <row r="146" spans="1:15" ht="54.95" customHeight="1" x14ac:dyDescent="0.2">
      <c r="A146" s="274" t="s">
        <v>2251</v>
      </c>
      <c r="B146" s="137" t="s">
        <v>1490</v>
      </c>
      <c r="C146" s="137" t="s">
        <v>1200</v>
      </c>
      <c r="D146" s="137"/>
      <c r="E146" s="137"/>
      <c r="F146" s="137"/>
      <c r="G146" s="137"/>
      <c r="H146" s="201" t="s">
        <v>75</v>
      </c>
      <c r="I146" s="206" t="s">
        <v>629</v>
      </c>
      <c r="J146" s="326"/>
      <c r="K146" s="201" t="s">
        <v>608</v>
      </c>
      <c r="L146" s="201" t="s">
        <v>75</v>
      </c>
      <c r="M146" s="206" t="s">
        <v>629</v>
      </c>
      <c r="N146" s="201" t="s">
        <v>655</v>
      </c>
    </row>
    <row r="147" spans="1:15" ht="54.95" customHeight="1" x14ac:dyDescent="0.2">
      <c r="A147" s="274" t="s">
        <v>2255</v>
      </c>
      <c r="B147" s="137" t="s">
        <v>1490</v>
      </c>
      <c r="C147" s="137" t="s">
        <v>1200</v>
      </c>
      <c r="D147" s="137"/>
      <c r="E147" s="137"/>
      <c r="F147" s="137"/>
      <c r="G147" s="137"/>
      <c r="H147" s="205" t="s">
        <v>934</v>
      </c>
      <c r="I147" s="206" t="s">
        <v>629</v>
      </c>
      <c r="J147" s="326"/>
      <c r="K147" s="201" t="s">
        <v>854</v>
      </c>
      <c r="L147" s="205" t="s">
        <v>934</v>
      </c>
      <c r="M147" s="206" t="s">
        <v>629</v>
      </c>
      <c r="N147" s="201"/>
      <c r="O147" s="315"/>
    </row>
    <row r="148" spans="1:15" ht="60" customHeight="1" x14ac:dyDescent="0.2">
      <c r="A148" s="274" t="s">
        <v>2028</v>
      </c>
      <c r="B148" s="137" t="s">
        <v>1490</v>
      </c>
      <c r="C148" s="137" t="s">
        <v>1880</v>
      </c>
      <c r="D148" s="137"/>
      <c r="E148" s="137"/>
      <c r="F148" s="137"/>
      <c r="G148" s="137"/>
      <c r="H148" s="201" t="s">
        <v>77</v>
      </c>
      <c r="I148" s="217" t="s">
        <v>82</v>
      </c>
      <c r="J148" s="326"/>
      <c r="K148" s="223" t="s">
        <v>384</v>
      </c>
      <c r="L148" s="201" t="s">
        <v>77</v>
      </c>
      <c r="M148" s="217" t="s">
        <v>82</v>
      </c>
      <c r="N148" s="201" t="s">
        <v>385</v>
      </c>
    </row>
    <row r="149" spans="1:15" ht="60" customHeight="1" x14ac:dyDescent="0.2">
      <c r="A149" s="274" t="s">
        <v>1878</v>
      </c>
      <c r="B149" s="137" t="s">
        <v>1490</v>
      </c>
      <c r="C149" s="137" t="s">
        <v>1880</v>
      </c>
      <c r="D149" s="137"/>
      <c r="E149" s="137"/>
      <c r="F149" s="137"/>
      <c r="G149" s="137"/>
      <c r="H149" s="201" t="s">
        <v>273</v>
      </c>
      <c r="I149" s="201" t="s">
        <v>216</v>
      </c>
      <c r="J149" s="326"/>
      <c r="K149" s="223" t="s">
        <v>312</v>
      </c>
      <c r="L149" s="201" t="s">
        <v>273</v>
      </c>
      <c r="M149" s="201" t="s">
        <v>216</v>
      </c>
      <c r="N149" s="201" t="s">
        <v>280</v>
      </c>
    </row>
    <row r="150" spans="1:15" ht="60" customHeight="1" x14ac:dyDescent="0.2">
      <c r="A150" s="274" t="s">
        <v>1941</v>
      </c>
      <c r="B150" s="137" t="s">
        <v>1490</v>
      </c>
      <c r="C150" s="137" t="s">
        <v>1163</v>
      </c>
      <c r="D150" s="137"/>
      <c r="E150" s="137"/>
      <c r="F150" s="137"/>
      <c r="G150" s="137"/>
      <c r="H150" s="201" t="s">
        <v>273</v>
      </c>
      <c r="I150" s="205" t="s">
        <v>462</v>
      </c>
      <c r="J150" s="326"/>
      <c r="K150" s="223" t="s">
        <v>169</v>
      </c>
      <c r="L150" s="201" t="s">
        <v>273</v>
      </c>
      <c r="M150" s="205" t="s">
        <v>462</v>
      </c>
      <c r="N150" s="201" t="s">
        <v>172</v>
      </c>
    </row>
    <row r="151" spans="1:15" ht="54.95" customHeight="1" x14ac:dyDescent="0.2">
      <c r="A151" s="274" t="s">
        <v>2180</v>
      </c>
      <c r="B151" s="137" t="s">
        <v>1490</v>
      </c>
      <c r="C151" s="137" t="s">
        <v>1163</v>
      </c>
      <c r="D151" s="137"/>
      <c r="E151" s="137"/>
      <c r="F151" s="137"/>
      <c r="G151" s="137"/>
      <c r="H151" s="201" t="s">
        <v>666</v>
      </c>
      <c r="I151" s="206" t="s">
        <v>629</v>
      </c>
      <c r="J151" s="326"/>
      <c r="K151" s="201" t="s">
        <v>550</v>
      </c>
      <c r="L151" s="201" t="s">
        <v>666</v>
      </c>
      <c r="M151" s="206" t="s">
        <v>629</v>
      </c>
      <c r="N151" s="201" t="s">
        <v>172</v>
      </c>
    </row>
    <row r="152" spans="1:15" ht="54.95" customHeight="1" x14ac:dyDescent="0.2">
      <c r="A152" s="274" t="s">
        <v>2181</v>
      </c>
      <c r="B152" s="137" t="s">
        <v>1490</v>
      </c>
      <c r="C152" s="137" t="s">
        <v>1163</v>
      </c>
      <c r="D152" s="137"/>
      <c r="E152" s="137"/>
      <c r="F152" s="137"/>
      <c r="G152" s="137"/>
      <c r="H152" s="201" t="s">
        <v>666</v>
      </c>
      <c r="I152" s="206" t="s">
        <v>629</v>
      </c>
      <c r="J152" s="326"/>
      <c r="K152" s="201" t="s">
        <v>726</v>
      </c>
      <c r="L152" s="201" t="s">
        <v>666</v>
      </c>
      <c r="M152" s="206" t="s">
        <v>629</v>
      </c>
      <c r="N152" s="201"/>
    </row>
    <row r="153" spans="1:15" ht="54.95" customHeight="1" x14ac:dyDescent="0.2">
      <c r="A153" s="274" t="s">
        <v>2265</v>
      </c>
      <c r="B153" s="137" t="s">
        <v>1490</v>
      </c>
      <c r="C153" s="137" t="s">
        <v>2258</v>
      </c>
      <c r="D153" s="137"/>
      <c r="E153" s="137"/>
      <c r="F153" s="137"/>
      <c r="G153" s="137"/>
      <c r="H153" s="201" t="s">
        <v>77</v>
      </c>
      <c r="I153" s="264" t="s">
        <v>909</v>
      </c>
      <c r="J153" s="326"/>
      <c r="K153" s="201" t="s">
        <v>762</v>
      </c>
      <c r="L153" s="201" t="s">
        <v>77</v>
      </c>
      <c r="M153" s="264" t="s">
        <v>909</v>
      </c>
      <c r="N153" s="201"/>
    </row>
    <row r="154" spans="1:15" ht="54.95" customHeight="1" x14ac:dyDescent="0.2">
      <c r="A154" s="274" t="s">
        <v>2232</v>
      </c>
      <c r="B154" s="137" t="s">
        <v>1490</v>
      </c>
      <c r="C154" s="137" t="s">
        <v>2236</v>
      </c>
      <c r="D154" s="137"/>
      <c r="E154" s="137"/>
      <c r="F154" s="137"/>
      <c r="G154" s="137"/>
      <c r="H154" s="201" t="s">
        <v>715</v>
      </c>
      <c r="I154" s="276" t="s">
        <v>716</v>
      </c>
      <c r="J154" s="326"/>
      <c r="K154" s="201" t="s">
        <v>734</v>
      </c>
      <c r="L154" s="201" t="s">
        <v>715</v>
      </c>
      <c r="M154" s="276" t="s">
        <v>716</v>
      </c>
      <c r="N154" s="201"/>
    </row>
    <row r="155" spans="1:15" ht="60" customHeight="1" x14ac:dyDescent="0.2">
      <c r="A155" s="274" t="s">
        <v>2168</v>
      </c>
      <c r="B155" s="137" t="s">
        <v>1490</v>
      </c>
      <c r="C155" s="137" t="s">
        <v>2170</v>
      </c>
      <c r="D155" s="137"/>
      <c r="E155" s="137"/>
      <c r="F155" s="137"/>
      <c r="G155" s="137"/>
      <c r="H155" s="201" t="s">
        <v>77</v>
      </c>
      <c r="I155" s="211" t="s">
        <v>587</v>
      </c>
      <c r="J155" s="326"/>
      <c r="K155" s="223" t="s">
        <v>584</v>
      </c>
      <c r="L155" s="201" t="s">
        <v>77</v>
      </c>
      <c r="M155" s="211" t="s">
        <v>587</v>
      </c>
      <c r="N155" s="201" t="s">
        <v>585</v>
      </c>
    </row>
    <row r="156" spans="1:15" ht="54.95" customHeight="1" x14ac:dyDescent="0.2">
      <c r="A156" s="274" t="s">
        <v>2215</v>
      </c>
      <c r="B156" s="137" t="s">
        <v>1490</v>
      </c>
      <c r="C156" s="137" t="s">
        <v>2170</v>
      </c>
      <c r="D156" s="137"/>
      <c r="E156" s="137"/>
      <c r="F156" s="137"/>
      <c r="G156" s="137"/>
      <c r="H156" s="201" t="s">
        <v>77</v>
      </c>
      <c r="I156" s="203" t="s">
        <v>199</v>
      </c>
      <c r="J156" s="326"/>
      <c r="K156" s="201" t="s">
        <v>612</v>
      </c>
      <c r="L156" s="201" t="s">
        <v>77</v>
      </c>
      <c r="M156" s="203" t="s">
        <v>199</v>
      </c>
      <c r="N156" s="201" t="s">
        <v>613</v>
      </c>
    </row>
    <row r="157" spans="1:15" ht="60" customHeight="1" x14ac:dyDescent="0.2">
      <c r="A157" s="274" t="s">
        <v>2136</v>
      </c>
      <c r="B157" s="137" t="s">
        <v>1490</v>
      </c>
      <c r="C157" s="137" t="s">
        <v>2138</v>
      </c>
      <c r="D157" s="137"/>
      <c r="E157" s="137"/>
      <c r="F157" s="137"/>
      <c r="G157" s="137"/>
      <c r="H157" s="201" t="s">
        <v>77</v>
      </c>
      <c r="I157" s="204" t="s">
        <v>395</v>
      </c>
      <c r="J157" s="326"/>
      <c r="K157" s="223" t="s">
        <v>497</v>
      </c>
      <c r="L157" s="201" t="s">
        <v>77</v>
      </c>
      <c r="M157" s="204" t="s">
        <v>395</v>
      </c>
      <c r="N157" s="201" t="s">
        <v>444</v>
      </c>
    </row>
    <row r="158" spans="1:15" ht="60" customHeight="1" x14ac:dyDescent="0.2">
      <c r="A158" s="274" t="s">
        <v>1815</v>
      </c>
      <c r="B158" s="137" t="s">
        <v>1490</v>
      </c>
      <c r="C158" s="137" t="s">
        <v>1523</v>
      </c>
      <c r="D158" s="137"/>
      <c r="E158" s="137"/>
      <c r="F158" s="137"/>
      <c r="G158" s="137"/>
      <c r="H158" s="201" t="s">
        <v>75</v>
      </c>
      <c r="I158" s="213" t="s">
        <v>546</v>
      </c>
      <c r="J158" s="326"/>
      <c r="K158" s="223" t="s">
        <v>545</v>
      </c>
      <c r="L158" s="201" t="s">
        <v>75</v>
      </c>
      <c r="M158" s="213" t="s">
        <v>546</v>
      </c>
      <c r="N158" s="201" t="s">
        <v>173</v>
      </c>
    </row>
    <row r="159" spans="1:15" ht="54.95" customHeight="1" x14ac:dyDescent="0.2">
      <c r="A159" s="274" t="s">
        <v>1855</v>
      </c>
      <c r="B159" s="137" t="s">
        <v>1490</v>
      </c>
      <c r="C159" s="137" t="s">
        <v>1523</v>
      </c>
      <c r="D159" s="137"/>
      <c r="E159" s="137"/>
      <c r="F159" s="137"/>
      <c r="G159" s="137"/>
      <c r="H159" s="201" t="s">
        <v>179</v>
      </c>
      <c r="I159" s="205" t="s">
        <v>536</v>
      </c>
      <c r="J159" s="326"/>
      <c r="K159" s="223" t="s">
        <v>231</v>
      </c>
      <c r="L159" s="201" t="s">
        <v>179</v>
      </c>
      <c r="M159" s="205" t="s">
        <v>536</v>
      </c>
      <c r="N159" s="201" t="s">
        <v>180</v>
      </c>
    </row>
    <row r="160" spans="1:15" s="296" customFormat="1" ht="54.95" customHeight="1" x14ac:dyDescent="0.2">
      <c r="A160" s="274" t="s">
        <v>2184</v>
      </c>
      <c r="B160" s="137" t="s">
        <v>1490</v>
      </c>
      <c r="C160" s="137" t="s">
        <v>1172</v>
      </c>
      <c r="D160" s="137"/>
      <c r="E160" s="137"/>
      <c r="F160" s="137"/>
      <c r="G160" s="137"/>
      <c r="H160" s="223" t="s">
        <v>75</v>
      </c>
      <c r="I160" s="223" t="s">
        <v>629</v>
      </c>
      <c r="J160" s="326"/>
      <c r="K160" s="223" t="s">
        <v>548</v>
      </c>
      <c r="L160" s="223" t="s">
        <v>75</v>
      </c>
      <c r="M160" s="223" t="s">
        <v>629</v>
      </c>
      <c r="N160" s="223" t="s">
        <v>549</v>
      </c>
      <c r="O160" s="323"/>
    </row>
    <row r="161" spans="1:15" ht="54.95" customHeight="1" x14ac:dyDescent="0.2">
      <c r="A161" s="274" t="s">
        <v>2185</v>
      </c>
      <c r="B161" s="137" t="s">
        <v>1490</v>
      </c>
      <c r="C161" s="137" t="s">
        <v>1172</v>
      </c>
      <c r="D161" s="137"/>
      <c r="E161" s="137"/>
      <c r="F161" s="137"/>
      <c r="G161" s="137"/>
      <c r="H161" s="201" t="s">
        <v>666</v>
      </c>
      <c r="I161" s="206" t="s">
        <v>629</v>
      </c>
      <c r="J161" s="326"/>
      <c r="K161" s="201" t="s">
        <v>673</v>
      </c>
      <c r="L161" s="201" t="s">
        <v>666</v>
      </c>
      <c r="M161" s="206" t="s">
        <v>629</v>
      </c>
      <c r="N161" s="201" t="s">
        <v>674</v>
      </c>
    </row>
    <row r="162" spans="1:15" ht="54.95" customHeight="1" x14ac:dyDescent="0.2">
      <c r="A162" s="274" t="s">
        <v>2187</v>
      </c>
      <c r="B162" s="137" t="s">
        <v>1490</v>
      </c>
      <c r="C162" s="137" t="s">
        <v>1172</v>
      </c>
      <c r="D162" s="137"/>
      <c r="E162" s="137"/>
      <c r="F162" s="137"/>
      <c r="G162" s="137"/>
      <c r="H162" s="205" t="s">
        <v>934</v>
      </c>
      <c r="I162" s="303" t="s">
        <v>629</v>
      </c>
      <c r="J162" s="326"/>
      <c r="K162" s="201" t="s">
        <v>812</v>
      </c>
      <c r="L162" s="205" t="s">
        <v>934</v>
      </c>
      <c r="M162" s="303" t="s">
        <v>629</v>
      </c>
      <c r="N162" s="201"/>
      <c r="O162" s="319"/>
    </row>
    <row r="163" spans="1:15" ht="60" customHeight="1" x14ac:dyDescent="0.2">
      <c r="A163" s="274" t="s">
        <v>1863</v>
      </c>
      <c r="B163" s="137" t="s">
        <v>1490</v>
      </c>
      <c r="C163" s="137" t="s">
        <v>1865</v>
      </c>
      <c r="D163" s="137"/>
      <c r="E163" s="137"/>
      <c r="F163" s="137"/>
      <c r="G163" s="137"/>
      <c r="H163" s="214" t="s">
        <v>380</v>
      </c>
      <c r="I163" s="205" t="s">
        <v>653</v>
      </c>
      <c r="J163" s="326"/>
      <c r="K163" s="205" t="s">
        <v>240</v>
      </c>
      <c r="L163" s="214" t="s">
        <v>380</v>
      </c>
      <c r="M163" s="205" t="s">
        <v>653</v>
      </c>
      <c r="N163" s="205" t="s">
        <v>410</v>
      </c>
    </row>
    <row r="164" spans="1:15" ht="60" customHeight="1" x14ac:dyDescent="0.2">
      <c r="A164" s="274" t="s">
        <v>1972</v>
      </c>
      <c r="B164" s="137" t="s">
        <v>1490</v>
      </c>
      <c r="C164" s="137" t="s">
        <v>1976</v>
      </c>
      <c r="D164" s="137"/>
      <c r="E164" s="137"/>
      <c r="F164" s="137"/>
      <c r="G164" s="137"/>
      <c r="H164" s="201" t="s">
        <v>340</v>
      </c>
      <c r="I164" s="201" t="s">
        <v>483</v>
      </c>
      <c r="J164" s="326"/>
      <c r="K164" s="223" t="s">
        <v>335</v>
      </c>
      <c r="L164" s="201" t="s">
        <v>340</v>
      </c>
      <c r="M164" s="201" t="s">
        <v>483</v>
      </c>
      <c r="N164" s="201" t="s">
        <v>339</v>
      </c>
    </row>
    <row r="165" spans="1:15" ht="60" customHeight="1" x14ac:dyDescent="0.2">
      <c r="A165" s="274" t="s">
        <v>2357</v>
      </c>
      <c r="B165" s="137" t="e">
        <v>#N/A</v>
      </c>
      <c r="C165" s="137" t="e">
        <v>#N/A</v>
      </c>
      <c r="D165" s="137"/>
      <c r="E165" s="137"/>
      <c r="F165" s="137"/>
      <c r="G165" s="137"/>
      <c r="H165" s="201" t="s">
        <v>175</v>
      </c>
      <c r="I165" s="201" t="s">
        <v>216</v>
      </c>
      <c r="J165" s="326"/>
      <c r="K165" s="223" t="s">
        <v>272</v>
      </c>
      <c r="L165" s="201" t="s">
        <v>175</v>
      </c>
      <c r="M165" s="201" t="s">
        <v>216</v>
      </c>
      <c r="N165" s="201" t="s">
        <v>256</v>
      </c>
    </row>
    <row r="166" spans="1:15" ht="60" customHeight="1" x14ac:dyDescent="0.2">
      <c r="A166" s="274" t="s">
        <v>2073</v>
      </c>
      <c r="B166" s="137" t="s">
        <v>1490</v>
      </c>
      <c r="C166" s="137" t="s">
        <v>1912</v>
      </c>
      <c r="D166" s="137"/>
      <c r="E166" s="137"/>
      <c r="F166" s="137"/>
      <c r="G166" s="137"/>
      <c r="H166" s="201" t="s">
        <v>77</v>
      </c>
      <c r="I166" s="201" t="s">
        <v>406</v>
      </c>
      <c r="J166" s="326"/>
      <c r="K166" s="223" t="s">
        <v>1015</v>
      </c>
      <c r="L166" s="201" t="s">
        <v>77</v>
      </c>
      <c r="M166" s="201" t="s">
        <v>406</v>
      </c>
      <c r="N166" s="201" t="s">
        <v>405</v>
      </c>
    </row>
    <row r="167" spans="1:15" ht="54.95" customHeight="1" x14ac:dyDescent="0.2">
      <c r="A167" s="274" t="s">
        <v>1721</v>
      </c>
      <c r="B167" s="137" t="s">
        <v>1490</v>
      </c>
      <c r="C167" s="137" t="s">
        <v>1723</v>
      </c>
      <c r="D167" s="137"/>
      <c r="E167" s="137"/>
      <c r="F167" s="137"/>
      <c r="G167" s="137"/>
      <c r="H167" s="214" t="s">
        <v>75</v>
      </c>
      <c r="I167" s="265" t="s">
        <v>682</v>
      </c>
      <c r="J167" s="326"/>
      <c r="K167" s="228" t="s">
        <v>59</v>
      </c>
      <c r="L167" s="214" t="s">
        <v>75</v>
      </c>
      <c r="M167" s="265" t="s">
        <v>682</v>
      </c>
      <c r="N167" s="214" t="s">
        <v>95</v>
      </c>
    </row>
    <row r="168" spans="1:15" ht="54.95" customHeight="1" x14ac:dyDescent="0.2">
      <c r="A168" s="274" t="s">
        <v>2121</v>
      </c>
      <c r="B168" s="137" t="s">
        <v>1490</v>
      </c>
      <c r="C168" s="137" t="s">
        <v>2123</v>
      </c>
      <c r="D168" s="137"/>
      <c r="E168" s="137"/>
      <c r="F168" s="137"/>
      <c r="G168" s="137"/>
      <c r="H168" s="214" t="s">
        <v>77</v>
      </c>
      <c r="I168" s="225" t="s">
        <v>463</v>
      </c>
      <c r="J168" s="326"/>
      <c r="K168" s="259" t="s">
        <v>1016</v>
      </c>
      <c r="L168" s="214" t="s">
        <v>77</v>
      </c>
      <c r="M168" s="225" t="s">
        <v>463</v>
      </c>
      <c r="N168" s="214"/>
    </row>
    <row r="169" spans="1:15" ht="60" customHeight="1" x14ac:dyDescent="0.2">
      <c r="A169" s="274" t="s">
        <v>1574</v>
      </c>
      <c r="B169" s="137" t="s">
        <v>1490</v>
      </c>
      <c r="C169" s="137" t="s">
        <v>1578</v>
      </c>
      <c r="D169" s="137"/>
      <c r="E169" s="137"/>
      <c r="F169" s="137"/>
      <c r="G169" s="137"/>
      <c r="H169" s="201" t="s">
        <v>104</v>
      </c>
      <c r="I169" s="201" t="s">
        <v>82</v>
      </c>
      <c r="J169" s="326"/>
      <c r="K169" s="223" t="s">
        <v>7</v>
      </c>
      <c r="L169" s="201" t="s">
        <v>104</v>
      </c>
      <c r="M169" s="201" t="s">
        <v>82</v>
      </c>
      <c r="N169" s="201" t="s">
        <v>96</v>
      </c>
    </row>
    <row r="170" spans="1:15" ht="60" customHeight="1" x14ac:dyDescent="0.2">
      <c r="A170" s="274" t="s">
        <v>1753</v>
      </c>
      <c r="B170" s="137" t="s">
        <v>1490</v>
      </c>
      <c r="C170" s="137" t="s">
        <v>1755</v>
      </c>
      <c r="D170" s="137"/>
      <c r="E170" s="137"/>
      <c r="F170" s="137"/>
      <c r="G170" s="137"/>
      <c r="H170" s="214" t="s">
        <v>123</v>
      </c>
      <c r="I170" s="214" t="s">
        <v>120</v>
      </c>
      <c r="J170" s="326"/>
      <c r="K170" s="228" t="s">
        <v>116</v>
      </c>
      <c r="L170" s="214" t="s">
        <v>123</v>
      </c>
      <c r="M170" s="214" t="s">
        <v>120</v>
      </c>
      <c r="N170" s="214" t="s">
        <v>117</v>
      </c>
    </row>
    <row r="171" spans="1:15" ht="54.95" customHeight="1" x14ac:dyDescent="0.2">
      <c r="A171" s="274" t="s">
        <v>2295</v>
      </c>
      <c r="B171" s="137" t="s">
        <v>1490</v>
      </c>
      <c r="C171" s="137" t="s">
        <v>2297</v>
      </c>
      <c r="D171" s="137"/>
      <c r="E171" s="137"/>
      <c r="F171" s="137"/>
      <c r="G171" s="137"/>
      <c r="H171" s="201" t="s">
        <v>77</v>
      </c>
      <c r="I171" s="264" t="s">
        <v>910</v>
      </c>
      <c r="J171" s="326"/>
      <c r="K171" s="201" t="s">
        <v>755</v>
      </c>
      <c r="L171" s="201" t="s">
        <v>77</v>
      </c>
      <c r="M171" s="264" t="s">
        <v>910</v>
      </c>
      <c r="N171" s="201"/>
    </row>
    <row r="172" spans="1:15" ht="54.95" customHeight="1" x14ac:dyDescent="0.2">
      <c r="A172" s="274" t="s">
        <v>2269</v>
      </c>
      <c r="B172" s="137" t="s">
        <v>1490</v>
      </c>
      <c r="C172" s="137" t="s">
        <v>1211</v>
      </c>
      <c r="D172" s="137"/>
      <c r="E172" s="137"/>
      <c r="F172" s="137"/>
      <c r="G172" s="137"/>
      <c r="H172" s="201" t="s">
        <v>666</v>
      </c>
      <c r="I172" s="206" t="s">
        <v>629</v>
      </c>
      <c r="J172" s="326"/>
      <c r="K172" s="215" t="s">
        <v>725</v>
      </c>
      <c r="L172" s="201" t="s">
        <v>666</v>
      </c>
      <c r="M172" s="206" t="s">
        <v>629</v>
      </c>
      <c r="N172" s="214"/>
    </row>
    <row r="173" spans="1:15" ht="54.95" customHeight="1" x14ac:dyDescent="0.2">
      <c r="A173" s="274" t="s">
        <v>2271</v>
      </c>
      <c r="B173" s="137" t="s">
        <v>1490</v>
      </c>
      <c r="C173" s="137" t="s">
        <v>1211</v>
      </c>
      <c r="D173" s="137"/>
      <c r="E173" s="137"/>
      <c r="F173" s="137"/>
      <c r="G173" s="137"/>
      <c r="H173" s="201" t="s">
        <v>666</v>
      </c>
      <c r="I173" s="206" t="s">
        <v>629</v>
      </c>
      <c r="J173" s="326"/>
      <c r="K173" s="215" t="s">
        <v>834</v>
      </c>
      <c r="L173" s="201" t="s">
        <v>666</v>
      </c>
      <c r="M173" s="206" t="s">
        <v>629</v>
      </c>
      <c r="N173" s="214"/>
    </row>
    <row r="174" spans="1:15" ht="60" customHeight="1" x14ac:dyDescent="0.2">
      <c r="A174" s="274" t="s">
        <v>1856</v>
      </c>
      <c r="B174" s="137" t="s">
        <v>1490</v>
      </c>
      <c r="C174" s="137" t="s">
        <v>1352</v>
      </c>
      <c r="D174" s="137"/>
      <c r="E174" s="137"/>
      <c r="F174" s="137"/>
      <c r="G174" s="137"/>
      <c r="H174" s="214" t="s">
        <v>271</v>
      </c>
      <c r="I174" s="214" t="s">
        <v>216</v>
      </c>
      <c r="J174" s="326"/>
      <c r="K174" s="228" t="s">
        <v>242</v>
      </c>
      <c r="L174" s="214" t="s">
        <v>271</v>
      </c>
      <c r="M174" s="214" t="s">
        <v>216</v>
      </c>
      <c r="N174" s="214" t="s">
        <v>243</v>
      </c>
    </row>
    <row r="175" spans="1:15" ht="60" customHeight="1" x14ac:dyDescent="0.2">
      <c r="A175" s="274" t="s">
        <v>1984</v>
      </c>
      <c r="B175" s="137" t="s">
        <v>1655</v>
      </c>
      <c r="C175" s="137" t="s">
        <v>1352</v>
      </c>
      <c r="D175" s="137"/>
      <c r="E175" s="137"/>
      <c r="F175" s="137"/>
      <c r="G175" s="137"/>
      <c r="H175" s="205" t="s">
        <v>271</v>
      </c>
      <c r="I175" s="205" t="s">
        <v>82</v>
      </c>
      <c r="J175" s="326"/>
      <c r="K175" s="228" t="s">
        <v>1013</v>
      </c>
      <c r="L175" s="205" t="s">
        <v>271</v>
      </c>
      <c r="M175" s="205" t="s">
        <v>82</v>
      </c>
      <c r="N175" s="205" t="s">
        <v>345</v>
      </c>
    </row>
    <row r="176" spans="1:15" ht="60" customHeight="1" x14ac:dyDescent="0.2">
      <c r="A176" s="274" t="s">
        <v>1803</v>
      </c>
      <c r="B176" s="137" t="s">
        <v>1490</v>
      </c>
      <c r="C176" s="137" t="s">
        <v>1285</v>
      </c>
      <c r="D176" s="137"/>
      <c r="E176" s="137"/>
      <c r="F176" s="137"/>
      <c r="G176" s="137"/>
      <c r="H176" s="214" t="s">
        <v>175</v>
      </c>
      <c r="I176" s="226" t="s">
        <v>76</v>
      </c>
      <c r="J176" s="326"/>
      <c r="K176" s="228" t="s">
        <v>142</v>
      </c>
      <c r="L176" s="214" t="s">
        <v>175</v>
      </c>
      <c r="M176" s="226" t="s">
        <v>76</v>
      </c>
      <c r="N176" s="214" t="s">
        <v>89</v>
      </c>
    </row>
    <row r="177" spans="1:15" ht="60" customHeight="1" x14ac:dyDescent="0.2">
      <c r="A177" s="274" t="s">
        <v>1700</v>
      </c>
      <c r="B177" s="137" t="s">
        <v>1490</v>
      </c>
      <c r="C177" s="137" t="s">
        <v>1285</v>
      </c>
      <c r="D177" s="137"/>
      <c r="E177" s="137"/>
      <c r="F177" s="137"/>
      <c r="G177" s="137"/>
      <c r="H177" s="214" t="s">
        <v>75</v>
      </c>
      <c r="I177" s="227" t="s">
        <v>547</v>
      </c>
      <c r="J177" s="326"/>
      <c r="K177" s="259" t="s">
        <v>1014</v>
      </c>
      <c r="L177" s="214" t="s">
        <v>75</v>
      </c>
      <c r="M177" s="227" t="s">
        <v>547</v>
      </c>
      <c r="N177" s="214" t="s">
        <v>586</v>
      </c>
    </row>
    <row r="178" spans="1:15" ht="54.95" customHeight="1" x14ac:dyDescent="0.2">
      <c r="A178" s="274" t="s">
        <v>1700</v>
      </c>
      <c r="B178" s="137" t="s">
        <v>1490</v>
      </c>
      <c r="C178" s="137" t="s">
        <v>1285</v>
      </c>
      <c r="D178" s="137"/>
      <c r="E178" s="137"/>
      <c r="F178" s="137"/>
      <c r="G178" s="137"/>
      <c r="H178" s="214" t="s">
        <v>75</v>
      </c>
      <c r="I178" s="206" t="s">
        <v>629</v>
      </c>
      <c r="J178" s="326"/>
      <c r="K178" s="259" t="s">
        <v>712</v>
      </c>
      <c r="L178" s="214" t="s">
        <v>75</v>
      </c>
      <c r="M178" s="206" t="s">
        <v>629</v>
      </c>
      <c r="N178" s="214"/>
    </row>
    <row r="179" spans="1:15" ht="54.95" customHeight="1" x14ac:dyDescent="0.2">
      <c r="A179" s="274" t="s">
        <v>2272</v>
      </c>
      <c r="B179" s="137" t="s">
        <v>1490</v>
      </c>
      <c r="C179" s="137" t="s">
        <v>1285</v>
      </c>
      <c r="D179" s="137"/>
      <c r="E179" s="137"/>
      <c r="F179" s="137"/>
      <c r="G179" s="137"/>
      <c r="H179" s="205" t="s">
        <v>934</v>
      </c>
      <c r="I179" s="206" t="s">
        <v>629</v>
      </c>
      <c r="J179" s="326"/>
      <c r="K179" s="215" t="s">
        <v>776</v>
      </c>
      <c r="L179" s="205" t="s">
        <v>934</v>
      </c>
      <c r="M179" s="206" t="s">
        <v>629</v>
      </c>
      <c r="N179" s="214"/>
      <c r="O179" s="319"/>
    </row>
    <row r="180" spans="1:15" ht="54.95" customHeight="1" x14ac:dyDescent="0.2">
      <c r="A180" s="274" t="s">
        <v>2294</v>
      </c>
      <c r="B180" s="137" t="s">
        <v>1490</v>
      </c>
      <c r="C180" s="137" t="s">
        <v>1285</v>
      </c>
      <c r="D180" s="137"/>
      <c r="E180" s="137"/>
      <c r="F180" s="137"/>
      <c r="G180" s="137"/>
      <c r="H180" s="205" t="s">
        <v>934</v>
      </c>
      <c r="I180" s="206" t="s">
        <v>629</v>
      </c>
      <c r="J180" s="326"/>
      <c r="K180" s="215" t="s">
        <v>848</v>
      </c>
      <c r="L180" s="205" t="s">
        <v>934</v>
      </c>
      <c r="M180" s="206" t="s">
        <v>629</v>
      </c>
      <c r="N180" s="214"/>
      <c r="O180" s="319"/>
    </row>
    <row r="181" spans="1:15" ht="60" customHeight="1" x14ac:dyDescent="0.2">
      <c r="A181" s="274" t="s">
        <v>1894</v>
      </c>
      <c r="B181" s="137" t="s">
        <v>1490</v>
      </c>
      <c r="C181" s="137" t="s">
        <v>1116</v>
      </c>
      <c r="D181" s="137"/>
      <c r="E181" s="137"/>
      <c r="F181" s="137"/>
      <c r="G181" s="137"/>
      <c r="H181" s="214" t="s">
        <v>194</v>
      </c>
      <c r="I181" s="214" t="s">
        <v>176</v>
      </c>
      <c r="J181" s="326"/>
      <c r="K181" s="228" t="s">
        <v>190</v>
      </c>
      <c r="L181" s="214" t="s">
        <v>194</v>
      </c>
      <c r="M181" s="214" t="s">
        <v>176</v>
      </c>
      <c r="N181" s="214" t="s">
        <v>196</v>
      </c>
    </row>
    <row r="182" spans="1:15" ht="54.95" customHeight="1" x14ac:dyDescent="0.2">
      <c r="A182" s="274" t="s">
        <v>2090</v>
      </c>
      <c r="B182" s="137" t="s">
        <v>1490</v>
      </c>
      <c r="C182" s="137" t="s">
        <v>1116</v>
      </c>
      <c r="D182" s="137"/>
      <c r="E182" s="137"/>
      <c r="F182" s="137"/>
      <c r="G182" s="137"/>
      <c r="H182" s="205" t="s">
        <v>666</v>
      </c>
      <c r="I182" s="206" t="s">
        <v>629</v>
      </c>
      <c r="J182" s="326"/>
      <c r="K182" s="214" t="s">
        <v>849</v>
      </c>
      <c r="L182" s="205" t="s">
        <v>666</v>
      </c>
      <c r="M182" s="206" t="s">
        <v>629</v>
      </c>
      <c r="N182" s="214"/>
    </row>
    <row r="183" spans="1:15" ht="60" customHeight="1" x14ac:dyDescent="0.2">
      <c r="A183" s="274" t="s">
        <v>1819</v>
      </c>
      <c r="B183" s="137" t="s">
        <v>1490</v>
      </c>
      <c r="C183" s="137" t="s">
        <v>1116</v>
      </c>
      <c r="D183" s="137"/>
      <c r="E183" s="137"/>
      <c r="F183" s="137"/>
      <c r="G183" s="137"/>
      <c r="H183" s="214" t="s">
        <v>179</v>
      </c>
      <c r="I183" s="217" t="s">
        <v>557</v>
      </c>
      <c r="J183" s="326"/>
      <c r="K183" s="228" t="s">
        <v>234</v>
      </c>
      <c r="L183" s="214" t="s">
        <v>179</v>
      </c>
      <c r="M183" s="217" t="s">
        <v>557</v>
      </c>
      <c r="N183" s="214" t="s">
        <v>180</v>
      </c>
    </row>
    <row r="184" spans="1:15" ht="60" customHeight="1" x14ac:dyDescent="0.2">
      <c r="A184" s="274" t="s">
        <v>2029</v>
      </c>
      <c r="B184" s="137" t="s">
        <v>1490</v>
      </c>
      <c r="C184" s="137" t="s">
        <v>1116</v>
      </c>
      <c r="D184" s="137"/>
      <c r="E184" s="137"/>
      <c r="F184" s="137"/>
      <c r="G184" s="137"/>
      <c r="H184" s="214" t="s">
        <v>223</v>
      </c>
      <c r="I184" s="218" t="s">
        <v>423</v>
      </c>
      <c r="J184" s="326"/>
      <c r="K184" s="228" t="s">
        <v>420</v>
      </c>
      <c r="L184" s="214" t="s">
        <v>223</v>
      </c>
      <c r="M184" s="218" t="s">
        <v>423</v>
      </c>
      <c r="N184" s="214" t="s">
        <v>424</v>
      </c>
    </row>
    <row r="185" spans="1:15" ht="60" customHeight="1" x14ac:dyDescent="0.2">
      <c r="A185" s="274" t="s">
        <v>1940</v>
      </c>
      <c r="B185" s="137" t="s">
        <v>1490</v>
      </c>
      <c r="C185" s="137" t="s">
        <v>1116</v>
      </c>
      <c r="D185" s="137"/>
      <c r="E185" s="137"/>
      <c r="F185" s="137"/>
      <c r="G185" s="137"/>
      <c r="H185" s="214" t="s">
        <v>175</v>
      </c>
      <c r="I185" s="214" t="s">
        <v>177</v>
      </c>
      <c r="J185" s="326"/>
      <c r="K185" s="228" t="s">
        <v>167</v>
      </c>
      <c r="L185" s="214" t="s">
        <v>175</v>
      </c>
      <c r="M185" s="214" t="s">
        <v>177</v>
      </c>
      <c r="N185" s="214" t="s">
        <v>171</v>
      </c>
    </row>
    <row r="186" spans="1:15" ht="60" customHeight="1" x14ac:dyDescent="0.2">
      <c r="A186" s="274" t="s">
        <v>2358</v>
      </c>
      <c r="B186" s="137" t="e">
        <v>#N/A</v>
      </c>
      <c r="C186" s="137" t="e">
        <v>#N/A</v>
      </c>
      <c r="D186" s="137"/>
      <c r="E186" s="137"/>
      <c r="F186" s="137"/>
      <c r="G186" s="137"/>
      <c r="H186" s="214" t="s">
        <v>175</v>
      </c>
      <c r="I186" s="214" t="s">
        <v>177</v>
      </c>
      <c r="J186" s="326"/>
      <c r="K186" s="228" t="s">
        <v>284</v>
      </c>
      <c r="L186" s="214" t="s">
        <v>175</v>
      </c>
      <c r="M186" s="214" t="s">
        <v>177</v>
      </c>
      <c r="N186" s="214" t="s">
        <v>171</v>
      </c>
    </row>
    <row r="187" spans="1:15" ht="54.95" customHeight="1" x14ac:dyDescent="0.2">
      <c r="A187" s="274" t="s">
        <v>2083</v>
      </c>
      <c r="B187" s="137" t="s">
        <v>1490</v>
      </c>
      <c r="C187" s="137" t="s">
        <v>1116</v>
      </c>
      <c r="D187" s="137"/>
      <c r="E187" s="137"/>
      <c r="F187" s="137"/>
      <c r="G187" s="137"/>
      <c r="H187" s="214" t="s">
        <v>380</v>
      </c>
      <c r="I187" s="206" t="s">
        <v>629</v>
      </c>
      <c r="J187" s="326"/>
      <c r="K187" s="228" t="s">
        <v>411</v>
      </c>
      <c r="L187" s="214" t="s">
        <v>380</v>
      </c>
      <c r="M187" s="206" t="s">
        <v>629</v>
      </c>
      <c r="N187" s="214" t="s">
        <v>171</v>
      </c>
    </row>
    <row r="188" spans="1:15" ht="54.95" customHeight="1" x14ac:dyDescent="0.2">
      <c r="A188" s="274" t="s">
        <v>2085</v>
      </c>
      <c r="B188" s="137" t="s">
        <v>1490</v>
      </c>
      <c r="C188" s="137" t="s">
        <v>1116</v>
      </c>
      <c r="D188" s="137"/>
      <c r="E188" s="137"/>
      <c r="F188" s="137"/>
      <c r="G188" s="137"/>
      <c r="H188" s="214" t="s">
        <v>75</v>
      </c>
      <c r="I188" s="206" t="s">
        <v>629</v>
      </c>
      <c r="J188" s="326"/>
      <c r="K188" s="228" t="s">
        <v>551</v>
      </c>
      <c r="L188" s="214" t="s">
        <v>75</v>
      </c>
      <c r="M188" s="206" t="s">
        <v>629</v>
      </c>
      <c r="N188" s="214" t="s">
        <v>171</v>
      </c>
    </row>
    <row r="189" spans="1:15" ht="54.95" customHeight="1" x14ac:dyDescent="0.2">
      <c r="A189" s="274" t="s">
        <v>2087</v>
      </c>
      <c r="B189" s="137" t="s">
        <v>1490</v>
      </c>
      <c r="C189" s="137" t="s">
        <v>1116</v>
      </c>
      <c r="D189" s="137"/>
      <c r="E189" s="137"/>
      <c r="F189" s="137"/>
      <c r="G189" s="137"/>
      <c r="H189" s="214" t="s">
        <v>666</v>
      </c>
      <c r="I189" s="206" t="s">
        <v>629</v>
      </c>
      <c r="J189" s="326"/>
      <c r="K189" s="214" t="s">
        <v>728</v>
      </c>
      <c r="L189" s="214" t="s">
        <v>666</v>
      </c>
      <c r="M189" s="206" t="s">
        <v>629</v>
      </c>
      <c r="N189" s="214"/>
    </row>
    <row r="190" spans="1:15" ht="54.95" customHeight="1" x14ac:dyDescent="0.2">
      <c r="A190" s="274" t="s">
        <v>1936</v>
      </c>
      <c r="B190" s="137" t="s">
        <v>1490</v>
      </c>
      <c r="C190" s="137" t="s">
        <v>1116</v>
      </c>
      <c r="D190" s="137"/>
      <c r="E190" s="137"/>
      <c r="F190" s="137"/>
      <c r="G190" s="137"/>
      <c r="H190" s="214" t="s">
        <v>851</v>
      </c>
      <c r="I190" s="206" t="s">
        <v>629</v>
      </c>
      <c r="J190" s="326"/>
      <c r="K190" s="214" t="s">
        <v>856</v>
      </c>
      <c r="L190" s="214" t="s">
        <v>851</v>
      </c>
      <c r="M190" s="206" t="s">
        <v>629</v>
      </c>
      <c r="N190" s="214"/>
    </row>
    <row r="191" spans="1:15" ht="54.95" customHeight="1" x14ac:dyDescent="0.2">
      <c r="A191" s="274" t="s">
        <v>2088</v>
      </c>
      <c r="B191" s="137" t="s">
        <v>1490</v>
      </c>
      <c r="C191" s="137" t="s">
        <v>1116</v>
      </c>
      <c r="D191" s="137"/>
      <c r="E191" s="137"/>
      <c r="F191" s="137"/>
      <c r="G191" s="137"/>
      <c r="H191" s="214" t="s">
        <v>666</v>
      </c>
      <c r="I191" s="206" t="s">
        <v>629</v>
      </c>
      <c r="J191" s="326"/>
      <c r="K191" s="214" t="s">
        <v>833</v>
      </c>
      <c r="L191" s="214" t="s">
        <v>666</v>
      </c>
      <c r="M191" s="206" t="s">
        <v>629</v>
      </c>
      <c r="N191" s="214"/>
    </row>
    <row r="192" spans="1:15" ht="54.95" customHeight="1" x14ac:dyDescent="0.2">
      <c r="A192" s="274" t="s">
        <v>1932</v>
      </c>
      <c r="B192" s="137" t="s">
        <v>1490</v>
      </c>
      <c r="C192" s="137" t="s">
        <v>1116</v>
      </c>
      <c r="D192" s="137"/>
      <c r="E192" s="137"/>
      <c r="F192" s="137"/>
      <c r="G192" s="137"/>
      <c r="H192" s="214" t="s">
        <v>666</v>
      </c>
      <c r="I192" s="206" t="s">
        <v>629</v>
      </c>
      <c r="J192" s="326"/>
      <c r="K192" s="214" t="s">
        <v>735</v>
      </c>
      <c r="L192" s="214" t="s">
        <v>666</v>
      </c>
      <c r="M192" s="206" t="s">
        <v>629</v>
      </c>
      <c r="N192" s="214"/>
    </row>
    <row r="193" spans="1:15" ht="54.95" customHeight="1" x14ac:dyDescent="0.2">
      <c r="A193" s="274" t="s">
        <v>1934</v>
      </c>
      <c r="B193" s="137" t="s">
        <v>1490</v>
      </c>
      <c r="C193" s="137" t="s">
        <v>1116</v>
      </c>
      <c r="D193" s="137"/>
      <c r="E193" s="137"/>
      <c r="F193" s="137"/>
      <c r="G193" s="137"/>
      <c r="H193" s="214" t="s">
        <v>666</v>
      </c>
      <c r="I193" s="206" t="s">
        <v>629</v>
      </c>
      <c r="J193" s="326"/>
      <c r="K193" s="214" t="s">
        <v>738</v>
      </c>
      <c r="L193" s="214" t="s">
        <v>666</v>
      </c>
      <c r="M193" s="206" t="s">
        <v>629</v>
      </c>
      <c r="N193" s="214"/>
    </row>
    <row r="194" spans="1:15" ht="54.95" customHeight="1" x14ac:dyDescent="0.2">
      <c r="A194" s="274" t="s">
        <v>2307</v>
      </c>
      <c r="B194" s="137" t="s">
        <v>1490</v>
      </c>
      <c r="C194" s="137" t="s">
        <v>2309</v>
      </c>
      <c r="D194" s="137"/>
      <c r="E194" s="137"/>
      <c r="F194" s="137"/>
      <c r="G194" s="137"/>
      <c r="H194" s="214" t="s">
        <v>666</v>
      </c>
      <c r="I194" s="229" t="s">
        <v>860</v>
      </c>
      <c r="J194" s="326"/>
      <c r="K194" s="214" t="s">
        <v>858</v>
      </c>
      <c r="L194" s="214" t="s">
        <v>666</v>
      </c>
      <c r="M194" s="229" t="s">
        <v>860</v>
      </c>
      <c r="N194" s="214"/>
    </row>
    <row r="195" spans="1:15" ht="54.95" customHeight="1" x14ac:dyDescent="0.2">
      <c r="A195" s="274" t="s">
        <v>1318</v>
      </c>
      <c r="B195" s="137" t="s">
        <v>1490</v>
      </c>
      <c r="C195" s="137" t="s">
        <v>1320</v>
      </c>
      <c r="D195" s="137"/>
      <c r="E195" s="137"/>
      <c r="F195" s="137"/>
      <c r="G195" s="137"/>
      <c r="H195" s="214" t="s">
        <v>852</v>
      </c>
      <c r="I195" s="211" t="s">
        <v>866</v>
      </c>
      <c r="J195" s="326"/>
      <c r="K195" s="214" t="s">
        <v>865</v>
      </c>
      <c r="L195" s="214" t="s">
        <v>852</v>
      </c>
      <c r="M195" s="211" t="s">
        <v>866</v>
      </c>
      <c r="N195" s="214"/>
    </row>
    <row r="196" spans="1:15" ht="54.95" customHeight="1" x14ac:dyDescent="0.2">
      <c r="A196" s="274" t="s">
        <v>2328</v>
      </c>
      <c r="B196" s="137" t="s">
        <v>1490</v>
      </c>
      <c r="C196" s="137" t="s">
        <v>2330</v>
      </c>
      <c r="D196" s="137"/>
      <c r="E196" s="137"/>
      <c r="F196" s="137"/>
      <c r="G196" s="137"/>
      <c r="H196" s="214" t="s">
        <v>666</v>
      </c>
      <c r="I196" s="229" t="s">
        <v>860</v>
      </c>
      <c r="J196" s="326"/>
      <c r="K196" s="214" t="s">
        <v>874</v>
      </c>
      <c r="L196" s="214" t="s">
        <v>666</v>
      </c>
      <c r="M196" s="229" t="s">
        <v>860</v>
      </c>
      <c r="N196" s="214"/>
    </row>
    <row r="197" spans="1:15" ht="60" customHeight="1" x14ac:dyDescent="0.2">
      <c r="A197" s="274" t="s">
        <v>1671</v>
      </c>
      <c r="B197" s="137" t="s">
        <v>1490</v>
      </c>
      <c r="C197" s="137" t="s">
        <v>1648</v>
      </c>
      <c r="D197" s="137"/>
      <c r="E197" s="137"/>
      <c r="F197" s="137"/>
      <c r="G197" s="137"/>
      <c r="H197" s="201" t="s">
        <v>77</v>
      </c>
      <c r="I197" s="201" t="s">
        <v>81</v>
      </c>
      <c r="J197" s="326"/>
      <c r="K197" s="223" t="s">
        <v>50</v>
      </c>
      <c r="L197" s="201" t="s">
        <v>77</v>
      </c>
      <c r="M197" s="201" t="s">
        <v>81</v>
      </c>
      <c r="N197" s="201" t="s">
        <v>98</v>
      </c>
    </row>
    <row r="198" spans="1:15" ht="60" customHeight="1" x14ac:dyDescent="0.2">
      <c r="A198" s="274" t="s">
        <v>1739</v>
      </c>
      <c r="B198" s="137" t="s">
        <v>1490</v>
      </c>
      <c r="C198" s="137" t="s">
        <v>1648</v>
      </c>
      <c r="D198" s="137"/>
      <c r="E198" s="137"/>
      <c r="F198" s="137"/>
      <c r="G198" s="137"/>
      <c r="H198" s="214" t="s">
        <v>73</v>
      </c>
      <c r="I198" s="214" t="s">
        <v>78</v>
      </c>
      <c r="J198" s="326"/>
      <c r="K198" s="228" t="s">
        <v>56</v>
      </c>
      <c r="L198" s="214" t="s">
        <v>73</v>
      </c>
      <c r="M198" s="214" t="s">
        <v>78</v>
      </c>
      <c r="N198" s="214" t="s">
        <v>100</v>
      </c>
    </row>
    <row r="199" spans="1:15" ht="409.5" x14ac:dyDescent="0.2">
      <c r="A199" s="274" t="s">
        <v>1637</v>
      </c>
      <c r="B199" s="137" t="s">
        <v>1490</v>
      </c>
      <c r="C199" s="137" t="s">
        <v>1639</v>
      </c>
      <c r="D199" s="164"/>
      <c r="E199" s="164"/>
      <c r="F199" s="164"/>
      <c r="G199" s="164"/>
      <c r="H199" s="250" t="s">
        <v>75</v>
      </c>
      <c r="I199" s="250" t="s">
        <v>121</v>
      </c>
      <c r="J199" s="326"/>
      <c r="K199" s="248" t="s">
        <v>53</v>
      </c>
      <c r="L199" s="250" t="s">
        <v>75</v>
      </c>
      <c r="M199" s="250" t="s">
        <v>121</v>
      </c>
      <c r="N199" s="250" t="s">
        <v>101</v>
      </c>
    </row>
    <row r="200" spans="1:15" ht="54.95" customHeight="1" x14ac:dyDescent="0.2">
      <c r="A200" s="274" t="s">
        <v>2243</v>
      </c>
      <c r="B200" s="137" t="s">
        <v>1490</v>
      </c>
      <c r="C200" s="137" t="s">
        <v>2245</v>
      </c>
      <c r="D200" s="137"/>
      <c r="E200" s="137"/>
      <c r="F200" s="137"/>
      <c r="G200" s="137"/>
      <c r="H200" s="201" t="s">
        <v>77</v>
      </c>
      <c r="I200" s="204" t="s">
        <v>395</v>
      </c>
      <c r="J200" s="326"/>
      <c r="K200" s="223" t="s">
        <v>601</v>
      </c>
      <c r="L200" s="201" t="s">
        <v>77</v>
      </c>
      <c r="M200" s="204" t="s">
        <v>395</v>
      </c>
      <c r="N200" s="201" t="s">
        <v>444</v>
      </c>
    </row>
    <row r="201" spans="1:15" ht="54.95" customHeight="1" x14ac:dyDescent="0.2">
      <c r="A201" s="274" t="s">
        <v>1987</v>
      </c>
      <c r="B201" s="137" t="s">
        <v>1490</v>
      </c>
      <c r="C201" s="137" t="s">
        <v>1989</v>
      </c>
      <c r="D201" s="137"/>
      <c r="E201" s="137"/>
      <c r="F201" s="137"/>
      <c r="G201" s="137"/>
      <c r="H201" s="214" t="s">
        <v>77</v>
      </c>
      <c r="I201" s="214" t="s">
        <v>199</v>
      </c>
      <c r="J201" s="326"/>
      <c r="K201" s="228" t="s">
        <v>336</v>
      </c>
      <c r="L201" s="214" t="s">
        <v>77</v>
      </c>
      <c r="M201" s="214" t="s">
        <v>199</v>
      </c>
      <c r="N201" s="214" t="s">
        <v>338</v>
      </c>
    </row>
    <row r="202" spans="1:15" ht="54.95" customHeight="1" x14ac:dyDescent="0.2">
      <c r="A202" s="274" t="s">
        <v>1916</v>
      </c>
      <c r="B202" s="137" t="s">
        <v>1490</v>
      </c>
      <c r="C202" s="137" t="s">
        <v>1918</v>
      </c>
      <c r="D202" s="137"/>
      <c r="E202" s="137"/>
      <c r="F202" s="137"/>
      <c r="G202" s="137"/>
      <c r="H202" s="214" t="s">
        <v>223</v>
      </c>
      <c r="I202" s="205" t="s">
        <v>121</v>
      </c>
      <c r="J202" s="326"/>
      <c r="K202" s="228" t="s">
        <v>332</v>
      </c>
      <c r="L202" s="214" t="s">
        <v>223</v>
      </c>
      <c r="M202" s="205" t="s">
        <v>121</v>
      </c>
      <c r="N202" s="214" t="s">
        <v>328</v>
      </c>
    </row>
    <row r="203" spans="1:15" ht="54.95" customHeight="1" x14ac:dyDescent="0.2">
      <c r="A203" s="274" t="s">
        <v>2018</v>
      </c>
      <c r="B203" s="137" t="s">
        <v>1490</v>
      </c>
      <c r="C203" s="137" t="s">
        <v>2020</v>
      </c>
      <c r="D203" s="137"/>
      <c r="E203" s="137"/>
      <c r="F203" s="137"/>
      <c r="G203" s="137"/>
      <c r="H203" s="214" t="s">
        <v>77</v>
      </c>
      <c r="I203" s="218" t="s">
        <v>532</v>
      </c>
      <c r="J203" s="326"/>
      <c r="K203" s="228" t="s">
        <v>379</v>
      </c>
      <c r="L203" s="214" t="s">
        <v>77</v>
      </c>
      <c r="M203" s="218" t="s">
        <v>532</v>
      </c>
      <c r="N203" s="214" t="s">
        <v>92</v>
      </c>
    </row>
    <row r="204" spans="1:15" ht="54.95" customHeight="1" x14ac:dyDescent="0.2">
      <c r="A204" s="274" t="s">
        <v>2163</v>
      </c>
      <c r="B204" s="137" t="s">
        <v>1490</v>
      </c>
      <c r="C204" s="137" t="s">
        <v>2020</v>
      </c>
      <c r="D204" s="137"/>
      <c r="E204" s="137"/>
      <c r="F204" s="137"/>
      <c r="G204" s="137"/>
      <c r="H204" s="214" t="s">
        <v>73</v>
      </c>
      <c r="I204" s="214" t="s">
        <v>395</v>
      </c>
      <c r="J204" s="326"/>
      <c r="K204" s="228" t="s">
        <v>443</v>
      </c>
      <c r="L204" s="214" t="s">
        <v>73</v>
      </c>
      <c r="M204" s="214" t="s">
        <v>395</v>
      </c>
      <c r="N204" s="214" t="s">
        <v>444</v>
      </c>
    </row>
    <row r="205" spans="1:15" ht="54.95" customHeight="1" x14ac:dyDescent="0.2">
      <c r="A205" s="274" t="s">
        <v>2011</v>
      </c>
      <c r="B205" s="137" t="s">
        <v>1490</v>
      </c>
      <c r="C205" s="137" t="s">
        <v>2013</v>
      </c>
      <c r="D205" s="137"/>
      <c r="E205" s="137"/>
      <c r="F205" s="137"/>
      <c r="G205" s="137"/>
      <c r="H205" s="214" t="s">
        <v>73</v>
      </c>
      <c r="I205" s="221" t="s">
        <v>199</v>
      </c>
      <c r="J205" s="326"/>
      <c r="K205" s="228" t="s">
        <v>421</v>
      </c>
      <c r="L205" s="214" t="s">
        <v>73</v>
      </c>
      <c r="M205" s="221" t="s">
        <v>199</v>
      </c>
      <c r="N205" s="214" t="s">
        <v>337</v>
      </c>
    </row>
    <row r="206" spans="1:15" ht="54.95" customHeight="1" x14ac:dyDescent="0.2">
      <c r="A206" s="274" t="s">
        <v>2209</v>
      </c>
      <c r="B206" s="137" t="s">
        <v>1490</v>
      </c>
      <c r="C206" s="137" t="s">
        <v>1188</v>
      </c>
      <c r="D206" s="137"/>
      <c r="E206" s="137"/>
      <c r="F206" s="137"/>
      <c r="G206" s="137"/>
      <c r="H206" s="214" t="s">
        <v>666</v>
      </c>
      <c r="I206" s="206" t="s">
        <v>629</v>
      </c>
      <c r="J206" s="326"/>
      <c r="K206" s="214" t="s">
        <v>732</v>
      </c>
      <c r="L206" s="214" t="s">
        <v>666</v>
      </c>
      <c r="M206" s="206" t="s">
        <v>629</v>
      </c>
      <c r="N206" s="214"/>
    </row>
    <row r="207" spans="1:15" ht="54.95" customHeight="1" x14ac:dyDescent="0.2">
      <c r="A207" s="274" t="s">
        <v>2206</v>
      </c>
      <c r="B207" s="137" t="s">
        <v>1490</v>
      </c>
      <c r="C207" s="137" t="s">
        <v>1188</v>
      </c>
      <c r="D207" s="137"/>
      <c r="E207" s="137"/>
      <c r="F207" s="137"/>
      <c r="G207" s="137"/>
      <c r="H207" s="214" t="s">
        <v>75</v>
      </c>
      <c r="I207" s="206" t="s">
        <v>629</v>
      </c>
      <c r="J207" s="326"/>
      <c r="K207" s="228" t="s">
        <v>552</v>
      </c>
      <c r="L207" s="214" t="s">
        <v>75</v>
      </c>
      <c r="M207" s="206" t="s">
        <v>629</v>
      </c>
      <c r="N207" s="214" t="s">
        <v>553</v>
      </c>
    </row>
    <row r="208" spans="1:15" ht="54.95" customHeight="1" x14ac:dyDescent="0.2">
      <c r="A208" s="274" t="s">
        <v>2212</v>
      </c>
      <c r="B208" s="137" t="s">
        <v>1490</v>
      </c>
      <c r="C208" s="137" t="s">
        <v>1188</v>
      </c>
      <c r="D208" s="137"/>
      <c r="E208" s="137"/>
      <c r="F208" s="137"/>
      <c r="G208" s="137"/>
      <c r="H208" s="205" t="s">
        <v>934</v>
      </c>
      <c r="I208" s="206" t="s">
        <v>629</v>
      </c>
      <c r="J208" s="326"/>
      <c r="K208" s="214" t="s">
        <v>816</v>
      </c>
      <c r="L208" s="205" t="s">
        <v>934</v>
      </c>
      <c r="M208" s="206" t="s">
        <v>629</v>
      </c>
      <c r="N208" s="214"/>
      <c r="O208" s="315"/>
    </row>
    <row r="209" spans="1:15" ht="54.95" customHeight="1" x14ac:dyDescent="0.2">
      <c r="A209" s="274" t="s">
        <v>2063</v>
      </c>
      <c r="B209" s="137" t="s">
        <v>1655</v>
      </c>
      <c r="C209" s="137" t="s">
        <v>2065</v>
      </c>
      <c r="D209" s="137"/>
      <c r="E209" s="137"/>
      <c r="F209" s="137"/>
      <c r="G209" s="137"/>
      <c r="H209" s="214" t="s">
        <v>73</v>
      </c>
      <c r="I209" s="214" t="s">
        <v>392</v>
      </c>
      <c r="J209" s="326"/>
      <c r="K209" s="228" t="s">
        <v>391</v>
      </c>
      <c r="L209" s="214" t="s">
        <v>73</v>
      </c>
      <c r="M209" s="214" t="s">
        <v>392</v>
      </c>
      <c r="N209" s="214" t="s">
        <v>393</v>
      </c>
    </row>
    <row r="210" spans="1:15" s="302" customFormat="1" ht="54.95" customHeight="1" x14ac:dyDescent="0.2">
      <c r="A210" s="274" t="s">
        <v>2188</v>
      </c>
      <c r="B210" s="137" t="s">
        <v>1490</v>
      </c>
      <c r="C210" s="137" t="s">
        <v>2190</v>
      </c>
      <c r="D210" s="137"/>
      <c r="E210" s="137"/>
      <c r="F210" s="137"/>
      <c r="G210" s="137"/>
      <c r="H210" s="205" t="s">
        <v>666</v>
      </c>
      <c r="I210" s="205" t="s">
        <v>629</v>
      </c>
      <c r="J210" s="326"/>
      <c r="K210" s="228" t="s">
        <v>554</v>
      </c>
      <c r="L210" s="205" t="s">
        <v>666</v>
      </c>
      <c r="M210" s="205" t="s">
        <v>629</v>
      </c>
      <c r="N210" s="218" t="s">
        <v>555</v>
      </c>
      <c r="O210" s="324"/>
    </row>
    <row r="211" spans="1:15" ht="54.95" customHeight="1" x14ac:dyDescent="0.2">
      <c r="A211" s="274" t="s">
        <v>2199</v>
      </c>
      <c r="B211" s="137" t="s">
        <v>1490</v>
      </c>
      <c r="C211" s="137" t="s">
        <v>2190</v>
      </c>
      <c r="D211" s="137"/>
      <c r="E211" s="137"/>
      <c r="F211" s="137"/>
      <c r="G211" s="137"/>
      <c r="H211" s="201" t="s">
        <v>666</v>
      </c>
      <c r="I211" s="206" t="s">
        <v>629</v>
      </c>
      <c r="J211" s="326"/>
      <c r="K211" s="214" t="s">
        <v>727</v>
      </c>
      <c r="L211" s="201" t="s">
        <v>666</v>
      </c>
      <c r="M211" s="206" t="s">
        <v>629</v>
      </c>
      <c r="N211" s="214"/>
    </row>
    <row r="212" spans="1:15" ht="54.95" customHeight="1" x14ac:dyDescent="0.2">
      <c r="A212" s="274" t="s">
        <v>2204</v>
      </c>
      <c r="B212" s="137" t="s">
        <v>1490</v>
      </c>
      <c r="C212" s="137" t="s">
        <v>2190</v>
      </c>
      <c r="D212" s="137"/>
      <c r="E212" s="137"/>
      <c r="F212" s="137"/>
      <c r="G212" s="137"/>
      <c r="H212" s="201" t="s">
        <v>666</v>
      </c>
      <c r="I212" s="206" t="s">
        <v>815</v>
      </c>
      <c r="J212" s="326"/>
      <c r="K212" s="214" t="s">
        <v>814</v>
      </c>
      <c r="L212" s="201" t="s">
        <v>666</v>
      </c>
      <c r="M212" s="206" t="s">
        <v>815</v>
      </c>
      <c r="N212" s="214"/>
    </row>
    <row r="213" spans="1:15" ht="54.95" customHeight="1" x14ac:dyDescent="0.2">
      <c r="A213" s="274" t="s">
        <v>2056</v>
      </c>
      <c r="B213" s="137" t="s">
        <v>1490</v>
      </c>
      <c r="C213" s="137" t="s">
        <v>2058</v>
      </c>
      <c r="D213" s="137"/>
      <c r="E213" s="137"/>
      <c r="F213" s="137"/>
      <c r="G213" s="137"/>
      <c r="H213" s="214" t="s">
        <v>223</v>
      </c>
      <c r="I213" s="205" t="s">
        <v>330</v>
      </c>
      <c r="J213" s="326"/>
      <c r="K213" s="228" t="s">
        <v>319</v>
      </c>
      <c r="L213" s="214" t="s">
        <v>223</v>
      </c>
      <c r="M213" s="205" t="s">
        <v>330</v>
      </c>
      <c r="N213" s="214" t="s">
        <v>329</v>
      </c>
    </row>
    <row r="214" spans="1:15" ht="54.95" customHeight="1" x14ac:dyDescent="0.2">
      <c r="A214" s="274" t="s">
        <v>2165</v>
      </c>
      <c r="B214" s="137" t="s">
        <v>1490</v>
      </c>
      <c r="C214" s="137" t="s">
        <v>1997</v>
      </c>
      <c r="D214" s="137"/>
      <c r="E214" s="137"/>
      <c r="F214" s="137"/>
      <c r="G214" s="137"/>
      <c r="H214" s="205" t="s">
        <v>223</v>
      </c>
      <c r="I214" s="210" t="s">
        <v>529</v>
      </c>
      <c r="J214" s="326"/>
      <c r="K214" s="228" t="s">
        <v>526</v>
      </c>
      <c r="L214" s="205" t="s">
        <v>223</v>
      </c>
      <c r="M214" s="210" t="s">
        <v>529</v>
      </c>
      <c r="N214" s="214" t="s">
        <v>338</v>
      </c>
    </row>
    <row r="215" spans="1:15" ht="54.95" customHeight="1" x14ac:dyDescent="0.2">
      <c r="A215" s="274" t="s">
        <v>2274</v>
      </c>
      <c r="B215" s="137" t="s">
        <v>1490</v>
      </c>
      <c r="C215" s="137" t="s">
        <v>1997</v>
      </c>
      <c r="D215" s="137"/>
      <c r="E215" s="137"/>
      <c r="F215" s="137"/>
      <c r="G215" s="137"/>
      <c r="H215" s="214" t="s">
        <v>77</v>
      </c>
      <c r="I215" s="225" t="s">
        <v>463</v>
      </c>
      <c r="J215" s="326"/>
      <c r="K215" s="277" t="s">
        <v>739</v>
      </c>
      <c r="L215" s="214" t="s">
        <v>77</v>
      </c>
      <c r="M215" s="225" t="s">
        <v>463</v>
      </c>
      <c r="N215" s="214" t="s">
        <v>22</v>
      </c>
    </row>
    <row r="216" spans="1:15" ht="54.95" customHeight="1" x14ac:dyDescent="0.2">
      <c r="A216" s="274" t="s">
        <v>2359</v>
      </c>
      <c r="B216" s="137" t="e">
        <v>#N/A</v>
      </c>
      <c r="C216" s="137" t="e">
        <v>#N/A</v>
      </c>
      <c r="D216" s="137"/>
      <c r="E216" s="137"/>
      <c r="F216" s="137"/>
      <c r="G216" s="137"/>
      <c r="H216" s="205" t="s">
        <v>73</v>
      </c>
      <c r="I216" s="205" t="s">
        <v>199</v>
      </c>
      <c r="J216" s="326"/>
      <c r="K216" s="228" t="s">
        <v>320</v>
      </c>
      <c r="L216" s="205" t="s">
        <v>73</v>
      </c>
      <c r="M216" s="205" t="s">
        <v>199</v>
      </c>
      <c r="N216" s="214" t="s">
        <v>92</v>
      </c>
    </row>
    <row r="217" spans="1:15" ht="54.95" customHeight="1" x14ac:dyDescent="0.2">
      <c r="A217" s="274" t="s">
        <v>2025</v>
      </c>
      <c r="B217" s="137" t="s">
        <v>1490</v>
      </c>
      <c r="C217" s="137" t="s">
        <v>1965</v>
      </c>
      <c r="D217" s="137"/>
      <c r="E217" s="137"/>
      <c r="F217" s="137"/>
      <c r="G217" s="137"/>
      <c r="H217" s="214" t="s">
        <v>73</v>
      </c>
      <c r="I217" s="205" t="s">
        <v>199</v>
      </c>
      <c r="J217" s="326"/>
      <c r="K217" s="228" t="s">
        <v>484</v>
      </c>
      <c r="L217" s="214" t="s">
        <v>73</v>
      </c>
      <c r="M217" s="205" t="s">
        <v>199</v>
      </c>
      <c r="N217" s="214" t="s">
        <v>92</v>
      </c>
    </row>
    <row r="218" spans="1:15" ht="54.95" customHeight="1" x14ac:dyDescent="0.2">
      <c r="A218" s="274" t="s">
        <v>1922</v>
      </c>
      <c r="B218" s="137" t="s">
        <v>1490</v>
      </c>
      <c r="C218" s="137" t="s">
        <v>1924</v>
      </c>
      <c r="D218" s="137"/>
      <c r="E218" s="137"/>
      <c r="F218" s="137"/>
      <c r="G218" s="137"/>
      <c r="H218" s="214" t="s">
        <v>75</v>
      </c>
      <c r="I218" s="205" t="s">
        <v>121</v>
      </c>
      <c r="J218" s="326"/>
      <c r="K218" s="228" t="s">
        <v>321</v>
      </c>
      <c r="L218" s="214" t="s">
        <v>75</v>
      </c>
      <c r="M218" s="205" t="s">
        <v>121</v>
      </c>
      <c r="N218" s="214" t="s">
        <v>328</v>
      </c>
    </row>
    <row r="219" spans="1:15" ht="54.95" customHeight="1" x14ac:dyDescent="0.2">
      <c r="A219" s="274" t="s">
        <v>1841</v>
      </c>
      <c r="B219" s="137" t="s">
        <v>1490</v>
      </c>
      <c r="C219" s="137" t="s">
        <v>1744</v>
      </c>
      <c r="D219" s="137"/>
      <c r="E219" s="137"/>
      <c r="F219" s="137"/>
      <c r="G219" s="137"/>
      <c r="H219" s="214" t="s">
        <v>175</v>
      </c>
      <c r="I219" s="205" t="s">
        <v>81</v>
      </c>
      <c r="J219" s="326"/>
      <c r="K219" s="228" t="s">
        <v>253</v>
      </c>
      <c r="L219" s="214" t="s">
        <v>175</v>
      </c>
      <c r="M219" s="205" t="s">
        <v>81</v>
      </c>
      <c r="N219" s="214" t="s">
        <v>255</v>
      </c>
    </row>
    <row r="220" spans="1:15" ht="54.95" customHeight="1" x14ac:dyDescent="0.2">
      <c r="A220" s="274" t="s">
        <v>2223</v>
      </c>
      <c r="B220" s="137" t="s">
        <v>1490</v>
      </c>
      <c r="C220" s="137" t="s">
        <v>1744</v>
      </c>
      <c r="D220" s="137"/>
      <c r="E220" s="137"/>
      <c r="F220" s="137"/>
      <c r="G220" s="137"/>
      <c r="H220" s="214" t="s">
        <v>651</v>
      </c>
      <c r="I220" s="264" t="s">
        <v>652</v>
      </c>
      <c r="J220" s="326"/>
      <c r="K220" s="214" t="s">
        <v>777</v>
      </c>
      <c r="L220" s="214" t="s">
        <v>651</v>
      </c>
      <c r="M220" s="264" t="s">
        <v>652</v>
      </c>
      <c r="N220" s="214" t="s">
        <v>650</v>
      </c>
    </row>
    <row r="221" spans="1:15" ht="60" customHeight="1" x14ac:dyDescent="0.2">
      <c r="A221" s="274" t="s">
        <v>1863</v>
      </c>
      <c r="B221" s="137" t="s">
        <v>1490</v>
      </c>
      <c r="C221" s="137" t="s">
        <v>1865</v>
      </c>
      <c r="D221" s="137"/>
      <c r="E221" s="137"/>
      <c r="F221" s="137"/>
      <c r="G221" s="137"/>
      <c r="H221" s="214" t="s">
        <v>380</v>
      </c>
      <c r="I221" s="205" t="s">
        <v>653</v>
      </c>
      <c r="J221" s="326"/>
      <c r="K221" s="223" t="s">
        <v>240</v>
      </c>
      <c r="L221" s="214" t="s">
        <v>380</v>
      </c>
      <c r="M221" s="205" t="s">
        <v>653</v>
      </c>
      <c r="N221" s="205" t="s">
        <v>410</v>
      </c>
    </row>
    <row r="222" spans="1:15" ht="54.95" customHeight="1" x14ac:dyDescent="0.2">
      <c r="A222" s="274" t="s">
        <v>2121</v>
      </c>
      <c r="B222" s="137" t="s">
        <v>1490</v>
      </c>
      <c r="C222" s="137" t="s">
        <v>2123</v>
      </c>
      <c r="D222" s="137"/>
      <c r="E222" s="137"/>
      <c r="F222" s="137"/>
      <c r="G222" s="137"/>
      <c r="H222" s="214" t="s">
        <v>77</v>
      </c>
      <c r="I222" s="227" t="s">
        <v>463</v>
      </c>
      <c r="J222" s="326"/>
      <c r="K222" s="259" t="s">
        <v>461</v>
      </c>
      <c r="L222" s="214" t="s">
        <v>77</v>
      </c>
      <c r="M222" s="227" t="s">
        <v>463</v>
      </c>
      <c r="N222" s="214" t="s">
        <v>531</v>
      </c>
    </row>
    <row r="223" spans="1:15" ht="62.25" customHeight="1" x14ac:dyDescent="0.2">
      <c r="A223" s="274" t="s">
        <v>2143</v>
      </c>
      <c r="B223" s="137" t="s">
        <v>1490</v>
      </c>
      <c r="C223" s="137" t="s">
        <v>1648</v>
      </c>
      <c r="D223" s="137"/>
      <c r="E223" s="137"/>
      <c r="F223" s="137"/>
      <c r="G223" s="137"/>
      <c r="H223" s="214" t="s">
        <v>77</v>
      </c>
      <c r="I223" s="266" t="s">
        <v>529</v>
      </c>
      <c r="J223" s="326"/>
      <c r="K223" s="228" t="s">
        <v>565</v>
      </c>
      <c r="L223" s="214" t="s">
        <v>77</v>
      </c>
      <c r="M223" s="266" t="s">
        <v>529</v>
      </c>
      <c r="N223" s="214" t="s">
        <v>575</v>
      </c>
    </row>
    <row r="224" spans="1:15" ht="54.95" customHeight="1" x14ac:dyDescent="0.2">
      <c r="A224" s="274" t="s">
        <v>2228</v>
      </c>
      <c r="B224" s="137" t="s">
        <v>1490</v>
      </c>
      <c r="C224" s="137" t="s">
        <v>1272</v>
      </c>
      <c r="D224" s="137"/>
      <c r="E224" s="137"/>
      <c r="F224" s="137"/>
      <c r="G224" s="137"/>
      <c r="H224" s="214" t="s">
        <v>77</v>
      </c>
      <c r="I224" s="279" t="s">
        <v>772</v>
      </c>
      <c r="J224" s="326"/>
      <c r="K224" s="228" t="s">
        <v>775</v>
      </c>
      <c r="L224" s="214" t="s">
        <v>77</v>
      </c>
      <c r="M224" s="279" t="s">
        <v>772</v>
      </c>
      <c r="N224" s="214" t="s">
        <v>22</v>
      </c>
    </row>
    <row r="225" spans="1:14" ht="54.95" customHeight="1" x14ac:dyDescent="0.2">
      <c r="A225" s="274" t="s">
        <v>1807</v>
      </c>
      <c r="B225" s="137" t="s">
        <v>1490</v>
      </c>
      <c r="C225" s="137" t="s">
        <v>1311</v>
      </c>
      <c r="D225" s="137"/>
      <c r="E225" s="137"/>
      <c r="F225" s="137"/>
      <c r="G225" s="137"/>
      <c r="H225" s="205" t="s">
        <v>666</v>
      </c>
      <c r="I225" s="206" t="s">
        <v>629</v>
      </c>
      <c r="J225" s="326"/>
      <c r="K225" s="223" t="s">
        <v>718</v>
      </c>
      <c r="L225" s="205" t="s">
        <v>666</v>
      </c>
      <c r="M225" s="206" t="s">
        <v>629</v>
      </c>
      <c r="N225" s="205"/>
    </row>
    <row r="226" spans="1:14" ht="54.95" customHeight="1" x14ac:dyDescent="0.2">
      <c r="A226" s="274" t="s">
        <v>1885</v>
      </c>
      <c r="B226" s="137" t="s">
        <v>1490</v>
      </c>
      <c r="C226" s="137" t="s">
        <v>1887</v>
      </c>
      <c r="D226" s="137"/>
      <c r="E226" s="137"/>
      <c r="F226" s="137"/>
      <c r="G226" s="137"/>
      <c r="H226" s="201" t="s">
        <v>179</v>
      </c>
      <c r="I226" s="233" t="s">
        <v>763</v>
      </c>
      <c r="J226" s="326"/>
      <c r="K226" s="223" t="s">
        <v>766</v>
      </c>
      <c r="L226" s="201" t="s">
        <v>179</v>
      </c>
      <c r="M226" s="233" t="s">
        <v>763</v>
      </c>
      <c r="N226" s="201" t="s">
        <v>208</v>
      </c>
    </row>
    <row r="227" spans="1:14" ht="54.95" customHeight="1" x14ac:dyDescent="0.2">
      <c r="A227" s="274" t="s">
        <v>2287</v>
      </c>
      <c r="B227" s="137" t="s">
        <v>1490</v>
      </c>
      <c r="C227" s="137" t="s">
        <v>1537</v>
      </c>
      <c r="D227" s="137"/>
      <c r="E227" s="137"/>
      <c r="F227" s="137"/>
      <c r="G227" s="137"/>
      <c r="H227" s="205" t="s">
        <v>77</v>
      </c>
      <c r="I227" s="279" t="s">
        <v>857</v>
      </c>
      <c r="J227" s="326"/>
      <c r="K227" s="205" t="s">
        <v>904</v>
      </c>
      <c r="L227" s="205" t="s">
        <v>77</v>
      </c>
      <c r="M227" s="279" t="s">
        <v>857</v>
      </c>
      <c r="N227" s="205"/>
    </row>
    <row r="228" spans="1:14" ht="54.95" customHeight="1" x14ac:dyDescent="0.2">
      <c r="A228" s="274" t="s">
        <v>1771</v>
      </c>
      <c r="B228" s="137" t="s">
        <v>1490</v>
      </c>
      <c r="C228" s="137" t="s">
        <v>1628</v>
      </c>
      <c r="D228" s="137"/>
      <c r="E228" s="137"/>
      <c r="F228" s="137"/>
      <c r="G228" s="137"/>
      <c r="H228" s="214" t="s">
        <v>518</v>
      </c>
      <c r="I228" s="216" t="s">
        <v>395</v>
      </c>
      <c r="J228" s="326"/>
      <c r="K228" s="215" t="s">
        <v>165</v>
      </c>
      <c r="L228" s="214" t="s">
        <v>518</v>
      </c>
      <c r="M228" s="216" t="s">
        <v>395</v>
      </c>
      <c r="N228" s="214" t="s">
        <v>163</v>
      </c>
    </row>
    <row r="229" spans="1:14" ht="54.95" customHeight="1" x14ac:dyDescent="0.2">
      <c r="A229" s="274" t="s">
        <v>2282</v>
      </c>
      <c r="B229" s="137" t="s">
        <v>1490</v>
      </c>
      <c r="C229" s="137" t="s">
        <v>1648</v>
      </c>
      <c r="D229" s="137"/>
      <c r="E229" s="137"/>
      <c r="F229" s="137"/>
      <c r="G229" s="137"/>
      <c r="H229" s="214" t="s">
        <v>651</v>
      </c>
      <c r="I229" s="205" t="s">
        <v>803</v>
      </c>
      <c r="J229" s="326"/>
      <c r="K229" s="214" t="s">
        <v>906</v>
      </c>
      <c r="L229" s="214" t="s">
        <v>651</v>
      </c>
      <c r="M229" s="205" t="s">
        <v>803</v>
      </c>
      <c r="N229" s="214"/>
    </row>
    <row r="230" spans="1:14" ht="54.95" customHeight="1" x14ac:dyDescent="0.2">
      <c r="A230" s="274" t="s">
        <v>2284</v>
      </c>
      <c r="B230" s="137" t="s">
        <v>1490</v>
      </c>
      <c r="C230" s="137" t="s">
        <v>2020</v>
      </c>
      <c r="D230" s="137"/>
      <c r="E230" s="137"/>
      <c r="F230" s="137"/>
      <c r="G230" s="137"/>
      <c r="H230" s="214" t="s">
        <v>666</v>
      </c>
      <c r="I230" s="229" t="s">
        <v>860</v>
      </c>
      <c r="J230" s="326"/>
      <c r="K230" s="214" t="s">
        <v>859</v>
      </c>
      <c r="L230" s="214" t="s">
        <v>666</v>
      </c>
      <c r="M230" s="229" t="s">
        <v>860</v>
      </c>
      <c r="N230" s="214"/>
    </row>
    <row r="231" spans="1:14" ht="54.95" customHeight="1" x14ac:dyDescent="0.2">
      <c r="A231" s="274" t="s">
        <v>2226</v>
      </c>
      <c r="B231" s="137" t="s">
        <v>1490</v>
      </c>
      <c r="C231" s="137" t="s">
        <v>1997</v>
      </c>
      <c r="D231" s="137"/>
      <c r="E231" s="137"/>
      <c r="F231" s="137"/>
      <c r="G231" s="137"/>
      <c r="H231" s="214" t="s">
        <v>77</v>
      </c>
      <c r="I231" s="225" t="s">
        <v>463</v>
      </c>
      <c r="J231" s="326"/>
      <c r="K231" s="277" t="s">
        <v>710</v>
      </c>
      <c r="L231" s="214" t="s">
        <v>77</v>
      </c>
      <c r="M231" s="225" t="s">
        <v>463</v>
      </c>
      <c r="N231" s="214"/>
    </row>
    <row r="232" spans="1:14" ht="54.95" customHeight="1" x14ac:dyDescent="0.2">
      <c r="A232" s="274" t="s">
        <v>2279</v>
      </c>
      <c r="B232" s="137" t="s">
        <v>1490</v>
      </c>
      <c r="C232" s="137" t="s">
        <v>1744</v>
      </c>
      <c r="D232" s="137"/>
      <c r="E232" s="137"/>
      <c r="F232" s="137"/>
      <c r="G232" s="137"/>
      <c r="H232" s="214" t="s">
        <v>651</v>
      </c>
      <c r="I232" s="264" t="s">
        <v>908</v>
      </c>
      <c r="J232" s="326"/>
      <c r="K232" s="214" t="s">
        <v>778</v>
      </c>
      <c r="L232" s="214" t="s">
        <v>651</v>
      </c>
      <c r="M232" s="264" t="s">
        <v>908</v>
      </c>
      <c r="N232" s="214"/>
    </row>
    <row r="233" spans="1:14" s="321" customFormat="1" ht="54.95" customHeight="1" x14ac:dyDescent="0.2"/>
    <row r="234" spans="1:14" s="321" customFormat="1" ht="54.95" customHeight="1" x14ac:dyDescent="0.2"/>
    <row r="235" spans="1:14" s="321" customFormat="1" ht="54.95" customHeight="1" x14ac:dyDescent="0.2"/>
    <row r="236" spans="1:14" ht="15" x14ac:dyDescent="0.2">
      <c r="J236" s="326"/>
    </row>
    <row r="237" spans="1:14" ht="15" x14ac:dyDescent="0.2">
      <c r="J237" s="326"/>
    </row>
    <row r="238" spans="1:14" ht="15" x14ac:dyDescent="0.2">
      <c r="J238" s="326"/>
    </row>
    <row r="239" spans="1:14" ht="15" x14ac:dyDescent="0.2">
      <c r="J239" s="326"/>
    </row>
    <row r="240" spans="1:14" ht="15" x14ac:dyDescent="0.2">
      <c r="J240" s="326"/>
    </row>
    <row r="241" spans="10:10" ht="15" x14ac:dyDescent="0.2">
      <c r="J241" s="326"/>
    </row>
    <row r="242" spans="10:10" ht="15" x14ac:dyDescent="0.2">
      <c r="J242" s="326"/>
    </row>
    <row r="243" spans="10:10" ht="15" x14ac:dyDescent="0.2">
      <c r="J243" s="326"/>
    </row>
    <row r="244" spans="10:10" ht="15" x14ac:dyDescent="0.2">
      <c r="J244" s="326"/>
    </row>
    <row r="245" spans="10:10" ht="15" x14ac:dyDescent="0.2">
      <c r="J245" s="326"/>
    </row>
    <row r="246" spans="10:10" ht="15" x14ac:dyDescent="0.2">
      <c r="J246" s="326"/>
    </row>
    <row r="247" spans="10:10" ht="15" x14ac:dyDescent="0.2">
      <c r="J247" s="326"/>
    </row>
    <row r="248" spans="10:10" ht="15" x14ac:dyDescent="0.2">
      <c r="J248" s="326"/>
    </row>
    <row r="249" spans="10:10" ht="15" x14ac:dyDescent="0.2">
      <c r="J249" s="326"/>
    </row>
    <row r="250" spans="10:10" ht="15" x14ac:dyDescent="0.2">
      <c r="J250" s="326"/>
    </row>
    <row r="251" spans="10:10" ht="15" x14ac:dyDescent="0.2">
      <c r="J251" s="326"/>
    </row>
    <row r="252" spans="10:10" ht="15" x14ac:dyDescent="0.2">
      <c r="J252" s="326"/>
    </row>
    <row r="253" spans="10:10" ht="15" x14ac:dyDescent="0.2">
      <c r="J253" s="326"/>
    </row>
    <row r="254" spans="10:10" ht="15" x14ac:dyDescent="0.2">
      <c r="J254" s="326"/>
    </row>
    <row r="255" spans="10:10" ht="15" x14ac:dyDescent="0.2">
      <c r="J255" s="326"/>
    </row>
    <row r="256" spans="10:10" ht="15" x14ac:dyDescent="0.2">
      <c r="J256" s="326"/>
    </row>
    <row r="257" spans="10:10" ht="15" x14ac:dyDescent="0.2">
      <c r="J257" s="326"/>
    </row>
    <row r="258" spans="10:10" ht="15" x14ac:dyDescent="0.2">
      <c r="J258" s="326"/>
    </row>
    <row r="259" spans="10:10" ht="15" x14ac:dyDescent="0.2">
      <c r="J259" s="326"/>
    </row>
    <row r="260" spans="10:10" ht="15" x14ac:dyDescent="0.2">
      <c r="J260" s="326"/>
    </row>
    <row r="261" spans="10:10" ht="15" x14ac:dyDescent="0.2">
      <c r="J261" s="326"/>
    </row>
    <row r="262" spans="10:10" ht="15" x14ac:dyDescent="0.2">
      <c r="J262" s="326"/>
    </row>
    <row r="263" spans="10:10" ht="15" x14ac:dyDescent="0.2">
      <c r="J263" s="326"/>
    </row>
    <row r="264" spans="10:10" ht="15" x14ac:dyDescent="0.2">
      <c r="J264" s="326"/>
    </row>
    <row r="265" spans="10:10" ht="15" x14ac:dyDescent="0.2">
      <c r="J265" s="326"/>
    </row>
    <row r="266" spans="10:10" ht="15" x14ac:dyDescent="0.2">
      <c r="J266" s="326"/>
    </row>
    <row r="267" spans="10:10" ht="15" x14ac:dyDescent="0.2">
      <c r="J267" s="326"/>
    </row>
    <row r="268" spans="10:10" ht="15" x14ac:dyDescent="0.2">
      <c r="J268" s="326"/>
    </row>
    <row r="269" spans="10:10" ht="15" x14ac:dyDescent="0.2">
      <c r="J269" s="326"/>
    </row>
    <row r="270" spans="10:10" ht="15" x14ac:dyDescent="0.2">
      <c r="J270" s="326"/>
    </row>
    <row r="271" spans="10:10" ht="15" x14ac:dyDescent="0.2">
      <c r="J271" s="326"/>
    </row>
    <row r="272" spans="10:10" ht="15" x14ac:dyDescent="0.2">
      <c r="J272" s="326"/>
    </row>
    <row r="273" spans="10:10" ht="15" x14ac:dyDescent="0.2">
      <c r="J273" s="326"/>
    </row>
    <row r="274" spans="10:10" ht="15" x14ac:dyDescent="0.2">
      <c r="J274" s="326"/>
    </row>
    <row r="275" spans="10:10" ht="15" x14ac:dyDescent="0.2">
      <c r="J275" s="326"/>
    </row>
    <row r="276" spans="10:10" ht="15" x14ac:dyDescent="0.2">
      <c r="J276" s="326"/>
    </row>
    <row r="277" spans="10:10" ht="15" x14ac:dyDescent="0.2">
      <c r="J277" s="326"/>
    </row>
    <row r="278" spans="10:10" ht="15" x14ac:dyDescent="0.2">
      <c r="J278" s="326"/>
    </row>
    <row r="279" spans="10:10" ht="15" x14ac:dyDescent="0.2">
      <c r="J279" s="326"/>
    </row>
    <row r="280" spans="10:10" ht="15" x14ac:dyDescent="0.2">
      <c r="J280" s="326"/>
    </row>
    <row r="281" spans="10:10" ht="15" x14ac:dyDescent="0.2">
      <c r="J281" s="326"/>
    </row>
    <row r="282" spans="10:10" ht="15" x14ac:dyDescent="0.2">
      <c r="J282" s="326"/>
    </row>
    <row r="283" spans="10:10" ht="15" x14ac:dyDescent="0.2">
      <c r="J283" s="326"/>
    </row>
    <row r="284" spans="10:10" ht="15" x14ac:dyDescent="0.2">
      <c r="J284" s="326"/>
    </row>
    <row r="285" spans="10:10" ht="15" x14ac:dyDescent="0.2">
      <c r="J285" s="326"/>
    </row>
    <row r="286" spans="10:10" ht="15" x14ac:dyDescent="0.2">
      <c r="J286" s="326"/>
    </row>
    <row r="287" spans="10:10" ht="15" x14ac:dyDescent="0.2">
      <c r="J287" s="326"/>
    </row>
    <row r="288" spans="10:10" ht="15" x14ac:dyDescent="0.2">
      <c r="J288" s="326"/>
    </row>
    <row r="289" spans="10:10" ht="15" x14ac:dyDescent="0.2">
      <c r="J289" s="326"/>
    </row>
    <row r="290" spans="10:10" ht="15" x14ac:dyDescent="0.2">
      <c r="J290" s="326"/>
    </row>
    <row r="291" spans="10:10" ht="15" x14ac:dyDescent="0.2">
      <c r="J291" s="326"/>
    </row>
    <row r="292" spans="10:10" ht="15" x14ac:dyDescent="0.2">
      <c r="J292" s="326"/>
    </row>
    <row r="293" spans="10:10" ht="15" x14ac:dyDescent="0.2">
      <c r="J293" s="326"/>
    </row>
    <row r="294" spans="10:10" ht="15" x14ac:dyDescent="0.2">
      <c r="J294" s="326"/>
    </row>
    <row r="295" spans="10:10" ht="15" x14ac:dyDescent="0.2">
      <c r="J295" s="326"/>
    </row>
    <row r="296" spans="10:10" ht="15" x14ac:dyDescent="0.2">
      <c r="J296" s="326"/>
    </row>
    <row r="297" spans="10:10" ht="15" x14ac:dyDescent="0.2">
      <c r="J297" s="326"/>
    </row>
    <row r="298" spans="10:10" ht="15" x14ac:dyDescent="0.2">
      <c r="J298" s="326"/>
    </row>
    <row r="299" spans="10:10" ht="15" x14ac:dyDescent="0.2">
      <c r="J299" s="326"/>
    </row>
    <row r="300" spans="10:10" ht="15" x14ac:dyDescent="0.2">
      <c r="J300" s="326"/>
    </row>
    <row r="301" spans="10:10" ht="15" x14ac:dyDescent="0.2">
      <c r="J301" s="326"/>
    </row>
    <row r="302" spans="10:10" ht="15" x14ac:dyDescent="0.2">
      <c r="J302" s="326"/>
    </row>
    <row r="303" spans="10:10" ht="15" x14ac:dyDescent="0.2">
      <c r="J303" s="326"/>
    </row>
    <row r="304" spans="10:10" ht="15" x14ac:dyDescent="0.2">
      <c r="J304" s="326"/>
    </row>
    <row r="305" spans="10:10" ht="15" x14ac:dyDescent="0.2">
      <c r="J305" s="326"/>
    </row>
    <row r="306" spans="10:10" ht="15" x14ac:dyDescent="0.2">
      <c r="J306" s="326"/>
    </row>
    <row r="307" spans="10:10" ht="15" x14ac:dyDescent="0.2">
      <c r="J307" s="326"/>
    </row>
    <row r="308" spans="10:10" ht="15" x14ac:dyDescent="0.2">
      <c r="J308" s="326"/>
    </row>
    <row r="309" spans="10:10" ht="15" x14ac:dyDescent="0.2">
      <c r="J309" s="326"/>
    </row>
    <row r="310" spans="10:10" ht="15" x14ac:dyDescent="0.2">
      <c r="J310" s="326"/>
    </row>
    <row r="311" spans="10:10" ht="15" x14ac:dyDescent="0.2">
      <c r="J311" s="326"/>
    </row>
    <row r="312" spans="10:10" ht="15" x14ac:dyDescent="0.2">
      <c r="J312" s="326"/>
    </row>
    <row r="313" spans="10:10" ht="15" x14ac:dyDescent="0.2">
      <c r="J313" s="326"/>
    </row>
    <row r="314" spans="10:10" ht="15" x14ac:dyDescent="0.2">
      <c r="J314" s="326"/>
    </row>
    <row r="315" spans="10:10" ht="15" x14ac:dyDescent="0.2">
      <c r="J315" s="326"/>
    </row>
    <row r="316" spans="10:10" ht="15" x14ac:dyDescent="0.2">
      <c r="J316" s="326"/>
    </row>
    <row r="317" spans="10:10" ht="15" x14ac:dyDescent="0.2">
      <c r="J317" s="326"/>
    </row>
    <row r="318" spans="10:10" ht="15" x14ac:dyDescent="0.2">
      <c r="J318" s="326"/>
    </row>
    <row r="319" spans="10:10" ht="15" x14ac:dyDescent="0.2">
      <c r="J319" s="326"/>
    </row>
    <row r="320" spans="10:10" ht="15" x14ac:dyDescent="0.2">
      <c r="J320" s="326"/>
    </row>
    <row r="321" spans="10:10" ht="15" x14ac:dyDescent="0.2">
      <c r="J321" s="326"/>
    </row>
    <row r="322" spans="10:10" ht="15" x14ac:dyDescent="0.2">
      <c r="J322" s="326"/>
    </row>
    <row r="323" spans="10:10" ht="15" x14ac:dyDescent="0.2">
      <c r="J323" s="326"/>
    </row>
    <row r="324" spans="10:10" ht="15" x14ac:dyDescent="0.2">
      <c r="J324" s="326"/>
    </row>
    <row r="325" spans="10:10" ht="15" x14ac:dyDescent="0.2">
      <c r="J325" s="326"/>
    </row>
    <row r="326" spans="10:10" ht="15" x14ac:dyDescent="0.2">
      <c r="J326" s="326"/>
    </row>
    <row r="327" spans="10:10" ht="15" x14ac:dyDescent="0.2">
      <c r="J327" s="326"/>
    </row>
    <row r="328" spans="10:10" ht="15" x14ac:dyDescent="0.2">
      <c r="J328" s="326"/>
    </row>
    <row r="329" spans="10:10" ht="15" x14ac:dyDescent="0.2">
      <c r="J329" s="326"/>
    </row>
    <row r="330" spans="10:10" ht="15" x14ac:dyDescent="0.2">
      <c r="J330" s="326"/>
    </row>
    <row r="331" spans="10:10" ht="15" x14ac:dyDescent="0.2">
      <c r="J331" s="326"/>
    </row>
    <row r="332" spans="10:10" ht="15" x14ac:dyDescent="0.2">
      <c r="J332" s="326"/>
    </row>
    <row r="333" spans="10:10" ht="15" x14ac:dyDescent="0.2">
      <c r="J333" s="326"/>
    </row>
    <row r="334" spans="10:10" ht="15" x14ac:dyDescent="0.2">
      <c r="J334" s="326"/>
    </row>
    <row r="335" spans="10:10" ht="15" x14ac:dyDescent="0.2">
      <c r="J335" s="326"/>
    </row>
    <row r="336" spans="10:10" ht="15" x14ac:dyDescent="0.2">
      <c r="J336" s="326"/>
    </row>
    <row r="337" spans="10:10" ht="15" x14ac:dyDescent="0.2">
      <c r="J337" s="326"/>
    </row>
    <row r="338" spans="10:10" ht="15" x14ac:dyDescent="0.2">
      <c r="J338" s="326"/>
    </row>
    <row r="339" spans="10:10" ht="15" x14ac:dyDescent="0.2">
      <c r="J339" s="326"/>
    </row>
    <row r="340" spans="10:10" ht="15" x14ac:dyDescent="0.2">
      <c r="J340" s="326"/>
    </row>
    <row r="341" spans="10:10" ht="15" x14ac:dyDescent="0.2">
      <c r="J341" s="326"/>
    </row>
    <row r="342" spans="10:10" ht="15" x14ac:dyDescent="0.2">
      <c r="J342" s="326"/>
    </row>
    <row r="343" spans="10:10" ht="15" x14ac:dyDescent="0.2">
      <c r="J343" s="326"/>
    </row>
    <row r="344" spans="10:10" ht="15" x14ac:dyDescent="0.2">
      <c r="J344" s="326"/>
    </row>
    <row r="345" spans="10:10" ht="15" x14ac:dyDescent="0.2">
      <c r="J345" s="326"/>
    </row>
    <row r="346" spans="10:10" ht="15" x14ac:dyDescent="0.2">
      <c r="J346" s="326"/>
    </row>
    <row r="347" spans="10:10" ht="15" x14ac:dyDescent="0.2">
      <c r="J347" s="326"/>
    </row>
    <row r="348" spans="10:10" ht="15" x14ac:dyDescent="0.2">
      <c r="J348" s="326"/>
    </row>
    <row r="349" spans="10:10" ht="15" x14ac:dyDescent="0.2">
      <c r="J349" s="326"/>
    </row>
    <row r="350" spans="10:10" ht="15" x14ac:dyDescent="0.2">
      <c r="J350" s="326"/>
    </row>
    <row r="351" spans="10:10" ht="15" x14ac:dyDescent="0.2">
      <c r="J351" s="326"/>
    </row>
    <row r="352" spans="10:10" ht="15" x14ac:dyDescent="0.2">
      <c r="J352" s="326"/>
    </row>
    <row r="353" spans="10:10" ht="15" x14ac:dyDescent="0.2">
      <c r="J353" s="326"/>
    </row>
    <row r="354" spans="10:10" ht="15" x14ac:dyDescent="0.2">
      <c r="J354" s="326"/>
    </row>
    <row r="355" spans="10:10" ht="15" x14ac:dyDescent="0.2">
      <c r="J355" s="326"/>
    </row>
    <row r="356" spans="10:10" ht="15" x14ac:dyDescent="0.2">
      <c r="J356" s="326"/>
    </row>
    <row r="357" spans="10:10" ht="15" x14ac:dyDescent="0.2">
      <c r="J357" s="326"/>
    </row>
    <row r="358" spans="10:10" ht="15" x14ac:dyDescent="0.2">
      <c r="J358" s="326"/>
    </row>
    <row r="359" spans="10:10" ht="15" x14ac:dyDescent="0.2">
      <c r="J359" s="326"/>
    </row>
    <row r="360" spans="10:10" ht="15" x14ac:dyDescent="0.2">
      <c r="J360" s="326"/>
    </row>
    <row r="361" spans="10:10" ht="15" x14ac:dyDescent="0.2">
      <c r="J361" s="326"/>
    </row>
    <row r="362" spans="10:10" ht="15" x14ac:dyDescent="0.2">
      <c r="J362" s="326"/>
    </row>
    <row r="363" spans="10:10" ht="15" x14ac:dyDescent="0.2">
      <c r="J363" s="326"/>
    </row>
    <row r="364" spans="10:10" ht="15" x14ac:dyDescent="0.2">
      <c r="J364" s="326"/>
    </row>
    <row r="365" spans="10:10" ht="15" x14ac:dyDescent="0.2">
      <c r="J365" s="326"/>
    </row>
    <row r="366" spans="10:10" ht="15" x14ac:dyDescent="0.2">
      <c r="J366" s="326"/>
    </row>
    <row r="367" spans="10:10" ht="15" x14ac:dyDescent="0.2">
      <c r="J367" s="326"/>
    </row>
    <row r="368" spans="10:10" ht="15" x14ac:dyDescent="0.2">
      <c r="J368" s="326"/>
    </row>
    <row r="369" spans="10:10" ht="15" x14ac:dyDescent="0.2">
      <c r="J369" s="326"/>
    </row>
    <row r="370" spans="10:10" ht="15" x14ac:dyDescent="0.2">
      <c r="J370" s="326"/>
    </row>
    <row r="371" spans="10:10" ht="15" x14ac:dyDescent="0.2">
      <c r="J371" s="326"/>
    </row>
    <row r="372" spans="10:10" ht="15" x14ac:dyDescent="0.2">
      <c r="J372" s="326"/>
    </row>
    <row r="373" spans="10:10" ht="15" x14ac:dyDescent="0.2">
      <c r="J373" s="326"/>
    </row>
    <row r="374" spans="10:10" ht="15" x14ac:dyDescent="0.2">
      <c r="J374" s="326"/>
    </row>
    <row r="375" spans="10:10" ht="15" x14ac:dyDescent="0.2">
      <c r="J375" s="326"/>
    </row>
    <row r="376" spans="10:10" ht="15" x14ac:dyDescent="0.2">
      <c r="J376" s="326"/>
    </row>
    <row r="377" spans="10:10" ht="15" x14ac:dyDescent="0.2">
      <c r="J377" s="326"/>
    </row>
    <row r="378" spans="10:10" ht="15" x14ac:dyDescent="0.2">
      <c r="J378" s="326"/>
    </row>
    <row r="379" spans="10:10" ht="15" x14ac:dyDescent="0.2">
      <c r="J379" s="326"/>
    </row>
    <row r="380" spans="10:10" ht="15" x14ac:dyDescent="0.2">
      <c r="J380" s="326"/>
    </row>
    <row r="381" spans="10:10" ht="15" x14ac:dyDescent="0.2">
      <c r="J381" s="326"/>
    </row>
    <row r="382" spans="10:10" ht="15" x14ac:dyDescent="0.2">
      <c r="J382" s="326"/>
    </row>
    <row r="383" spans="10:10" ht="15" x14ac:dyDescent="0.2">
      <c r="J383" s="326"/>
    </row>
    <row r="384" spans="10:10" ht="15" x14ac:dyDescent="0.2">
      <c r="J384" s="326"/>
    </row>
    <row r="385" spans="10:10" ht="15" x14ac:dyDescent="0.2">
      <c r="J385" s="326"/>
    </row>
    <row r="386" spans="10:10" ht="15" x14ac:dyDescent="0.2">
      <c r="J386" s="326"/>
    </row>
    <row r="387" spans="10:10" ht="15" x14ac:dyDescent="0.2">
      <c r="J387" s="326"/>
    </row>
    <row r="388" spans="10:10" ht="15" x14ac:dyDescent="0.2">
      <c r="J388" s="326"/>
    </row>
    <row r="389" spans="10:10" ht="15" x14ac:dyDescent="0.2">
      <c r="J389" s="326"/>
    </row>
    <row r="390" spans="10:10" ht="15" x14ac:dyDescent="0.2">
      <c r="J390" s="326"/>
    </row>
    <row r="391" spans="10:10" ht="15" x14ac:dyDescent="0.2">
      <c r="J391" s="326"/>
    </row>
    <row r="392" spans="10:10" ht="15" x14ac:dyDescent="0.2">
      <c r="J392" s="326"/>
    </row>
    <row r="393" spans="10:10" ht="15" x14ac:dyDescent="0.2">
      <c r="J393" s="326"/>
    </row>
    <row r="394" spans="10:10" ht="15" x14ac:dyDescent="0.2">
      <c r="J394" s="326"/>
    </row>
    <row r="395" spans="10:10" ht="15" x14ac:dyDescent="0.2">
      <c r="J395" s="326"/>
    </row>
    <row r="396" spans="10:10" ht="15" x14ac:dyDescent="0.2">
      <c r="J396" s="326"/>
    </row>
    <row r="397" spans="10:10" ht="15" x14ac:dyDescent="0.2">
      <c r="J397" s="326"/>
    </row>
    <row r="398" spans="10:10" ht="15" x14ac:dyDescent="0.2">
      <c r="J398" s="326"/>
    </row>
    <row r="399" spans="10:10" ht="15" x14ac:dyDescent="0.2">
      <c r="J399" s="326"/>
    </row>
    <row r="400" spans="10:10" ht="15" x14ac:dyDescent="0.2">
      <c r="J400" s="326"/>
    </row>
    <row r="401" spans="10:10" ht="15" x14ac:dyDescent="0.2">
      <c r="J401" s="326"/>
    </row>
    <row r="402" spans="10:10" ht="15" x14ac:dyDescent="0.2">
      <c r="J402" s="326"/>
    </row>
    <row r="403" spans="10:10" ht="15" x14ac:dyDescent="0.2">
      <c r="J403" s="326"/>
    </row>
    <row r="404" spans="10:10" ht="15" x14ac:dyDescent="0.2">
      <c r="J404" s="326"/>
    </row>
    <row r="405" spans="10:10" ht="15" x14ac:dyDescent="0.2">
      <c r="J405" s="326"/>
    </row>
    <row r="406" spans="10:10" ht="15" x14ac:dyDescent="0.2">
      <c r="J406" s="326"/>
    </row>
    <row r="407" spans="10:10" ht="15" x14ac:dyDescent="0.2">
      <c r="J407" s="326"/>
    </row>
    <row r="408" spans="10:10" ht="15" x14ac:dyDescent="0.2">
      <c r="J408" s="326"/>
    </row>
    <row r="409" spans="10:10" ht="15" x14ac:dyDescent="0.2">
      <c r="J409" s="326"/>
    </row>
    <row r="410" spans="10:10" ht="15" x14ac:dyDescent="0.2">
      <c r="J410" s="326"/>
    </row>
    <row r="411" spans="10:10" ht="15" x14ac:dyDescent="0.2">
      <c r="J411" s="326"/>
    </row>
    <row r="412" spans="10:10" ht="15" x14ac:dyDescent="0.2">
      <c r="J412" s="326"/>
    </row>
    <row r="413" spans="10:10" ht="15" x14ac:dyDescent="0.2">
      <c r="J413" s="326"/>
    </row>
    <row r="414" spans="10:10" ht="15" x14ac:dyDescent="0.2">
      <c r="J414" s="326"/>
    </row>
    <row r="415" spans="10:10" ht="15" x14ac:dyDescent="0.2">
      <c r="J415" s="326"/>
    </row>
    <row r="416" spans="10:10" ht="15" x14ac:dyDescent="0.2">
      <c r="J416" s="326"/>
    </row>
    <row r="417" spans="10:10" ht="15" x14ac:dyDescent="0.2">
      <c r="J417" s="326"/>
    </row>
    <row r="418" spans="10:10" ht="15" x14ac:dyDescent="0.2">
      <c r="J418" s="326"/>
    </row>
    <row r="419" spans="10:10" ht="15" x14ac:dyDescent="0.2">
      <c r="J419" s="326"/>
    </row>
    <row r="420" spans="10:10" ht="15" x14ac:dyDescent="0.2">
      <c r="J420" s="326"/>
    </row>
    <row r="421" spans="10:10" ht="15" x14ac:dyDescent="0.2">
      <c r="J421" s="326"/>
    </row>
    <row r="422" spans="10:10" ht="15" x14ac:dyDescent="0.2">
      <c r="J422" s="326"/>
    </row>
    <row r="423" spans="10:10" ht="15" x14ac:dyDescent="0.2">
      <c r="J423" s="326"/>
    </row>
    <row r="424" spans="10:10" ht="15" x14ac:dyDescent="0.2">
      <c r="J424" s="326"/>
    </row>
    <row r="425" spans="10:10" ht="15" x14ac:dyDescent="0.2">
      <c r="J425" s="326"/>
    </row>
    <row r="426" spans="10:10" ht="15" x14ac:dyDescent="0.2">
      <c r="J426" s="326"/>
    </row>
    <row r="427" spans="10:10" ht="15" x14ac:dyDescent="0.2">
      <c r="J427" s="326"/>
    </row>
    <row r="428" spans="10:10" ht="15" x14ac:dyDescent="0.2">
      <c r="J428" s="326"/>
    </row>
    <row r="429" spans="10:10" ht="15" x14ac:dyDescent="0.2">
      <c r="J429" s="326"/>
    </row>
    <row r="430" spans="10:10" ht="15" x14ac:dyDescent="0.2">
      <c r="J430" s="326"/>
    </row>
    <row r="431" spans="10:10" ht="15" x14ac:dyDescent="0.2">
      <c r="J431" s="326"/>
    </row>
    <row r="432" spans="10:10" ht="15" x14ac:dyDescent="0.2">
      <c r="J432" s="326"/>
    </row>
    <row r="433" spans="10:10" ht="15" x14ac:dyDescent="0.2">
      <c r="J433" s="326"/>
    </row>
    <row r="434" spans="10:10" ht="15" x14ac:dyDescent="0.2">
      <c r="J434" s="326"/>
    </row>
    <row r="435" spans="10:10" ht="15" x14ac:dyDescent="0.2">
      <c r="J435" s="326"/>
    </row>
    <row r="436" spans="10:10" ht="15" x14ac:dyDescent="0.2">
      <c r="J436" s="326"/>
    </row>
    <row r="437" spans="10:10" ht="15" x14ac:dyDescent="0.2">
      <c r="J437" s="326"/>
    </row>
    <row r="438" spans="10:10" ht="15" x14ac:dyDescent="0.2">
      <c r="J438" s="326"/>
    </row>
    <row r="439" spans="10:10" ht="15" x14ac:dyDescent="0.2">
      <c r="J439" s="326"/>
    </row>
    <row r="440" spans="10:10" ht="15" x14ac:dyDescent="0.2">
      <c r="J440" s="326"/>
    </row>
    <row r="441" spans="10:10" ht="15" x14ac:dyDescent="0.2">
      <c r="J441" s="326"/>
    </row>
    <row r="442" spans="10:10" ht="15" x14ac:dyDescent="0.2">
      <c r="J442" s="326"/>
    </row>
    <row r="443" spans="10:10" ht="15" x14ac:dyDescent="0.2">
      <c r="J443" s="326"/>
    </row>
    <row r="444" spans="10:10" ht="15" x14ac:dyDescent="0.2">
      <c r="J444" s="326"/>
    </row>
    <row r="445" spans="10:10" ht="15" x14ac:dyDescent="0.2">
      <c r="J445" s="326"/>
    </row>
    <row r="446" spans="10:10" ht="15" x14ac:dyDescent="0.2">
      <c r="J446" s="326"/>
    </row>
    <row r="447" spans="10:10" ht="15" x14ac:dyDescent="0.2">
      <c r="J447" s="326"/>
    </row>
    <row r="448" spans="10:10" ht="15" x14ac:dyDescent="0.2">
      <c r="J448" s="326"/>
    </row>
    <row r="449" spans="10:10" ht="15" x14ac:dyDescent="0.2">
      <c r="J449" s="326"/>
    </row>
    <row r="450" spans="10:10" ht="15" x14ac:dyDescent="0.2">
      <c r="J450" s="326"/>
    </row>
    <row r="451" spans="10:10" ht="15" x14ac:dyDescent="0.2">
      <c r="J451" s="326"/>
    </row>
    <row r="452" spans="10:10" ht="15" x14ac:dyDescent="0.2">
      <c r="J452" s="326"/>
    </row>
    <row r="453" spans="10:10" ht="15" x14ac:dyDescent="0.2">
      <c r="J453" s="326"/>
    </row>
    <row r="454" spans="10:10" ht="15" x14ac:dyDescent="0.2">
      <c r="J454" s="326"/>
    </row>
    <row r="455" spans="10:10" ht="15" x14ac:dyDescent="0.2">
      <c r="J455" s="326"/>
    </row>
    <row r="456" spans="10:10" ht="15" x14ac:dyDescent="0.2">
      <c r="J456" s="326"/>
    </row>
    <row r="457" spans="10:10" ht="15" x14ac:dyDescent="0.2">
      <c r="J457" s="326"/>
    </row>
    <row r="458" spans="10:10" ht="15" x14ac:dyDescent="0.2">
      <c r="J458" s="326"/>
    </row>
    <row r="459" spans="10:10" ht="15" x14ac:dyDescent="0.2">
      <c r="J459" s="326"/>
    </row>
    <row r="460" spans="10:10" ht="15" x14ac:dyDescent="0.2">
      <c r="J460" s="326"/>
    </row>
    <row r="461" spans="10:10" ht="15" x14ac:dyDescent="0.2">
      <c r="J461" s="326"/>
    </row>
    <row r="462" spans="10:10" ht="15" x14ac:dyDescent="0.2">
      <c r="J462" s="326"/>
    </row>
    <row r="463" spans="10:10" ht="15" x14ac:dyDescent="0.2">
      <c r="J463" s="326"/>
    </row>
    <row r="464" spans="10:10" ht="15" x14ac:dyDescent="0.2">
      <c r="J464" s="326"/>
    </row>
    <row r="465" spans="10:10" ht="15" x14ac:dyDescent="0.2">
      <c r="J465" s="326"/>
    </row>
    <row r="466" spans="10:10" ht="15" x14ac:dyDescent="0.2">
      <c r="J466" s="326"/>
    </row>
    <row r="467" spans="10:10" ht="15" x14ac:dyDescent="0.2">
      <c r="J467" s="326"/>
    </row>
    <row r="468" spans="10:10" ht="15" x14ac:dyDescent="0.2">
      <c r="J468" s="326"/>
    </row>
    <row r="469" spans="10:10" ht="15" x14ac:dyDescent="0.2">
      <c r="J469" s="326"/>
    </row>
    <row r="470" spans="10:10" ht="15" x14ac:dyDescent="0.2">
      <c r="J470" s="326"/>
    </row>
    <row r="471" spans="10:10" ht="15" x14ac:dyDescent="0.2">
      <c r="J471" s="326"/>
    </row>
    <row r="472" spans="10:10" ht="15" x14ac:dyDescent="0.2">
      <c r="J472" s="326"/>
    </row>
    <row r="473" spans="10:10" ht="15" x14ac:dyDescent="0.2">
      <c r="J473" s="326"/>
    </row>
    <row r="474" spans="10:10" ht="15" x14ac:dyDescent="0.2">
      <c r="J474" s="326"/>
    </row>
    <row r="475" spans="10:10" ht="15" x14ac:dyDescent="0.2">
      <c r="J475" s="326"/>
    </row>
    <row r="476" spans="10:10" ht="15" x14ac:dyDescent="0.2">
      <c r="J476" s="326"/>
    </row>
    <row r="477" spans="10:10" ht="15" x14ac:dyDescent="0.2">
      <c r="J477" s="326"/>
    </row>
    <row r="478" spans="10:10" ht="15" x14ac:dyDescent="0.2">
      <c r="J478" s="326"/>
    </row>
    <row r="479" spans="10:10" ht="15" x14ac:dyDescent="0.2">
      <c r="J479" s="326"/>
    </row>
    <row r="480" spans="10:10" ht="15" x14ac:dyDescent="0.2">
      <c r="J480" s="326"/>
    </row>
    <row r="481" spans="10:10" ht="15" x14ac:dyDescent="0.2">
      <c r="J481" s="326"/>
    </row>
    <row r="482" spans="10:10" ht="15" x14ac:dyDescent="0.2">
      <c r="J482" s="326"/>
    </row>
    <row r="483" spans="10:10" ht="15" x14ac:dyDescent="0.2">
      <c r="J483" s="326"/>
    </row>
    <row r="484" spans="10:10" ht="15" x14ac:dyDescent="0.2">
      <c r="J484" s="326"/>
    </row>
    <row r="485" spans="10:10" ht="15" x14ac:dyDescent="0.2">
      <c r="J485" s="326"/>
    </row>
    <row r="486" spans="10:10" ht="15" x14ac:dyDescent="0.2">
      <c r="J486" s="326"/>
    </row>
    <row r="487" spans="10:10" ht="15" x14ac:dyDescent="0.2">
      <c r="J487" s="326"/>
    </row>
    <row r="488" spans="10:10" ht="15" x14ac:dyDescent="0.2">
      <c r="J488" s="326"/>
    </row>
    <row r="489" spans="10:10" ht="15" x14ac:dyDescent="0.2">
      <c r="J489" s="326"/>
    </row>
    <row r="490" spans="10:10" ht="15" x14ac:dyDescent="0.2">
      <c r="J490" s="326"/>
    </row>
    <row r="491" spans="10:10" ht="15" x14ac:dyDescent="0.2">
      <c r="J491" s="326"/>
    </row>
    <row r="492" spans="10:10" ht="15" x14ac:dyDescent="0.2">
      <c r="J492" s="326"/>
    </row>
    <row r="493" spans="10:10" ht="15" x14ac:dyDescent="0.2">
      <c r="J493" s="326"/>
    </row>
    <row r="494" spans="10:10" ht="15" x14ac:dyDescent="0.2">
      <c r="J494" s="326"/>
    </row>
    <row r="495" spans="10:10" ht="15" x14ac:dyDescent="0.2">
      <c r="J495" s="326"/>
    </row>
    <row r="496" spans="10:10" ht="15" x14ac:dyDescent="0.2">
      <c r="J496" s="326"/>
    </row>
    <row r="497" spans="10:10" ht="15" x14ac:dyDescent="0.2">
      <c r="J497" s="326"/>
    </row>
    <row r="498" spans="10:10" ht="15" x14ac:dyDescent="0.2">
      <c r="J498" s="326"/>
    </row>
    <row r="499" spans="10:10" ht="15" x14ac:dyDescent="0.2">
      <c r="J499" s="326"/>
    </row>
    <row r="500" spans="10:10" ht="15" x14ac:dyDescent="0.2">
      <c r="J500" s="326"/>
    </row>
    <row r="501" spans="10:10" ht="15" x14ac:dyDescent="0.2">
      <c r="J501" s="326"/>
    </row>
    <row r="502" spans="10:10" ht="15" x14ac:dyDescent="0.2">
      <c r="J502" s="326"/>
    </row>
    <row r="503" spans="10:10" ht="15" x14ac:dyDescent="0.2">
      <c r="J503" s="326"/>
    </row>
    <row r="504" spans="10:10" ht="15" x14ac:dyDescent="0.2">
      <c r="J504" s="326"/>
    </row>
    <row r="505" spans="10:10" ht="15" x14ac:dyDescent="0.2">
      <c r="J505" s="326"/>
    </row>
    <row r="506" spans="10:10" ht="15" x14ac:dyDescent="0.2">
      <c r="J506" s="326"/>
    </row>
    <row r="507" spans="10:10" ht="15" x14ac:dyDescent="0.2">
      <c r="J507" s="326"/>
    </row>
    <row r="508" spans="10:10" ht="15" x14ac:dyDescent="0.2">
      <c r="J508" s="326"/>
    </row>
    <row r="509" spans="10:10" ht="15" x14ac:dyDescent="0.2">
      <c r="J509" s="326"/>
    </row>
    <row r="510" spans="10:10" ht="15" x14ac:dyDescent="0.2">
      <c r="J510" s="326"/>
    </row>
    <row r="511" spans="10:10" ht="15" x14ac:dyDescent="0.2">
      <c r="J511" s="326"/>
    </row>
    <row r="512" spans="10:10" ht="15" x14ac:dyDescent="0.2">
      <c r="J512" s="326"/>
    </row>
    <row r="513" spans="10:10" ht="15" x14ac:dyDescent="0.2">
      <c r="J513" s="326"/>
    </row>
    <row r="514" spans="10:10" ht="15" x14ac:dyDescent="0.2">
      <c r="J514" s="326"/>
    </row>
    <row r="515" spans="10:10" ht="15" x14ac:dyDescent="0.2">
      <c r="J515" s="326"/>
    </row>
    <row r="516" spans="10:10" ht="15" x14ac:dyDescent="0.2">
      <c r="J516" s="326"/>
    </row>
    <row r="517" spans="10:10" ht="15" x14ac:dyDescent="0.2">
      <c r="J517" s="326"/>
    </row>
    <row r="518" spans="10:10" ht="15" x14ac:dyDescent="0.2">
      <c r="J518" s="326"/>
    </row>
    <row r="519" spans="10:10" ht="15" x14ac:dyDescent="0.2">
      <c r="J519" s="326"/>
    </row>
    <row r="520" spans="10:10" ht="15" x14ac:dyDescent="0.2">
      <c r="J520" s="326"/>
    </row>
    <row r="521" spans="10:10" ht="15" x14ac:dyDescent="0.2">
      <c r="J521" s="326"/>
    </row>
    <row r="522" spans="10:10" ht="15" x14ac:dyDescent="0.2">
      <c r="J522" s="326"/>
    </row>
    <row r="523" spans="10:10" ht="15" x14ac:dyDescent="0.2">
      <c r="J523" s="326"/>
    </row>
    <row r="524" spans="10:10" ht="15" x14ac:dyDescent="0.2">
      <c r="J524" s="326"/>
    </row>
    <row r="525" spans="10:10" ht="15" x14ac:dyDescent="0.2">
      <c r="J525" s="326"/>
    </row>
    <row r="526" spans="10:10" ht="15" x14ac:dyDescent="0.2">
      <c r="J526" s="326"/>
    </row>
    <row r="527" spans="10:10" ht="15" x14ac:dyDescent="0.2">
      <c r="J527" s="326"/>
    </row>
    <row r="528" spans="10:10" ht="15" x14ac:dyDescent="0.2">
      <c r="J528" s="326"/>
    </row>
    <row r="529" spans="10:10" ht="15" x14ac:dyDescent="0.2">
      <c r="J529" s="326"/>
    </row>
    <row r="530" spans="10:10" ht="15" x14ac:dyDescent="0.2">
      <c r="J530" s="326"/>
    </row>
    <row r="531" spans="10:10" ht="15" x14ac:dyDescent="0.2">
      <c r="J531" s="326"/>
    </row>
    <row r="532" spans="10:10" ht="15" x14ac:dyDescent="0.2">
      <c r="J532" s="326"/>
    </row>
    <row r="533" spans="10:10" ht="15" x14ac:dyDescent="0.2">
      <c r="J533" s="326"/>
    </row>
    <row r="534" spans="10:10" ht="15" x14ac:dyDescent="0.2">
      <c r="J534" s="326"/>
    </row>
    <row r="535" spans="10:10" ht="15" x14ac:dyDescent="0.2">
      <c r="J535" s="326"/>
    </row>
    <row r="536" spans="10:10" ht="15" x14ac:dyDescent="0.2">
      <c r="J536" s="326"/>
    </row>
    <row r="537" spans="10:10" ht="15" x14ac:dyDescent="0.2">
      <c r="J537" s="326"/>
    </row>
    <row r="538" spans="10:10" ht="15" x14ac:dyDescent="0.2">
      <c r="J538" s="326"/>
    </row>
    <row r="539" spans="10:10" ht="15" x14ac:dyDescent="0.2">
      <c r="J539" s="326"/>
    </row>
    <row r="540" spans="10:10" ht="15" x14ac:dyDescent="0.2">
      <c r="J540" s="326"/>
    </row>
    <row r="541" spans="10:10" ht="15" x14ac:dyDescent="0.2">
      <c r="J541" s="326"/>
    </row>
    <row r="542" spans="10:10" ht="15" x14ac:dyDescent="0.2">
      <c r="J542" s="326"/>
    </row>
    <row r="543" spans="10:10" ht="15" x14ac:dyDescent="0.2">
      <c r="J543" s="326"/>
    </row>
    <row r="544" spans="10:10" ht="15" x14ac:dyDescent="0.2">
      <c r="J544" s="326"/>
    </row>
    <row r="545" spans="10:10" ht="15" x14ac:dyDescent="0.2">
      <c r="J545" s="326"/>
    </row>
    <row r="546" spans="10:10" ht="15" x14ac:dyDescent="0.2">
      <c r="J546" s="326"/>
    </row>
    <row r="547" spans="10:10" ht="15" x14ac:dyDescent="0.2">
      <c r="J547" s="326"/>
    </row>
    <row r="548" spans="10:10" ht="15" x14ac:dyDescent="0.2">
      <c r="J548" s="326"/>
    </row>
    <row r="549" spans="10:10" ht="15" x14ac:dyDescent="0.2">
      <c r="J549" s="326"/>
    </row>
    <row r="550" spans="10:10" ht="15" x14ac:dyDescent="0.2">
      <c r="J550" s="326"/>
    </row>
    <row r="551" spans="10:10" ht="15" x14ac:dyDescent="0.2">
      <c r="J551" s="326"/>
    </row>
    <row r="552" spans="10:10" ht="15" x14ac:dyDescent="0.2">
      <c r="J552" s="326"/>
    </row>
    <row r="553" spans="10:10" ht="15" x14ac:dyDescent="0.2">
      <c r="J553" s="326"/>
    </row>
    <row r="554" spans="10:10" ht="15" x14ac:dyDescent="0.2">
      <c r="J554" s="326"/>
    </row>
    <row r="555" spans="10:10" ht="15" x14ac:dyDescent="0.2">
      <c r="J555" s="326"/>
    </row>
    <row r="556" spans="10:10" ht="15" x14ac:dyDescent="0.2">
      <c r="J556" s="326"/>
    </row>
    <row r="557" spans="10:10" ht="15" x14ac:dyDescent="0.2">
      <c r="J557" s="326"/>
    </row>
  </sheetData>
  <sortState ref="A4:AG44">
    <sortCondition ref="C4:C44"/>
  </sortState>
  <mergeCells count="1">
    <mergeCell ref="A44:K44"/>
  </mergeCells>
  <conditionalFormatting sqref="B1:B6 B8 B43 B104:B1048576 B53:B68 B48:B51 B45:B46 B23 B13 B29:B30 B34 B40:B41 B26">
    <cfRule type="cellIs" dxfId="1351" priority="4153" operator="equal">
      <formula>"System Closed"</formula>
    </cfRule>
  </conditionalFormatting>
  <conditionalFormatting sqref="A233:N235 P233:P235 O62 O49 AB233:XFD235 O75:O88 O11:P11 O90:O93 O101:O235 O26:R26">
    <cfRule type="containsText" dxfId="1350" priority="4151" operator="containsText" text="DONE">
      <formula>NOT(ISERROR(SEARCH("DONE",A11)))</formula>
    </cfRule>
    <cfRule type="containsText" dxfId="1349" priority="4152" operator="containsText" text="NEW">
      <formula>NOT(ISERROR(SEARCH("NEW",A11)))</formula>
    </cfRule>
  </conditionalFormatting>
  <conditionalFormatting sqref="J64:J65 J2:J6 J67:J68 J101:J102 J53:J62 J48:J51 J40:J43 J46 J23 J29:J30 J34:J35 J8 J11 J26 J13 J104:J1048576">
    <cfRule type="containsText" dxfId="1348" priority="4150" operator="containsText" text="DEOB">
      <formula>NOT(ISERROR(SEARCH("DEOB",J2)))</formula>
    </cfRule>
  </conditionalFormatting>
  <conditionalFormatting sqref="J66">
    <cfRule type="containsText" dxfId="1347" priority="4118" operator="containsText" text="DONE">
      <formula>NOT(ISERROR(SEARCH("DONE",J66)))</formula>
    </cfRule>
    <cfRule type="containsText" dxfId="1346" priority="4119" operator="containsText" text="NEW">
      <formula>NOT(ISERROR(SEARCH("NEW",J66)))</formula>
    </cfRule>
  </conditionalFormatting>
  <conditionalFormatting sqref="J63">
    <cfRule type="containsText" dxfId="1345" priority="4116" operator="containsText" text="DONE">
      <formula>NOT(ISERROR(SEARCH("DONE",J63)))</formula>
    </cfRule>
    <cfRule type="containsText" dxfId="1344" priority="4117" operator="containsText" text="NEW">
      <formula>NOT(ISERROR(SEARCH("NEW",J63)))</formula>
    </cfRule>
  </conditionalFormatting>
  <conditionalFormatting sqref="B19">
    <cfRule type="cellIs" dxfId="1343" priority="4100" operator="equal">
      <formula>"System Closed"</formula>
    </cfRule>
  </conditionalFormatting>
  <conditionalFormatting sqref="J19">
    <cfRule type="containsText" dxfId="1342" priority="4099" operator="containsText" text="DEOB">
      <formula>NOT(ISERROR(SEARCH("DEOB",J19)))</formula>
    </cfRule>
  </conditionalFormatting>
  <conditionalFormatting sqref="G40 G23 G13:G14 G29:G30 G34 G79 G16 G18:G19 G4:G8 G26">
    <cfRule type="cellIs" dxfId="1341" priority="4098" operator="lessThan">
      <formula>5</formula>
    </cfRule>
  </conditionalFormatting>
  <conditionalFormatting sqref="J1">
    <cfRule type="containsText" dxfId="1340" priority="3708" operator="containsText" text="DONE">
      <formula>NOT(ISERROR(SEARCH("DONE",J1)))</formula>
    </cfRule>
    <cfRule type="containsText" dxfId="1339" priority="3709" operator="containsText" text="NEW">
      <formula>NOT(ISERROR(SEARCH("NEW",J1)))</formula>
    </cfRule>
  </conditionalFormatting>
  <conditionalFormatting sqref="B7">
    <cfRule type="cellIs" dxfId="1338" priority="3703" operator="equal">
      <formula>"System Closed"</formula>
    </cfRule>
  </conditionalFormatting>
  <conditionalFormatting sqref="J7">
    <cfRule type="containsText" dxfId="1337" priority="3700" operator="containsText" text="DEOB">
      <formula>NOT(ISERROR(SEARCH("DEOB",J7)))</formula>
    </cfRule>
  </conditionalFormatting>
  <conditionalFormatting sqref="G7">
    <cfRule type="cellIs" dxfId="1336" priority="3699" operator="lessThan">
      <formula>5</formula>
    </cfRule>
  </conditionalFormatting>
  <conditionalFormatting sqref="G54:G70">
    <cfRule type="cellIs" dxfId="1335" priority="3676" operator="notEqual">
      <formula>0</formula>
    </cfRule>
  </conditionalFormatting>
  <conditionalFormatting sqref="B16">
    <cfRule type="cellIs" dxfId="1334" priority="3671" operator="equal">
      <formula>"System Closed"</formula>
    </cfRule>
  </conditionalFormatting>
  <conditionalFormatting sqref="J16">
    <cfRule type="containsText" dxfId="1333" priority="3670" operator="containsText" text="DEOB">
      <formula>NOT(ISERROR(SEARCH("DEOB",J16)))</formula>
    </cfRule>
  </conditionalFormatting>
  <conditionalFormatting sqref="G16">
    <cfRule type="cellIs" dxfId="1332" priority="3669" operator="lessThan">
      <formula>5</formula>
    </cfRule>
  </conditionalFormatting>
  <conditionalFormatting sqref="B14">
    <cfRule type="cellIs" dxfId="1331" priority="3660" operator="equal">
      <formula>"System Closed"</formula>
    </cfRule>
  </conditionalFormatting>
  <conditionalFormatting sqref="J14">
    <cfRule type="containsText" dxfId="1330" priority="3659" operator="containsText" text="DEOB">
      <formula>NOT(ISERROR(SEARCH("DEOB",J14)))</formula>
    </cfRule>
  </conditionalFormatting>
  <conditionalFormatting sqref="G14">
    <cfRule type="cellIs" dxfId="1329" priority="3658" operator="lessThan">
      <formula>5</formula>
    </cfRule>
  </conditionalFormatting>
  <conditionalFormatting sqref="B52">
    <cfRule type="cellIs" dxfId="1328" priority="3422" operator="equal">
      <formula>"System Closed"</formula>
    </cfRule>
  </conditionalFormatting>
  <conditionalFormatting sqref="J52">
    <cfRule type="containsText" dxfId="1327" priority="3419" operator="containsText" text="DEOB">
      <formula>NOT(ISERROR(SEARCH("DEOB",J52)))</formula>
    </cfRule>
  </conditionalFormatting>
  <conditionalFormatting sqref="B47">
    <cfRule type="cellIs" dxfId="1326" priority="3388" operator="equal">
      <formula>"System Closed"</formula>
    </cfRule>
  </conditionalFormatting>
  <conditionalFormatting sqref="J47">
    <cfRule type="containsText" dxfId="1325" priority="3385" operator="containsText" text="DEOB">
      <formula>NOT(ISERROR(SEARCH("DEOB",J47)))</formula>
    </cfRule>
  </conditionalFormatting>
  <conditionalFormatting sqref="B18">
    <cfRule type="cellIs" dxfId="1324" priority="3377" operator="equal">
      <formula>"System Closed"</formula>
    </cfRule>
  </conditionalFormatting>
  <conditionalFormatting sqref="J18">
    <cfRule type="containsText" dxfId="1323" priority="3376" operator="containsText" text="DEOB">
      <formula>NOT(ISERROR(SEARCH("DEOB",J18)))</formula>
    </cfRule>
  </conditionalFormatting>
  <conditionalFormatting sqref="G18">
    <cfRule type="cellIs" dxfId="1322" priority="3375" operator="lessThan">
      <formula>5</formula>
    </cfRule>
  </conditionalFormatting>
  <conditionalFormatting sqref="B69">
    <cfRule type="cellIs" dxfId="1321" priority="3009" operator="equal">
      <formula>"System Closed"</formula>
    </cfRule>
  </conditionalFormatting>
  <conditionalFormatting sqref="J69">
    <cfRule type="containsText" dxfId="1320" priority="3006" operator="containsText" text="DEOB">
      <formula>NOT(ISERROR(SEARCH("DEOB",J69)))</formula>
    </cfRule>
  </conditionalFormatting>
  <conditionalFormatting sqref="B70">
    <cfRule type="cellIs" dxfId="1319" priority="2990" operator="equal">
      <formula>"System Closed"</formula>
    </cfRule>
  </conditionalFormatting>
  <conditionalFormatting sqref="J70">
    <cfRule type="containsText" dxfId="1318" priority="2987" operator="containsText" text="DEOB">
      <formula>NOT(ISERROR(SEARCH("DEOB",J70)))</formula>
    </cfRule>
  </conditionalFormatting>
  <conditionalFormatting sqref="O41:O44 O53:O61">
    <cfRule type="containsText" dxfId="1317" priority="2727" operator="containsText" text="DONE">
      <formula>NOT(ISERROR(SEARCH("DONE",O41)))</formula>
    </cfRule>
    <cfRule type="containsText" dxfId="1316" priority="2728" operator="containsText" text="NEW">
      <formula>NOT(ISERROR(SEARCH("NEW",O41)))</formula>
    </cfRule>
  </conditionalFormatting>
  <conditionalFormatting sqref="O66:O67">
    <cfRule type="containsText" dxfId="1315" priority="2725" operator="containsText" text="DONE">
      <formula>NOT(ISERROR(SEARCH("DONE",O66)))</formula>
    </cfRule>
    <cfRule type="containsText" dxfId="1314" priority="2726" operator="containsText" text="NEW">
      <formula>NOT(ISERROR(SEARCH("NEW",O66)))</formula>
    </cfRule>
  </conditionalFormatting>
  <conditionalFormatting sqref="O1:O3 O63 O19:O20 O236:O1048576">
    <cfRule type="containsText" dxfId="1313" priority="2721" operator="containsText" text="DONE">
      <formula>NOT(ISERROR(SEARCH("DONE",O1)))</formula>
    </cfRule>
    <cfRule type="containsText" dxfId="1312" priority="2722" operator="containsText" text="NEW">
      <formula>NOT(ISERROR(SEARCH("NEW",O1)))</formula>
    </cfRule>
  </conditionalFormatting>
  <conditionalFormatting sqref="O64">
    <cfRule type="containsText" dxfId="1311" priority="2719" operator="containsText" text="DONE">
      <formula>NOT(ISERROR(SEARCH("DONE",O64)))</formula>
    </cfRule>
    <cfRule type="containsText" dxfId="1310" priority="2720" operator="containsText" text="NEW">
      <formula>NOT(ISERROR(SEARCH("NEW",O64)))</formula>
    </cfRule>
  </conditionalFormatting>
  <conditionalFormatting sqref="O65">
    <cfRule type="containsText" dxfId="1309" priority="2717" operator="containsText" text="DONE">
      <formula>NOT(ISERROR(SEARCH("DONE",O65)))</formula>
    </cfRule>
    <cfRule type="containsText" dxfId="1308" priority="2718" operator="containsText" text="NEW">
      <formula>NOT(ISERROR(SEARCH("NEW",O65)))</formula>
    </cfRule>
  </conditionalFormatting>
  <conditionalFormatting sqref="O23">
    <cfRule type="containsText" dxfId="1307" priority="2707" operator="containsText" text="DONE">
      <formula>NOT(ISERROR(SEARCH("DONE",O23)))</formula>
    </cfRule>
    <cfRule type="containsText" dxfId="1306" priority="2708" operator="containsText" text="NEW">
      <formula>NOT(ISERROR(SEARCH("NEW",O23)))</formula>
    </cfRule>
  </conditionalFormatting>
  <conditionalFormatting sqref="O5">
    <cfRule type="containsText" dxfId="1305" priority="2705" operator="containsText" text="DONE">
      <formula>NOT(ISERROR(SEARCH("DONE",O5)))</formula>
    </cfRule>
    <cfRule type="containsText" dxfId="1304" priority="2706" operator="containsText" text="NEW">
      <formula>NOT(ISERROR(SEARCH("NEW",O5)))</formula>
    </cfRule>
  </conditionalFormatting>
  <conditionalFormatting sqref="O46">
    <cfRule type="containsText" dxfId="1303" priority="2699" operator="containsText" text="DONE">
      <formula>NOT(ISERROR(SEARCH("DONE",O46)))</formula>
    </cfRule>
    <cfRule type="containsText" dxfId="1302" priority="2700" operator="containsText" text="NEW">
      <formula>NOT(ISERROR(SEARCH("NEW",O46)))</formula>
    </cfRule>
  </conditionalFormatting>
  <conditionalFormatting sqref="O45">
    <cfRule type="containsText" dxfId="1301" priority="2695" operator="containsText" text="DONE">
      <formula>NOT(ISERROR(SEARCH("DONE",O45)))</formula>
    </cfRule>
    <cfRule type="containsText" dxfId="1300" priority="2696" operator="containsText" text="NEW">
      <formula>NOT(ISERROR(SEARCH("NEW",O45)))</formula>
    </cfRule>
  </conditionalFormatting>
  <conditionalFormatting sqref="O51">
    <cfRule type="containsText" dxfId="1299" priority="2693" operator="containsText" text="DONE">
      <formula>NOT(ISERROR(SEARCH("DONE",O51)))</formula>
    </cfRule>
    <cfRule type="containsText" dxfId="1298" priority="2694" operator="containsText" text="NEW">
      <formula>NOT(ISERROR(SEARCH("NEW",O51)))</formula>
    </cfRule>
  </conditionalFormatting>
  <conditionalFormatting sqref="O52">
    <cfRule type="containsText" dxfId="1297" priority="2691" operator="containsText" text="DONE">
      <formula>NOT(ISERROR(SEARCH("DONE",O52)))</formula>
    </cfRule>
    <cfRule type="containsText" dxfId="1296" priority="2692" operator="containsText" text="NEW">
      <formula>NOT(ISERROR(SEARCH("NEW",O52)))</formula>
    </cfRule>
  </conditionalFormatting>
  <conditionalFormatting sqref="O30">
    <cfRule type="containsText" dxfId="1295" priority="2683" operator="containsText" text="DONE">
      <formula>NOT(ISERROR(SEARCH("DONE",O30)))</formula>
    </cfRule>
    <cfRule type="containsText" dxfId="1294" priority="2684" operator="containsText" text="NEW">
      <formula>NOT(ISERROR(SEARCH("NEW",O30)))</formula>
    </cfRule>
  </conditionalFormatting>
  <conditionalFormatting sqref="O40">
    <cfRule type="containsText" dxfId="1293" priority="2679" operator="containsText" text="DONE">
      <formula>NOT(ISERROR(SEARCH("DONE",O40)))</formula>
    </cfRule>
    <cfRule type="containsText" dxfId="1292" priority="2680" operator="containsText" text="NEW">
      <formula>NOT(ISERROR(SEARCH("NEW",O40)))</formula>
    </cfRule>
  </conditionalFormatting>
  <conditionalFormatting sqref="O68">
    <cfRule type="containsText" dxfId="1291" priority="2675" operator="containsText" text="DONE">
      <formula>NOT(ISERROR(SEARCH("DONE",O68)))</formula>
    </cfRule>
    <cfRule type="containsText" dxfId="1290" priority="2676" operator="containsText" text="NEW">
      <formula>NOT(ISERROR(SEARCH("NEW",O68)))</formula>
    </cfRule>
  </conditionalFormatting>
  <conditionalFormatting sqref="O70">
    <cfRule type="containsText" dxfId="1289" priority="2671" operator="containsText" text="DONE">
      <formula>NOT(ISERROR(SEARCH("DONE",O70)))</formula>
    </cfRule>
    <cfRule type="containsText" dxfId="1288" priority="2672" operator="containsText" text="NEW">
      <formula>NOT(ISERROR(SEARCH("NEW",O70)))</formula>
    </cfRule>
  </conditionalFormatting>
  <conditionalFormatting sqref="O69">
    <cfRule type="containsText" dxfId="1287" priority="2673" operator="containsText" text="DONE">
      <formula>NOT(ISERROR(SEARCH("DONE",O69)))</formula>
    </cfRule>
    <cfRule type="containsText" dxfId="1286" priority="2674" operator="containsText" text="NEW">
      <formula>NOT(ISERROR(SEARCH("NEW",O69)))</formula>
    </cfRule>
  </conditionalFormatting>
  <conditionalFormatting sqref="O48">
    <cfRule type="containsText" dxfId="1285" priority="2659" operator="containsText" text="DONE">
      <formula>NOT(ISERROR(SEARCH("DONE",O48)))</formula>
    </cfRule>
    <cfRule type="containsText" dxfId="1284" priority="2660" operator="containsText" text="NEW">
      <formula>NOT(ISERROR(SEARCH("NEW",O48)))</formula>
    </cfRule>
  </conditionalFormatting>
  <conditionalFormatting sqref="O34:O35">
    <cfRule type="containsText" dxfId="1283" priority="2653" operator="containsText" text="DONE">
      <formula>NOT(ISERROR(SEARCH("DONE",O34)))</formula>
    </cfRule>
    <cfRule type="containsText" dxfId="1282" priority="2654" operator="containsText" text="NEW">
      <formula>NOT(ISERROR(SEARCH("NEW",O34)))</formula>
    </cfRule>
  </conditionalFormatting>
  <conditionalFormatting sqref="O13">
    <cfRule type="containsText" dxfId="1281" priority="2647" operator="containsText" text="DONE">
      <formula>NOT(ISERROR(SEARCH("DONE",O13)))</formula>
    </cfRule>
    <cfRule type="containsText" dxfId="1280" priority="2648" operator="containsText" text="NEW">
      <formula>NOT(ISERROR(SEARCH("NEW",O13)))</formula>
    </cfRule>
  </conditionalFormatting>
  <conditionalFormatting sqref="O29">
    <cfRule type="containsText" dxfId="1279" priority="2645" operator="containsText" text="DONE">
      <formula>NOT(ISERROR(SEARCH("DONE",O29)))</formula>
    </cfRule>
    <cfRule type="containsText" dxfId="1278" priority="2646" operator="containsText" text="NEW">
      <formula>NOT(ISERROR(SEARCH("NEW",O29)))</formula>
    </cfRule>
  </conditionalFormatting>
  <conditionalFormatting sqref="O50">
    <cfRule type="containsText" dxfId="1277" priority="2617" operator="containsText" text="DONE">
      <formula>NOT(ISERROR(SEARCH("DONE",O50)))</formula>
    </cfRule>
    <cfRule type="containsText" dxfId="1276" priority="2618" operator="containsText" text="NEW">
      <formula>NOT(ISERROR(SEARCH("NEW",O50)))</formula>
    </cfRule>
  </conditionalFormatting>
  <conditionalFormatting sqref="O14">
    <cfRule type="containsText" dxfId="1275" priority="2578" operator="containsText" text="DONE">
      <formula>NOT(ISERROR(SEARCH("DONE",O14)))</formula>
    </cfRule>
    <cfRule type="containsText" dxfId="1274" priority="2579" operator="containsText" text="NEW">
      <formula>NOT(ISERROR(SEARCH("NEW",O14)))</formula>
    </cfRule>
  </conditionalFormatting>
  <conditionalFormatting sqref="O6">
    <cfRule type="containsText" dxfId="1273" priority="2572" operator="containsText" text="DONE">
      <formula>NOT(ISERROR(SEARCH("DONE",O6)))</formula>
    </cfRule>
    <cfRule type="containsText" dxfId="1272" priority="2573" operator="containsText" text="NEW">
      <formula>NOT(ISERROR(SEARCH("NEW",O6)))</formula>
    </cfRule>
  </conditionalFormatting>
  <conditionalFormatting sqref="O7">
    <cfRule type="containsText" dxfId="1271" priority="2560" operator="containsText" text="DONE">
      <formula>NOT(ISERROR(SEARCH("DONE",O7)))</formula>
    </cfRule>
    <cfRule type="containsText" dxfId="1270" priority="2561" operator="containsText" text="NEW">
      <formula>NOT(ISERROR(SEARCH("NEW",O7)))</formula>
    </cfRule>
  </conditionalFormatting>
  <conditionalFormatting sqref="O16">
    <cfRule type="containsText" dxfId="1269" priority="2558" operator="containsText" text="DONE">
      <formula>NOT(ISERROR(SEARCH("DONE",O16)))</formula>
    </cfRule>
    <cfRule type="containsText" dxfId="1268" priority="2559" operator="containsText" text="NEW">
      <formula>NOT(ISERROR(SEARCH("NEW",O16)))</formula>
    </cfRule>
  </conditionalFormatting>
  <conditionalFormatting sqref="O47">
    <cfRule type="containsText" dxfId="1267" priority="2554" operator="containsText" text="DONE">
      <formula>NOT(ISERROR(SEARCH("DONE",O47)))</formula>
    </cfRule>
    <cfRule type="containsText" dxfId="1266" priority="2555" operator="containsText" text="NEW">
      <formula>NOT(ISERROR(SEARCH("NEW",O47)))</formula>
    </cfRule>
  </conditionalFormatting>
  <conditionalFormatting sqref="O8 O10">
    <cfRule type="containsText" dxfId="1265" priority="2538" operator="containsText" text="DONE">
      <formula>NOT(ISERROR(SEARCH("DONE",O8)))</formula>
    </cfRule>
    <cfRule type="containsText" dxfId="1264" priority="2539" operator="containsText" text="NEW">
      <formula>NOT(ISERROR(SEARCH("NEW",O8)))</formula>
    </cfRule>
  </conditionalFormatting>
  <conditionalFormatting sqref="O4">
    <cfRule type="containsText" dxfId="1263" priority="2540" operator="containsText" text="DONE">
      <formula>NOT(ISERROR(SEARCH("DONE",O4)))</formula>
    </cfRule>
    <cfRule type="containsText" dxfId="1262" priority="2541" operator="containsText" text="NEW">
      <formula>NOT(ISERROR(SEARCH("NEW",O4)))</formula>
    </cfRule>
  </conditionalFormatting>
  <conditionalFormatting sqref="O18">
    <cfRule type="containsText" dxfId="1261" priority="2536" operator="containsText" text="DONE">
      <formula>NOT(ISERROR(SEARCH("DONE",O18)))</formula>
    </cfRule>
    <cfRule type="containsText" dxfId="1260" priority="2537" operator="containsText" text="NEW">
      <formula>NOT(ISERROR(SEARCH("NEW",O18)))</formula>
    </cfRule>
  </conditionalFormatting>
  <conditionalFormatting sqref="G46 G50:G53 G48">
    <cfRule type="cellIs" dxfId="1259" priority="2528" operator="notEqual">
      <formula>0</formula>
    </cfRule>
  </conditionalFormatting>
  <conditionalFormatting sqref="G49">
    <cfRule type="cellIs" dxfId="1258" priority="2527" operator="notEqual">
      <formula>0</formula>
    </cfRule>
  </conditionalFormatting>
  <conditionalFormatting sqref="G47">
    <cfRule type="cellIs" dxfId="1257" priority="2526" operator="notEqual">
      <formula>0</formula>
    </cfRule>
  </conditionalFormatting>
  <conditionalFormatting sqref="P3 P19:P20">
    <cfRule type="containsText" dxfId="1256" priority="2524" operator="containsText" text="DONE">
      <formula>NOT(ISERROR(SEARCH("DONE",P3)))</formula>
    </cfRule>
    <cfRule type="containsText" dxfId="1255" priority="2525" operator="containsText" text="NEW">
      <formula>NOT(ISERROR(SEARCH("NEW",P3)))</formula>
    </cfRule>
  </conditionalFormatting>
  <conditionalFormatting sqref="P23">
    <cfRule type="containsText" dxfId="1254" priority="2518" operator="containsText" text="DONE">
      <formula>NOT(ISERROR(SEARCH("DONE",P23)))</formula>
    </cfRule>
    <cfRule type="containsText" dxfId="1253" priority="2519" operator="containsText" text="NEW">
      <formula>NOT(ISERROR(SEARCH("NEW",P23)))</formula>
    </cfRule>
  </conditionalFormatting>
  <conditionalFormatting sqref="P5">
    <cfRule type="containsText" dxfId="1252" priority="2516" operator="containsText" text="DONE">
      <formula>NOT(ISERROR(SEARCH("DONE",P5)))</formula>
    </cfRule>
    <cfRule type="containsText" dxfId="1251" priority="2517" operator="containsText" text="NEW">
      <formula>NOT(ISERROR(SEARCH("NEW",P5)))</formula>
    </cfRule>
  </conditionalFormatting>
  <conditionalFormatting sqref="P30">
    <cfRule type="containsText" dxfId="1250" priority="2504" operator="containsText" text="DONE">
      <formula>NOT(ISERROR(SEARCH("DONE",P30)))</formula>
    </cfRule>
    <cfRule type="containsText" dxfId="1249" priority="2505" operator="containsText" text="NEW">
      <formula>NOT(ISERROR(SEARCH("NEW",P30)))</formula>
    </cfRule>
  </conditionalFormatting>
  <conditionalFormatting sqref="P34:P35">
    <cfRule type="containsText" dxfId="1248" priority="2490" operator="containsText" text="DONE">
      <formula>NOT(ISERROR(SEARCH("DONE",P34)))</formula>
    </cfRule>
    <cfRule type="containsText" dxfId="1247" priority="2491" operator="containsText" text="NEW">
      <formula>NOT(ISERROR(SEARCH("NEW",P34)))</formula>
    </cfRule>
  </conditionalFormatting>
  <conditionalFormatting sqref="P29">
    <cfRule type="containsText" dxfId="1246" priority="2486" operator="containsText" text="DONE">
      <formula>NOT(ISERROR(SEARCH("DONE",P29)))</formula>
    </cfRule>
    <cfRule type="containsText" dxfId="1245" priority="2487" operator="containsText" text="NEW">
      <formula>NOT(ISERROR(SEARCH("NEW",P29)))</formula>
    </cfRule>
  </conditionalFormatting>
  <conditionalFormatting sqref="P14">
    <cfRule type="containsText" dxfId="1244" priority="2476" operator="containsText" text="DONE">
      <formula>NOT(ISERROR(SEARCH("DONE",P14)))</formula>
    </cfRule>
    <cfRule type="containsText" dxfId="1243" priority="2477" operator="containsText" text="NEW">
      <formula>NOT(ISERROR(SEARCH("NEW",P14)))</formula>
    </cfRule>
  </conditionalFormatting>
  <conditionalFormatting sqref="P6">
    <cfRule type="containsText" dxfId="1242" priority="2470" operator="containsText" text="DONE">
      <formula>NOT(ISERROR(SEARCH("DONE",P6)))</formula>
    </cfRule>
    <cfRule type="containsText" dxfId="1241" priority="2471" operator="containsText" text="NEW">
      <formula>NOT(ISERROR(SEARCH("NEW",P6)))</formula>
    </cfRule>
  </conditionalFormatting>
  <conditionalFormatting sqref="P7">
    <cfRule type="containsText" dxfId="1240" priority="2462" operator="containsText" text="DONE">
      <formula>NOT(ISERROR(SEARCH("DONE",P7)))</formula>
    </cfRule>
    <cfRule type="containsText" dxfId="1239" priority="2463" operator="containsText" text="NEW">
      <formula>NOT(ISERROR(SEARCH("NEW",P7)))</formula>
    </cfRule>
  </conditionalFormatting>
  <conditionalFormatting sqref="P16">
    <cfRule type="containsText" dxfId="1238" priority="2460" operator="containsText" text="DONE">
      <formula>NOT(ISERROR(SEARCH("DONE",P16)))</formula>
    </cfRule>
    <cfRule type="containsText" dxfId="1237" priority="2461" operator="containsText" text="NEW">
      <formula>NOT(ISERROR(SEARCH("NEW",P16)))</formula>
    </cfRule>
  </conditionalFormatting>
  <conditionalFormatting sqref="P4">
    <cfRule type="containsText" dxfId="1236" priority="2444" operator="containsText" text="DONE">
      <formula>NOT(ISERROR(SEARCH("DONE",P4)))</formula>
    </cfRule>
    <cfRule type="containsText" dxfId="1235" priority="2445" operator="containsText" text="NEW">
      <formula>NOT(ISERROR(SEARCH("NEW",P4)))</formula>
    </cfRule>
  </conditionalFormatting>
  <conditionalFormatting sqref="P18">
    <cfRule type="containsText" dxfId="1234" priority="2440" operator="containsText" text="DONE">
      <formula>NOT(ISERROR(SEARCH("DONE",P18)))</formula>
    </cfRule>
    <cfRule type="containsText" dxfId="1233" priority="2441" operator="containsText" text="NEW">
      <formula>NOT(ISERROR(SEARCH("NEW",P18)))</formula>
    </cfRule>
  </conditionalFormatting>
  <conditionalFormatting sqref="P24">
    <cfRule type="containsText" dxfId="1232" priority="2409" operator="containsText" text="DONE">
      <formula>NOT(ISERROR(SEARCH("DONE",P24)))</formula>
    </cfRule>
    <cfRule type="containsText" dxfId="1231" priority="2410" operator="containsText" text="NEW">
      <formula>NOT(ISERROR(SEARCH("NEW",P24)))</formula>
    </cfRule>
  </conditionalFormatting>
  <conditionalFormatting sqref="B24">
    <cfRule type="cellIs" dxfId="1230" priority="2433" operator="equal">
      <formula>"System Closed"</formula>
    </cfRule>
  </conditionalFormatting>
  <conditionalFormatting sqref="J24">
    <cfRule type="containsText" dxfId="1229" priority="2430" operator="containsText" text="DEOB">
      <formula>NOT(ISERROR(SEARCH("DEOB",J24)))</formula>
    </cfRule>
  </conditionalFormatting>
  <conditionalFormatting sqref="G24">
    <cfRule type="cellIs" dxfId="1228" priority="2429" operator="lessThan">
      <formula>5</formula>
    </cfRule>
  </conditionalFormatting>
  <conditionalFormatting sqref="O24">
    <cfRule type="containsText" dxfId="1227" priority="2411" operator="containsText" text="DONE">
      <formula>NOT(ISERROR(SEARCH("DONE",O24)))</formula>
    </cfRule>
    <cfRule type="containsText" dxfId="1226" priority="2412" operator="containsText" text="NEW">
      <formula>NOT(ISERROR(SEARCH("NEW",O24)))</formula>
    </cfRule>
  </conditionalFormatting>
  <conditionalFormatting sqref="B36 B38">
    <cfRule type="cellIs" dxfId="1225" priority="2408" operator="equal">
      <formula>"System Closed"</formula>
    </cfRule>
  </conditionalFormatting>
  <conditionalFormatting sqref="J36 J38">
    <cfRule type="containsText" dxfId="1224" priority="2405" operator="containsText" text="DEOB">
      <formula>NOT(ISERROR(SEARCH("DEOB",J36)))</formula>
    </cfRule>
  </conditionalFormatting>
  <conditionalFormatting sqref="G36 G38">
    <cfRule type="cellIs" dxfId="1223" priority="2404" operator="lessThan">
      <formula>5</formula>
    </cfRule>
  </conditionalFormatting>
  <conditionalFormatting sqref="O36 O38">
    <cfRule type="containsText" dxfId="1222" priority="2388" operator="containsText" text="DONE">
      <formula>NOT(ISERROR(SEARCH("DONE",O36)))</formula>
    </cfRule>
    <cfRule type="containsText" dxfId="1221" priority="2389" operator="containsText" text="NEW">
      <formula>NOT(ISERROR(SEARCH("NEW",O36)))</formula>
    </cfRule>
  </conditionalFormatting>
  <conditionalFormatting sqref="P36 P38">
    <cfRule type="containsText" dxfId="1220" priority="2386" operator="containsText" text="DONE">
      <formula>NOT(ISERROR(SEARCH("DONE",P36)))</formula>
    </cfRule>
    <cfRule type="containsText" dxfId="1219" priority="2387" operator="containsText" text="NEW">
      <formula>NOT(ISERROR(SEARCH("NEW",P36)))</formula>
    </cfRule>
  </conditionalFormatting>
  <conditionalFormatting sqref="P40">
    <cfRule type="containsText" dxfId="1218" priority="2354" operator="containsText" text="DONE">
      <formula>NOT(ISERROR(SEARCH("DONE",P40)))</formula>
    </cfRule>
    <cfRule type="containsText" dxfId="1217" priority="2355" operator="containsText" text="NEW">
      <formula>NOT(ISERROR(SEARCH("NEW",P40)))</formula>
    </cfRule>
  </conditionalFormatting>
  <conditionalFormatting sqref="P13">
    <cfRule type="containsText" dxfId="1216" priority="2350" operator="containsText" text="DONE">
      <formula>NOT(ISERROR(SEARCH("DONE",P13)))</formula>
    </cfRule>
    <cfRule type="containsText" dxfId="1215" priority="2351" operator="containsText" text="NEW">
      <formula>NOT(ISERROR(SEARCH("NEW",P13)))</formula>
    </cfRule>
  </conditionalFormatting>
  <conditionalFormatting sqref="B35">
    <cfRule type="cellIs" dxfId="1214" priority="2349" operator="equal">
      <formula>"System Closed"</formula>
    </cfRule>
  </conditionalFormatting>
  <conditionalFormatting sqref="G35">
    <cfRule type="cellIs" dxfId="1213" priority="2348" operator="lessThan">
      <formula>5</formula>
    </cfRule>
  </conditionalFormatting>
  <conditionalFormatting sqref="P45">
    <cfRule type="containsText" dxfId="1212" priority="2342" operator="containsText" text="DONE">
      <formula>NOT(ISERROR(SEARCH("DONE",P45)))</formula>
    </cfRule>
    <cfRule type="containsText" dxfId="1211" priority="2343" operator="containsText" text="NEW">
      <formula>NOT(ISERROR(SEARCH("NEW",P45)))</formula>
    </cfRule>
  </conditionalFormatting>
  <conditionalFormatting sqref="P71">
    <cfRule type="containsText" dxfId="1210" priority="2334" operator="containsText" text="DONE">
      <formula>NOT(ISERROR(SEARCH("DONE",P71)))</formula>
    </cfRule>
    <cfRule type="containsText" dxfId="1209" priority="2335" operator="containsText" text="NEW">
      <formula>NOT(ISERROR(SEARCH("NEW",P71)))</formula>
    </cfRule>
  </conditionalFormatting>
  <conditionalFormatting sqref="P72">
    <cfRule type="containsText" dxfId="1208" priority="2327" operator="containsText" text="DONE">
      <formula>NOT(ISERROR(SEARCH("DONE",P72)))</formula>
    </cfRule>
    <cfRule type="containsText" dxfId="1207" priority="2328" operator="containsText" text="NEW">
      <formula>NOT(ISERROR(SEARCH("NEW",P72)))</formula>
    </cfRule>
  </conditionalFormatting>
  <conditionalFormatting sqref="G71">
    <cfRule type="cellIs" dxfId="1206" priority="2341" operator="lessThan">
      <formula>5</formula>
    </cfRule>
  </conditionalFormatting>
  <conditionalFormatting sqref="B71">
    <cfRule type="cellIs" dxfId="1205" priority="2340" operator="equal">
      <formula>"System Closed"</formula>
    </cfRule>
  </conditionalFormatting>
  <conditionalFormatting sqref="J71">
    <cfRule type="containsText" dxfId="1204" priority="2339" operator="containsText" text="DEOB">
      <formula>NOT(ISERROR(SEARCH("DEOB",J71)))</formula>
    </cfRule>
  </conditionalFormatting>
  <conditionalFormatting sqref="G71">
    <cfRule type="cellIs" dxfId="1203" priority="2338" operator="lessThan">
      <formula>5</formula>
    </cfRule>
  </conditionalFormatting>
  <conditionalFormatting sqref="O71">
    <cfRule type="containsText" dxfId="1202" priority="2336" operator="containsText" text="DONE">
      <formula>NOT(ISERROR(SEARCH("DONE",O71)))</formula>
    </cfRule>
    <cfRule type="containsText" dxfId="1201" priority="2337" operator="containsText" text="NEW">
      <formula>NOT(ISERROR(SEARCH("NEW",O71)))</formula>
    </cfRule>
  </conditionalFormatting>
  <conditionalFormatting sqref="P73">
    <cfRule type="containsText" dxfId="1200" priority="2320" operator="containsText" text="DONE">
      <formula>NOT(ISERROR(SEARCH("DONE",P73)))</formula>
    </cfRule>
    <cfRule type="containsText" dxfId="1199" priority="2321" operator="containsText" text="NEW">
      <formula>NOT(ISERROR(SEARCH("NEW",P73)))</formula>
    </cfRule>
  </conditionalFormatting>
  <conditionalFormatting sqref="B72">
    <cfRule type="cellIs" dxfId="1198" priority="2333" operator="equal">
      <formula>"System Closed"</formula>
    </cfRule>
  </conditionalFormatting>
  <conditionalFormatting sqref="J72">
    <cfRule type="containsText" dxfId="1197" priority="2332" operator="containsText" text="DEOB">
      <formula>NOT(ISERROR(SEARCH("DEOB",J72)))</formula>
    </cfRule>
  </conditionalFormatting>
  <conditionalFormatting sqref="G72">
    <cfRule type="cellIs" dxfId="1196" priority="2331" operator="lessThan">
      <formula>5</formula>
    </cfRule>
  </conditionalFormatting>
  <conditionalFormatting sqref="O72">
    <cfRule type="containsText" dxfId="1195" priority="2329" operator="containsText" text="DONE">
      <formula>NOT(ISERROR(SEARCH("DONE",O72)))</formula>
    </cfRule>
    <cfRule type="containsText" dxfId="1194" priority="2330" operator="containsText" text="NEW">
      <formula>NOT(ISERROR(SEARCH("NEW",O72)))</formula>
    </cfRule>
  </conditionalFormatting>
  <conditionalFormatting sqref="B73">
    <cfRule type="cellIs" dxfId="1193" priority="2326" operator="equal">
      <formula>"System Closed"</formula>
    </cfRule>
  </conditionalFormatting>
  <conditionalFormatting sqref="J73">
    <cfRule type="containsText" dxfId="1192" priority="2325" operator="containsText" text="DEOB">
      <formula>NOT(ISERROR(SEARCH("DEOB",J73)))</formula>
    </cfRule>
  </conditionalFormatting>
  <conditionalFormatting sqref="G73">
    <cfRule type="cellIs" dxfId="1191" priority="2324" operator="lessThan">
      <formula>5</formula>
    </cfRule>
  </conditionalFormatting>
  <conditionalFormatting sqref="O73">
    <cfRule type="containsText" dxfId="1190" priority="2322" operator="containsText" text="DONE">
      <formula>NOT(ISERROR(SEARCH("DONE",O73)))</formula>
    </cfRule>
    <cfRule type="containsText" dxfId="1189" priority="2323" operator="containsText" text="NEW">
      <formula>NOT(ISERROR(SEARCH("NEW",O73)))</formula>
    </cfRule>
  </conditionalFormatting>
  <conditionalFormatting sqref="P8 P10">
    <cfRule type="containsText" dxfId="1188" priority="2306" operator="containsText" text="DONE">
      <formula>NOT(ISERROR(SEARCH("DONE",P8)))</formula>
    </cfRule>
    <cfRule type="containsText" dxfId="1187" priority="2307" operator="containsText" text="NEW">
      <formula>NOT(ISERROR(SEARCH("NEW",P8)))</formula>
    </cfRule>
  </conditionalFormatting>
  <conditionalFormatting sqref="Q233:Q235">
    <cfRule type="containsText" dxfId="1186" priority="2304" operator="containsText" text="DONE">
      <formula>NOT(ISERROR(SEARCH("DONE",Q233)))</formula>
    </cfRule>
    <cfRule type="containsText" dxfId="1185" priority="2305" operator="containsText" text="NEW">
      <formula>NOT(ISERROR(SEARCH("NEW",Q233)))</formula>
    </cfRule>
  </conditionalFormatting>
  <conditionalFormatting sqref="Q3 Q19:Q20">
    <cfRule type="containsText" dxfId="1184" priority="2302" operator="containsText" text="DONE">
      <formula>NOT(ISERROR(SEARCH("DONE",Q3)))</formula>
    </cfRule>
    <cfRule type="containsText" dxfId="1183" priority="2303" operator="containsText" text="NEW">
      <formula>NOT(ISERROR(SEARCH("NEW",Q3)))</formula>
    </cfRule>
  </conditionalFormatting>
  <conditionalFormatting sqref="Q23">
    <cfRule type="containsText" dxfId="1182" priority="2296" operator="containsText" text="DONE">
      <formula>NOT(ISERROR(SEARCH("DONE",Q23)))</formula>
    </cfRule>
    <cfRule type="containsText" dxfId="1181" priority="2297" operator="containsText" text="NEW">
      <formula>NOT(ISERROR(SEARCH("NEW",Q23)))</formula>
    </cfRule>
  </conditionalFormatting>
  <conditionalFormatting sqref="Q5">
    <cfRule type="containsText" dxfId="1180" priority="2294" operator="containsText" text="DONE">
      <formula>NOT(ISERROR(SEARCH("DONE",Q5)))</formula>
    </cfRule>
    <cfRule type="containsText" dxfId="1179" priority="2295" operator="containsText" text="NEW">
      <formula>NOT(ISERROR(SEARCH("NEW",Q5)))</formula>
    </cfRule>
  </conditionalFormatting>
  <conditionalFormatting sqref="Q30">
    <cfRule type="containsText" dxfId="1178" priority="2286" operator="containsText" text="DONE">
      <formula>NOT(ISERROR(SEARCH("DONE",Q30)))</formula>
    </cfRule>
    <cfRule type="containsText" dxfId="1177" priority="2287" operator="containsText" text="NEW">
      <formula>NOT(ISERROR(SEARCH("NEW",Q30)))</formula>
    </cfRule>
  </conditionalFormatting>
  <conditionalFormatting sqref="Q35">
    <cfRule type="containsText" dxfId="1176" priority="2282" operator="containsText" text="DONE">
      <formula>NOT(ISERROR(SEARCH("DONE",Q35)))</formula>
    </cfRule>
    <cfRule type="containsText" dxfId="1175" priority="2283" operator="containsText" text="NEW">
      <formula>NOT(ISERROR(SEARCH("NEW",Q35)))</formula>
    </cfRule>
  </conditionalFormatting>
  <conditionalFormatting sqref="Q18">
    <cfRule type="containsText" dxfId="1174" priority="2242" operator="containsText" text="DONE">
      <formula>NOT(ISERROR(SEARCH("DONE",Q18)))</formula>
    </cfRule>
    <cfRule type="containsText" dxfId="1173" priority="2243" operator="containsText" text="NEW">
      <formula>NOT(ISERROR(SEARCH("NEW",Q18)))</formula>
    </cfRule>
  </conditionalFormatting>
  <conditionalFormatting sqref="Q36 Q38">
    <cfRule type="containsText" dxfId="1172" priority="2236" operator="containsText" text="DONE">
      <formula>NOT(ISERROR(SEARCH("DONE",Q36)))</formula>
    </cfRule>
    <cfRule type="containsText" dxfId="1171" priority="2237" operator="containsText" text="NEW">
      <formula>NOT(ISERROR(SEARCH("NEW",Q36)))</formula>
    </cfRule>
  </conditionalFormatting>
  <conditionalFormatting sqref="Q71">
    <cfRule type="containsText" dxfId="1170" priority="2218" operator="containsText" text="DONE">
      <formula>NOT(ISERROR(SEARCH("DONE",Q71)))</formula>
    </cfRule>
    <cfRule type="containsText" dxfId="1169" priority="2219" operator="containsText" text="NEW">
      <formula>NOT(ISERROR(SEARCH("NEW",Q71)))</formula>
    </cfRule>
  </conditionalFormatting>
  <conditionalFormatting sqref="Q72">
    <cfRule type="containsText" dxfId="1168" priority="2216" operator="containsText" text="DONE">
      <formula>NOT(ISERROR(SEARCH("DONE",Q72)))</formula>
    </cfRule>
    <cfRule type="containsText" dxfId="1167" priority="2217" operator="containsText" text="NEW">
      <formula>NOT(ISERROR(SEARCH("NEW",Q72)))</formula>
    </cfRule>
  </conditionalFormatting>
  <conditionalFormatting sqref="Q73">
    <cfRule type="containsText" dxfId="1166" priority="2214" operator="containsText" text="DONE">
      <formula>NOT(ISERROR(SEARCH("DONE",Q73)))</formula>
    </cfRule>
    <cfRule type="containsText" dxfId="1165" priority="2215" operator="containsText" text="NEW">
      <formula>NOT(ISERROR(SEARCH("NEW",Q73)))</formula>
    </cfRule>
  </conditionalFormatting>
  <conditionalFormatting sqref="B11">
    <cfRule type="cellIs" dxfId="1164" priority="2199" operator="equal">
      <formula>"System Closed"</formula>
    </cfRule>
  </conditionalFormatting>
  <conditionalFormatting sqref="G11">
    <cfRule type="cellIs" dxfId="1163" priority="2198" operator="lessThan">
      <formula>5</formula>
    </cfRule>
  </conditionalFormatting>
  <conditionalFormatting sqref="B27">
    <cfRule type="cellIs" dxfId="1162" priority="2188" operator="equal">
      <formula>"System Closed"</formula>
    </cfRule>
  </conditionalFormatting>
  <conditionalFormatting sqref="J27">
    <cfRule type="containsText" dxfId="1161" priority="2187" operator="containsText" text="DEOB">
      <formula>NOT(ISERROR(SEARCH("DEOB",J27)))</formula>
    </cfRule>
  </conditionalFormatting>
  <conditionalFormatting sqref="G27">
    <cfRule type="cellIs" dxfId="1160" priority="2186" operator="lessThan">
      <formula>5</formula>
    </cfRule>
  </conditionalFormatting>
  <conditionalFormatting sqref="O27">
    <cfRule type="containsText" dxfId="1159" priority="2184" operator="containsText" text="DONE">
      <formula>NOT(ISERROR(SEARCH("DONE",O27)))</formula>
    </cfRule>
    <cfRule type="containsText" dxfId="1158" priority="2185" operator="containsText" text="NEW">
      <formula>NOT(ISERROR(SEARCH("NEW",O27)))</formula>
    </cfRule>
  </conditionalFormatting>
  <conditionalFormatting sqref="P27">
    <cfRule type="containsText" dxfId="1157" priority="2182" operator="containsText" text="DONE">
      <formula>NOT(ISERROR(SEARCH("DONE",P27)))</formula>
    </cfRule>
    <cfRule type="containsText" dxfId="1156" priority="2183" operator="containsText" text="NEW">
      <formula>NOT(ISERROR(SEARCH("NEW",P27)))</formula>
    </cfRule>
  </conditionalFormatting>
  <conditionalFormatting sqref="Q27">
    <cfRule type="containsText" dxfId="1155" priority="2180" operator="containsText" text="DONE">
      <formula>NOT(ISERROR(SEARCH("DONE",Q27)))</formula>
    </cfRule>
    <cfRule type="containsText" dxfId="1154" priority="2181" operator="containsText" text="NEW">
      <formula>NOT(ISERROR(SEARCH("NEW",Q27)))</formula>
    </cfRule>
  </conditionalFormatting>
  <conditionalFormatting sqref="B32">
    <cfRule type="cellIs" dxfId="1153" priority="2179" operator="equal">
      <formula>"System Closed"</formula>
    </cfRule>
  </conditionalFormatting>
  <conditionalFormatting sqref="J32">
    <cfRule type="containsText" dxfId="1152" priority="2178" operator="containsText" text="DEOB">
      <formula>NOT(ISERROR(SEARCH("DEOB",J32)))</formula>
    </cfRule>
  </conditionalFormatting>
  <conditionalFormatting sqref="G32">
    <cfRule type="cellIs" dxfId="1151" priority="2177" operator="lessThan">
      <formula>5</formula>
    </cfRule>
  </conditionalFormatting>
  <conditionalFormatting sqref="O32">
    <cfRule type="containsText" dxfId="1150" priority="2175" operator="containsText" text="DONE">
      <formula>NOT(ISERROR(SEARCH("DONE",O32)))</formula>
    </cfRule>
    <cfRule type="containsText" dxfId="1149" priority="2176" operator="containsText" text="NEW">
      <formula>NOT(ISERROR(SEARCH("NEW",O32)))</formula>
    </cfRule>
  </conditionalFormatting>
  <conditionalFormatting sqref="P32">
    <cfRule type="containsText" dxfId="1148" priority="2173" operator="containsText" text="DONE">
      <formula>NOT(ISERROR(SEARCH("DONE",P32)))</formula>
    </cfRule>
    <cfRule type="containsText" dxfId="1147" priority="2174" operator="containsText" text="NEW">
      <formula>NOT(ISERROR(SEARCH("NEW",P32)))</formula>
    </cfRule>
  </conditionalFormatting>
  <conditionalFormatting sqref="Q32">
    <cfRule type="containsText" dxfId="1146" priority="2171" operator="containsText" text="DONE">
      <formula>NOT(ISERROR(SEARCH("DONE",Q32)))</formula>
    </cfRule>
    <cfRule type="containsText" dxfId="1145" priority="2172" operator="containsText" text="NEW">
      <formula>NOT(ISERROR(SEARCH("NEW",Q32)))</formula>
    </cfRule>
  </conditionalFormatting>
  <conditionalFormatting sqref="Q40">
    <cfRule type="containsText" dxfId="1144" priority="2167" operator="containsText" text="DONE">
      <formula>NOT(ISERROR(SEARCH("DONE",Q40)))</formula>
    </cfRule>
    <cfRule type="containsText" dxfId="1143" priority="2168" operator="containsText" text="NEW">
      <formula>NOT(ISERROR(SEARCH("NEW",Q40)))</formula>
    </cfRule>
  </conditionalFormatting>
  <conditionalFormatting sqref="Q14">
    <cfRule type="containsText" dxfId="1142" priority="2165" operator="containsText" text="DONE">
      <formula>NOT(ISERROR(SEARCH("DONE",Q14)))</formula>
    </cfRule>
    <cfRule type="containsText" dxfId="1141" priority="2166" operator="containsText" text="NEW">
      <formula>NOT(ISERROR(SEARCH("NEW",Q14)))</formula>
    </cfRule>
  </conditionalFormatting>
  <conditionalFormatting sqref="Q34">
    <cfRule type="containsText" dxfId="1140" priority="2163" operator="containsText" text="DONE">
      <formula>NOT(ISERROR(SEARCH("DONE",Q34)))</formula>
    </cfRule>
    <cfRule type="containsText" dxfId="1139" priority="2164" operator="containsText" text="NEW">
      <formula>NOT(ISERROR(SEARCH("NEW",Q34)))</formula>
    </cfRule>
  </conditionalFormatting>
  <conditionalFormatting sqref="Q24">
    <cfRule type="containsText" dxfId="1138" priority="2157" operator="containsText" text="DONE">
      <formula>NOT(ISERROR(SEARCH("DONE",Q24)))</formula>
    </cfRule>
    <cfRule type="containsText" dxfId="1137" priority="2158" operator="containsText" text="NEW">
      <formula>NOT(ISERROR(SEARCH("NEW",Q24)))</formula>
    </cfRule>
  </conditionalFormatting>
  <conditionalFormatting sqref="Q29">
    <cfRule type="containsText" dxfId="1136" priority="2155" operator="containsText" text="DONE">
      <formula>NOT(ISERROR(SEARCH("DONE",Q29)))</formula>
    </cfRule>
    <cfRule type="containsText" dxfId="1135" priority="2156" operator="containsText" text="NEW">
      <formula>NOT(ISERROR(SEARCH("NEW",Q29)))</formula>
    </cfRule>
  </conditionalFormatting>
  <conditionalFormatting sqref="Q13">
    <cfRule type="containsText" dxfId="1134" priority="2153" operator="containsText" text="DONE">
      <formula>NOT(ISERROR(SEARCH("DONE",Q13)))</formula>
    </cfRule>
    <cfRule type="containsText" dxfId="1133" priority="2154" operator="containsText" text="NEW">
      <formula>NOT(ISERROR(SEARCH("NEW",Q13)))</formula>
    </cfRule>
  </conditionalFormatting>
  <conditionalFormatting sqref="Q45">
    <cfRule type="containsText" dxfId="1132" priority="2151" operator="containsText" text="DONE">
      <formula>NOT(ISERROR(SEARCH("DONE",Q45)))</formula>
    </cfRule>
    <cfRule type="containsText" dxfId="1131" priority="2152" operator="containsText" text="NEW">
      <formula>NOT(ISERROR(SEARCH("NEW",Q45)))</formula>
    </cfRule>
  </conditionalFormatting>
  <conditionalFormatting sqref="Q6:Q7">
    <cfRule type="containsText" dxfId="1130" priority="2147" operator="containsText" text="DONE">
      <formula>NOT(ISERROR(SEARCH("DONE",Q6)))</formula>
    </cfRule>
    <cfRule type="containsText" dxfId="1129" priority="2148" operator="containsText" text="NEW">
      <formula>NOT(ISERROR(SEARCH("NEW",Q6)))</formula>
    </cfRule>
  </conditionalFormatting>
  <conditionalFormatting sqref="Q4">
    <cfRule type="containsText" dxfId="1128" priority="2139" operator="containsText" text="DONE">
      <formula>NOT(ISERROR(SEARCH("DONE",Q4)))</formula>
    </cfRule>
    <cfRule type="containsText" dxfId="1127" priority="2140" operator="containsText" text="NEW">
      <formula>NOT(ISERROR(SEARCH("NEW",Q4)))</formula>
    </cfRule>
  </conditionalFormatting>
  <conditionalFormatting sqref="Q8 Q10">
    <cfRule type="containsText" dxfId="1126" priority="2137" operator="containsText" text="DONE">
      <formula>NOT(ISERROR(SEARCH("DONE",Q8)))</formula>
    </cfRule>
    <cfRule type="containsText" dxfId="1125" priority="2138" operator="containsText" text="NEW">
      <formula>NOT(ISERROR(SEARCH("NEW",Q8)))</formula>
    </cfRule>
  </conditionalFormatting>
  <conditionalFormatting sqref="Q16">
    <cfRule type="containsText" dxfId="1124" priority="2129" operator="containsText" text="DONE">
      <formula>NOT(ISERROR(SEARCH("DONE",Q16)))</formula>
    </cfRule>
    <cfRule type="containsText" dxfId="1123" priority="2130" operator="containsText" text="NEW">
      <formula>NOT(ISERROR(SEARCH("NEW",Q16)))</formula>
    </cfRule>
  </conditionalFormatting>
  <conditionalFormatting sqref="Q11">
    <cfRule type="containsText" dxfId="1122" priority="2111" operator="containsText" text="DONE">
      <formula>NOT(ISERROR(SEARCH("DONE",Q11)))</formula>
    </cfRule>
    <cfRule type="containsText" dxfId="1121" priority="2112" operator="containsText" text="NEW">
      <formula>NOT(ISERROR(SEARCH("NEW",Q11)))</formula>
    </cfRule>
  </conditionalFormatting>
  <conditionalFormatting sqref="R233:R235">
    <cfRule type="containsText" dxfId="1120" priority="2109" operator="containsText" text="DONE">
      <formula>NOT(ISERROR(SEARCH("DONE",R233)))</formula>
    </cfRule>
    <cfRule type="containsText" dxfId="1119" priority="2110" operator="containsText" text="NEW">
      <formula>NOT(ISERROR(SEARCH("NEW",R233)))</formula>
    </cfRule>
  </conditionalFormatting>
  <conditionalFormatting sqref="R3 R19:R20">
    <cfRule type="containsText" dxfId="1118" priority="2107" operator="containsText" text="DONE">
      <formula>NOT(ISERROR(SEARCH("DONE",R3)))</formula>
    </cfRule>
    <cfRule type="containsText" dxfId="1117" priority="2108" operator="containsText" text="NEW">
      <formula>NOT(ISERROR(SEARCH("NEW",R3)))</formula>
    </cfRule>
  </conditionalFormatting>
  <conditionalFormatting sqref="R35">
    <cfRule type="containsText" dxfId="1116" priority="2093" operator="containsText" text="DONE">
      <formula>NOT(ISERROR(SEARCH("DONE",R35)))</formula>
    </cfRule>
    <cfRule type="containsText" dxfId="1115" priority="2094" operator="containsText" text="NEW">
      <formula>NOT(ISERROR(SEARCH("NEW",R35)))</formula>
    </cfRule>
  </conditionalFormatting>
  <conditionalFormatting sqref="R71">
    <cfRule type="containsText" dxfId="1114" priority="2073" operator="containsText" text="DONE">
      <formula>NOT(ISERROR(SEARCH("DONE",R71)))</formula>
    </cfRule>
    <cfRule type="containsText" dxfId="1113" priority="2074" operator="containsText" text="NEW">
      <formula>NOT(ISERROR(SEARCH("NEW",R71)))</formula>
    </cfRule>
  </conditionalFormatting>
  <conditionalFormatting sqref="R72">
    <cfRule type="containsText" dxfId="1112" priority="2071" operator="containsText" text="DONE">
      <formula>NOT(ISERROR(SEARCH("DONE",R72)))</formula>
    </cfRule>
    <cfRule type="containsText" dxfId="1111" priority="2072" operator="containsText" text="NEW">
      <formula>NOT(ISERROR(SEARCH("NEW",R72)))</formula>
    </cfRule>
  </conditionalFormatting>
  <conditionalFormatting sqref="R73">
    <cfRule type="containsText" dxfId="1110" priority="2069" operator="containsText" text="DONE">
      <formula>NOT(ISERROR(SEARCH("DONE",R73)))</formula>
    </cfRule>
    <cfRule type="containsText" dxfId="1109" priority="2070" operator="containsText" text="NEW">
      <formula>NOT(ISERROR(SEARCH("NEW",R73)))</formula>
    </cfRule>
  </conditionalFormatting>
  <conditionalFormatting sqref="R34">
    <cfRule type="containsText" dxfId="1108" priority="2053" operator="containsText" text="DONE">
      <formula>NOT(ISERROR(SEARCH("DONE",R34)))</formula>
    </cfRule>
    <cfRule type="containsText" dxfId="1107" priority="2054" operator="containsText" text="NEW">
      <formula>NOT(ISERROR(SEARCH("NEW",R34)))</formula>
    </cfRule>
  </conditionalFormatting>
  <conditionalFormatting sqref="R29">
    <cfRule type="containsText" dxfId="1106" priority="2045" operator="containsText" text="DONE">
      <formula>NOT(ISERROR(SEARCH("DONE",R29)))</formula>
    </cfRule>
    <cfRule type="containsText" dxfId="1105" priority="2046" operator="containsText" text="NEW">
      <formula>NOT(ISERROR(SEARCH("NEW",R29)))</formula>
    </cfRule>
  </conditionalFormatting>
  <conditionalFormatting sqref="R45">
    <cfRule type="containsText" dxfId="1104" priority="2041" operator="containsText" text="DONE">
      <formula>NOT(ISERROR(SEARCH("DONE",R45)))</formula>
    </cfRule>
    <cfRule type="containsText" dxfId="1103" priority="2042" operator="containsText" text="NEW">
      <formula>NOT(ISERROR(SEARCH("NEW",R45)))</formula>
    </cfRule>
  </conditionalFormatting>
  <conditionalFormatting sqref="R7">
    <cfRule type="containsText" dxfId="1102" priority="2037" operator="containsText" text="DONE">
      <formula>NOT(ISERROR(SEARCH("DONE",R7)))</formula>
    </cfRule>
    <cfRule type="containsText" dxfId="1101" priority="2038" operator="containsText" text="NEW">
      <formula>NOT(ISERROR(SEARCH("NEW",R7)))</formula>
    </cfRule>
  </conditionalFormatting>
  <conditionalFormatting sqref="R11">
    <cfRule type="containsText" dxfId="1100" priority="2007" operator="containsText" text="DONE">
      <formula>NOT(ISERROR(SEARCH("DONE",R11)))</formula>
    </cfRule>
    <cfRule type="containsText" dxfId="1099" priority="2008" operator="containsText" text="NEW">
      <formula>NOT(ISERROR(SEARCH("NEW",R11)))</formula>
    </cfRule>
  </conditionalFormatting>
  <conditionalFormatting sqref="B21">
    <cfRule type="cellIs" dxfId="1098" priority="2006" operator="equal">
      <formula>"System Closed"</formula>
    </cfRule>
  </conditionalFormatting>
  <conditionalFormatting sqref="J21">
    <cfRule type="containsText" dxfId="1097" priority="2005" operator="containsText" text="DEOB">
      <formula>NOT(ISERROR(SEARCH("DEOB",J21)))</formula>
    </cfRule>
  </conditionalFormatting>
  <conditionalFormatting sqref="G21">
    <cfRule type="cellIs" dxfId="1096" priority="2004" operator="lessThan">
      <formula>5</formula>
    </cfRule>
  </conditionalFormatting>
  <conditionalFormatting sqref="O21">
    <cfRule type="containsText" dxfId="1095" priority="2002" operator="containsText" text="DONE">
      <formula>NOT(ISERROR(SEARCH("DONE",O21)))</formula>
    </cfRule>
    <cfRule type="containsText" dxfId="1094" priority="2003" operator="containsText" text="NEW">
      <formula>NOT(ISERROR(SEARCH("NEW",O21)))</formula>
    </cfRule>
  </conditionalFormatting>
  <conditionalFormatting sqref="P21">
    <cfRule type="containsText" dxfId="1093" priority="2000" operator="containsText" text="DONE">
      <formula>NOT(ISERROR(SEARCH("DONE",P21)))</formula>
    </cfRule>
    <cfRule type="containsText" dxfId="1092" priority="2001" operator="containsText" text="NEW">
      <formula>NOT(ISERROR(SEARCH("NEW",P21)))</formula>
    </cfRule>
  </conditionalFormatting>
  <conditionalFormatting sqref="Q21">
    <cfRule type="containsText" dxfId="1091" priority="1998" operator="containsText" text="DONE">
      <formula>NOT(ISERROR(SEARCH("DONE",Q21)))</formula>
    </cfRule>
    <cfRule type="containsText" dxfId="1090" priority="1999" operator="containsText" text="NEW">
      <formula>NOT(ISERROR(SEARCH("NEW",Q21)))</formula>
    </cfRule>
  </conditionalFormatting>
  <conditionalFormatting sqref="B33">
    <cfRule type="cellIs" dxfId="1089" priority="1995" operator="equal">
      <formula>"System Closed"</formula>
    </cfRule>
  </conditionalFormatting>
  <conditionalFormatting sqref="J33">
    <cfRule type="containsText" dxfId="1088" priority="1994" operator="containsText" text="DEOB">
      <formula>NOT(ISERROR(SEARCH("DEOB",J33)))</formula>
    </cfRule>
  </conditionalFormatting>
  <conditionalFormatting sqref="G33">
    <cfRule type="cellIs" dxfId="1087" priority="1993" operator="lessThan">
      <formula>5</formula>
    </cfRule>
  </conditionalFormatting>
  <conditionalFormatting sqref="O33">
    <cfRule type="containsText" dxfId="1086" priority="1991" operator="containsText" text="DONE">
      <formula>NOT(ISERROR(SEARCH("DONE",O33)))</formula>
    </cfRule>
    <cfRule type="containsText" dxfId="1085" priority="1992" operator="containsText" text="NEW">
      <formula>NOT(ISERROR(SEARCH("NEW",O33)))</formula>
    </cfRule>
  </conditionalFormatting>
  <conditionalFormatting sqref="P33">
    <cfRule type="containsText" dxfId="1084" priority="1989" operator="containsText" text="DONE">
      <formula>NOT(ISERROR(SEARCH("DONE",P33)))</formula>
    </cfRule>
    <cfRule type="containsText" dxfId="1083" priority="1990" operator="containsText" text="NEW">
      <formula>NOT(ISERROR(SEARCH("NEW",P33)))</formula>
    </cfRule>
  </conditionalFormatting>
  <conditionalFormatting sqref="Q33">
    <cfRule type="containsText" dxfId="1082" priority="1987" operator="containsText" text="DONE">
      <formula>NOT(ISERROR(SEARCH("DONE",Q33)))</formula>
    </cfRule>
    <cfRule type="containsText" dxfId="1081" priority="1988" operator="containsText" text="NEW">
      <formula>NOT(ISERROR(SEARCH("NEW",Q33)))</formula>
    </cfRule>
  </conditionalFormatting>
  <conditionalFormatting sqref="R23">
    <cfRule type="containsText" dxfId="1080" priority="1983" operator="containsText" text="DONE">
      <formula>NOT(ISERROR(SEARCH("DONE",R23)))</formula>
    </cfRule>
    <cfRule type="containsText" dxfId="1079" priority="1984" operator="containsText" text="NEW">
      <formula>NOT(ISERROR(SEARCH("NEW",R23)))</formula>
    </cfRule>
  </conditionalFormatting>
  <conditionalFormatting sqref="R24">
    <cfRule type="containsText" dxfId="1078" priority="1981" operator="containsText" text="DONE">
      <formula>NOT(ISERROR(SEARCH("DONE",R24)))</formula>
    </cfRule>
    <cfRule type="containsText" dxfId="1077" priority="1982" operator="containsText" text="NEW">
      <formula>NOT(ISERROR(SEARCH("NEW",R24)))</formula>
    </cfRule>
  </conditionalFormatting>
  <conditionalFormatting sqref="R36 R38">
    <cfRule type="containsText" dxfId="1076" priority="1979" operator="containsText" text="DONE">
      <formula>NOT(ISERROR(SEARCH("DONE",R36)))</formula>
    </cfRule>
    <cfRule type="containsText" dxfId="1075" priority="1980" operator="containsText" text="NEW">
      <formula>NOT(ISERROR(SEARCH("NEW",R36)))</formula>
    </cfRule>
  </conditionalFormatting>
  <conditionalFormatting sqref="R27">
    <cfRule type="containsText" dxfId="1074" priority="1977" operator="containsText" text="DONE">
      <formula>NOT(ISERROR(SEARCH("DONE",R27)))</formula>
    </cfRule>
    <cfRule type="containsText" dxfId="1073" priority="1978" operator="containsText" text="NEW">
      <formula>NOT(ISERROR(SEARCH("NEW",R27)))</formula>
    </cfRule>
  </conditionalFormatting>
  <conditionalFormatting sqref="R30">
    <cfRule type="containsText" dxfId="1072" priority="1975" operator="containsText" text="DONE">
      <formula>NOT(ISERROR(SEARCH("DONE",R30)))</formula>
    </cfRule>
    <cfRule type="containsText" dxfId="1071" priority="1976" operator="containsText" text="NEW">
      <formula>NOT(ISERROR(SEARCH("NEW",R30)))</formula>
    </cfRule>
  </conditionalFormatting>
  <conditionalFormatting sqref="R32">
    <cfRule type="containsText" dxfId="1070" priority="1973" operator="containsText" text="DONE">
      <formula>NOT(ISERROR(SEARCH("DONE",R32)))</formula>
    </cfRule>
    <cfRule type="containsText" dxfId="1069" priority="1974" operator="containsText" text="NEW">
      <formula>NOT(ISERROR(SEARCH("NEW",R32)))</formula>
    </cfRule>
  </conditionalFormatting>
  <conditionalFormatting sqref="R13">
    <cfRule type="containsText" dxfId="1068" priority="1971" operator="containsText" text="DONE">
      <formula>NOT(ISERROR(SEARCH("DONE",R13)))</formula>
    </cfRule>
    <cfRule type="containsText" dxfId="1067" priority="1972" operator="containsText" text="NEW">
      <formula>NOT(ISERROR(SEARCH("NEW",R13)))</formula>
    </cfRule>
  </conditionalFormatting>
  <conditionalFormatting sqref="R40">
    <cfRule type="containsText" dxfId="1066" priority="1969" operator="containsText" text="DONE">
      <formula>NOT(ISERROR(SEARCH("DONE",R40)))</formula>
    </cfRule>
    <cfRule type="containsText" dxfId="1065" priority="1970" operator="containsText" text="NEW">
      <formula>NOT(ISERROR(SEARCH("NEW",R40)))</formula>
    </cfRule>
  </conditionalFormatting>
  <conditionalFormatting sqref="R14">
    <cfRule type="containsText" dxfId="1064" priority="1967" operator="containsText" text="DONE">
      <formula>NOT(ISERROR(SEARCH("DONE",R14)))</formula>
    </cfRule>
    <cfRule type="containsText" dxfId="1063" priority="1968" operator="containsText" text="NEW">
      <formula>NOT(ISERROR(SEARCH("NEW",R14)))</formula>
    </cfRule>
  </conditionalFormatting>
  <conditionalFormatting sqref="R4">
    <cfRule type="containsText" dxfId="1062" priority="1965" operator="containsText" text="DONE">
      <formula>NOT(ISERROR(SEARCH("DONE",R4)))</formula>
    </cfRule>
    <cfRule type="containsText" dxfId="1061" priority="1966" operator="containsText" text="NEW">
      <formula>NOT(ISERROR(SEARCH("NEW",R4)))</formula>
    </cfRule>
  </conditionalFormatting>
  <conditionalFormatting sqref="R8 R10">
    <cfRule type="containsText" dxfId="1060" priority="1963" operator="containsText" text="DONE">
      <formula>NOT(ISERROR(SEARCH("DONE",R8)))</formula>
    </cfRule>
    <cfRule type="containsText" dxfId="1059" priority="1964" operator="containsText" text="NEW">
      <formula>NOT(ISERROR(SEARCH("NEW",R8)))</formula>
    </cfRule>
  </conditionalFormatting>
  <conditionalFormatting sqref="R18">
    <cfRule type="containsText" dxfId="1058" priority="1961" operator="containsText" text="DONE">
      <formula>NOT(ISERROR(SEARCH("DONE",R18)))</formula>
    </cfRule>
    <cfRule type="containsText" dxfId="1057" priority="1962" operator="containsText" text="NEW">
      <formula>NOT(ISERROR(SEARCH("NEW",R18)))</formula>
    </cfRule>
  </conditionalFormatting>
  <conditionalFormatting sqref="R33">
    <cfRule type="containsText" dxfId="1056" priority="1957" operator="containsText" text="DONE">
      <formula>NOT(ISERROR(SEARCH("DONE",R33)))</formula>
    </cfRule>
    <cfRule type="containsText" dxfId="1055" priority="1958" operator="containsText" text="NEW">
      <formula>NOT(ISERROR(SEARCH("NEW",R33)))</formula>
    </cfRule>
  </conditionalFormatting>
  <conditionalFormatting sqref="R5">
    <cfRule type="containsText" dxfId="1054" priority="1941" operator="containsText" text="DONE">
      <formula>NOT(ISERROR(SEARCH("DONE",R5)))</formula>
    </cfRule>
    <cfRule type="containsText" dxfId="1053" priority="1942" operator="containsText" text="NEW">
      <formula>NOT(ISERROR(SEARCH("NEW",R5)))</formula>
    </cfRule>
  </conditionalFormatting>
  <conditionalFormatting sqref="R6">
    <cfRule type="containsText" dxfId="1052" priority="1939" operator="containsText" text="DONE">
      <formula>NOT(ISERROR(SEARCH("DONE",R6)))</formula>
    </cfRule>
    <cfRule type="containsText" dxfId="1051" priority="1940" operator="containsText" text="NEW">
      <formula>NOT(ISERROR(SEARCH("NEW",R6)))</formula>
    </cfRule>
  </conditionalFormatting>
  <conditionalFormatting sqref="R16">
    <cfRule type="containsText" dxfId="1050" priority="1927" operator="containsText" text="DONE">
      <formula>NOT(ISERROR(SEARCH("DONE",R16)))</formula>
    </cfRule>
    <cfRule type="containsText" dxfId="1049" priority="1928" operator="containsText" text="NEW">
      <formula>NOT(ISERROR(SEARCH("NEW",R16)))</formula>
    </cfRule>
  </conditionalFormatting>
  <conditionalFormatting sqref="S74">
    <cfRule type="containsText" dxfId="1048" priority="1796" operator="containsText" text="DONE">
      <formula>NOT(ISERROR(SEARCH("DONE",S74)))</formula>
    </cfRule>
    <cfRule type="containsText" dxfId="1047" priority="1797" operator="containsText" text="NEW">
      <formula>NOT(ISERROR(SEARCH("NEW",S74)))</formula>
    </cfRule>
  </conditionalFormatting>
  <conditionalFormatting sqref="S233:S235">
    <cfRule type="containsText" dxfId="1046" priority="1921" operator="containsText" text="DONE">
      <formula>NOT(ISERROR(SEARCH("DONE",S233)))</formula>
    </cfRule>
    <cfRule type="containsText" dxfId="1045" priority="1922" operator="containsText" text="NEW">
      <formula>NOT(ISERROR(SEARCH("NEW",S233)))</formula>
    </cfRule>
  </conditionalFormatting>
  <conditionalFormatting sqref="S3 S19:S20">
    <cfRule type="containsText" dxfId="1044" priority="1919" operator="containsText" text="DONE">
      <formula>NOT(ISERROR(SEARCH("DONE",S3)))</formula>
    </cfRule>
    <cfRule type="containsText" dxfId="1043" priority="1920" operator="containsText" text="NEW">
      <formula>NOT(ISERROR(SEARCH("NEW",S3)))</formula>
    </cfRule>
  </conditionalFormatting>
  <conditionalFormatting sqref="S35">
    <cfRule type="containsText" dxfId="1042" priority="1915" operator="containsText" text="DONE">
      <formula>NOT(ISERROR(SEARCH("DONE",S35)))</formula>
    </cfRule>
    <cfRule type="containsText" dxfId="1041" priority="1916" operator="containsText" text="NEW">
      <formula>NOT(ISERROR(SEARCH("NEW",S35)))</formula>
    </cfRule>
  </conditionalFormatting>
  <conditionalFormatting sqref="S71">
    <cfRule type="containsText" dxfId="1040" priority="1909" operator="containsText" text="DONE">
      <formula>NOT(ISERROR(SEARCH("DONE",S71)))</formula>
    </cfRule>
    <cfRule type="containsText" dxfId="1039" priority="1910" operator="containsText" text="NEW">
      <formula>NOT(ISERROR(SEARCH("NEW",S71)))</formula>
    </cfRule>
  </conditionalFormatting>
  <conditionalFormatting sqref="S72">
    <cfRule type="containsText" dxfId="1038" priority="1907" operator="containsText" text="DONE">
      <formula>NOT(ISERROR(SEARCH("DONE",S72)))</formula>
    </cfRule>
    <cfRule type="containsText" dxfId="1037" priority="1908" operator="containsText" text="NEW">
      <formula>NOT(ISERROR(SEARCH("NEW",S72)))</formula>
    </cfRule>
  </conditionalFormatting>
  <conditionalFormatting sqref="S73">
    <cfRule type="containsText" dxfId="1036" priority="1905" operator="containsText" text="DONE">
      <formula>NOT(ISERROR(SEARCH("DONE",S73)))</formula>
    </cfRule>
    <cfRule type="containsText" dxfId="1035" priority="1906" operator="containsText" text="NEW">
      <formula>NOT(ISERROR(SEARCH("NEW",S73)))</formula>
    </cfRule>
  </conditionalFormatting>
  <conditionalFormatting sqref="S34">
    <cfRule type="containsText" dxfId="1034" priority="1899" operator="containsText" text="DONE">
      <formula>NOT(ISERROR(SEARCH("DONE",S34)))</formula>
    </cfRule>
    <cfRule type="containsText" dxfId="1033" priority="1900" operator="containsText" text="NEW">
      <formula>NOT(ISERROR(SEARCH("NEW",S34)))</formula>
    </cfRule>
  </conditionalFormatting>
  <conditionalFormatting sqref="S29">
    <cfRule type="containsText" dxfId="1032" priority="1893" operator="containsText" text="DONE">
      <formula>NOT(ISERROR(SEARCH("DONE",S29)))</formula>
    </cfRule>
    <cfRule type="containsText" dxfId="1031" priority="1894" operator="containsText" text="NEW">
      <formula>NOT(ISERROR(SEARCH("NEW",S29)))</formula>
    </cfRule>
  </conditionalFormatting>
  <conditionalFormatting sqref="S45">
    <cfRule type="containsText" dxfId="1030" priority="1891" operator="containsText" text="DONE">
      <formula>NOT(ISERROR(SEARCH("DONE",S45)))</formula>
    </cfRule>
    <cfRule type="containsText" dxfId="1029" priority="1892" operator="containsText" text="NEW">
      <formula>NOT(ISERROR(SEARCH("NEW",S45)))</formula>
    </cfRule>
  </conditionalFormatting>
  <conditionalFormatting sqref="S11">
    <cfRule type="containsText" dxfId="1028" priority="1873" operator="containsText" text="DONE">
      <formula>NOT(ISERROR(SEARCH("DONE",S11)))</formula>
    </cfRule>
    <cfRule type="containsText" dxfId="1027" priority="1874" operator="containsText" text="NEW">
      <formula>NOT(ISERROR(SEARCH("NEW",S11)))</formula>
    </cfRule>
  </conditionalFormatting>
  <conditionalFormatting sqref="S23">
    <cfRule type="containsText" dxfId="1026" priority="1869" operator="containsText" text="DONE">
      <formula>NOT(ISERROR(SEARCH("DONE",S23)))</formula>
    </cfRule>
    <cfRule type="containsText" dxfId="1025" priority="1870" operator="containsText" text="NEW">
      <formula>NOT(ISERROR(SEARCH("NEW",S23)))</formula>
    </cfRule>
  </conditionalFormatting>
  <conditionalFormatting sqref="S24">
    <cfRule type="containsText" dxfId="1024" priority="1867" operator="containsText" text="DONE">
      <formula>NOT(ISERROR(SEARCH("DONE",S24)))</formula>
    </cfRule>
    <cfRule type="containsText" dxfId="1023" priority="1868" operator="containsText" text="NEW">
      <formula>NOT(ISERROR(SEARCH("NEW",S24)))</formula>
    </cfRule>
  </conditionalFormatting>
  <conditionalFormatting sqref="S36 S38">
    <cfRule type="containsText" dxfId="1022" priority="1865" operator="containsText" text="DONE">
      <formula>NOT(ISERROR(SEARCH("DONE",S36)))</formula>
    </cfRule>
    <cfRule type="containsText" dxfId="1021" priority="1866" operator="containsText" text="NEW">
      <formula>NOT(ISERROR(SEARCH("NEW",S36)))</formula>
    </cfRule>
  </conditionalFormatting>
  <conditionalFormatting sqref="S30">
    <cfRule type="containsText" dxfId="1020" priority="1861" operator="containsText" text="DONE">
      <formula>NOT(ISERROR(SEARCH("DONE",S30)))</formula>
    </cfRule>
    <cfRule type="containsText" dxfId="1019" priority="1862" operator="containsText" text="NEW">
      <formula>NOT(ISERROR(SEARCH("NEW",S30)))</formula>
    </cfRule>
  </conditionalFormatting>
  <conditionalFormatting sqref="S32">
    <cfRule type="containsText" dxfId="1018" priority="1859" operator="containsText" text="DONE">
      <formula>NOT(ISERROR(SEARCH("DONE",S32)))</formula>
    </cfRule>
    <cfRule type="containsText" dxfId="1017" priority="1860" operator="containsText" text="NEW">
      <formula>NOT(ISERROR(SEARCH("NEW",S32)))</formula>
    </cfRule>
  </conditionalFormatting>
  <conditionalFormatting sqref="S40">
    <cfRule type="containsText" dxfId="1016" priority="1855" operator="containsText" text="DONE">
      <formula>NOT(ISERROR(SEARCH("DONE",S40)))</formula>
    </cfRule>
    <cfRule type="containsText" dxfId="1015" priority="1856" operator="containsText" text="NEW">
      <formula>NOT(ISERROR(SEARCH("NEW",S40)))</formula>
    </cfRule>
  </conditionalFormatting>
  <conditionalFormatting sqref="S4">
    <cfRule type="containsText" dxfId="1014" priority="1851" operator="containsText" text="DONE">
      <formula>NOT(ISERROR(SEARCH("DONE",S4)))</formula>
    </cfRule>
    <cfRule type="containsText" dxfId="1013" priority="1852" operator="containsText" text="NEW">
      <formula>NOT(ISERROR(SEARCH("NEW",S4)))</formula>
    </cfRule>
  </conditionalFormatting>
  <conditionalFormatting sqref="S8 S10">
    <cfRule type="containsText" dxfId="1012" priority="1849" operator="containsText" text="DONE">
      <formula>NOT(ISERROR(SEARCH("DONE",S8)))</formula>
    </cfRule>
    <cfRule type="containsText" dxfId="1011" priority="1850" operator="containsText" text="NEW">
      <formula>NOT(ISERROR(SEARCH("NEW",S8)))</formula>
    </cfRule>
  </conditionalFormatting>
  <conditionalFormatting sqref="S18">
    <cfRule type="containsText" dxfId="1010" priority="1847" operator="containsText" text="DONE">
      <formula>NOT(ISERROR(SEARCH("DONE",S18)))</formula>
    </cfRule>
    <cfRule type="containsText" dxfId="1009" priority="1848" operator="containsText" text="NEW">
      <formula>NOT(ISERROR(SEARCH("NEW",S18)))</formula>
    </cfRule>
  </conditionalFormatting>
  <conditionalFormatting sqref="S5">
    <cfRule type="containsText" dxfId="1008" priority="1827" operator="containsText" text="DONE">
      <formula>NOT(ISERROR(SEARCH("DONE",S5)))</formula>
    </cfRule>
    <cfRule type="containsText" dxfId="1007" priority="1828" operator="containsText" text="NEW">
      <formula>NOT(ISERROR(SEARCH("NEW",S5)))</formula>
    </cfRule>
  </conditionalFormatting>
  <conditionalFormatting sqref="S6">
    <cfRule type="containsText" dxfId="1006" priority="1825" operator="containsText" text="DONE">
      <formula>NOT(ISERROR(SEARCH("DONE",S6)))</formula>
    </cfRule>
    <cfRule type="containsText" dxfId="1005" priority="1826" operator="containsText" text="NEW">
      <formula>NOT(ISERROR(SEARCH("NEW",S6)))</formula>
    </cfRule>
  </conditionalFormatting>
  <conditionalFormatting sqref="S16">
    <cfRule type="containsText" dxfId="1004" priority="1813" operator="containsText" text="DONE">
      <formula>NOT(ISERROR(SEARCH("DONE",S16)))</formula>
    </cfRule>
    <cfRule type="containsText" dxfId="1003" priority="1814" operator="containsText" text="NEW">
      <formula>NOT(ISERROR(SEARCH("NEW",S16)))</formula>
    </cfRule>
  </conditionalFormatting>
  <conditionalFormatting sqref="B74">
    <cfRule type="cellIs" dxfId="1002" priority="1808" operator="equal">
      <formula>"System Closed"</formula>
    </cfRule>
  </conditionalFormatting>
  <conditionalFormatting sqref="J74">
    <cfRule type="containsText" dxfId="1001" priority="1807" operator="containsText" text="DEOB">
      <formula>NOT(ISERROR(SEARCH("DEOB",J74)))</formula>
    </cfRule>
  </conditionalFormatting>
  <conditionalFormatting sqref="G74">
    <cfRule type="cellIs" dxfId="1000" priority="1806" operator="lessThan">
      <formula>5</formula>
    </cfRule>
  </conditionalFormatting>
  <conditionalFormatting sqref="O74">
    <cfRule type="containsText" dxfId="999" priority="1804" operator="containsText" text="DONE">
      <formula>NOT(ISERROR(SEARCH("DONE",O74)))</formula>
    </cfRule>
    <cfRule type="containsText" dxfId="998" priority="1805" operator="containsText" text="NEW">
      <formula>NOT(ISERROR(SEARCH("NEW",O74)))</formula>
    </cfRule>
  </conditionalFormatting>
  <conditionalFormatting sqref="P74">
    <cfRule type="containsText" dxfId="997" priority="1802" operator="containsText" text="DONE">
      <formula>NOT(ISERROR(SEARCH("DONE",P74)))</formula>
    </cfRule>
    <cfRule type="containsText" dxfId="996" priority="1803" operator="containsText" text="NEW">
      <formula>NOT(ISERROR(SEARCH("NEW",P74)))</formula>
    </cfRule>
  </conditionalFormatting>
  <conditionalFormatting sqref="Q74">
    <cfRule type="containsText" dxfId="995" priority="1800" operator="containsText" text="DONE">
      <formula>NOT(ISERROR(SEARCH("DONE",Q74)))</formula>
    </cfRule>
    <cfRule type="containsText" dxfId="994" priority="1801" operator="containsText" text="NEW">
      <formula>NOT(ISERROR(SEARCH("NEW",Q74)))</formula>
    </cfRule>
  </conditionalFormatting>
  <conditionalFormatting sqref="R74">
    <cfRule type="containsText" dxfId="993" priority="1798" operator="containsText" text="DONE">
      <formula>NOT(ISERROR(SEARCH("DONE",R74)))</formula>
    </cfRule>
    <cfRule type="containsText" dxfId="992" priority="1799" operator="containsText" text="NEW">
      <formula>NOT(ISERROR(SEARCH("NEW",R74)))</formula>
    </cfRule>
  </conditionalFormatting>
  <conditionalFormatting sqref="G75">
    <cfRule type="cellIs" dxfId="991" priority="1792" operator="lessThan">
      <formula>5</formula>
    </cfRule>
  </conditionalFormatting>
  <conditionalFormatting sqref="G77">
    <cfRule type="cellIs" dxfId="990" priority="1786" operator="lessThan">
      <formula>5</formula>
    </cfRule>
  </conditionalFormatting>
  <conditionalFormatting sqref="G75">
    <cfRule type="cellIs" dxfId="989" priority="1795" operator="lessThan">
      <formula>5</formula>
    </cfRule>
  </conditionalFormatting>
  <conditionalFormatting sqref="B75">
    <cfRule type="cellIs" dxfId="988" priority="1794" operator="equal">
      <formula>"System Closed"</formula>
    </cfRule>
  </conditionalFormatting>
  <conditionalFormatting sqref="J75">
    <cfRule type="containsText" dxfId="987" priority="1793" operator="containsText" text="DEOB">
      <formula>NOT(ISERROR(SEARCH("DEOB",J75)))</formula>
    </cfRule>
  </conditionalFormatting>
  <conditionalFormatting sqref="B76">
    <cfRule type="cellIs" dxfId="986" priority="1791" operator="equal">
      <formula>"System Closed"</formula>
    </cfRule>
  </conditionalFormatting>
  <conditionalFormatting sqref="J76">
    <cfRule type="containsText" dxfId="985" priority="1790" operator="containsText" text="DEOB">
      <formula>NOT(ISERROR(SEARCH("DEOB",J76)))</formula>
    </cfRule>
  </conditionalFormatting>
  <conditionalFormatting sqref="G76:G77">
    <cfRule type="cellIs" dxfId="984" priority="1789" operator="lessThan">
      <formula>5</formula>
    </cfRule>
  </conditionalFormatting>
  <conditionalFormatting sqref="B77">
    <cfRule type="cellIs" dxfId="983" priority="1788" operator="equal">
      <formula>"System Closed"</formula>
    </cfRule>
  </conditionalFormatting>
  <conditionalFormatting sqref="J77">
    <cfRule type="containsText" dxfId="982" priority="1787" operator="containsText" text="DEOB">
      <formula>NOT(ISERROR(SEARCH("DEOB",J77)))</formula>
    </cfRule>
  </conditionalFormatting>
  <conditionalFormatting sqref="B78">
    <cfRule type="cellIs" dxfId="981" priority="1785" operator="equal">
      <formula>"System Closed"</formula>
    </cfRule>
  </conditionalFormatting>
  <conditionalFormatting sqref="J78">
    <cfRule type="containsText" dxfId="980" priority="1784" operator="containsText" text="DEOB">
      <formula>NOT(ISERROR(SEARCH("DEOB",J78)))</formula>
    </cfRule>
  </conditionalFormatting>
  <conditionalFormatting sqref="G78">
    <cfRule type="cellIs" dxfId="979" priority="1783" operator="lessThan">
      <formula>5</formula>
    </cfRule>
  </conditionalFormatting>
  <conditionalFormatting sqref="J79">
    <cfRule type="containsText" dxfId="978" priority="1776" operator="containsText" text="DEOB">
      <formula>NOT(ISERROR(SEARCH("DEOB",J79)))</formula>
    </cfRule>
  </conditionalFormatting>
  <conditionalFormatting sqref="B79">
    <cfRule type="cellIs" dxfId="977" priority="1781" operator="equal">
      <formula>"System Closed"</formula>
    </cfRule>
  </conditionalFormatting>
  <conditionalFormatting sqref="G79">
    <cfRule type="cellIs" dxfId="976" priority="1780" operator="lessThan">
      <formula>5</formula>
    </cfRule>
  </conditionalFormatting>
  <conditionalFormatting sqref="B80">
    <cfRule type="cellIs" dxfId="975" priority="1775" operator="equal">
      <formula>"System Closed"</formula>
    </cfRule>
  </conditionalFormatting>
  <conditionalFormatting sqref="J80">
    <cfRule type="containsText" dxfId="974" priority="1774" operator="containsText" text="DEOB">
      <formula>NOT(ISERROR(SEARCH("DEOB",J80)))</formula>
    </cfRule>
  </conditionalFormatting>
  <conditionalFormatting sqref="G80">
    <cfRule type="cellIs" dxfId="973" priority="1773" operator="lessThan">
      <formula>5</formula>
    </cfRule>
  </conditionalFormatting>
  <conditionalFormatting sqref="R21">
    <cfRule type="containsText" dxfId="972" priority="1767" operator="containsText" text="DONE">
      <formula>NOT(ISERROR(SEARCH("DONE",R21)))</formula>
    </cfRule>
    <cfRule type="containsText" dxfId="971" priority="1768" operator="containsText" text="NEW">
      <formula>NOT(ISERROR(SEARCH("NEW",R21)))</formula>
    </cfRule>
  </conditionalFormatting>
  <conditionalFormatting sqref="S7">
    <cfRule type="containsText" dxfId="970" priority="1763" operator="containsText" text="DONE">
      <formula>NOT(ISERROR(SEARCH("DONE",S7)))</formula>
    </cfRule>
    <cfRule type="containsText" dxfId="969" priority="1764" operator="containsText" text="NEW">
      <formula>NOT(ISERROR(SEARCH("NEW",S7)))</formula>
    </cfRule>
  </conditionalFormatting>
  <conditionalFormatting sqref="B81">
    <cfRule type="cellIs" dxfId="968" priority="1754" operator="equal">
      <formula>"System Closed"</formula>
    </cfRule>
  </conditionalFormatting>
  <conditionalFormatting sqref="J81">
    <cfRule type="containsText" dxfId="967" priority="1753" operator="containsText" text="DEOB">
      <formula>NOT(ISERROR(SEARCH("DEOB",J81)))</formula>
    </cfRule>
  </conditionalFormatting>
  <conditionalFormatting sqref="G81">
    <cfRule type="cellIs" dxfId="966" priority="1752" operator="lessThan">
      <formula>5</formula>
    </cfRule>
  </conditionalFormatting>
  <conditionalFormatting sqref="B82">
    <cfRule type="cellIs" dxfId="965" priority="1751" operator="equal">
      <formula>"System Closed"</formula>
    </cfRule>
  </conditionalFormatting>
  <conditionalFormatting sqref="G82">
    <cfRule type="cellIs" dxfId="964" priority="1750" operator="lessThan">
      <formula>5</formula>
    </cfRule>
  </conditionalFormatting>
  <conditionalFormatting sqref="J82">
    <cfRule type="containsText" dxfId="963" priority="1749" operator="containsText" text="DEOB">
      <formula>NOT(ISERROR(SEARCH("DEOB",J82)))</formula>
    </cfRule>
  </conditionalFormatting>
  <conditionalFormatting sqref="B39">
    <cfRule type="cellIs" dxfId="962" priority="1748" operator="equal">
      <formula>"System Closed"</formula>
    </cfRule>
  </conditionalFormatting>
  <conditionalFormatting sqref="G39">
    <cfRule type="cellIs" dxfId="961" priority="1746" operator="lessThan">
      <formula>5</formula>
    </cfRule>
  </conditionalFormatting>
  <conditionalFormatting sqref="O39">
    <cfRule type="containsText" dxfId="960" priority="1744" operator="containsText" text="DONE">
      <formula>NOT(ISERROR(SEARCH("DONE",O39)))</formula>
    </cfRule>
    <cfRule type="containsText" dxfId="959" priority="1745" operator="containsText" text="NEW">
      <formula>NOT(ISERROR(SEARCH("NEW",O39)))</formula>
    </cfRule>
  </conditionalFormatting>
  <conditionalFormatting sqref="P39">
    <cfRule type="containsText" dxfId="958" priority="1742" operator="containsText" text="DONE">
      <formula>NOT(ISERROR(SEARCH("DONE",P39)))</formula>
    </cfRule>
    <cfRule type="containsText" dxfId="957" priority="1743" operator="containsText" text="NEW">
      <formula>NOT(ISERROR(SEARCH("NEW",P39)))</formula>
    </cfRule>
  </conditionalFormatting>
  <conditionalFormatting sqref="Q39">
    <cfRule type="containsText" dxfId="956" priority="1740" operator="containsText" text="DONE">
      <formula>NOT(ISERROR(SEARCH("DONE",Q39)))</formula>
    </cfRule>
    <cfRule type="containsText" dxfId="955" priority="1741" operator="containsText" text="NEW">
      <formula>NOT(ISERROR(SEARCH("NEW",Q39)))</formula>
    </cfRule>
  </conditionalFormatting>
  <conditionalFormatting sqref="R39">
    <cfRule type="containsText" dxfId="954" priority="1738" operator="containsText" text="DONE">
      <formula>NOT(ISERROR(SEARCH("DONE",R39)))</formula>
    </cfRule>
    <cfRule type="containsText" dxfId="953" priority="1739" operator="containsText" text="NEW">
      <formula>NOT(ISERROR(SEARCH("NEW",R39)))</formula>
    </cfRule>
  </conditionalFormatting>
  <conditionalFormatting sqref="S26">
    <cfRule type="containsText" dxfId="952" priority="1728" operator="containsText" text="DONE">
      <formula>NOT(ISERROR(SEARCH("DONE",S26)))</formula>
    </cfRule>
    <cfRule type="containsText" dxfId="951" priority="1729" operator="containsText" text="NEW">
      <formula>NOT(ISERROR(SEARCH("NEW",S26)))</formula>
    </cfRule>
  </conditionalFormatting>
  <conditionalFormatting sqref="S27">
    <cfRule type="containsText" dxfId="950" priority="1724" operator="containsText" text="DONE">
      <formula>NOT(ISERROR(SEARCH("DONE",S27)))</formula>
    </cfRule>
    <cfRule type="containsText" dxfId="949" priority="1725" operator="containsText" text="NEW">
      <formula>NOT(ISERROR(SEARCH("NEW",S27)))</formula>
    </cfRule>
  </conditionalFormatting>
  <conditionalFormatting sqref="S33">
    <cfRule type="containsText" dxfId="948" priority="1722" operator="containsText" text="DONE">
      <formula>NOT(ISERROR(SEARCH("DONE",S33)))</formula>
    </cfRule>
    <cfRule type="containsText" dxfId="947" priority="1723" operator="containsText" text="NEW">
      <formula>NOT(ISERROR(SEARCH("NEW",S33)))</formula>
    </cfRule>
  </conditionalFormatting>
  <conditionalFormatting sqref="S39">
    <cfRule type="containsText" dxfId="946" priority="1720" operator="containsText" text="DONE">
      <formula>NOT(ISERROR(SEARCH("DONE",S39)))</formula>
    </cfRule>
    <cfRule type="containsText" dxfId="945" priority="1721" operator="containsText" text="NEW">
      <formula>NOT(ISERROR(SEARCH("NEW",S39)))</formula>
    </cfRule>
  </conditionalFormatting>
  <conditionalFormatting sqref="S13">
    <cfRule type="containsText" dxfId="944" priority="1718" operator="containsText" text="DONE">
      <formula>NOT(ISERROR(SEARCH("DONE",S13)))</formula>
    </cfRule>
    <cfRule type="containsText" dxfId="943" priority="1719" operator="containsText" text="NEW">
      <formula>NOT(ISERROR(SEARCH("NEW",S13)))</formula>
    </cfRule>
  </conditionalFormatting>
  <conditionalFormatting sqref="S14">
    <cfRule type="containsText" dxfId="942" priority="1716" operator="containsText" text="DONE">
      <formula>NOT(ISERROR(SEARCH("DONE",S14)))</formula>
    </cfRule>
    <cfRule type="containsText" dxfId="941" priority="1717" operator="containsText" text="NEW">
      <formula>NOT(ISERROR(SEARCH("NEW",S14)))</formula>
    </cfRule>
  </conditionalFormatting>
  <conditionalFormatting sqref="S21">
    <cfRule type="containsText" dxfId="940" priority="1712" operator="containsText" text="DONE">
      <formula>NOT(ISERROR(SEARCH("DONE",S21)))</formula>
    </cfRule>
    <cfRule type="containsText" dxfId="939" priority="1713" operator="containsText" text="NEW">
      <formula>NOT(ISERROR(SEARCH("NEW",S21)))</formula>
    </cfRule>
  </conditionalFormatting>
  <conditionalFormatting sqref="T74">
    <cfRule type="containsText" dxfId="938" priority="1646" operator="containsText" text="DONE">
      <formula>NOT(ISERROR(SEARCH("DONE",T74)))</formula>
    </cfRule>
    <cfRule type="containsText" dxfId="937" priority="1647" operator="containsText" text="NEW">
      <formula>NOT(ISERROR(SEARCH("NEW",T74)))</formula>
    </cfRule>
  </conditionalFormatting>
  <conditionalFormatting sqref="T233:T235">
    <cfRule type="containsText" dxfId="936" priority="1708" operator="containsText" text="DONE">
      <formula>NOT(ISERROR(SEARCH("DONE",T233)))</formula>
    </cfRule>
    <cfRule type="containsText" dxfId="935" priority="1709" operator="containsText" text="NEW">
      <formula>NOT(ISERROR(SEARCH("NEW",T233)))</formula>
    </cfRule>
  </conditionalFormatting>
  <conditionalFormatting sqref="T3 T19:T20">
    <cfRule type="containsText" dxfId="934" priority="1706" operator="containsText" text="DONE">
      <formula>NOT(ISERROR(SEARCH("DONE",T3)))</formula>
    </cfRule>
    <cfRule type="containsText" dxfId="933" priority="1707" operator="containsText" text="NEW">
      <formula>NOT(ISERROR(SEARCH("NEW",T3)))</formula>
    </cfRule>
  </conditionalFormatting>
  <conditionalFormatting sqref="T71">
    <cfRule type="containsText" dxfId="932" priority="1700" operator="containsText" text="DONE">
      <formula>NOT(ISERROR(SEARCH("DONE",T71)))</formula>
    </cfRule>
    <cfRule type="containsText" dxfId="931" priority="1701" operator="containsText" text="NEW">
      <formula>NOT(ISERROR(SEARCH("NEW",T71)))</formula>
    </cfRule>
  </conditionalFormatting>
  <conditionalFormatting sqref="T72">
    <cfRule type="containsText" dxfId="930" priority="1698" operator="containsText" text="DONE">
      <formula>NOT(ISERROR(SEARCH("DONE",T72)))</formula>
    </cfRule>
    <cfRule type="containsText" dxfId="929" priority="1699" operator="containsText" text="NEW">
      <formula>NOT(ISERROR(SEARCH("NEW",T72)))</formula>
    </cfRule>
  </conditionalFormatting>
  <conditionalFormatting sqref="T73">
    <cfRule type="containsText" dxfId="928" priority="1696" operator="containsText" text="DONE">
      <formula>NOT(ISERROR(SEARCH("DONE",T73)))</formula>
    </cfRule>
    <cfRule type="containsText" dxfId="927" priority="1697" operator="containsText" text="NEW">
      <formula>NOT(ISERROR(SEARCH("NEW",T73)))</formula>
    </cfRule>
  </conditionalFormatting>
  <conditionalFormatting sqref="T45">
    <cfRule type="containsText" dxfId="926" priority="1684" operator="containsText" text="DONE">
      <formula>NOT(ISERROR(SEARCH("DONE",T45)))</formula>
    </cfRule>
    <cfRule type="containsText" dxfId="925" priority="1685" operator="containsText" text="NEW">
      <formula>NOT(ISERROR(SEARCH("NEW",T45)))</formula>
    </cfRule>
  </conditionalFormatting>
  <conditionalFormatting sqref="T11">
    <cfRule type="containsText" dxfId="924" priority="1678" operator="containsText" text="DONE">
      <formula>NOT(ISERROR(SEARCH("DONE",T11)))</formula>
    </cfRule>
    <cfRule type="containsText" dxfId="923" priority="1679" operator="containsText" text="NEW">
      <formula>NOT(ISERROR(SEARCH("NEW",T11)))</formula>
    </cfRule>
  </conditionalFormatting>
  <conditionalFormatting sqref="T40">
    <cfRule type="containsText" dxfId="922" priority="1666" operator="containsText" text="DONE">
      <formula>NOT(ISERROR(SEARCH("DONE",T40)))</formula>
    </cfRule>
    <cfRule type="containsText" dxfId="921" priority="1667" operator="containsText" text="NEW">
      <formula>NOT(ISERROR(SEARCH("NEW",T40)))</formula>
    </cfRule>
  </conditionalFormatting>
  <conditionalFormatting sqref="T8 T10">
    <cfRule type="containsText" dxfId="920" priority="1662" operator="containsText" text="DONE">
      <formula>NOT(ISERROR(SEARCH("DONE",T8)))</formula>
    </cfRule>
    <cfRule type="containsText" dxfId="919" priority="1663" operator="containsText" text="NEW">
      <formula>NOT(ISERROR(SEARCH("NEW",T8)))</formula>
    </cfRule>
  </conditionalFormatting>
  <conditionalFormatting sqref="T18">
    <cfRule type="containsText" dxfId="918" priority="1660" operator="containsText" text="DONE">
      <formula>NOT(ISERROR(SEARCH("DONE",T18)))</formula>
    </cfRule>
    <cfRule type="containsText" dxfId="917" priority="1661" operator="containsText" text="NEW">
      <formula>NOT(ISERROR(SEARCH("NEW",T18)))</formula>
    </cfRule>
  </conditionalFormatting>
  <conditionalFormatting sqref="T5">
    <cfRule type="containsText" dxfId="916" priority="1658" operator="containsText" text="DONE">
      <formula>NOT(ISERROR(SEARCH("DONE",T5)))</formula>
    </cfRule>
    <cfRule type="containsText" dxfId="915" priority="1659" operator="containsText" text="NEW">
      <formula>NOT(ISERROR(SEARCH("NEW",T5)))</formula>
    </cfRule>
  </conditionalFormatting>
  <conditionalFormatting sqref="T6">
    <cfRule type="containsText" dxfId="914" priority="1656" operator="containsText" text="DONE">
      <formula>NOT(ISERROR(SEARCH("DONE",T6)))</formula>
    </cfRule>
    <cfRule type="containsText" dxfId="913" priority="1657" operator="containsText" text="NEW">
      <formula>NOT(ISERROR(SEARCH("NEW",T6)))</formula>
    </cfRule>
  </conditionalFormatting>
  <conditionalFormatting sqref="B84">
    <cfRule type="cellIs" dxfId="912" priority="1607" operator="equal">
      <formula>"System Closed"</formula>
    </cfRule>
  </conditionalFormatting>
  <conditionalFormatting sqref="J83:J84">
    <cfRule type="containsText" dxfId="911" priority="1606" operator="containsText" text="DEOB">
      <formula>NOT(ISERROR(SEARCH("DEOB",J83)))</formula>
    </cfRule>
  </conditionalFormatting>
  <conditionalFormatting sqref="G83:G84">
    <cfRule type="cellIs" dxfId="910" priority="1605" operator="lessThan">
      <formula>5</formula>
    </cfRule>
  </conditionalFormatting>
  <conditionalFormatting sqref="B83">
    <cfRule type="cellIs" dxfId="909" priority="1604" operator="equal">
      <formula>"System Closed"</formula>
    </cfRule>
  </conditionalFormatting>
  <conditionalFormatting sqref="G83">
    <cfRule type="cellIs" dxfId="908" priority="1603" operator="lessThan">
      <formula>5</formula>
    </cfRule>
  </conditionalFormatting>
  <conditionalFormatting sqref="B85">
    <cfRule type="cellIs" dxfId="907" priority="1602" operator="equal">
      <formula>"System Closed"</formula>
    </cfRule>
  </conditionalFormatting>
  <conditionalFormatting sqref="G85:G86">
    <cfRule type="cellIs" dxfId="906" priority="1601" operator="lessThan">
      <formula>5</formula>
    </cfRule>
  </conditionalFormatting>
  <conditionalFormatting sqref="J85">
    <cfRule type="containsText" dxfId="905" priority="1600" operator="containsText" text="DEOB">
      <formula>NOT(ISERROR(SEARCH("DEOB",J85)))</formula>
    </cfRule>
  </conditionalFormatting>
  <conditionalFormatting sqref="B86">
    <cfRule type="cellIs" dxfId="904" priority="1599" operator="equal">
      <formula>"System Closed"</formula>
    </cfRule>
  </conditionalFormatting>
  <conditionalFormatting sqref="J86">
    <cfRule type="containsText" dxfId="903" priority="1598" operator="containsText" text="DEOB">
      <formula>NOT(ISERROR(SEARCH("DEOB",J86)))</formula>
    </cfRule>
  </conditionalFormatting>
  <conditionalFormatting sqref="G86">
    <cfRule type="cellIs" dxfId="902" priority="1597" operator="lessThan">
      <formula>5</formula>
    </cfRule>
  </conditionalFormatting>
  <conditionalFormatting sqref="B87">
    <cfRule type="cellIs" dxfId="901" priority="1596" operator="equal">
      <formula>"System Closed"</formula>
    </cfRule>
  </conditionalFormatting>
  <conditionalFormatting sqref="J87">
    <cfRule type="containsText" dxfId="900" priority="1595" operator="containsText" text="DEOB">
      <formula>NOT(ISERROR(SEARCH("DEOB",J87)))</formula>
    </cfRule>
  </conditionalFormatting>
  <conditionalFormatting sqref="G87">
    <cfRule type="cellIs" dxfId="899" priority="1594" operator="lessThan">
      <formula>5</formula>
    </cfRule>
  </conditionalFormatting>
  <conditionalFormatting sqref="G88">
    <cfRule type="cellIs" dxfId="898" priority="1593" operator="lessThan">
      <formula>5</formula>
    </cfRule>
  </conditionalFormatting>
  <conditionalFormatting sqref="B88">
    <cfRule type="cellIs" dxfId="897" priority="1592" operator="equal">
      <formula>"System Closed"</formula>
    </cfRule>
  </conditionalFormatting>
  <conditionalFormatting sqref="G88">
    <cfRule type="cellIs" dxfId="896" priority="1591" operator="lessThan">
      <formula>5</formula>
    </cfRule>
  </conditionalFormatting>
  <conditionalFormatting sqref="J88">
    <cfRule type="containsText" dxfId="895" priority="1590" operator="containsText" text="DEOB">
      <formula>NOT(ISERROR(SEARCH("DEOB",J88)))</formula>
    </cfRule>
  </conditionalFormatting>
  <conditionalFormatting sqref="B15">
    <cfRule type="cellIs" dxfId="894" priority="1589" operator="equal">
      <formula>"System Closed"</formula>
    </cfRule>
  </conditionalFormatting>
  <conditionalFormatting sqref="J15">
    <cfRule type="containsText" dxfId="893" priority="1588" operator="containsText" text="DEOB">
      <formula>NOT(ISERROR(SEARCH("DEOB",J15)))</formula>
    </cfRule>
  </conditionalFormatting>
  <conditionalFormatting sqref="G15">
    <cfRule type="cellIs" dxfId="892" priority="1587" operator="lessThan">
      <formula>5</formula>
    </cfRule>
  </conditionalFormatting>
  <conditionalFormatting sqref="O15">
    <cfRule type="containsText" dxfId="891" priority="1585" operator="containsText" text="DONE">
      <formula>NOT(ISERROR(SEARCH("DONE",O15)))</formula>
    </cfRule>
    <cfRule type="containsText" dxfId="890" priority="1586" operator="containsText" text="NEW">
      <formula>NOT(ISERROR(SEARCH("NEW",O15)))</formula>
    </cfRule>
  </conditionalFormatting>
  <conditionalFormatting sqref="P15">
    <cfRule type="containsText" dxfId="889" priority="1583" operator="containsText" text="DONE">
      <formula>NOT(ISERROR(SEARCH("DONE",P15)))</formula>
    </cfRule>
    <cfRule type="containsText" dxfId="888" priority="1584" operator="containsText" text="NEW">
      <formula>NOT(ISERROR(SEARCH("NEW",P15)))</formula>
    </cfRule>
  </conditionalFormatting>
  <conditionalFormatting sqref="Q15">
    <cfRule type="containsText" dxfId="887" priority="1581" operator="containsText" text="DONE">
      <formula>NOT(ISERROR(SEARCH("DONE",Q15)))</formula>
    </cfRule>
    <cfRule type="containsText" dxfId="886" priority="1582" operator="containsText" text="NEW">
      <formula>NOT(ISERROR(SEARCH("NEW",Q15)))</formula>
    </cfRule>
  </conditionalFormatting>
  <conditionalFormatting sqref="S15">
    <cfRule type="containsText" dxfId="885" priority="1577" operator="containsText" text="DONE">
      <formula>NOT(ISERROR(SEARCH("DONE",S15)))</formula>
    </cfRule>
    <cfRule type="containsText" dxfId="884" priority="1578" operator="containsText" text="NEW">
      <formula>NOT(ISERROR(SEARCH("NEW",S15)))</formula>
    </cfRule>
  </conditionalFormatting>
  <conditionalFormatting sqref="R15">
    <cfRule type="containsText" dxfId="883" priority="1571" operator="containsText" text="DONE">
      <formula>NOT(ISERROR(SEARCH("DONE",R15)))</formula>
    </cfRule>
    <cfRule type="containsText" dxfId="882" priority="1572" operator="containsText" text="NEW">
      <formula>NOT(ISERROR(SEARCH("NEW",R15)))</formula>
    </cfRule>
  </conditionalFormatting>
  <conditionalFormatting sqref="B31">
    <cfRule type="cellIs" dxfId="881" priority="1570" operator="equal">
      <formula>"System Closed"</formula>
    </cfRule>
  </conditionalFormatting>
  <conditionalFormatting sqref="J31">
    <cfRule type="containsText" dxfId="880" priority="1569" operator="containsText" text="DEOB">
      <formula>NOT(ISERROR(SEARCH("DEOB",J31)))</formula>
    </cfRule>
  </conditionalFormatting>
  <conditionalFormatting sqref="G31">
    <cfRule type="cellIs" dxfId="879" priority="1568" operator="lessThan">
      <formula>5</formula>
    </cfRule>
  </conditionalFormatting>
  <conditionalFormatting sqref="O31">
    <cfRule type="containsText" dxfId="878" priority="1566" operator="containsText" text="DONE">
      <formula>NOT(ISERROR(SEARCH("DONE",O31)))</formula>
    </cfRule>
    <cfRule type="containsText" dxfId="877" priority="1567" operator="containsText" text="NEW">
      <formula>NOT(ISERROR(SEARCH("NEW",O31)))</formula>
    </cfRule>
  </conditionalFormatting>
  <conditionalFormatting sqref="P31">
    <cfRule type="containsText" dxfId="876" priority="1564" operator="containsText" text="DONE">
      <formula>NOT(ISERROR(SEARCH("DONE",P31)))</formula>
    </cfRule>
    <cfRule type="containsText" dxfId="875" priority="1565" operator="containsText" text="NEW">
      <formula>NOT(ISERROR(SEARCH("NEW",P31)))</formula>
    </cfRule>
  </conditionalFormatting>
  <conditionalFormatting sqref="Q31">
    <cfRule type="containsText" dxfId="874" priority="1562" operator="containsText" text="DONE">
      <formula>NOT(ISERROR(SEARCH("DONE",Q31)))</formula>
    </cfRule>
    <cfRule type="containsText" dxfId="873" priority="1563" operator="containsText" text="NEW">
      <formula>NOT(ISERROR(SEARCH("NEW",Q31)))</formula>
    </cfRule>
  </conditionalFormatting>
  <conditionalFormatting sqref="S31">
    <cfRule type="containsText" dxfId="872" priority="1560" operator="containsText" text="DONE">
      <formula>NOT(ISERROR(SEARCH("DONE",S31)))</formula>
    </cfRule>
    <cfRule type="containsText" dxfId="871" priority="1561" operator="containsText" text="NEW">
      <formula>NOT(ISERROR(SEARCH("NEW",S31)))</formula>
    </cfRule>
  </conditionalFormatting>
  <conditionalFormatting sqref="R31">
    <cfRule type="containsText" dxfId="870" priority="1556" operator="containsText" text="DONE">
      <formula>NOT(ISERROR(SEARCH("DONE",R31)))</formula>
    </cfRule>
    <cfRule type="containsText" dxfId="869" priority="1557" operator="containsText" text="NEW">
      <formula>NOT(ISERROR(SEARCH("NEW",R31)))</formula>
    </cfRule>
  </conditionalFormatting>
  <conditionalFormatting sqref="T31">
    <cfRule type="containsText" dxfId="868" priority="1558" operator="containsText" text="DONE">
      <formula>NOT(ISERROR(SEARCH("DONE",T31)))</formula>
    </cfRule>
    <cfRule type="containsText" dxfId="867" priority="1559" operator="containsText" text="NEW">
      <formula>NOT(ISERROR(SEARCH("NEW",T31)))</formula>
    </cfRule>
  </conditionalFormatting>
  <conditionalFormatting sqref="T35">
    <cfRule type="containsText" dxfId="866" priority="1554" operator="containsText" text="DONE">
      <formula>NOT(ISERROR(SEARCH("DONE",T35)))</formula>
    </cfRule>
    <cfRule type="containsText" dxfId="865" priority="1555" operator="containsText" text="NEW">
      <formula>NOT(ISERROR(SEARCH("NEW",T35)))</formula>
    </cfRule>
  </conditionalFormatting>
  <conditionalFormatting sqref="T15">
    <cfRule type="containsText" dxfId="864" priority="1552" operator="containsText" text="DONE">
      <formula>NOT(ISERROR(SEARCH("DONE",T15)))</formula>
    </cfRule>
    <cfRule type="containsText" dxfId="863" priority="1553" operator="containsText" text="NEW">
      <formula>NOT(ISERROR(SEARCH("NEW",T15)))</formula>
    </cfRule>
  </conditionalFormatting>
  <conditionalFormatting sqref="T21">
    <cfRule type="containsText" dxfId="862" priority="1550" operator="containsText" text="DONE">
      <formula>NOT(ISERROR(SEARCH("DONE",T21)))</formula>
    </cfRule>
    <cfRule type="containsText" dxfId="861" priority="1551" operator="containsText" text="NEW">
      <formula>NOT(ISERROR(SEARCH("NEW",T21)))</formula>
    </cfRule>
  </conditionalFormatting>
  <conditionalFormatting sqref="T24">
    <cfRule type="containsText" dxfId="860" priority="1548" operator="containsText" text="DONE">
      <formula>NOT(ISERROR(SEARCH("DONE",T24)))</formula>
    </cfRule>
    <cfRule type="containsText" dxfId="859" priority="1549" operator="containsText" text="NEW">
      <formula>NOT(ISERROR(SEARCH("NEW",T24)))</formula>
    </cfRule>
  </conditionalFormatting>
  <conditionalFormatting sqref="T26">
    <cfRule type="containsText" dxfId="858" priority="1546" operator="containsText" text="DONE">
      <formula>NOT(ISERROR(SEARCH("DONE",T26)))</formula>
    </cfRule>
    <cfRule type="containsText" dxfId="857" priority="1547" operator="containsText" text="NEW">
      <formula>NOT(ISERROR(SEARCH("NEW",T26)))</formula>
    </cfRule>
  </conditionalFormatting>
  <conditionalFormatting sqref="T23">
    <cfRule type="containsText" dxfId="856" priority="1544" operator="containsText" text="DONE">
      <formula>NOT(ISERROR(SEARCH("DONE",T23)))</formula>
    </cfRule>
    <cfRule type="containsText" dxfId="855" priority="1545" operator="containsText" text="NEW">
      <formula>NOT(ISERROR(SEARCH("NEW",T23)))</formula>
    </cfRule>
  </conditionalFormatting>
  <conditionalFormatting sqref="T36 T38">
    <cfRule type="containsText" dxfId="854" priority="1542" operator="containsText" text="DONE">
      <formula>NOT(ISERROR(SEARCH("DONE",T36)))</formula>
    </cfRule>
    <cfRule type="containsText" dxfId="853" priority="1543" operator="containsText" text="NEW">
      <formula>NOT(ISERROR(SEARCH("NEW",T36)))</formula>
    </cfRule>
  </conditionalFormatting>
  <conditionalFormatting sqref="T27">
    <cfRule type="containsText" dxfId="852" priority="1540" operator="containsText" text="DONE">
      <formula>NOT(ISERROR(SEARCH("DONE",T27)))</formula>
    </cfRule>
    <cfRule type="containsText" dxfId="851" priority="1541" operator="containsText" text="NEW">
      <formula>NOT(ISERROR(SEARCH("NEW",T27)))</formula>
    </cfRule>
  </conditionalFormatting>
  <conditionalFormatting sqref="T30">
    <cfRule type="containsText" dxfId="850" priority="1538" operator="containsText" text="DONE">
      <formula>NOT(ISERROR(SEARCH("DONE",T30)))</formula>
    </cfRule>
    <cfRule type="containsText" dxfId="849" priority="1539" operator="containsText" text="NEW">
      <formula>NOT(ISERROR(SEARCH("NEW",T30)))</formula>
    </cfRule>
  </conditionalFormatting>
  <conditionalFormatting sqref="T33">
    <cfRule type="containsText" dxfId="848" priority="1536" operator="containsText" text="DONE">
      <formula>NOT(ISERROR(SEARCH("DONE",T33)))</formula>
    </cfRule>
    <cfRule type="containsText" dxfId="847" priority="1537" operator="containsText" text="NEW">
      <formula>NOT(ISERROR(SEARCH("NEW",T33)))</formula>
    </cfRule>
  </conditionalFormatting>
  <conditionalFormatting sqref="T29">
    <cfRule type="containsText" dxfId="846" priority="1534" operator="containsText" text="DONE">
      <formula>NOT(ISERROR(SEARCH("DONE",T29)))</formula>
    </cfRule>
    <cfRule type="containsText" dxfId="845" priority="1535" operator="containsText" text="NEW">
      <formula>NOT(ISERROR(SEARCH("NEW",T29)))</formula>
    </cfRule>
  </conditionalFormatting>
  <conditionalFormatting sqref="T32">
    <cfRule type="containsText" dxfId="844" priority="1532" operator="containsText" text="DONE">
      <formula>NOT(ISERROR(SEARCH("DONE",T32)))</formula>
    </cfRule>
    <cfRule type="containsText" dxfId="843" priority="1533" operator="containsText" text="NEW">
      <formula>NOT(ISERROR(SEARCH("NEW",T32)))</formula>
    </cfRule>
  </conditionalFormatting>
  <conditionalFormatting sqref="T34">
    <cfRule type="containsText" dxfId="842" priority="1530" operator="containsText" text="DONE">
      <formula>NOT(ISERROR(SEARCH("DONE",T34)))</formula>
    </cfRule>
    <cfRule type="containsText" dxfId="841" priority="1531" operator="containsText" text="NEW">
      <formula>NOT(ISERROR(SEARCH("NEW",T34)))</formula>
    </cfRule>
  </conditionalFormatting>
  <conditionalFormatting sqref="T39">
    <cfRule type="containsText" dxfId="840" priority="1528" operator="containsText" text="DONE">
      <formula>NOT(ISERROR(SEARCH("DONE",T39)))</formula>
    </cfRule>
    <cfRule type="containsText" dxfId="839" priority="1529" operator="containsText" text="NEW">
      <formula>NOT(ISERROR(SEARCH("NEW",T39)))</formula>
    </cfRule>
  </conditionalFormatting>
  <conditionalFormatting sqref="T13">
    <cfRule type="containsText" dxfId="838" priority="1526" operator="containsText" text="DONE">
      <formula>NOT(ISERROR(SEARCH("DONE",T13)))</formula>
    </cfRule>
    <cfRule type="containsText" dxfId="837" priority="1527" operator="containsText" text="NEW">
      <formula>NOT(ISERROR(SEARCH("NEW",T13)))</formula>
    </cfRule>
  </conditionalFormatting>
  <conditionalFormatting sqref="T14">
    <cfRule type="containsText" dxfId="836" priority="1524" operator="containsText" text="DONE">
      <formula>NOT(ISERROR(SEARCH("DONE",T14)))</formula>
    </cfRule>
    <cfRule type="containsText" dxfId="835" priority="1525" operator="containsText" text="NEW">
      <formula>NOT(ISERROR(SEARCH("NEW",T14)))</formula>
    </cfRule>
  </conditionalFormatting>
  <conditionalFormatting sqref="T4">
    <cfRule type="containsText" dxfId="834" priority="1520" operator="containsText" text="DONE">
      <formula>NOT(ISERROR(SEARCH("DONE",T4)))</formula>
    </cfRule>
    <cfRule type="containsText" dxfId="833" priority="1521" operator="containsText" text="NEW">
      <formula>NOT(ISERROR(SEARCH("NEW",T4)))</formula>
    </cfRule>
  </conditionalFormatting>
  <conditionalFormatting sqref="T7">
    <cfRule type="containsText" dxfId="832" priority="1510" operator="containsText" text="DONE">
      <formula>NOT(ISERROR(SEARCH("DONE",T7)))</formula>
    </cfRule>
    <cfRule type="containsText" dxfId="831" priority="1511" operator="containsText" text="NEW">
      <formula>NOT(ISERROR(SEARCH("NEW",T7)))</formula>
    </cfRule>
  </conditionalFormatting>
  <conditionalFormatting sqref="T16">
    <cfRule type="containsText" dxfId="830" priority="1500" operator="containsText" text="DONE">
      <formula>NOT(ISERROR(SEARCH("DONE",T16)))</formula>
    </cfRule>
    <cfRule type="containsText" dxfId="829" priority="1501" operator="containsText" text="NEW">
      <formula>NOT(ISERROR(SEARCH("NEW",T16)))</formula>
    </cfRule>
  </conditionalFormatting>
  <conditionalFormatting sqref="U89">
    <cfRule type="containsText" dxfId="828" priority="1387" operator="containsText" text="DONE">
      <formula>NOT(ISERROR(SEARCH("DONE",U89)))</formula>
    </cfRule>
    <cfRule type="containsText" dxfId="827" priority="1388" operator="containsText" text="NEW">
      <formula>NOT(ISERROR(SEARCH("NEW",U89)))</formula>
    </cfRule>
  </conditionalFormatting>
  <conditionalFormatting sqref="U74">
    <cfRule type="containsText" dxfId="826" priority="1468" operator="containsText" text="DONE">
      <formula>NOT(ISERROR(SEARCH("DONE",U74)))</formula>
    </cfRule>
    <cfRule type="containsText" dxfId="825" priority="1469" operator="containsText" text="NEW">
      <formula>NOT(ISERROR(SEARCH("NEW",U74)))</formula>
    </cfRule>
  </conditionalFormatting>
  <conditionalFormatting sqref="U233:U235">
    <cfRule type="containsText" dxfId="824" priority="1496" operator="containsText" text="DONE">
      <formula>NOT(ISERROR(SEARCH("DONE",U233)))</formula>
    </cfRule>
    <cfRule type="containsText" dxfId="823" priority="1497" operator="containsText" text="NEW">
      <formula>NOT(ISERROR(SEARCH("NEW",U233)))</formula>
    </cfRule>
  </conditionalFormatting>
  <conditionalFormatting sqref="U3 U19:U20">
    <cfRule type="containsText" dxfId="822" priority="1494" operator="containsText" text="DONE">
      <formula>NOT(ISERROR(SEARCH("DONE",U3)))</formula>
    </cfRule>
    <cfRule type="containsText" dxfId="821" priority="1495" operator="containsText" text="NEW">
      <formula>NOT(ISERROR(SEARCH("NEW",U3)))</formula>
    </cfRule>
  </conditionalFormatting>
  <conditionalFormatting sqref="U71">
    <cfRule type="containsText" dxfId="820" priority="1492" operator="containsText" text="DONE">
      <formula>NOT(ISERROR(SEARCH("DONE",U71)))</formula>
    </cfRule>
    <cfRule type="containsText" dxfId="819" priority="1493" operator="containsText" text="NEW">
      <formula>NOT(ISERROR(SEARCH("NEW",U71)))</formula>
    </cfRule>
  </conditionalFormatting>
  <conditionalFormatting sqref="U72">
    <cfRule type="containsText" dxfId="818" priority="1490" operator="containsText" text="DONE">
      <formula>NOT(ISERROR(SEARCH("DONE",U72)))</formula>
    </cfRule>
    <cfRule type="containsText" dxfId="817" priority="1491" operator="containsText" text="NEW">
      <formula>NOT(ISERROR(SEARCH("NEW",U72)))</formula>
    </cfRule>
  </conditionalFormatting>
  <conditionalFormatting sqref="U73">
    <cfRule type="containsText" dxfId="816" priority="1488" operator="containsText" text="DONE">
      <formula>NOT(ISERROR(SEARCH("DONE",U73)))</formula>
    </cfRule>
    <cfRule type="containsText" dxfId="815" priority="1489" operator="containsText" text="NEW">
      <formula>NOT(ISERROR(SEARCH("NEW",U73)))</formula>
    </cfRule>
  </conditionalFormatting>
  <conditionalFormatting sqref="U45">
    <cfRule type="containsText" dxfId="814" priority="1484" operator="containsText" text="DONE">
      <formula>NOT(ISERROR(SEARCH("DONE",U45)))</formula>
    </cfRule>
    <cfRule type="containsText" dxfId="813" priority="1485" operator="containsText" text="NEW">
      <formula>NOT(ISERROR(SEARCH("NEW",U45)))</formula>
    </cfRule>
  </conditionalFormatting>
  <conditionalFormatting sqref="U35">
    <cfRule type="containsText" dxfId="812" priority="1458" operator="containsText" text="DONE">
      <formula>NOT(ISERROR(SEARCH("DONE",U35)))</formula>
    </cfRule>
    <cfRule type="containsText" dxfId="811" priority="1459" operator="containsText" text="NEW">
      <formula>NOT(ISERROR(SEARCH("NEW",U35)))</formula>
    </cfRule>
  </conditionalFormatting>
  <conditionalFormatting sqref="U15">
    <cfRule type="containsText" dxfId="810" priority="1456" operator="containsText" text="DONE">
      <formula>NOT(ISERROR(SEARCH("DONE",U15)))</formula>
    </cfRule>
    <cfRule type="containsText" dxfId="809" priority="1457" operator="containsText" text="NEW">
      <formula>NOT(ISERROR(SEARCH("NEW",U15)))</formula>
    </cfRule>
  </conditionalFormatting>
  <conditionalFormatting sqref="U24">
    <cfRule type="containsText" dxfId="808" priority="1452" operator="containsText" text="DONE">
      <formula>NOT(ISERROR(SEARCH("DONE",U24)))</formula>
    </cfRule>
    <cfRule type="containsText" dxfId="807" priority="1453" operator="containsText" text="NEW">
      <formula>NOT(ISERROR(SEARCH("NEW",U24)))</formula>
    </cfRule>
  </conditionalFormatting>
  <conditionalFormatting sqref="U23">
    <cfRule type="containsText" dxfId="806" priority="1448" operator="containsText" text="DONE">
      <formula>NOT(ISERROR(SEARCH("DONE",U23)))</formula>
    </cfRule>
    <cfRule type="containsText" dxfId="805" priority="1449" operator="containsText" text="NEW">
      <formula>NOT(ISERROR(SEARCH("NEW",U23)))</formula>
    </cfRule>
  </conditionalFormatting>
  <conditionalFormatting sqref="U36 U38">
    <cfRule type="containsText" dxfId="804" priority="1446" operator="containsText" text="DONE">
      <formula>NOT(ISERROR(SEARCH("DONE",U36)))</formula>
    </cfRule>
    <cfRule type="containsText" dxfId="803" priority="1447" operator="containsText" text="NEW">
      <formula>NOT(ISERROR(SEARCH("NEW",U36)))</formula>
    </cfRule>
  </conditionalFormatting>
  <conditionalFormatting sqref="U30">
    <cfRule type="containsText" dxfId="802" priority="1442" operator="containsText" text="DONE">
      <formula>NOT(ISERROR(SEARCH("DONE",U30)))</formula>
    </cfRule>
    <cfRule type="containsText" dxfId="801" priority="1443" operator="containsText" text="NEW">
      <formula>NOT(ISERROR(SEARCH("NEW",U30)))</formula>
    </cfRule>
  </conditionalFormatting>
  <conditionalFormatting sqref="U29">
    <cfRule type="containsText" dxfId="800" priority="1438" operator="containsText" text="DONE">
      <formula>NOT(ISERROR(SEARCH("DONE",U29)))</formula>
    </cfRule>
    <cfRule type="containsText" dxfId="799" priority="1439" operator="containsText" text="NEW">
      <formula>NOT(ISERROR(SEARCH("NEW",U29)))</formula>
    </cfRule>
  </conditionalFormatting>
  <conditionalFormatting sqref="U32">
    <cfRule type="containsText" dxfId="798" priority="1436" operator="containsText" text="DONE">
      <formula>NOT(ISERROR(SEARCH("DONE",U32)))</formula>
    </cfRule>
    <cfRule type="containsText" dxfId="797" priority="1437" operator="containsText" text="NEW">
      <formula>NOT(ISERROR(SEARCH("NEW",U32)))</formula>
    </cfRule>
  </conditionalFormatting>
  <conditionalFormatting sqref="U14">
    <cfRule type="containsText" dxfId="796" priority="1428" operator="containsText" text="DONE">
      <formula>NOT(ISERROR(SEARCH("DONE",U14)))</formula>
    </cfRule>
    <cfRule type="containsText" dxfId="795" priority="1429" operator="containsText" text="NEW">
      <formula>NOT(ISERROR(SEARCH("NEW",U14)))</formula>
    </cfRule>
  </conditionalFormatting>
  <conditionalFormatting sqref="G90">
    <cfRule type="cellIs" dxfId="794" priority="1384" operator="lessThan">
      <formula>5</formula>
    </cfRule>
  </conditionalFormatting>
  <conditionalFormatting sqref="B89">
    <cfRule type="cellIs" dxfId="793" priority="1403" operator="equal">
      <formula>"System Closed"</formula>
    </cfRule>
  </conditionalFormatting>
  <conditionalFormatting sqref="J89">
    <cfRule type="containsText" dxfId="792" priority="1402" operator="containsText" text="DEOB">
      <formula>NOT(ISERROR(SEARCH("DEOB",J89)))</formula>
    </cfRule>
  </conditionalFormatting>
  <conditionalFormatting sqref="G89">
    <cfRule type="cellIs" dxfId="791" priority="1401" operator="lessThan">
      <formula>5</formula>
    </cfRule>
  </conditionalFormatting>
  <conditionalFormatting sqref="O89">
    <cfRule type="containsText" dxfId="790" priority="1399" operator="containsText" text="DONE">
      <formula>NOT(ISERROR(SEARCH("DONE",O89)))</formula>
    </cfRule>
    <cfRule type="containsText" dxfId="789" priority="1400" operator="containsText" text="NEW">
      <formula>NOT(ISERROR(SEARCH("NEW",O89)))</formula>
    </cfRule>
  </conditionalFormatting>
  <conditionalFormatting sqref="P89">
    <cfRule type="containsText" dxfId="788" priority="1397" operator="containsText" text="DONE">
      <formula>NOT(ISERROR(SEARCH("DONE",P89)))</formula>
    </cfRule>
    <cfRule type="containsText" dxfId="787" priority="1398" operator="containsText" text="NEW">
      <formula>NOT(ISERROR(SEARCH("NEW",P89)))</formula>
    </cfRule>
  </conditionalFormatting>
  <conditionalFormatting sqref="Q89">
    <cfRule type="containsText" dxfId="786" priority="1395" operator="containsText" text="DONE">
      <formula>NOT(ISERROR(SEARCH("DONE",Q89)))</formula>
    </cfRule>
    <cfRule type="containsText" dxfId="785" priority="1396" operator="containsText" text="NEW">
      <formula>NOT(ISERROR(SEARCH("NEW",Q89)))</formula>
    </cfRule>
  </conditionalFormatting>
  <conditionalFormatting sqref="R89">
    <cfRule type="containsText" dxfId="784" priority="1393" operator="containsText" text="DONE">
      <formula>NOT(ISERROR(SEARCH("DONE",R89)))</formula>
    </cfRule>
    <cfRule type="containsText" dxfId="783" priority="1394" operator="containsText" text="NEW">
      <formula>NOT(ISERROR(SEARCH("NEW",R89)))</formula>
    </cfRule>
  </conditionalFormatting>
  <conditionalFormatting sqref="S89">
    <cfRule type="containsText" dxfId="782" priority="1391" operator="containsText" text="DONE">
      <formula>NOT(ISERROR(SEARCH("DONE",S89)))</formula>
    </cfRule>
    <cfRule type="containsText" dxfId="781" priority="1392" operator="containsText" text="NEW">
      <formula>NOT(ISERROR(SEARCH("NEW",S89)))</formula>
    </cfRule>
  </conditionalFormatting>
  <conditionalFormatting sqref="T89">
    <cfRule type="containsText" dxfId="780" priority="1389" operator="containsText" text="DONE">
      <formula>NOT(ISERROR(SEARCH("DONE",T89)))</formula>
    </cfRule>
    <cfRule type="containsText" dxfId="779" priority="1390" operator="containsText" text="NEW">
      <formula>NOT(ISERROR(SEARCH("NEW",T89)))</formula>
    </cfRule>
  </conditionalFormatting>
  <conditionalFormatting sqref="B90">
    <cfRule type="cellIs" dxfId="778" priority="1386" operator="equal">
      <formula>"System Closed"</formula>
    </cfRule>
  </conditionalFormatting>
  <conditionalFormatting sqref="J90">
    <cfRule type="containsText" dxfId="777" priority="1385" operator="containsText" text="DEOB">
      <formula>NOT(ISERROR(SEARCH("DEOB",J90)))</formula>
    </cfRule>
  </conditionalFormatting>
  <conditionalFormatting sqref="G91">
    <cfRule type="cellIs" dxfId="776" priority="1383" operator="lessThan">
      <formula>5</formula>
    </cfRule>
  </conditionalFormatting>
  <conditionalFormatting sqref="B91">
    <cfRule type="cellIs" dxfId="775" priority="1382" operator="equal">
      <formula>"System Closed"</formula>
    </cfRule>
  </conditionalFormatting>
  <conditionalFormatting sqref="J91">
    <cfRule type="containsText" dxfId="774" priority="1381" operator="containsText" text="DEOB">
      <formula>NOT(ISERROR(SEARCH("DEOB",J91)))</formula>
    </cfRule>
  </conditionalFormatting>
  <conditionalFormatting sqref="G91">
    <cfRule type="cellIs" dxfId="773" priority="1380" operator="lessThan">
      <formula>5</formula>
    </cfRule>
  </conditionalFormatting>
  <conditionalFormatting sqref="U5">
    <cfRule type="containsText" dxfId="772" priority="1378" operator="containsText" text="DONE">
      <formula>NOT(ISERROR(SEARCH("DONE",U5)))</formula>
    </cfRule>
    <cfRule type="containsText" dxfId="771" priority="1379" operator="containsText" text="NEW">
      <formula>NOT(ISERROR(SEARCH("NEW",U5)))</formula>
    </cfRule>
  </conditionalFormatting>
  <conditionalFormatting sqref="U4">
    <cfRule type="containsText" dxfId="770" priority="1286" operator="containsText" text="DONE">
      <formula>NOT(ISERROR(SEARCH("DONE",U4)))</formula>
    </cfRule>
    <cfRule type="containsText" dxfId="769" priority="1287" operator="containsText" text="NEW">
      <formula>NOT(ISERROR(SEARCH("NEW",U4)))</formula>
    </cfRule>
  </conditionalFormatting>
  <conditionalFormatting sqref="U8 U10">
    <cfRule type="containsText" dxfId="768" priority="1284" operator="containsText" text="DONE">
      <formula>NOT(ISERROR(SEARCH("DONE",U8)))</formula>
    </cfRule>
    <cfRule type="containsText" dxfId="767" priority="1285" operator="containsText" text="NEW">
      <formula>NOT(ISERROR(SEARCH("NEW",U8)))</formula>
    </cfRule>
  </conditionalFormatting>
  <conditionalFormatting sqref="U18">
    <cfRule type="containsText" dxfId="766" priority="1282" operator="containsText" text="DONE">
      <formula>NOT(ISERROR(SEARCH("DONE",U18)))</formula>
    </cfRule>
    <cfRule type="containsText" dxfId="765" priority="1283" operator="containsText" text="NEW">
      <formula>NOT(ISERROR(SEARCH("NEW",U18)))</formula>
    </cfRule>
  </conditionalFormatting>
  <conditionalFormatting sqref="U40">
    <cfRule type="containsText" dxfId="764" priority="1278" operator="containsText" text="DONE">
      <formula>NOT(ISERROR(SEARCH("DONE",U40)))</formula>
    </cfRule>
    <cfRule type="containsText" dxfId="763" priority="1279" operator="containsText" text="NEW">
      <formula>NOT(ISERROR(SEARCH("NEW",U40)))</formula>
    </cfRule>
  </conditionalFormatting>
  <conditionalFormatting sqref="U39">
    <cfRule type="containsText" dxfId="762" priority="1276" operator="containsText" text="DONE">
      <formula>NOT(ISERROR(SEARCH("DONE",U39)))</formula>
    </cfRule>
    <cfRule type="containsText" dxfId="761" priority="1277" operator="containsText" text="NEW">
      <formula>NOT(ISERROR(SEARCH("NEW",U39)))</formula>
    </cfRule>
  </conditionalFormatting>
  <conditionalFormatting sqref="U7">
    <cfRule type="containsText" dxfId="760" priority="1274" operator="containsText" text="DONE">
      <formula>NOT(ISERROR(SEARCH("DONE",U7)))</formula>
    </cfRule>
    <cfRule type="containsText" dxfId="759" priority="1275" operator="containsText" text="NEW">
      <formula>NOT(ISERROR(SEARCH("NEW",U7)))</formula>
    </cfRule>
  </conditionalFormatting>
  <conditionalFormatting sqref="U6">
    <cfRule type="containsText" dxfId="758" priority="1268" operator="containsText" text="DONE">
      <formula>NOT(ISERROR(SEARCH("DONE",U6)))</formula>
    </cfRule>
    <cfRule type="containsText" dxfId="757" priority="1269" operator="containsText" text="NEW">
      <formula>NOT(ISERROR(SEARCH("NEW",U6)))</formula>
    </cfRule>
  </conditionalFormatting>
  <conditionalFormatting sqref="U33">
    <cfRule type="containsText" dxfId="756" priority="1264" operator="containsText" text="DONE">
      <formula>NOT(ISERROR(SEARCH("DONE",U33)))</formula>
    </cfRule>
    <cfRule type="containsText" dxfId="755" priority="1265" operator="containsText" text="NEW">
      <formula>NOT(ISERROR(SEARCH("NEW",U33)))</formula>
    </cfRule>
  </conditionalFormatting>
  <conditionalFormatting sqref="U27">
    <cfRule type="containsText" dxfId="754" priority="1262" operator="containsText" text="DONE">
      <formula>NOT(ISERROR(SEARCH("DONE",U27)))</formula>
    </cfRule>
    <cfRule type="containsText" dxfId="753" priority="1263" operator="containsText" text="NEW">
      <formula>NOT(ISERROR(SEARCH("NEW",U27)))</formula>
    </cfRule>
  </conditionalFormatting>
  <conditionalFormatting sqref="U26">
    <cfRule type="containsText" dxfId="752" priority="1254" operator="containsText" text="DONE">
      <formula>NOT(ISERROR(SEARCH("DONE",U26)))</formula>
    </cfRule>
    <cfRule type="containsText" dxfId="751" priority="1255" operator="containsText" text="NEW">
      <formula>NOT(ISERROR(SEARCH("NEW",U26)))</formula>
    </cfRule>
  </conditionalFormatting>
  <conditionalFormatting sqref="U13">
    <cfRule type="containsText" dxfId="750" priority="1250" operator="containsText" text="DONE">
      <formula>NOT(ISERROR(SEARCH("DONE",U13)))</formula>
    </cfRule>
    <cfRule type="containsText" dxfId="749" priority="1251" operator="containsText" text="NEW">
      <formula>NOT(ISERROR(SEARCH("NEW",U13)))</formula>
    </cfRule>
  </conditionalFormatting>
  <conditionalFormatting sqref="U11">
    <cfRule type="containsText" dxfId="748" priority="1248" operator="containsText" text="DONE">
      <formula>NOT(ISERROR(SEARCH("DONE",U11)))</formula>
    </cfRule>
    <cfRule type="containsText" dxfId="747" priority="1249" operator="containsText" text="NEW">
      <formula>NOT(ISERROR(SEARCH("NEW",U11)))</formula>
    </cfRule>
  </conditionalFormatting>
  <conditionalFormatting sqref="U34">
    <cfRule type="containsText" dxfId="746" priority="1244" operator="containsText" text="DONE">
      <formula>NOT(ISERROR(SEARCH("DONE",U34)))</formula>
    </cfRule>
    <cfRule type="containsText" dxfId="745" priority="1245" operator="containsText" text="NEW">
      <formula>NOT(ISERROR(SEARCH("NEW",U34)))</formula>
    </cfRule>
  </conditionalFormatting>
  <conditionalFormatting sqref="U16">
    <cfRule type="containsText" dxfId="744" priority="1242" operator="containsText" text="DONE">
      <formula>NOT(ISERROR(SEARCH("DONE",U16)))</formula>
    </cfRule>
    <cfRule type="containsText" dxfId="743" priority="1243" operator="containsText" text="NEW">
      <formula>NOT(ISERROR(SEARCH("NEW",U16)))</formula>
    </cfRule>
  </conditionalFormatting>
  <conditionalFormatting sqref="U31">
    <cfRule type="containsText" dxfId="742" priority="1240" operator="containsText" text="DONE">
      <formula>NOT(ISERROR(SEARCH("DONE",U31)))</formula>
    </cfRule>
    <cfRule type="containsText" dxfId="741" priority="1241" operator="containsText" text="NEW">
      <formula>NOT(ISERROR(SEARCH("NEW",U31)))</formula>
    </cfRule>
  </conditionalFormatting>
  <conditionalFormatting sqref="U21">
    <cfRule type="containsText" dxfId="740" priority="1238" operator="containsText" text="DONE">
      <formula>NOT(ISERROR(SEARCH("DONE",U21)))</formula>
    </cfRule>
    <cfRule type="containsText" dxfId="739" priority="1239" operator="containsText" text="NEW">
      <formula>NOT(ISERROR(SEARCH("NEW",U21)))</formula>
    </cfRule>
  </conditionalFormatting>
  <conditionalFormatting sqref="V89">
    <cfRule type="containsText" dxfId="738" priority="1196" operator="containsText" text="DONE">
      <formula>NOT(ISERROR(SEARCH("DONE",V89)))</formula>
    </cfRule>
    <cfRule type="containsText" dxfId="737" priority="1197" operator="containsText" text="NEW">
      <formula>NOT(ISERROR(SEARCH("NEW",V89)))</formula>
    </cfRule>
  </conditionalFormatting>
  <conditionalFormatting sqref="V74">
    <cfRule type="containsText" dxfId="736" priority="1224" operator="containsText" text="DONE">
      <formula>NOT(ISERROR(SEARCH("DONE",V74)))</formula>
    </cfRule>
    <cfRule type="containsText" dxfId="735" priority="1225" operator="containsText" text="NEW">
      <formula>NOT(ISERROR(SEARCH("NEW",V74)))</formula>
    </cfRule>
  </conditionalFormatting>
  <conditionalFormatting sqref="V233:V235">
    <cfRule type="containsText" dxfId="734" priority="1236" operator="containsText" text="DONE">
      <formula>NOT(ISERROR(SEARCH("DONE",V233)))</formula>
    </cfRule>
    <cfRule type="containsText" dxfId="733" priority="1237" operator="containsText" text="NEW">
      <formula>NOT(ISERROR(SEARCH("NEW",V233)))</formula>
    </cfRule>
  </conditionalFormatting>
  <conditionalFormatting sqref="V3 V19">
    <cfRule type="containsText" dxfId="732" priority="1234" operator="containsText" text="DONE">
      <formula>NOT(ISERROR(SEARCH("DONE",V3)))</formula>
    </cfRule>
    <cfRule type="containsText" dxfId="731" priority="1235" operator="containsText" text="NEW">
      <formula>NOT(ISERROR(SEARCH("NEW",V3)))</formula>
    </cfRule>
  </conditionalFormatting>
  <conditionalFormatting sqref="V71">
    <cfRule type="containsText" dxfId="730" priority="1232" operator="containsText" text="DONE">
      <formula>NOT(ISERROR(SEARCH("DONE",V71)))</formula>
    </cfRule>
    <cfRule type="containsText" dxfId="729" priority="1233" operator="containsText" text="NEW">
      <formula>NOT(ISERROR(SEARCH("NEW",V71)))</formula>
    </cfRule>
  </conditionalFormatting>
  <conditionalFormatting sqref="V72">
    <cfRule type="containsText" dxfId="728" priority="1230" operator="containsText" text="DONE">
      <formula>NOT(ISERROR(SEARCH("DONE",V72)))</formula>
    </cfRule>
    <cfRule type="containsText" dxfId="727" priority="1231" operator="containsText" text="NEW">
      <formula>NOT(ISERROR(SEARCH("NEW",V72)))</formula>
    </cfRule>
  </conditionalFormatting>
  <conditionalFormatting sqref="V73">
    <cfRule type="containsText" dxfId="726" priority="1228" operator="containsText" text="DONE">
      <formula>NOT(ISERROR(SEARCH("DONE",V73)))</formula>
    </cfRule>
    <cfRule type="containsText" dxfId="725" priority="1229" operator="containsText" text="NEW">
      <formula>NOT(ISERROR(SEARCH("NEW",V73)))</formula>
    </cfRule>
  </conditionalFormatting>
  <conditionalFormatting sqref="V45">
    <cfRule type="containsText" dxfId="724" priority="1226" operator="containsText" text="DONE">
      <formula>NOT(ISERROR(SEARCH("DONE",V45)))</formula>
    </cfRule>
    <cfRule type="containsText" dxfId="723" priority="1227" operator="containsText" text="NEW">
      <formula>NOT(ISERROR(SEARCH("NEW",V45)))</formula>
    </cfRule>
  </conditionalFormatting>
  <conditionalFormatting sqref="V23">
    <cfRule type="containsText" dxfId="722" priority="1216" operator="containsText" text="DONE">
      <formula>NOT(ISERROR(SEARCH("DONE",V23)))</formula>
    </cfRule>
    <cfRule type="containsText" dxfId="721" priority="1217" operator="containsText" text="NEW">
      <formula>NOT(ISERROR(SEARCH("NEW",V23)))</formula>
    </cfRule>
  </conditionalFormatting>
  <conditionalFormatting sqref="V36 V38">
    <cfRule type="containsText" dxfId="720" priority="1214" operator="containsText" text="DONE">
      <formula>NOT(ISERROR(SEARCH("DONE",V36)))</formula>
    </cfRule>
    <cfRule type="containsText" dxfId="719" priority="1215" operator="containsText" text="NEW">
      <formula>NOT(ISERROR(SEARCH("NEW",V36)))</formula>
    </cfRule>
  </conditionalFormatting>
  <conditionalFormatting sqref="V29">
    <cfRule type="containsText" dxfId="718" priority="1210" operator="containsText" text="DONE">
      <formula>NOT(ISERROR(SEARCH("DONE",V29)))</formula>
    </cfRule>
    <cfRule type="containsText" dxfId="717" priority="1211" operator="containsText" text="NEW">
      <formula>NOT(ISERROR(SEARCH("NEW",V29)))</formula>
    </cfRule>
  </conditionalFormatting>
  <conditionalFormatting sqref="V5">
    <cfRule type="containsText" dxfId="716" priority="1194" operator="containsText" text="DONE">
      <formula>NOT(ISERROR(SEARCH("DONE",V5)))</formula>
    </cfRule>
    <cfRule type="containsText" dxfId="715" priority="1195" operator="containsText" text="NEW">
      <formula>NOT(ISERROR(SEARCH("NEW",V5)))</formula>
    </cfRule>
  </conditionalFormatting>
  <conditionalFormatting sqref="V39">
    <cfRule type="containsText" dxfId="714" priority="1182" operator="containsText" text="DONE">
      <formula>NOT(ISERROR(SEARCH("DONE",V39)))</formula>
    </cfRule>
    <cfRule type="containsText" dxfId="713" priority="1183" operator="containsText" text="NEW">
      <formula>NOT(ISERROR(SEARCH("NEW",V39)))</formula>
    </cfRule>
  </conditionalFormatting>
  <conditionalFormatting sqref="V6">
    <cfRule type="containsText" dxfId="712" priority="1174" operator="containsText" text="DONE">
      <formula>NOT(ISERROR(SEARCH("DONE",V6)))</formula>
    </cfRule>
    <cfRule type="containsText" dxfId="711" priority="1175" operator="containsText" text="NEW">
      <formula>NOT(ISERROR(SEARCH("NEW",V6)))</formula>
    </cfRule>
  </conditionalFormatting>
  <conditionalFormatting sqref="V27">
    <cfRule type="containsText" dxfId="710" priority="1170" operator="containsText" text="DONE">
      <formula>NOT(ISERROR(SEARCH("DONE",V27)))</formula>
    </cfRule>
    <cfRule type="containsText" dxfId="709" priority="1171" operator="containsText" text="NEW">
      <formula>NOT(ISERROR(SEARCH("NEW",V27)))</formula>
    </cfRule>
  </conditionalFormatting>
  <conditionalFormatting sqref="V34">
    <cfRule type="containsText" dxfId="708" priority="1154" operator="containsText" text="DONE">
      <formula>NOT(ISERROR(SEARCH("DONE",V34)))</formula>
    </cfRule>
    <cfRule type="containsText" dxfId="707" priority="1155" operator="containsText" text="NEW">
      <formula>NOT(ISERROR(SEARCH("NEW",V34)))</formula>
    </cfRule>
  </conditionalFormatting>
  <conditionalFormatting sqref="V16">
    <cfRule type="containsText" dxfId="706" priority="1152" operator="containsText" text="DONE">
      <formula>NOT(ISERROR(SEARCH("DONE",V16)))</formula>
    </cfRule>
    <cfRule type="containsText" dxfId="705" priority="1153" operator="containsText" text="NEW">
      <formula>NOT(ISERROR(SEARCH("NEW",V16)))</formula>
    </cfRule>
  </conditionalFormatting>
  <conditionalFormatting sqref="V31">
    <cfRule type="containsText" dxfId="704" priority="1150" operator="containsText" text="DONE">
      <formula>NOT(ISERROR(SEARCH("DONE",V31)))</formula>
    </cfRule>
    <cfRule type="containsText" dxfId="703" priority="1151" operator="containsText" text="NEW">
      <formula>NOT(ISERROR(SEARCH("NEW",V31)))</formula>
    </cfRule>
  </conditionalFormatting>
  <conditionalFormatting sqref="J10">
    <cfRule type="containsText" dxfId="702" priority="1147" operator="containsText" text="DEOB">
      <formula>NOT(ISERROR(SEARCH("DEOB",J10)))</formula>
    </cfRule>
  </conditionalFormatting>
  <conditionalFormatting sqref="B10">
    <cfRule type="cellIs" dxfId="701" priority="1146" operator="equal">
      <formula>"System Closed"</formula>
    </cfRule>
  </conditionalFormatting>
  <conditionalFormatting sqref="G10">
    <cfRule type="cellIs" dxfId="700" priority="1145" operator="lessThan">
      <formula>5</formula>
    </cfRule>
  </conditionalFormatting>
  <conditionalFormatting sqref="V10">
    <cfRule type="containsText" dxfId="699" priority="1143" operator="containsText" text="DONE">
      <formula>NOT(ISERROR(SEARCH("DONE",V10)))</formula>
    </cfRule>
    <cfRule type="containsText" dxfId="698" priority="1144" operator="containsText" text="NEW">
      <formula>NOT(ISERROR(SEARCH("NEW",V10)))</formula>
    </cfRule>
  </conditionalFormatting>
  <conditionalFormatting sqref="B20">
    <cfRule type="cellIs" dxfId="697" priority="1142" operator="equal">
      <formula>"System Closed"</formula>
    </cfRule>
  </conditionalFormatting>
  <conditionalFormatting sqref="J20">
    <cfRule type="containsText" dxfId="696" priority="1141" operator="containsText" text="DEOB">
      <formula>NOT(ISERROR(SEARCH("DEOB",J20)))</formula>
    </cfRule>
  </conditionalFormatting>
  <conditionalFormatting sqref="G20">
    <cfRule type="cellIs" dxfId="695" priority="1140" operator="lessThan">
      <formula>5</formula>
    </cfRule>
  </conditionalFormatting>
  <conditionalFormatting sqref="V20">
    <cfRule type="containsText" dxfId="694" priority="1138" operator="containsText" text="DONE">
      <formula>NOT(ISERROR(SEARCH("DONE",V20)))</formula>
    </cfRule>
    <cfRule type="containsText" dxfId="693" priority="1139" operator="containsText" text="NEW">
      <formula>NOT(ISERROR(SEARCH("NEW",V20)))</formula>
    </cfRule>
  </conditionalFormatting>
  <conditionalFormatting sqref="O17">
    <cfRule type="containsText" dxfId="692" priority="1136" operator="containsText" text="DONE">
      <formula>NOT(ISERROR(SEARCH("DONE",O17)))</formula>
    </cfRule>
    <cfRule type="containsText" dxfId="691" priority="1137" operator="containsText" text="NEW">
      <formula>NOT(ISERROR(SEARCH("NEW",O17)))</formula>
    </cfRule>
  </conditionalFormatting>
  <conditionalFormatting sqref="P17">
    <cfRule type="containsText" dxfId="690" priority="1134" operator="containsText" text="DONE">
      <formula>NOT(ISERROR(SEARCH("DONE",P17)))</formula>
    </cfRule>
    <cfRule type="containsText" dxfId="689" priority="1135" operator="containsText" text="NEW">
      <formula>NOT(ISERROR(SEARCH("NEW",P17)))</formula>
    </cfRule>
  </conditionalFormatting>
  <conditionalFormatting sqref="Q17">
    <cfRule type="containsText" dxfId="688" priority="1132" operator="containsText" text="DONE">
      <formula>NOT(ISERROR(SEARCH("DONE",Q17)))</formula>
    </cfRule>
    <cfRule type="containsText" dxfId="687" priority="1133" operator="containsText" text="NEW">
      <formula>NOT(ISERROR(SEARCH("NEW",Q17)))</formula>
    </cfRule>
  </conditionalFormatting>
  <conditionalFormatting sqref="R17">
    <cfRule type="containsText" dxfId="686" priority="1130" operator="containsText" text="DONE">
      <formula>NOT(ISERROR(SEARCH("DONE",R17)))</formula>
    </cfRule>
    <cfRule type="containsText" dxfId="685" priority="1131" operator="containsText" text="NEW">
      <formula>NOT(ISERROR(SEARCH("NEW",R17)))</formula>
    </cfRule>
  </conditionalFormatting>
  <conditionalFormatting sqref="S17">
    <cfRule type="containsText" dxfId="684" priority="1128" operator="containsText" text="DONE">
      <formula>NOT(ISERROR(SEARCH("DONE",S17)))</formula>
    </cfRule>
    <cfRule type="containsText" dxfId="683" priority="1129" operator="containsText" text="NEW">
      <formula>NOT(ISERROR(SEARCH("NEW",S17)))</formula>
    </cfRule>
  </conditionalFormatting>
  <conditionalFormatting sqref="T17">
    <cfRule type="containsText" dxfId="682" priority="1126" operator="containsText" text="DONE">
      <formula>NOT(ISERROR(SEARCH("DONE",T17)))</formula>
    </cfRule>
    <cfRule type="containsText" dxfId="681" priority="1127" operator="containsText" text="NEW">
      <formula>NOT(ISERROR(SEARCH("NEW",T17)))</formula>
    </cfRule>
  </conditionalFormatting>
  <conditionalFormatting sqref="U17">
    <cfRule type="containsText" dxfId="680" priority="1124" operator="containsText" text="DONE">
      <formula>NOT(ISERROR(SEARCH("DONE",U17)))</formula>
    </cfRule>
    <cfRule type="containsText" dxfId="679" priority="1125" operator="containsText" text="NEW">
      <formula>NOT(ISERROR(SEARCH("NEW",U17)))</formula>
    </cfRule>
  </conditionalFormatting>
  <conditionalFormatting sqref="J17">
    <cfRule type="containsText" dxfId="678" priority="1123" operator="containsText" text="DEOB">
      <formula>NOT(ISERROR(SEARCH("DEOB",J17)))</formula>
    </cfRule>
  </conditionalFormatting>
  <conditionalFormatting sqref="B17">
    <cfRule type="cellIs" dxfId="677" priority="1122" operator="equal">
      <formula>"System Closed"</formula>
    </cfRule>
  </conditionalFormatting>
  <conditionalFormatting sqref="G17">
    <cfRule type="cellIs" dxfId="676" priority="1121" operator="lessThan">
      <formula>5</formula>
    </cfRule>
  </conditionalFormatting>
  <conditionalFormatting sqref="V17">
    <cfRule type="containsText" dxfId="675" priority="1119" operator="containsText" text="DONE">
      <formula>NOT(ISERROR(SEARCH("DONE",V17)))</formula>
    </cfRule>
    <cfRule type="containsText" dxfId="674" priority="1120" operator="containsText" text="NEW">
      <formula>NOT(ISERROR(SEARCH("NEW",V17)))</formula>
    </cfRule>
  </conditionalFormatting>
  <conditionalFormatting sqref="V7">
    <cfRule type="containsText" dxfId="673" priority="1117" operator="containsText" text="DONE">
      <formula>NOT(ISERROR(SEARCH("DONE",V7)))</formula>
    </cfRule>
    <cfRule type="containsText" dxfId="672" priority="1118" operator="containsText" text="NEW">
      <formula>NOT(ISERROR(SEARCH("NEW",V7)))</formula>
    </cfRule>
  </conditionalFormatting>
  <conditionalFormatting sqref="V30">
    <cfRule type="containsText" dxfId="671" priority="1107" operator="containsText" text="DONE">
      <formula>NOT(ISERROR(SEARCH("DONE",V30)))</formula>
    </cfRule>
    <cfRule type="containsText" dxfId="670" priority="1108" operator="containsText" text="NEW">
      <formula>NOT(ISERROR(SEARCH("NEW",V30)))</formula>
    </cfRule>
  </conditionalFormatting>
  <conditionalFormatting sqref="V32">
    <cfRule type="containsText" dxfId="669" priority="1105" operator="containsText" text="DONE">
      <formula>NOT(ISERROR(SEARCH("DONE",V32)))</formula>
    </cfRule>
    <cfRule type="containsText" dxfId="668" priority="1106" operator="containsText" text="NEW">
      <formula>NOT(ISERROR(SEARCH("NEW",V32)))</formula>
    </cfRule>
  </conditionalFormatting>
  <conditionalFormatting sqref="V24">
    <cfRule type="containsText" dxfId="667" priority="1103" operator="containsText" text="DONE">
      <formula>NOT(ISERROR(SEARCH("DONE",V24)))</formula>
    </cfRule>
    <cfRule type="containsText" dxfId="666" priority="1104" operator="containsText" text="NEW">
      <formula>NOT(ISERROR(SEARCH("NEW",V24)))</formula>
    </cfRule>
  </conditionalFormatting>
  <conditionalFormatting sqref="V15">
    <cfRule type="containsText" dxfId="665" priority="1101" operator="containsText" text="DONE">
      <formula>NOT(ISERROR(SEARCH("DONE",V15)))</formula>
    </cfRule>
    <cfRule type="containsText" dxfId="664" priority="1102" operator="containsText" text="NEW">
      <formula>NOT(ISERROR(SEARCH("NEW",V15)))</formula>
    </cfRule>
  </conditionalFormatting>
  <conditionalFormatting sqref="V21">
    <cfRule type="containsText" dxfId="663" priority="1099" operator="containsText" text="DONE">
      <formula>NOT(ISERROR(SEARCH("DONE",V21)))</formula>
    </cfRule>
    <cfRule type="containsText" dxfId="662" priority="1100" operator="containsText" text="NEW">
      <formula>NOT(ISERROR(SEARCH("NEW",V21)))</formula>
    </cfRule>
  </conditionalFormatting>
  <conditionalFormatting sqref="V26">
    <cfRule type="containsText" dxfId="661" priority="1097" operator="containsText" text="DONE">
      <formula>NOT(ISERROR(SEARCH("DONE",V26)))</formula>
    </cfRule>
    <cfRule type="containsText" dxfId="660" priority="1098" operator="containsText" text="NEW">
      <formula>NOT(ISERROR(SEARCH("NEW",V26)))</formula>
    </cfRule>
  </conditionalFormatting>
  <conditionalFormatting sqref="V11">
    <cfRule type="containsText" dxfId="659" priority="1093" operator="containsText" text="DONE">
      <formula>NOT(ISERROR(SEARCH("DONE",V11)))</formula>
    </cfRule>
    <cfRule type="containsText" dxfId="658" priority="1094" operator="containsText" text="NEW">
      <formula>NOT(ISERROR(SEARCH("NEW",V11)))</formula>
    </cfRule>
  </conditionalFormatting>
  <conditionalFormatting sqref="V14">
    <cfRule type="containsText" dxfId="657" priority="1089" operator="containsText" text="DONE">
      <formula>NOT(ISERROR(SEARCH("DONE",V14)))</formula>
    </cfRule>
    <cfRule type="containsText" dxfId="656" priority="1090" operator="containsText" text="NEW">
      <formula>NOT(ISERROR(SEARCH("NEW",V14)))</formula>
    </cfRule>
  </conditionalFormatting>
  <conditionalFormatting sqref="V13">
    <cfRule type="containsText" dxfId="655" priority="1087" operator="containsText" text="DONE">
      <formula>NOT(ISERROR(SEARCH("DONE",V13)))</formula>
    </cfRule>
    <cfRule type="containsText" dxfId="654" priority="1088" operator="containsText" text="NEW">
      <formula>NOT(ISERROR(SEARCH("NEW",V13)))</formula>
    </cfRule>
  </conditionalFormatting>
  <conditionalFormatting sqref="V35">
    <cfRule type="containsText" dxfId="653" priority="1085" operator="containsText" text="DONE">
      <formula>NOT(ISERROR(SEARCH("DONE",V35)))</formula>
    </cfRule>
    <cfRule type="containsText" dxfId="652" priority="1086" operator="containsText" text="NEW">
      <formula>NOT(ISERROR(SEARCH("NEW",V35)))</formula>
    </cfRule>
  </conditionalFormatting>
  <conditionalFormatting sqref="V40">
    <cfRule type="containsText" dxfId="651" priority="1083" operator="containsText" text="DONE">
      <formula>NOT(ISERROR(SEARCH("DONE",V40)))</formula>
    </cfRule>
    <cfRule type="containsText" dxfId="650" priority="1084" operator="containsText" text="NEW">
      <formula>NOT(ISERROR(SEARCH("NEW",V40)))</formula>
    </cfRule>
  </conditionalFormatting>
  <conditionalFormatting sqref="V4">
    <cfRule type="containsText" dxfId="649" priority="1081" operator="containsText" text="DONE">
      <formula>NOT(ISERROR(SEARCH("DONE",V4)))</formula>
    </cfRule>
    <cfRule type="containsText" dxfId="648" priority="1082" operator="containsText" text="NEW">
      <formula>NOT(ISERROR(SEARCH("NEW",V4)))</formula>
    </cfRule>
  </conditionalFormatting>
  <conditionalFormatting sqref="V8">
    <cfRule type="containsText" dxfId="647" priority="1079" operator="containsText" text="DONE">
      <formula>NOT(ISERROR(SEARCH("DONE",V8)))</formula>
    </cfRule>
    <cfRule type="containsText" dxfId="646" priority="1080" operator="containsText" text="NEW">
      <formula>NOT(ISERROR(SEARCH("NEW",V8)))</formula>
    </cfRule>
  </conditionalFormatting>
  <conditionalFormatting sqref="V18">
    <cfRule type="containsText" dxfId="645" priority="1077" operator="containsText" text="DONE">
      <formula>NOT(ISERROR(SEARCH("DONE",V18)))</formula>
    </cfRule>
    <cfRule type="containsText" dxfId="644" priority="1078" operator="containsText" text="NEW">
      <formula>NOT(ISERROR(SEARCH("NEW",V18)))</formula>
    </cfRule>
  </conditionalFormatting>
  <conditionalFormatting sqref="V33">
    <cfRule type="containsText" dxfId="643" priority="1073" operator="containsText" text="DONE">
      <formula>NOT(ISERROR(SEARCH("DONE",V33)))</formula>
    </cfRule>
    <cfRule type="containsText" dxfId="642" priority="1074" operator="containsText" text="NEW">
      <formula>NOT(ISERROR(SEARCH("NEW",V33)))</formula>
    </cfRule>
  </conditionalFormatting>
  <conditionalFormatting sqref="B92">
    <cfRule type="cellIs" dxfId="641" priority="1070" operator="equal">
      <formula>"System Closed"</formula>
    </cfRule>
  </conditionalFormatting>
  <conditionalFormatting sqref="J92">
    <cfRule type="containsText" dxfId="640" priority="1069" operator="containsText" text="DEOB">
      <formula>NOT(ISERROR(SEARCH("DEOB",J92)))</formula>
    </cfRule>
  </conditionalFormatting>
  <conditionalFormatting sqref="G92">
    <cfRule type="cellIs" dxfId="639" priority="1068" operator="lessThan">
      <formula>5</formula>
    </cfRule>
  </conditionalFormatting>
  <conditionalFormatting sqref="B93">
    <cfRule type="cellIs" dxfId="638" priority="1067" operator="equal">
      <formula>"System Closed"</formula>
    </cfRule>
  </conditionalFormatting>
  <conditionalFormatting sqref="J93">
    <cfRule type="containsText" dxfId="637" priority="1066" operator="containsText" text="DEOB">
      <formula>NOT(ISERROR(SEARCH("DEOB",J93)))</formula>
    </cfRule>
  </conditionalFormatting>
  <conditionalFormatting sqref="G93">
    <cfRule type="cellIs" dxfId="636" priority="1065" operator="lessThan">
      <formula>5</formula>
    </cfRule>
  </conditionalFormatting>
  <conditionalFormatting sqref="W89">
    <cfRule type="containsText" dxfId="635" priority="1041" operator="containsText" text="DONE">
      <formula>NOT(ISERROR(SEARCH("DONE",W89)))</formula>
    </cfRule>
    <cfRule type="containsText" dxfId="634" priority="1042" operator="containsText" text="NEW">
      <formula>NOT(ISERROR(SEARCH("NEW",W89)))</formula>
    </cfRule>
  </conditionalFormatting>
  <conditionalFormatting sqref="W74">
    <cfRule type="containsText" dxfId="633" priority="1051" operator="containsText" text="DONE">
      <formula>NOT(ISERROR(SEARCH("DONE",W74)))</formula>
    </cfRule>
    <cfRule type="containsText" dxfId="632" priority="1052" operator="containsText" text="NEW">
      <formula>NOT(ISERROR(SEARCH("NEW",W74)))</formula>
    </cfRule>
  </conditionalFormatting>
  <conditionalFormatting sqref="W233:W235">
    <cfRule type="containsText" dxfId="631" priority="1063" operator="containsText" text="DONE">
      <formula>NOT(ISERROR(SEARCH("DONE",W233)))</formula>
    </cfRule>
    <cfRule type="containsText" dxfId="630" priority="1064" operator="containsText" text="NEW">
      <formula>NOT(ISERROR(SEARCH("NEW",W233)))</formula>
    </cfRule>
  </conditionalFormatting>
  <conditionalFormatting sqref="W3 W19">
    <cfRule type="containsText" dxfId="629" priority="1061" operator="containsText" text="DONE">
      <formula>NOT(ISERROR(SEARCH("DONE",W3)))</formula>
    </cfRule>
    <cfRule type="containsText" dxfId="628" priority="1062" operator="containsText" text="NEW">
      <formula>NOT(ISERROR(SEARCH("NEW",W3)))</formula>
    </cfRule>
  </conditionalFormatting>
  <conditionalFormatting sqref="W71">
    <cfRule type="containsText" dxfId="627" priority="1059" operator="containsText" text="DONE">
      <formula>NOT(ISERROR(SEARCH("DONE",W71)))</formula>
    </cfRule>
    <cfRule type="containsText" dxfId="626" priority="1060" operator="containsText" text="NEW">
      <formula>NOT(ISERROR(SEARCH("NEW",W71)))</formula>
    </cfRule>
  </conditionalFormatting>
  <conditionalFormatting sqref="W72">
    <cfRule type="containsText" dxfId="625" priority="1057" operator="containsText" text="DONE">
      <formula>NOT(ISERROR(SEARCH("DONE",W72)))</formula>
    </cfRule>
    <cfRule type="containsText" dxfId="624" priority="1058" operator="containsText" text="NEW">
      <formula>NOT(ISERROR(SEARCH("NEW",W72)))</formula>
    </cfRule>
  </conditionalFormatting>
  <conditionalFormatting sqref="W73">
    <cfRule type="containsText" dxfId="623" priority="1055" operator="containsText" text="DONE">
      <formula>NOT(ISERROR(SEARCH("DONE",W73)))</formula>
    </cfRule>
    <cfRule type="containsText" dxfId="622" priority="1056" operator="containsText" text="NEW">
      <formula>NOT(ISERROR(SEARCH("NEW",W73)))</formula>
    </cfRule>
  </conditionalFormatting>
  <conditionalFormatting sqref="W45">
    <cfRule type="containsText" dxfId="621" priority="1053" operator="containsText" text="DONE">
      <formula>NOT(ISERROR(SEARCH("DONE",W45)))</formula>
    </cfRule>
    <cfRule type="containsText" dxfId="620" priority="1054" operator="containsText" text="NEW">
      <formula>NOT(ISERROR(SEARCH("NEW",W45)))</formula>
    </cfRule>
  </conditionalFormatting>
  <conditionalFormatting sqref="W23">
    <cfRule type="containsText" dxfId="619" priority="1049" operator="containsText" text="DONE">
      <formula>NOT(ISERROR(SEARCH("DONE",W23)))</formula>
    </cfRule>
    <cfRule type="containsText" dxfId="618" priority="1050" operator="containsText" text="NEW">
      <formula>NOT(ISERROR(SEARCH("NEW",W23)))</formula>
    </cfRule>
  </conditionalFormatting>
  <conditionalFormatting sqref="W36 W38">
    <cfRule type="containsText" dxfId="617" priority="1047" operator="containsText" text="DONE">
      <formula>NOT(ISERROR(SEARCH("DONE",W36)))</formula>
    </cfRule>
    <cfRule type="containsText" dxfId="616" priority="1048" operator="containsText" text="NEW">
      <formula>NOT(ISERROR(SEARCH("NEW",W36)))</formula>
    </cfRule>
  </conditionalFormatting>
  <conditionalFormatting sqref="W5">
    <cfRule type="containsText" dxfId="615" priority="1039" operator="containsText" text="DONE">
      <formula>NOT(ISERROR(SEARCH("DONE",W5)))</formula>
    </cfRule>
    <cfRule type="containsText" dxfId="614" priority="1040" operator="containsText" text="NEW">
      <formula>NOT(ISERROR(SEARCH("NEW",W5)))</formula>
    </cfRule>
  </conditionalFormatting>
  <conditionalFormatting sqref="W39">
    <cfRule type="containsText" dxfId="613" priority="1037" operator="containsText" text="DONE">
      <formula>NOT(ISERROR(SEARCH("DONE",W39)))</formula>
    </cfRule>
    <cfRule type="containsText" dxfId="612" priority="1038" operator="containsText" text="NEW">
      <formula>NOT(ISERROR(SEARCH("NEW",W39)))</formula>
    </cfRule>
  </conditionalFormatting>
  <conditionalFormatting sqref="W31">
    <cfRule type="containsText" dxfId="611" priority="1023" operator="containsText" text="DONE">
      <formula>NOT(ISERROR(SEARCH("DONE",W31)))</formula>
    </cfRule>
    <cfRule type="containsText" dxfId="610" priority="1024" operator="containsText" text="NEW">
      <formula>NOT(ISERROR(SEARCH("NEW",W31)))</formula>
    </cfRule>
  </conditionalFormatting>
  <conditionalFormatting sqref="W10">
    <cfRule type="containsText" dxfId="609" priority="1021" operator="containsText" text="DONE">
      <formula>NOT(ISERROR(SEARCH("DONE",W10)))</formula>
    </cfRule>
    <cfRule type="containsText" dxfId="608" priority="1022" operator="containsText" text="NEW">
      <formula>NOT(ISERROR(SEARCH("NEW",W10)))</formula>
    </cfRule>
  </conditionalFormatting>
  <conditionalFormatting sqref="W32">
    <cfRule type="containsText" dxfId="607" priority="1003" operator="containsText" text="DONE">
      <formula>NOT(ISERROR(SEARCH("DONE",W32)))</formula>
    </cfRule>
    <cfRule type="containsText" dxfId="606" priority="1004" operator="containsText" text="NEW">
      <formula>NOT(ISERROR(SEARCH("NEW",W32)))</formula>
    </cfRule>
  </conditionalFormatting>
  <conditionalFormatting sqref="W24">
    <cfRule type="containsText" dxfId="605" priority="1001" operator="containsText" text="DONE">
      <formula>NOT(ISERROR(SEARCH("DONE",W24)))</formula>
    </cfRule>
    <cfRule type="containsText" dxfId="604" priority="1002" operator="containsText" text="NEW">
      <formula>NOT(ISERROR(SEARCH("NEW",W24)))</formula>
    </cfRule>
  </conditionalFormatting>
  <conditionalFormatting sqref="W15">
    <cfRule type="containsText" dxfId="603" priority="999" operator="containsText" text="DONE">
      <formula>NOT(ISERROR(SEARCH("DONE",W15)))</formula>
    </cfRule>
    <cfRule type="containsText" dxfId="602" priority="1000" operator="containsText" text="NEW">
      <formula>NOT(ISERROR(SEARCH("NEW",W15)))</formula>
    </cfRule>
  </conditionalFormatting>
  <conditionalFormatting sqref="W21">
    <cfRule type="containsText" dxfId="601" priority="997" operator="containsText" text="DONE">
      <formula>NOT(ISERROR(SEARCH("DONE",W21)))</formula>
    </cfRule>
    <cfRule type="containsText" dxfId="600" priority="998" operator="containsText" text="NEW">
      <formula>NOT(ISERROR(SEARCH("NEW",W21)))</formula>
    </cfRule>
  </conditionalFormatting>
  <conditionalFormatting sqref="W26">
    <cfRule type="containsText" dxfId="599" priority="995" operator="containsText" text="DONE">
      <formula>NOT(ISERROR(SEARCH("DONE",W26)))</formula>
    </cfRule>
    <cfRule type="containsText" dxfId="598" priority="996" operator="containsText" text="NEW">
      <formula>NOT(ISERROR(SEARCH("NEW",W26)))</formula>
    </cfRule>
  </conditionalFormatting>
  <conditionalFormatting sqref="W14">
    <cfRule type="containsText" dxfId="597" priority="987" operator="containsText" text="DONE">
      <formula>NOT(ISERROR(SEARCH("DONE",W14)))</formula>
    </cfRule>
    <cfRule type="containsText" dxfId="596" priority="988" operator="containsText" text="NEW">
      <formula>NOT(ISERROR(SEARCH("NEW",W14)))</formula>
    </cfRule>
  </conditionalFormatting>
  <conditionalFormatting sqref="W13">
    <cfRule type="containsText" dxfId="595" priority="985" operator="containsText" text="DONE">
      <formula>NOT(ISERROR(SEARCH("DONE",W13)))</formula>
    </cfRule>
    <cfRule type="containsText" dxfId="594" priority="986" operator="containsText" text="NEW">
      <formula>NOT(ISERROR(SEARCH("NEW",W13)))</formula>
    </cfRule>
  </conditionalFormatting>
  <conditionalFormatting sqref="W4">
    <cfRule type="containsText" dxfId="593" priority="979" operator="containsText" text="DONE">
      <formula>NOT(ISERROR(SEARCH("DONE",W4)))</formula>
    </cfRule>
    <cfRule type="containsText" dxfId="592" priority="980" operator="containsText" text="NEW">
      <formula>NOT(ISERROR(SEARCH("NEW",W4)))</formula>
    </cfRule>
  </conditionalFormatting>
  <conditionalFormatting sqref="W8">
    <cfRule type="containsText" dxfId="591" priority="977" operator="containsText" text="DONE">
      <formula>NOT(ISERROR(SEARCH("DONE",W8)))</formula>
    </cfRule>
    <cfRule type="containsText" dxfId="590" priority="978" operator="containsText" text="NEW">
      <formula>NOT(ISERROR(SEARCH("NEW",W8)))</formula>
    </cfRule>
  </conditionalFormatting>
  <conditionalFormatting sqref="O9">
    <cfRule type="containsText" dxfId="589" priority="967" operator="containsText" text="DONE">
      <formula>NOT(ISERROR(SEARCH("DONE",O9)))</formula>
    </cfRule>
    <cfRule type="containsText" dxfId="588" priority="968" operator="containsText" text="NEW">
      <formula>NOT(ISERROR(SEARCH("NEW",O9)))</formula>
    </cfRule>
  </conditionalFormatting>
  <conditionalFormatting sqref="P9">
    <cfRule type="containsText" dxfId="587" priority="965" operator="containsText" text="DONE">
      <formula>NOT(ISERROR(SEARCH("DONE",P9)))</formula>
    </cfRule>
    <cfRule type="containsText" dxfId="586" priority="966" operator="containsText" text="NEW">
      <formula>NOT(ISERROR(SEARCH("NEW",P9)))</formula>
    </cfRule>
  </conditionalFormatting>
  <conditionalFormatting sqref="Q9">
    <cfRule type="containsText" dxfId="585" priority="963" operator="containsText" text="DONE">
      <formula>NOT(ISERROR(SEARCH("DONE",Q9)))</formula>
    </cfRule>
    <cfRule type="containsText" dxfId="584" priority="964" operator="containsText" text="NEW">
      <formula>NOT(ISERROR(SEARCH("NEW",Q9)))</formula>
    </cfRule>
  </conditionalFormatting>
  <conditionalFormatting sqref="R9">
    <cfRule type="containsText" dxfId="583" priority="961" operator="containsText" text="DONE">
      <formula>NOT(ISERROR(SEARCH("DONE",R9)))</formula>
    </cfRule>
    <cfRule type="containsText" dxfId="582" priority="962" operator="containsText" text="NEW">
      <formula>NOT(ISERROR(SEARCH("NEW",R9)))</formula>
    </cfRule>
  </conditionalFormatting>
  <conditionalFormatting sqref="S9">
    <cfRule type="containsText" dxfId="581" priority="959" operator="containsText" text="DONE">
      <formula>NOT(ISERROR(SEARCH("DONE",S9)))</formula>
    </cfRule>
    <cfRule type="containsText" dxfId="580" priority="960" operator="containsText" text="NEW">
      <formula>NOT(ISERROR(SEARCH("NEW",S9)))</formula>
    </cfRule>
  </conditionalFormatting>
  <conditionalFormatting sqref="T9">
    <cfRule type="containsText" dxfId="579" priority="957" operator="containsText" text="DONE">
      <formula>NOT(ISERROR(SEARCH("DONE",T9)))</formula>
    </cfRule>
    <cfRule type="containsText" dxfId="578" priority="958" operator="containsText" text="NEW">
      <formula>NOT(ISERROR(SEARCH("NEW",T9)))</formula>
    </cfRule>
  </conditionalFormatting>
  <conditionalFormatting sqref="U9">
    <cfRule type="containsText" dxfId="577" priority="955" operator="containsText" text="DONE">
      <formula>NOT(ISERROR(SEARCH("DONE",U9)))</formula>
    </cfRule>
    <cfRule type="containsText" dxfId="576" priority="956" operator="containsText" text="NEW">
      <formula>NOT(ISERROR(SEARCH("NEW",U9)))</formula>
    </cfRule>
  </conditionalFormatting>
  <conditionalFormatting sqref="J9">
    <cfRule type="containsText" dxfId="575" priority="954" operator="containsText" text="DEOB">
      <formula>NOT(ISERROR(SEARCH("DEOB",J9)))</formula>
    </cfRule>
  </conditionalFormatting>
  <conditionalFormatting sqref="B9">
    <cfRule type="cellIs" dxfId="574" priority="953" operator="equal">
      <formula>"System Closed"</formula>
    </cfRule>
  </conditionalFormatting>
  <conditionalFormatting sqref="G9">
    <cfRule type="cellIs" dxfId="573" priority="952" operator="lessThan">
      <formula>5</formula>
    </cfRule>
  </conditionalFormatting>
  <conditionalFormatting sqref="W9">
    <cfRule type="containsText" dxfId="572" priority="946" operator="containsText" text="DONE">
      <formula>NOT(ISERROR(SEARCH("DONE",W9)))</formula>
    </cfRule>
    <cfRule type="containsText" dxfId="571" priority="947" operator="containsText" text="NEW">
      <formula>NOT(ISERROR(SEARCH("NEW",W9)))</formula>
    </cfRule>
  </conditionalFormatting>
  <conditionalFormatting sqref="V9">
    <cfRule type="containsText" dxfId="570" priority="944" operator="containsText" text="DONE">
      <formula>NOT(ISERROR(SEARCH("DONE",V9)))</formula>
    </cfRule>
    <cfRule type="containsText" dxfId="569" priority="945" operator="containsText" text="NEW">
      <formula>NOT(ISERROR(SEARCH("NEW",V9)))</formula>
    </cfRule>
  </conditionalFormatting>
  <conditionalFormatting sqref="J45">
    <cfRule type="containsText" dxfId="568" priority="943" operator="containsText" text="DEOB">
      <formula>NOT(ISERROR(SEARCH("DEOB",J45)))</formula>
    </cfRule>
  </conditionalFormatting>
  <conditionalFormatting sqref="W6">
    <cfRule type="containsText" dxfId="567" priority="941" operator="containsText" text="DONE">
      <formula>NOT(ISERROR(SEARCH("DONE",W6)))</formula>
    </cfRule>
    <cfRule type="containsText" dxfId="566" priority="942" operator="containsText" text="NEW">
      <formula>NOT(ISERROR(SEARCH("NEW",W6)))</formula>
    </cfRule>
  </conditionalFormatting>
  <conditionalFormatting sqref="W30">
    <cfRule type="containsText" dxfId="565" priority="933" operator="containsText" text="DONE">
      <formula>NOT(ISERROR(SEARCH("DONE",W30)))</formula>
    </cfRule>
    <cfRule type="containsText" dxfId="564" priority="934" operator="containsText" text="NEW">
      <formula>NOT(ISERROR(SEARCH("NEW",W30)))</formula>
    </cfRule>
  </conditionalFormatting>
  <conditionalFormatting sqref="W29">
    <cfRule type="containsText" dxfId="563" priority="931" operator="containsText" text="DONE">
      <formula>NOT(ISERROR(SEARCH("DONE",W29)))</formula>
    </cfRule>
    <cfRule type="containsText" dxfId="562" priority="932" operator="containsText" text="NEW">
      <formula>NOT(ISERROR(SEARCH("NEW",W29)))</formula>
    </cfRule>
  </conditionalFormatting>
  <conditionalFormatting sqref="W11">
    <cfRule type="containsText" dxfId="561" priority="927" operator="containsText" text="DONE">
      <formula>NOT(ISERROR(SEARCH("DONE",W11)))</formula>
    </cfRule>
    <cfRule type="containsText" dxfId="560" priority="928" operator="containsText" text="NEW">
      <formula>NOT(ISERROR(SEARCH("NEW",W11)))</formula>
    </cfRule>
  </conditionalFormatting>
  <conditionalFormatting sqref="W27">
    <cfRule type="containsText" dxfId="559" priority="925" operator="containsText" text="DONE">
      <formula>NOT(ISERROR(SEARCH("DONE",W27)))</formula>
    </cfRule>
    <cfRule type="containsText" dxfId="558" priority="926" operator="containsText" text="NEW">
      <formula>NOT(ISERROR(SEARCH("NEW",W27)))</formula>
    </cfRule>
  </conditionalFormatting>
  <conditionalFormatting sqref="W34">
    <cfRule type="containsText" dxfId="557" priority="921" operator="containsText" text="DONE">
      <formula>NOT(ISERROR(SEARCH("DONE",W34)))</formula>
    </cfRule>
    <cfRule type="containsText" dxfId="556" priority="922" operator="containsText" text="NEW">
      <formula>NOT(ISERROR(SEARCH("NEW",W34)))</formula>
    </cfRule>
  </conditionalFormatting>
  <conditionalFormatting sqref="W35">
    <cfRule type="containsText" dxfId="555" priority="919" operator="containsText" text="DONE">
      <formula>NOT(ISERROR(SEARCH("DONE",W35)))</formula>
    </cfRule>
    <cfRule type="containsText" dxfId="554" priority="920" operator="containsText" text="NEW">
      <formula>NOT(ISERROR(SEARCH("NEW",W35)))</formula>
    </cfRule>
  </conditionalFormatting>
  <conditionalFormatting sqref="W33">
    <cfRule type="containsText" dxfId="553" priority="917" operator="containsText" text="DONE">
      <formula>NOT(ISERROR(SEARCH("DONE",W33)))</formula>
    </cfRule>
    <cfRule type="containsText" dxfId="552" priority="918" operator="containsText" text="NEW">
      <formula>NOT(ISERROR(SEARCH("NEW",W33)))</formula>
    </cfRule>
  </conditionalFormatting>
  <conditionalFormatting sqref="W16">
    <cfRule type="containsText" dxfId="551" priority="909" operator="containsText" text="DONE">
      <formula>NOT(ISERROR(SEARCH("DONE",W16)))</formula>
    </cfRule>
    <cfRule type="containsText" dxfId="550" priority="910" operator="containsText" text="NEW">
      <formula>NOT(ISERROR(SEARCH("NEW",W16)))</formula>
    </cfRule>
  </conditionalFormatting>
  <conditionalFormatting sqref="W17">
    <cfRule type="containsText" dxfId="549" priority="907" operator="containsText" text="DONE">
      <formula>NOT(ISERROR(SEARCH("DONE",W17)))</formula>
    </cfRule>
    <cfRule type="containsText" dxfId="548" priority="908" operator="containsText" text="NEW">
      <formula>NOT(ISERROR(SEARCH("NEW",W17)))</formula>
    </cfRule>
  </conditionalFormatting>
  <conditionalFormatting sqref="W7">
    <cfRule type="containsText" dxfId="547" priority="903" operator="containsText" text="DONE">
      <formula>NOT(ISERROR(SEARCH("DONE",W7)))</formula>
    </cfRule>
    <cfRule type="containsText" dxfId="546" priority="904" operator="containsText" text="NEW">
      <formula>NOT(ISERROR(SEARCH("NEW",W7)))</formula>
    </cfRule>
  </conditionalFormatting>
  <conditionalFormatting sqref="W18">
    <cfRule type="containsText" dxfId="545" priority="901" operator="containsText" text="DONE">
      <formula>NOT(ISERROR(SEARCH("DONE",W18)))</formula>
    </cfRule>
    <cfRule type="containsText" dxfId="544" priority="902" operator="containsText" text="NEW">
      <formula>NOT(ISERROR(SEARCH("NEW",W18)))</formula>
    </cfRule>
  </conditionalFormatting>
  <conditionalFormatting sqref="W40">
    <cfRule type="containsText" dxfId="543" priority="899" operator="containsText" text="DONE">
      <formula>NOT(ISERROR(SEARCH("DONE",W40)))</formula>
    </cfRule>
    <cfRule type="containsText" dxfId="542" priority="900" operator="containsText" text="NEW">
      <formula>NOT(ISERROR(SEARCH("NEW",W40)))</formula>
    </cfRule>
  </conditionalFormatting>
  <conditionalFormatting sqref="W20">
    <cfRule type="containsText" dxfId="541" priority="897" operator="containsText" text="DONE">
      <formula>NOT(ISERROR(SEARCH("DONE",W20)))</formula>
    </cfRule>
    <cfRule type="containsText" dxfId="540" priority="898" operator="containsText" text="NEW">
      <formula>NOT(ISERROR(SEARCH("NEW",W20)))</formula>
    </cfRule>
  </conditionalFormatting>
  <conditionalFormatting sqref="X89">
    <cfRule type="containsText" dxfId="539" priority="875" operator="containsText" text="DONE">
      <formula>NOT(ISERROR(SEARCH("DONE",X89)))</formula>
    </cfRule>
    <cfRule type="containsText" dxfId="538" priority="876" operator="containsText" text="NEW">
      <formula>NOT(ISERROR(SEARCH("NEW",X89)))</formula>
    </cfRule>
  </conditionalFormatting>
  <conditionalFormatting sqref="X74">
    <cfRule type="containsText" dxfId="537" priority="881" operator="containsText" text="DONE">
      <formula>NOT(ISERROR(SEARCH("DONE",X74)))</formula>
    </cfRule>
    <cfRule type="containsText" dxfId="536" priority="882" operator="containsText" text="NEW">
      <formula>NOT(ISERROR(SEARCH("NEW",X74)))</formula>
    </cfRule>
  </conditionalFormatting>
  <conditionalFormatting sqref="X233:X235">
    <cfRule type="containsText" dxfId="535" priority="893" operator="containsText" text="DONE">
      <formula>NOT(ISERROR(SEARCH("DONE",X233)))</formula>
    </cfRule>
    <cfRule type="containsText" dxfId="534" priority="894" operator="containsText" text="NEW">
      <formula>NOT(ISERROR(SEARCH("NEW",X233)))</formula>
    </cfRule>
  </conditionalFormatting>
  <conditionalFormatting sqref="X3 X19">
    <cfRule type="containsText" dxfId="533" priority="891" operator="containsText" text="DONE">
      <formula>NOT(ISERROR(SEARCH("DONE",X3)))</formula>
    </cfRule>
    <cfRule type="containsText" dxfId="532" priority="892" operator="containsText" text="NEW">
      <formula>NOT(ISERROR(SEARCH("NEW",X3)))</formula>
    </cfRule>
  </conditionalFormatting>
  <conditionalFormatting sqref="X71">
    <cfRule type="containsText" dxfId="531" priority="889" operator="containsText" text="DONE">
      <formula>NOT(ISERROR(SEARCH("DONE",X71)))</formula>
    </cfRule>
    <cfRule type="containsText" dxfId="530" priority="890" operator="containsText" text="NEW">
      <formula>NOT(ISERROR(SEARCH("NEW",X71)))</formula>
    </cfRule>
  </conditionalFormatting>
  <conditionalFormatting sqref="X72">
    <cfRule type="containsText" dxfId="529" priority="887" operator="containsText" text="DONE">
      <formula>NOT(ISERROR(SEARCH("DONE",X72)))</formula>
    </cfRule>
    <cfRule type="containsText" dxfId="528" priority="888" operator="containsText" text="NEW">
      <formula>NOT(ISERROR(SEARCH("NEW",X72)))</formula>
    </cfRule>
  </conditionalFormatting>
  <conditionalFormatting sqref="X73">
    <cfRule type="containsText" dxfId="527" priority="885" operator="containsText" text="DONE">
      <formula>NOT(ISERROR(SEARCH("DONE",X73)))</formula>
    </cfRule>
    <cfRule type="containsText" dxfId="526" priority="886" operator="containsText" text="NEW">
      <formula>NOT(ISERROR(SEARCH("NEW",X73)))</formula>
    </cfRule>
  </conditionalFormatting>
  <conditionalFormatting sqref="X36 X38">
    <cfRule type="containsText" dxfId="525" priority="877" operator="containsText" text="DONE">
      <formula>NOT(ISERROR(SEARCH("DONE",X36)))</formula>
    </cfRule>
    <cfRule type="containsText" dxfId="524" priority="878" operator="containsText" text="NEW">
      <formula>NOT(ISERROR(SEARCH("NEW",X36)))</formula>
    </cfRule>
  </conditionalFormatting>
  <conditionalFormatting sqref="X5">
    <cfRule type="containsText" dxfId="523" priority="873" operator="containsText" text="DONE">
      <formula>NOT(ISERROR(SEARCH("DONE",X5)))</formula>
    </cfRule>
    <cfRule type="containsText" dxfId="522" priority="874" operator="containsText" text="NEW">
      <formula>NOT(ISERROR(SEARCH("NEW",X5)))</formula>
    </cfRule>
  </conditionalFormatting>
  <conditionalFormatting sqref="X39">
    <cfRule type="containsText" dxfId="521" priority="871" operator="containsText" text="DONE">
      <formula>NOT(ISERROR(SEARCH("DONE",X39)))</formula>
    </cfRule>
    <cfRule type="containsText" dxfId="520" priority="872" operator="containsText" text="NEW">
      <formula>NOT(ISERROR(SEARCH("NEW",X39)))</formula>
    </cfRule>
  </conditionalFormatting>
  <conditionalFormatting sqref="X31">
    <cfRule type="containsText" dxfId="519" priority="869" operator="containsText" text="DONE">
      <formula>NOT(ISERROR(SEARCH("DONE",X31)))</formula>
    </cfRule>
    <cfRule type="containsText" dxfId="518" priority="870" operator="containsText" text="NEW">
      <formula>NOT(ISERROR(SEARCH("NEW",X31)))</formula>
    </cfRule>
  </conditionalFormatting>
  <conditionalFormatting sqref="X10">
    <cfRule type="containsText" dxfId="517" priority="867" operator="containsText" text="DONE">
      <formula>NOT(ISERROR(SEARCH("DONE",X10)))</formula>
    </cfRule>
    <cfRule type="containsText" dxfId="516" priority="868" operator="containsText" text="NEW">
      <formula>NOT(ISERROR(SEARCH("NEW",X10)))</formula>
    </cfRule>
  </conditionalFormatting>
  <conditionalFormatting sqref="X21">
    <cfRule type="containsText" dxfId="515" priority="857" operator="containsText" text="DONE">
      <formula>NOT(ISERROR(SEARCH("DONE",X21)))</formula>
    </cfRule>
    <cfRule type="containsText" dxfId="514" priority="858" operator="containsText" text="NEW">
      <formula>NOT(ISERROR(SEARCH("NEW",X21)))</formula>
    </cfRule>
  </conditionalFormatting>
  <conditionalFormatting sqref="X14">
    <cfRule type="containsText" dxfId="513" priority="853" operator="containsText" text="DONE">
      <formula>NOT(ISERROR(SEARCH("DONE",X14)))</formula>
    </cfRule>
    <cfRule type="containsText" dxfId="512" priority="854" operator="containsText" text="NEW">
      <formula>NOT(ISERROR(SEARCH("NEW",X14)))</formula>
    </cfRule>
  </conditionalFormatting>
  <conditionalFormatting sqref="X4">
    <cfRule type="containsText" dxfId="511" priority="849" operator="containsText" text="DONE">
      <formula>NOT(ISERROR(SEARCH("DONE",X4)))</formula>
    </cfRule>
    <cfRule type="containsText" dxfId="510" priority="850" operator="containsText" text="NEW">
      <formula>NOT(ISERROR(SEARCH("NEW",X4)))</formula>
    </cfRule>
  </conditionalFormatting>
  <conditionalFormatting sqref="X9">
    <cfRule type="containsText" dxfId="509" priority="845" operator="containsText" text="DONE">
      <formula>NOT(ISERROR(SEARCH("DONE",X9)))</formula>
    </cfRule>
    <cfRule type="containsText" dxfId="508" priority="846" operator="containsText" text="NEW">
      <formula>NOT(ISERROR(SEARCH("NEW",X9)))</formula>
    </cfRule>
  </conditionalFormatting>
  <conditionalFormatting sqref="X6">
    <cfRule type="containsText" dxfId="507" priority="843" operator="containsText" text="DONE">
      <formula>NOT(ISERROR(SEARCH("DONE",X6)))</formula>
    </cfRule>
    <cfRule type="containsText" dxfId="506" priority="844" operator="containsText" text="NEW">
      <formula>NOT(ISERROR(SEARCH("NEW",X6)))</formula>
    </cfRule>
  </conditionalFormatting>
  <conditionalFormatting sqref="X29">
    <cfRule type="containsText" dxfId="505" priority="837" operator="containsText" text="DONE">
      <formula>NOT(ISERROR(SEARCH("DONE",X29)))</formula>
    </cfRule>
    <cfRule type="containsText" dxfId="504" priority="838" operator="containsText" text="NEW">
      <formula>NOT(ISERROR(SEARCH("NEW",X29)))</formula>
    </cfRule>
  </conditionalFormatting>
  <conditionalFormatting sqref="X11">
    <cfRule type="containsText" dxfId="503" priority="833" operator="containsText" text="DONE">
      <formula>NOT(ISERROR(SEARCH("DONE",X11)))</formula>
    </cfRule>
    <cfRule type="containsText" dxfId="502" priority="834" operator="containsText" text="NEW">
      <formula>NOT(ISERROR(SEARCH("NEW",X11)))</formula>
    </cfRule>
  </conditionalFormatting>
  <conditionalFormatting sqref="X27">
    <cfRule type="containsText" dxfId="501" priority="831" operator="containsText" text="DONE">
      <formula>NOT(ISERROR(SEARCH("DONE",X27)))</formula>
    </cfRule>
    <cfRule type="containsText" dxfId="500" priority="832" operator="containsText" text="NEW">
      <formula>NOT(ISERROR(SEARCH("NEW",X27)))</formula>
    </cfRule>
  </conditionalFormatting>
  <conditionalFormatting sqref="X33">
    <cfRule type="containsText" dxfId="499" priority="823" operator="containsText" text="DONE">
      <formula>NOT(ISERROR(SEARCH("DONE",X33)))</formula>
    </cfRule>
    <cfRule type="containsText" dxfId="498" priority="824" operator="containsText" text="NEW">
      <formula>NOT(ISERROR(SEARCH("NEW",X33)))</formula>
    </cfRule>
  </conditionalFormatting>
  <conditionalFormatting sqref="X7">
    <cfRule type="containsText" dxfId="497" priority="809" operator="containsText" text="DONE">
      <formula>NOT(ISERROR(SEARCH("DONE",X7)))</formula>
    </cfRule>
    <cfRule type="containsText" dxfId="496" priority="810" operator="containsText" text="NEW">
      <formula>NOT(ISERROR(SEARCH("NEW",X7)))</formula>
    </cfRule>
  </conditionalFormatting>
  <conditionalFormatting sqref="X8">
    <cfRule type="containsText" dxfId="495" priority="799" operator="containsText" text="DONE">
      <formula>NOT(ISERROR(SEARCH("DONE",X8)))</formula>
    </cfRule>
    <cfRule type="containsText" dxfId="494" priority="800" operator="containsText" text="NEW">
      <formula>NOT(ISERROR(SEARCH("NEW",X8)))</formula>
    </cfRule>
  </conditionalFormatting>
  <conditionalFormatting sqref="X18">
    <cfRule type="containsText" dxfId="493" priority="797" operator="containsText" text="DONE">
      <formula>NOT(ISERROR(SEARCH("DONE",X18)))</formula>
    </cfRule>
    <cfRule type="containsText" dxfId="492" priority="798" operator="containsText" text="NEW">
      <formula>NOT(ISERROR(SEARCH("NEW",X18)))</formula>
    </cfRule>
  </conditionalFormatting>
  <conditionalFormatting sqref="X40">
    <cfRule type="containsText" dxfId="491" priority="795" operator="containsText" text="DONE">
      <formula>NOT(ISERROR(SEARCH("DONE",X40)))</formula>
    </cfRule>
    <cfRule type="containsText" dxfId="490" priority="796" operator="containsText" text="NEW">
      <formula>NOT(ISERROR(SEARCH("NEW",X40)))</formula>
    </cfRule>
  </conditionalFormatting>
  <conditionalFormatting sqref="X32">
    <cfRule type="containsText" dxfId="489" priority="791" operator="containsText" text="DONE">
      <formula>NOT(ISERROR(SEARCH("DONE",X32)))</formula>
    </cfRule>
    <cfRule type="containsText" dxfId="488" priority="792" operator="containsText" text="NEW">
      <formula>NOT(ISERROR(SEARCH("NEW",X32)))</formula>
    </cfRule>
  </conditionalFormatting>
  <conditionalFormatting sqref="X15">
    <cfRule type="containsText" dxfId="487" priority="789" operator="containsText" text="DONE">
      <formula>NOT(ISERROR(SEARCH("DONE",X15)))</formula>
    </cfRule>
    <cfRule type="containsText" dxfId="486" priority="790" operator="containsText" text="NEW">
      <formula>NOT(ISERROR(SEARCH("NEW",X15)))</formula>
    </cfRule>
  </conditionalFormatting>
  <conditionalFormatting sqref="X26">
    <cfRule type="containsText" dxfId="485" priority="785" operator="containsText" text="DONE">
      <formula>NOT(ISERROR(SEARCH("DONE",X26)))</formula>
    </cfRule>
    <cfRule type="containsText" dxfId="484" priority="786" operator="containsText" text="NEW">
      <formula>NOT(ISERROR(SEARCH("NEW",X26)))</formula>
    </cfRule>
  </conditionalFormatting>
  <conditionalFormatting sqref="X30">
    <cfRule type="containsText" dxfId="483" priority="783" operator="containsText" text="DONE">
      <formula>NOT(ISERROR(SEARCH("DONE",X30)))</formula>
    </cfRule>
    <cfRule type="containsText" dxfId="482" priority="784" operator="containsText" text="NEW">
      <formula>NOT(ISERROR(SEARCH("NEW",X30)))</formula>
    </cfRule>
  </conditionalFormatting>
  <conditionalFormatting sqref="X13">
    <cfRule type="containsText" dxfId="481" priority="781" operator="containsText" text="DONE">
      <formula>NOT(ISERROR(SEARCH("DONE",X13)))</formula>
    </cfRule>
    <cfRule type="containsText" dxfId="480" priority="782" operator="containsText" text="NEW">
      <formula>NOT(ISERROR(SEARCH("NEW",X13)))</formula>
    </cfRule>
  </conditionalFormatting>
  <conditionalFormatting sqref="X34">
    <cfRule type="containsText" dxfId="479" priority="779" operator="containsText" text="DONE">
      <formula>NOT(ISERROR(SEARCH("DONE",X34)))</formula>
    </cfRule>
    <cfRule type="containsText" dxfId="478" priority="780" operator="containsText" text="NEW">
      <formula>NOT(ISERROR(SEARCH("NEW",X34)))</formula>
    </cfRule>
  </conditionalFormatting>
  <conditionalFormatting sqref="X23">
    <cfRule type="containsText" dxfId="477" priority="777" operator="containsText" text="DONE">
      <formula>NOT(ISERROR(SEARCH("DONE",X23)))</formula>
    </cfRule>
    <cfRule type="containsText" dxfId="476" priority="778" operator="containsText" text="NEW">
      <formula>NOT(ISERROR(SEARCH("NEW",X23)))</formula>
    </cfRule>
  </conditionalFormatting>
  <conditionalFormatting sqref="X24">
    <cfRule type="containsText" dxfId="475" priority="775" operator="containsText" text="DONE">
      <formula>NOT(ISERROR(SEARCH("DONE",X24)))</formula>
    </cfRule>
    <cfRule type="containsText" dxfId="474" priority="776" operator="containsText" text="NEW">
      <formula>NOT(ISERROR(SEARCH("NEW",X24)))</formula>
    </cfRule>
  </conditionalFormatting>
  <conditionalFormatting sqref="J39">
    <cfRule type="containsText" dxfId="473" priority="774" operator="containsText" text="DEOB">
      <formula>NOT(ISERROR(SEARCH("DEOB",J39)))</formula>
    </cfRule>
  </conditionalFormatting>
  <conditionalFormatting sqref="X35">
    <cfRule type="containsText" dxfId="472" priority="772" operator="containsText" text="DONE">
      <formula>NOT(ISERROR(SEARCH("DONE",X35)))</formula>
    </cfRule>
    <cfRule type="containsText" dxfId="471" priority="773" operator="containsText" text="NEW">
      <formula>NOT(ISERROR(SEARCH("NEW",X35)))</formula>
    </cfRule>
  </conditionalFormatting>
  <conditionalFormatting sqref="X45">
    <cfRule type="containsText" dxfId="470" priority="770" operator="containsText" text="DONE">
      <formula>NOT(ISERROR(SEARCH("DONE",X45)))</formula>
    </cfRule>
    <cfRule type="containsText" dxfId="469" priority="771" operator="containsText" text="NEW">
      <formula>NOT(ISERROR(SEARCH("NEW",X45)))</formula>
    </cfRule>
  </conditionalFormatting>
  <conditionalFormatting sqref="X16:X17">
    <cfRule type="containsText" dxfId="468" priority="768" operator="containsText" text="DONE">
      <formula>NOT(ISERROR(SEARCH("DONE",X16)))</formula>
    </cfRule>
    <cfRule type="containsText" dxfId="467" priority="769" operator="containsText" text="NEW">
      <formula>NOT(ISERROR(SEARCH("NEW",X16)))</formula>
    </cfRule>
  </conditionalFormatting>
  <conditionalFormatting sqref="X94:X100">
    <cfRule type="containsText" dxfId="466" priority="718" operator="containsText" text="DONE">
      <formula>NOT(ISERROR(SEARCH("DONE",X94)))</formula>
    </cfRule>
    <cfRule type="containsText" dxfId="465" priority="719" operator="containsText" text="NEW">
      <formula>NOT(ISERROR(SEARCH("NEW",X94)))</formula>
    </cfRule>
  </conditionalFormatting>
  <conditionalFormatting sqref="B94">
    <cfRule type="cellIs" dxfId="464" priority="740" operator="equal">
      <formula>"System Closed"</formula>
    </cfRule>
  </conditionalFormatting>
  <conditionalFormatting sqref="J94 J96:J99">
    <cfRule type="containsText" dxfId="463" priority="739" operator="containsText" text="DEOB">
      <formula>NOT(ISERROR(SEARCH("DEOB",J94)))</formula>
    </cfRule>
  </conditionalFormatting>
  <conditionalFormatting sqref="G94">
    <cfRule type="cellIs" dxfId="462" priority="738" operator="lessThan">
      <formula>5</formula>
    </cfRule>
  </conditionalFormatting>
  <conditionalFormatting sqref="O94:O100">
    <cfRule type="containsText" dxfId="461" priority="736" operator="containsText" text="DONE">
      <formula>NOT(ISERROR(SEARCH("DONE",O94)))</formula>
    </cfRule>
    <cfRule type="containsText" dxfId="460" priority="737" operator="containsText" text="NEW">
      <formula>NOT(ISERROR(SEARCH("NEW",O94)))</formula>
    </cfRule>
  </conditionalFormatting>
  <conditionalFormatting sqref="P94:P100">
    <cfRule type="containsText" dxfId="459" priority="734" operator="containsText" text="DONE">
      <formula>NOT(ISERROR(SEARCH("DONE",P94)))</formula>
    </cfRule>
    <cfRule type="containsText" dxfId="458" priority="735" operator="containsText" text="NEW">
      <formula>NOT(ISERROR(SEARCH("NEW",P94)))</formula>
    </cfRule>
  </conditionalFormatting>
  <conditionalFormatting sqref="Q94:Q100">
    <cfRule type="containsText" dxfId="457" priority="732" operator="containsText" text="DONE">
      <formula>NOT(ISERROR(SEARCH("DONE",Q94)))</formula>
    </cfRule>
    <cfRule type="containsText" dxfId="456" priority="733" operator="containsText" text="NEW">
      <formula>NOT(ISERROR(SEARCH("NEW",Q94)))</formula>
    </cfRule>
  </conditionalFormatting>
  <conditionalFormatting sqref="R94:R100">
    <cfRule type="containsText" dxfId="455" priority="730" operator="containsText" text="DONE">
      <formula>NOT(ISERROR(SEARCH("DONE",R94)))</formula>
    </cfRule>
    <cfRule type="containsText" dxfId="454" priority="731" operator="containsText" text="NEW">
      <formula>NOT(ISERROR(SEARCH("NEW",R94)))</formula>
    </cfRule>
  </conditionalFormatting>
  <conditionalFormatting sqref="S94:S100">
    <cfRule type="containsText" dxfId="453" priority="728" operator="containsText" text="DONE">
      <formula>NOT(ISERROR(SEARCH("DONE",S94)))</formula>
    </cfRule>
    <cfRule type="containsText" dxfId="452" priority="729" operator="containsText" text="NEW">
      <formula>NOT(ISERROR(SEARCH("NEW",S94)))</formula>
    </cfRule>
  </conditionalFormatting>
  <conditionalFormatting sqref="T94:T100">
    <cfRule type="containsText" dxfId="451" priority="726" operator="containsText" text="DONE">
      <formula>NOT(ISERROR(SEARCH("DONE",T94)))</formula>
    </cfRule>
    <cfRule type="containsText" dxfId="450" priority="727" operator="containsText" text="NEW">
      <formula>NOT(ISERROR(SEARCH("NEW",T94)))</formula>
    </cfRule>
  </conditionalFormatting>
  <conditionalFormatting sqref="U94:U100">
    <cfRule type="containsText" dxfId="449" priority="724" operator="containsText" text="DONE">
      <formula>NOT(ISERROR(SEARCH("DONE",U94)))</formula>
    </cfRule>
    <cfRule type="containsText" dxfId="448" priority="725" operator="containsText" text="NEW">
      <formula>NOT(ISERROR(SEARCH("NEW",U94)))</formula>
    </cfRule>
  </conditionalFormatting>
  <conditionalFormatting sqref="V94:V100">
    <cfRule type="containsText" dxfId="447" priority="722" operator="containsText" text="DONE">
      <formula>NOT(ISERROR(SEARCH("DONE",V94)))</formula>
    </cfRule>
    <cfRule type="containsText" dxfId="446" priority="723" operator="containsText" text="NEW">
      <formula>NOT(ISERROR(SEARCH("NEW",V94)))</formula>
    </cfRule>
  </conditionalFormatting>
  <conditionalFormatting sqref="W94:W100">
    <cfRule type="containsText" dxfId="445" priority="720" operator="containsText" text="DONE">
      <formula>NOT(ISERROR(SEARCH("DONE",W94)))</formula>
    </cfRule>
    <cfRule type="containsText" dxfId="444" priority="721" operator="containsText" text="NEW">
      <formula>NOT(ISERROR(SEARCH("NEW",W94)))</formula>
    </cfRule>
  </conditionalFormatting>
  <conditionalFormatting sqref="Y89">
    <cfRule type="containsText" dxfId="443" priority="702" operator="containsText" text="DONE">
      <formula>NOT(ISERROR(SEARCH("DONE",Y89)))</formula>
    </cfRule>
    <cfRule type="containsText" dxfId="442" priority="703" operator="containsText" text="NEW">
      <formula>NOT(ISERROR(SEARCH("NEW",Y89)))</formula>
    </cfRule>
  </conditionalFormatting>
  <conditionalFormatting sqref="Y74">
    <cfRule type="containsText" dxfId="441" priority="706" operator="containsText" text="DONE">
      <formula>NOT(ISERROR(SEARCH("DONE",Y74)))</formula>
    </cfRule>
    <cfRule type="containsText" dxfId="440" priority="707" operator="containsText" text="NEW">
      <formula>NOT(ISERROR(SEARCH("NEW",Y74)))</formula>
    </cfRule>
  </conditionalFormatting>
  <conditionalFormatting sqref="Y233:Y235">
    <cfRule type="containsText" dxfId="439" priority="716" operator="containsText" text="DONE">
      <formula>NOT(ISERROR(SEARCH("DONE",Y233)))</formula>
    </cfRule>
    <cfRule type="containsText" dxfId="438" priority="717" operator="containsText" text="NEW">
      <formula>NOT(ISERROR(SEARCH("NEW",Y233)))</formula>
    </cfRule>
  </conditionalFormatting>
  <conditionalFormatting sqref="Y3 Y19">
    <cfRule type="containsText" dxfId="437" priority="714" operator="containsText" text="DONE">
      <formula>NOT(ISERROR(SEARCH("DONE",Y3)))</formula>
    </cfRule>
    <cfRule type="containsText" dxfId="436" priority="715" operator="containsText" text="NEW">
      <formula>NOT(ISERROR(SEARCH("NEW",Y3)))</formula>
    </cfRule>
  </conditionalFormatting>
  <conditionalFormatting sqref="Y71">
    <cfRule type="containsText" dxfId="435" priority="712" operator="containsText" text="DONE">
      <formula>NOT(ISERROR(SEARCH("DONE",Y71)))</formula>
    </cfRule>
    <cfRule type="containsText" dxfId="434" priority="713" operator="containsText" text="NEW">
      <formula>NOT(ISERROR(SEARCH("NEW",Y71)))</formula>
    </cfRule>
  </conditionalFormatting>
  <conditionalFormatting sqref="Y72">
    <cfRule type="containsText" dxfId="433" priority="710" operator="containsText" text="DONE">
      <formula>NOT(ISERROR(SEARCH("DONE",Y72)))</formula>
    </cfRule>
    <cfRule type="containsText" dxfId="432" priority="711" operator="containsText" text="NEW">
      <formula>NOT(ISERROR(SEARCH("NEW",Y72)))</formula>
    </cfRule>
  </conditionalFormatting>
  <conditionalFormatting sqref="Y73">
    <cfRule type="containsText" dxfId="431" priority="708" operator="containsText" text="DONE">
      <formula>NOT(ISERROR(SEARCH("DONE",Y73)))</formula>
    </cfRule>
    <cfRule type="containsText" dxfId="430" priority="709" operator="containsText" text="NEW">
      <formula>NOT(ISERROR(SEARCH("NEW",Y73)))</formula>
    </cfRule>
  </conditionalFormatting>
  <conditionalFormatting sqref="Y5">
    <cfRule type="containsText" dxfId="429" priority="700" operator="containsText" text="DONE">
      <formula>NOT(ISERROR(SEARCH("DONE",Y5)))</formula>
    </cfRule>
    <cfRule type="containsText" dxfId="428" priority="701" operator="containsText" text="NEW">
      <formula>NOT(ISERROR(SEARCH("NEW",Y5)))</formula>
    </cfRule>
  </conditionalFormatting>
  <conditionalFormatting sqref="Y31">
    <cfRule type="containsText" dxfId="427" priority="696" operator="containsText" text="DONE">
      <formula>NOT(ISERROR(SEARCH("DONE",Y31)))</formula>
    </cfRule>
    <cfRule type="containsText" dxfId="426" priority="697" operator="containsText" text="NEW">
      <formula>NOT(ISERROR(SEARCH("NEW",Y31)))</formula>
    </cfRule>
  </conditionalFormatting>
  <conditionalFormatting sqref="Y21">
    <cfRule type="containsText" dxfId="425" priority="690" operator="containsText" text="DONE">
      <formula>NOT(ISERROR(SEARCH("DONE",Y21)))</formula>
    </cfRule>
    <cfRule type="containsText" dxfId="424" priority="691" operator="containsText" text="NEW">
      <formula>NOT(ISERROR(SEARCH("NEW",Y21)))</formula>
    </cfRule>
  </conditionalFormatting>
  <conditionalFormatting sqref="Y4">
    <cfRule type="containsText" dxfId="423" priority="686" operator="containsText" text="DONE">
      <formula>NOT(ISERROR(SEARCH("DONE",Y4)))</formula>
    </cfRule>
    <cfRule type="containsText" dxfId="422" priority="687" operator="containsText" text="NEW">
      <formula>NOT(ISERROR(SEARCH("NEW",Y4)))</formula>
    </cfRule>
  </conditionalFormatting>
  <conditionalFormatting sqref="Y9">
    <cfRule type="containsText" dxfId="421" priority="684" operator="containsText" text="DONE">
      <formula>NOT(ISERROR(SEARCH("DONE",Y9)))</formula>
    </cfRule>
    <cfRule type="containsText" dxfId="420" priority="685" operator="containsText" text="NEW">
      <formula>NOT(ISERROR(SEARCH("NEW",Y9)))</formula>
    </cfRule>
  </conditionalFormatting>
  <conditionalFormatting sqref="Y6">
    <cfRule type="containsText" dxfId="419" priority="682" operator="containsText" text="DONE">
      <formula>NOT(ISERROR(SEARCH("DONE",Y6)))</formula>
    </cfRule>
    <cfRule type="containsText" dxfId="418" priority="683" operator="containsText" text="NEW">
      <formula>NOT(ISERROR(SEARCH("NEW",Y6)))</formula>
    </cfRule>
  </conditionalFormatting>
  <conditionalFormatting sqref="Y29">
    <cfRule type="containsText" dxfId="417" priority="678" operator="containsText" text="DONE">
      <formula>NOT(ISERROR(SEARCH("DONE",Y29)))</formula>
    </cfRule>
    <cfRule type="containsText" dxfId="416" priority="679" operator="containsText" text="NEW">
      <formula>NOT(ISERROR(SEARCH("NEW",Y29)))</formula>
    </cfRule>
  </conditionalFormatting>
  <conditionalFormatting sqref="Y18">
    <cfRule type="containsText" dxfId="415" priority="658" operator="containsText" text="DONE">
      <formula>NOT(ISERROR(SEARCH("DONE",Y18)))</formula>
    </cfRule>
    <cfRule type="containsText" dxfId="414" priority="659" operator="containsText" text="NEW">
      <formula>NOT(ISERROR(SEARCH("NEW",Y18)))</formula>
    </cfRule>
  </conditionalFormatting>
  <conditionalFormatting sqref="Y32">
    <cfRule type="containsText" dxfId="413" priority="654" operator="containsText" text="DONE">
      <formula>NOT(ISERROR(SEARCH("DONE",Y32)))</formula>
    </cfRule>
    <cfRule type="containsText" dxfId="412" priority="655" operator="containsText" text="NEW">
      <formula>NOT(ISERROR(SEARCH("NEW",Y32)))</formula>
    </cfRule>
  </conditionalFormatting>
  <conditionalFormatting sqref="Y15">
    <cfRule type="containsText" dxfId="411" priority="652" operator="containsText" text="DONE">
      <formula>NOT(ISERROR(SEARCH("DONE",Y15)))</formula>
    </cfRule>
    <cfRule type="containsText" dxfId="410" priority="653" operator="containsText" text="NEW">
      <formula>NOT(ISERROR(SEARCH("NEW",Y15)))</formula>
    </cfRule>
  </conditionalFormatting>
  <conditionalFormatting sqref="Y30">
    <cfRule type="containsText" dxfId="409" priority="646" operator="containsText" text="DONE">
      <formula>NOT(ISERROR(SEARCH("DONE",Y30)))</formula>
    </cfRule>
    <cfRule type="containsText" dxfId="408" priority="647" operator="containsText" text="NEW">
      <formula>NOT(ISERROR(SEARCH("NEW",Y30)))</formula>
    </cfRule>
  </conditionalFormatting>
  <conditionalFormatting sqref="Y13">
    <cfRule type="containsText" dxfId="407" priority="644" operator="containsText" text="DONE">
      <formula>NOT(ISERROR(SEARCH("DONE",Y13)))</formula>
    </cfRule>
    <cfRule type="containsText" dxfId="406" priority="645" operator="containsText" text="NEW">
      <formula>NOT(ISERROR(SEARCH("NEW",Y13)))</formula>
    </cfRule>
  </conditionalFormatting>
  <conditionalFormatting sqref="Y34">
    <cfRule type="containsText" dxfId="405" priority="642" operator="containsText" text="DONE">
      <formula>NOT(ISERROR(SEARCH("DONE",Y34)))</formula>
    </cfRule>
    <cfRule type="containsText" dxfId="404" priority="643" operator="containsText" text="NEW">
      <formula>NOT(ISERROR(SEARCH("NEW",Y34)))</formula>
    </cfRule>
  </conditionalFormatting>
  <conditionalFormatting sqref="Y23">
    <cfRule type="containsText" dxfId="403" priority="640" operator="containsText" text="DONE">
      <formula>NOT(ISERROR(SEARCH("DONE",Y23)))</formula>
    </cfRule>
    <cfRule type="containsText" dxfId="402" priority="641" operator="containsText" text="NEW">
      <formula>NOT(ISERROR(SEARCH("NEW",Y23)))</formula>
    </cfRule>
  </conditionalFormatting>
  <conditionalFormatting sqref="Y24">
    <cfRule type="containsText" dxfId="401" priority="638" operator="containsText" text="DONE">
      <formula>NOT(ISERROR(SEARCH("DONE",Y24)))</formula>
    </cfRule>
    <cfRule type="containsText" dxfId="400" priority="639" operator="containsText" text="NEW">
      <formula>NOT(ISERROR(SEARCH("NEW",Y24)))</formula>
    </cfRule>
  </conditionalFormatting>
  <conditionalFormatting sqref="Y35">
    <cfRule type="containsText" dxfId="399" priority="636" operator="containsText" text="DONE">
      <formula>NOT(ISERROR(SEARCH("DONE",Y35)))</formula>
    </cfRule>
    <cfRule type="containsText" dxfId="398" priority="637" operator="containsText" text="NEW">
      <formula>NOT(ISERROR(SEARCH("NEW",Y35)))</formula>
    </cfRule>
  </conditionalFormatting>
  <conditionalFormatting sqref="Y45">
    <cfRule type="containsText" dxfId="397" priority="634" operator="containsText" text="DONE">
      <formula>NOT(ISERROR(SEARCH("DONE",Y45)))</formula>
    </cfRule>
    <cfRule type="containsText" dxfId="396" priority="635" operator="containsText" text="NEW">
      <formula>NOT(ISERROR(SEARCH("NEW",Y45)))</formula>
    </cfRule>
  </conditionalFormatting>
  <conditionalFormatting sqref="Y20">
    <cfRule type="containsText" dxfId="395" priority="628" operator="containsText" text="DONE">
      <formula>NOT(ISERROR(SEARCH("DONE",Y20)))</formula>
    </cfRule>
    <cfRule type="containsText" dxfId="394" priority="629" operator="containsText" text="NEW">
      <formula>NOT(ISERROR(SEARCH("NEW",Y20)))</formula>
    </cfRule>
  </conditionalFormatting>
  <conditionalFormatting sqref="Y94:Y100">
    <cfRule type="containsText" dxfId="393" priority="626" operator="containsText" text="DONE">
      <formula>NOT(ISERROR(SEARCH("DONE",Y94)))</formula>
    </cfRule>
    <cfRule type="containsText" dxfId="392" priority="627" operator="containsText" text="NEW">
      <formula>NOT(ISERROR(SEARCH("NEW",Y94)))</formula>
    </cfRule>
  </conditionalFormatting>
  <conditionalFormatting sqref="Y33">
    <cfRule type="containsText" dxfId="391" priority="624" operator="containsText" text="DONE">
      <formula>NOT(ISERROR(SEARCH("DONE",Y33)))</formula>
    </cfRule>
    <cfRule type="containsText" dxfId="390" priority="625" operator="containsText" text="NEW">
      <formula>NOT(ISERROR(SEARCH("NEW",Y33)))</formula>
    </cfRule>
  </conditionalFormatting>
  <conditionalFormatting sqref="J22">
    <cfRule type="containsText" dxfId="389" priority="618" operator="containsText" text="DEOB">
      <formula>NOT(ISERROR(SEARCH("DEOB",J22)))</formula>
    </cfRule>
  </conditionalFormatting>
  <conditionalFormatting sqref="G22">
    <cfRule type="cellIs" dxfId="388" priority="617" operator="lessThan">
      <formula>5</formula>
    </cfRule>
  </conditionalFormatting>
  <conditionalFormatting sqref="O22">
    <cfRule type="containsText" dxfId="387" priority="615" operator="containsText" text="DONE">
      <formula>NOT(ISERROR(SEARCH("DONE",O22)))</formula>
    </cfRule>
    <cfRule type="containsText" dxfId="386" priority="616" operator="containsText" text="NEW">
      <formula>NOT(ISERROR(SEARCH("NEW",O22)))</formula>
    </cfRule>
  </conditionalFormatting>
  <conditionalFormatting sqref="P22">
    <cfRule type="containsText" dxfId="385" priority="613" operator="containsText" text="DONE">
      <formula>NOT(ISERROR(SEARCH("DONE",P22)))</formula>
    </cfRule>
    <cfRule type="containsText" dxfId="384" priority="614" operator="containsText" text="NEW">
      <formula>NOT(ISERROR(SEARCH("NEW",P22)))</formula>
    </cfRule>
  </conditionalFormatting>
  <conditionalFormatting sqref="Q22">
    <cfRule type="containsText" dxfId="383" priority="611" operator="containsText" text="DONE">
      <formula>NOT(ISERROR(SEARCH("DONE",Q22)))</formula>
    </cfRule>
    <cfRule type="containsText" dxfId="382" priority="612" operator="containsText" text="NEW">
      <formula>NOT(ISERROR(SEARCH("NEW",Q22)))</formula>
    </cfRule>
  </conditionalFormatting>
  <conditionalFormatting sqref="R22">
    <cfRule type="containsText" dxfId="381" priority="609" operator="containsText" text="DONE">
      <formula>NOT(ISERROR(SEARCH("DONE",R22)))</formula>
    </cfRule>
    <cfRule type="containsText" dxfId="380" priority="610" operator="containsText" text="NEW">
      <formula>NOT(ISERROR(SEARCH("NEW",R22)))</formula>
    </cfRule>
  </conditionalFormatting>
  <conditionalFormatting sqref="S22">
    <cfRule type="containsText" dxfId="379" priority="607" operator="containsText" text="DONE">
      <formula>NOT(ISERROR(SEARCH("DONE",S22)))</formula>
    </cfRule>
    <cfRule type="containsText" dxfId="378" priority="608" operator="containsText" text="NEW">
      <formula>NOT(ISERROR(SEARCH("NEW",S22)))</formula>
    </cfRule>
  </conditionalFormatting>
  <conditionalFormatting sqref="T22">
    <cfRule type="containsText" dxfId="377" priority="605" operator="containsText" text="DONE">
      <formula>NOT(ISERROR(SEARCH("DONE",T22)))</formula>
    </cfRule>
    <cfRule type="containsText" dxfId="376" priority="606" operator="containsText" text="NEW">
      <formula>NOT(ISERROR(SEARCH("NEW",T22)))</formula>
    </cfRule>
  </conditionalFormatting>
  <conditionalFormatting sqref="U22">
    <cfRule type="containsText" dxfId="375" priority="603" operator="containsText" text="DONE">
      <formula>NOT(ISERROR(SEARCH("DONE",U22)))</formula>
    </cfRule>
    <cfRule type="containsText" dxfId="374" priority="604" operator="containsText" text="NEW">
      <formula>NOT(ISERROR(SEARCH("NEW",U22)))</formula>
    </cfRule>
  </conditionalFormatting>
  <conditionalFormatting sqref="V22">
    <cfRule type="containsText" dxfId="373" priority="601" operator="containsText" text="DONE">
      <formula>NOT(ISERROR(SEARCH("DONE",V22)))</formula>
    </cfRule>
    <cfRule type="containsText" dxfId="372" priority="602" operator="containsText" text="NEW">
      <formula>NOT(ISERROR(SEARCH("NEW",V22)))</formula>
    </cfRule>
  </conditionalFormatting>
  <conditionalFormatting sqref="W22">
    <cfRule type="containsText" dxfId="371" priority="599" operator="containsText" text="DONE">
      <formula>NOT(ISERROR(SEARCH("DONE",W22)))</formula>
    </cfRule>
    <cfRule type="containsText" dxfId="370" priority="600" operator="containsText" text="NEW">
      <formula>NOT(ISERROR(SEARCH("NEW",W22)))</formula>
    </cfRule>
  </conditionalFormatting>
  <conditionalFormatting sqref="X22">
    <cfRule type="containsText" dxfId="369" priority="597" operator="containsText" text="DONE">
      <formula>NOT(ISERROR(SEARCH("DONE",X22)))</formula>
    </cfRule>
    <cfRule type="containsText" dxfId="368" priority="598" operator="containsText" text="NEW">
      <formula>NOT(ISERROR(SEARCH("NEW",X22)))</formula>
    </cfRule>
  </conditionalFormatting>
  <conditionalFormatting sqref="B22">
    <cfRule type="cellIs" dxfId="367" priority="596" operator="equal">
      <formula>"System Closed"</formula>
    </cfRule>
  </conditionalFormatting>
  <conditionalFormatting sqref="Y22">
    <cfRule type="containsText" dxfId="366" priority="594" operator="containsText" text="DONE">
      <formula>NOT(ISERROR(SEARCH("DONE",Y22)))</formula>
    </cfRule>
    <cfRule type="containsText" dxfId="365" priority="595" operator="containsText" text="NEW">
      <formula>NOT(ISERROR(SEARCH("NEW",Y22)))</formula>
    </cfRule>
  </conditionalFormatting>
  <conditionalFormatting sqref="Y26">
    <cfRule type="containsText" dxfId="364" priority="592" operator="containsText" text="DONE">
      <formula>NOT(ISERROR(SEARCH("DONE",Y26)))</formula>
    </cfRule>
    <cfRule type="containsText" dxfId="363" priority="593" operator="containsText" text="NEW">
      <formula>NOT(ISERROR(SEARCH("NEW",Y26)))</formula>
    </cfRule>
  </conditionalFormatting>
  <conditionalFormatting sqref="X20">
    <cfRule type="containsText" dxfId="362" priority="590" operator="containsText" text="DONE">
      <formula>NOT(ISERROR(SEARCH("DONE",X20)))</formula>
    </cfRule>
    <cfRule type="containsText" dxfId="361" priority="591" operator="containsText" text="NEW">
      <formula>NOT(ISERROR(SEARCH("NEW",X20)))</formula>
    </cfRule>
  </conditionalFormatting>
  <conditionalFormatting sqref="Y7">
    <cfRule type="containsText" dxfId="360" priority="588" operator="containsText" text="DONE">
      <formula>NOT(ISERROR(SEARCH("DONE",Y7)))</formula>
    </cfRule>
    <cfRule type="containsText" dxfId="359" priority="589" operator="containsText" text="NEW">
      <formula>NOT(ISERROR(SEARCH("NEW",Y7)))</formula>
    </cfRule>
  </conditionalFormatting>
  <conditionalFormatting sqref="Y40">
    <cfRule type="containsText" dxfId="358" priority="582" operator="containsText" text="DONE">
      <formula>NOT(ISERROR(SEARCH("DONE",Y40)))</formula>
    </cfRule>
    <cfRule type="containsText" dxfId="357" priority="583" operator="containsText" text="NEW">
      <formula>NOT(ISERROR(SEARCH("NEW",Y40)))</formula>
    </cfRule>
  </conditionalFormatting>
  <conditionalFormatting sqref="Y10">
    <cfRule type="containsText" dxfId="356" priority="578" operator="containsText" text="DONE">
      <formula>NOT(ISERROR(SEARCH("DONE",Y10)))</formula>
    </cfRule>
    <cfRule type="containsText" dxfId="355" priority="579" operator="containsText" text="NEW">
      <formula>NOT(ISERROR(SEARCH("NEW",Y10)))</formula>
    </cfRule>
  </conditionalFormatting>
  <conditionalFormatting sqref="Y8">
    <cfRule type="containsText" dxfId="354" priority="576" operator="containsText" text="DONE">
      <formula>NOT(ISERROR(SEARCH("DONE",Y8)))</formula>
    </cfRule>
    <cfRule type="containsText" dxfId="353" priority="577" operator="containsText" text="NEW">
      <formula>NOT(ISERROR(SEARCH("NEW",Y8)))</formula>
    </cfRule>
  </conditionalFormatting>
  <conditionalFormatting sqref="Y14">
    <cfRule type="containsText" dxfId="352" priority="574" operator="containsText" text="DONE">
      <formula>NOT(ISERROR(SEARCH("DONE",Y14)))</formula>
    </cfRule>
    <cfRule type="containsText" dxfId="351" priority="575" operator="containsText" text="NEW">
      <formula>NOT(ISERROR(SEARCH("NEW",Y14)))</formula>
    </cfRule>
  </conditionalFormatting>
  <conditionalFormatting sqref="Y39">
    <cfRule type="containsText" dxfId="350" priority="572" operator="containsText" text="DONE">
      <formula>NOT(ISERROR(SEARCH("DONE",Y39)))</formula>
    </cfRule>
    <cfRule type="containsText" dxfId="349" priority="573" operator="containsText" text="NEW">
      <formula>NOT(ISERROR(SEARCH("NEW",Y39)))</formula>
    </cfRule>
  </conditionalFormatting>
  <conditionalFormatting sqref="Y11">
    <cfRule type="containsText" dxfId="348" priority="570" operator="containsText" text="DONE">
      <formula>NOT(ISERROR(SEARCH("DONE",Y11)))</formula>
    </cfRule>
    <cfRule type="containsText" dxfId="347" priority="571" operator="containsText" text="NEW">
      <formula>NOT(ISERROR(SEARCH("NEW",Y11)))</formula>
    </cfRule>
  </conditionalFormatting>
  <conditionalFormatting sqref="Y27">
    <cfRule type="containsText" dxfId="346" priority="568" operator="containsText" text="DONE">
      <formula>NOT(ISERROR(SEARCH("DONE",Y27)))</formula>
    </cfRule>
    <cfRule type="containsText" dxfId="345" priority="569" operator="containsText" text="NEW">
      <formula>NOT(ISERROR(SEARCH("NEW",Y27)))</formula>
    </cfRule>
  </conditionalFormatting>
  <conditionalFormatting sqref="Y36 Y38">
    <cfRule type="containsText" dxfId="344" priority="566" operator="containsText" text="DONE">
      <formula>NOT(ISERROR(SEARCH("DONE",Y36)))</formula>
    </cfRule>
    <cfRule type="containsText" dxfId="343" priority="567" operator="containsText" text="NEW">
      <formula>NOT(ISERROR(SEARCH("NEW",Y36)))</formula>
    </cfRule>
  </conditionalFormatting>
  <conditionalFormatting sqref="Y17">
    <cfRule type="containsText" dxfId="342" priority="564" operator="containsText" text="DONE">
      <formula>NOT(ISERROR(SEARCH("DONE",Y17)))</formula>
    </cfRule>
    <cfRule type="containsText" dxfId="341" priority="565" operator="containsText" text="NEW">
      <formula>NOT(ISERROR(SEARCH("NEW",Y17)))</formula>
    </cfRule>
  </conditionalFormatting>
  <conditionalFormatting sqref="Y16">
    <cfRule type="containsText" dxfId="340" priority="562" operator="containsText" text="DONE">
      <formula>NOT(ISERROR(SEARCH("DONE",Y16)))</formula>
    </cfRule>
    <cfRule type="containsText" dxfId="339" priority="563" operator="containsText" text="NEW">
      <formula>NOT(ISERROR(SEARCH("NEW",Y16)))</formula>
    </cfRule>
  </conditionalFormatting>
  <conditionalFormatting sqref="Z89">
    <cfRule type="containsText" dxfId="338" priority="548" operator="containsText" text="DONE">
      <formula>NOT(ISERROR(SEARCH("DONE",Z89)))</formula>
    </cfRule>
    <cfRule type="containsText" dxfId="337" priority="549" operator="containsText" text="NEW">
      <formula>NOT(ISERROR(SEARCH("NEW",Z89)))</formula>
    </cfRule>
  </conditionalFormatting>
  <conditionalFormatting sqref="Z74">
    <cfRule type="containsText" dxfId="336" priority="550" operator="containsText" text="DONE">
      <formula>NOT(ISERROR(SEARCH("DONE",Z74)))</formula>
    </cfRule>
    <cfRule type="containsText" dxfId="335" priority="551" operator="containsText" text="NEW">
      <formula>NOT(ISERROR(SEARCH("NEW",Z74)))</formula>
    </cfRule>
  </conditionalFormatting>
  <conditionalFormatting sqref="Z233:Z235">
    <cfRule type="containsText" dxfId="334" priority="560" operator="containsText" text="DONE">
      <formula>NOT(ISERROR(SEARCH("DONE",Z233)))</formula>
    </cfRule>
    <cfRule type="containsText" dxfId="333" priority="561" operator="containsText" text="NEW">
      <formula>NOT(ISERROR(SEARCH("NEW",Z233)))</formula>
    </cfRule>
  </conditionalFormatting>
  <conditionalFormatting sqref="Z71">
    <cfRule type="containsText" dxfId="332" priority="556" operator="containsText" text="DONE">
      <formula>NOT(ISERROR(SEARCH("DONE",Z71)))</formula>
    </cfRule>
    <cfRule type="containsText" dxfId="331" priority="557" operator="containsText" text="NEW">
      <formula>NOT(ISERROR(SEARCH("NEW",Z71)))</formula>
    </cfRule>
  </conditionalFormatting>
  <conditionalFormatting sqref="Z72">
    <cfRule type="containsText" dxfId="330" priority="554" operator="containsText" text="DONE">
      <formula>NOT(ISERROR(SEARCH("DONE",Z72)))</formula>
    </cfRule>
    <cfRule type="containsText" dxfId="329" priority="555" operator="containsText" text="NEW">
      <formula>NOT(ISERROR(SEARCH("NEW",Z72)))</formula>
    </cfRule>
  </conditionalFormatting>
  <conditionalFormatting sqref="Z73">
    <cfRule type="containsText" dxfId="328" priority="552" operator="containsText" text="DONE">
      <formula>NOT(ISERROR(SEARCH("DONE",Z73)))</formula>
    </cfRule>
    <cfRule type="containsText" dxfId="327" priority="553" operator="containsText" text="NEW">
      <formula>NOT(ISERROR(SEARCH("NEW",Z73)))</formula>
    </cfRule>
  </conditionalFormatting>
  <conditionalFormatting sqref="Z5">
    <cfRule type="containsText" dxfId="326" priority="546" operator="containsText" text="DONE">
      <formula>NOT(ISERROR(SEARCH("DONE",Z5)))</formula>
    </cfRule>
    <cfRule type="containsText" dxfId="325" priority="547" operator="containsText" text="NEW">
      <formula>NOT(ISERROR(SEARCH("NEW",Z5)))</formula>
    </cfRule>
  </conditionalFormatting>
  <conditionalFormatting sqref="Z4">
    <cfRule type="containsText" dxfId="324" priority="540" operator="containsText" text="DONE">
      <formula>NOT(ISERROR(SEARCH("DONE",Z4)))</formula>
    </cfRule>
    <cfRule type="containsText" dxfId="323" priority="541" operator="containsText" text="NEW">
      <formula>NOT(ISERROR(SEARCH("NEW",Z4)))</formula>
    </cfRule>
  </conditionalFormatting>
  <conditionalFormatting sqref="Z9">
    <cfRule type="containsText" dxfId="322" priority="538" operator="containsText" text="DONE">
      <formula>NOT(ISERROR(SEARCH("DONE",Z9)))</formula>
    </cfRule>
    <cfRule type="containsText" dxfId="321" priority="539" operator="containsText" text="NEW">
      <formula>NOT(ISERROR(SEARCH("NEW",Z9)))</formula>
    </cfRule>
  </conditionalFormatting>
  <conditionalFormatting sqref="Z6">
    <cfRule type="containsText" dxfId="320" priority="536" operator="containsText" text="DONE">
      <formula>NOT(ISERROR(SEARCH("DONE",Z6)))</formula>
    </cfRule>
    <cfRule type="containsText" dxfId="319" priority="537" operator="containsText" text="NEW">
      <formula>NOT(ISERROR(SEARCH("NEW",Z6)))</formula>
    </cfRule>
  </conditionalFormatting>
  <conditionalFormatting sqref="Z18">
    <cfRule type="containsText" dxfId="318" priority="528" operator="containsText" text="DONE">
      <formula>NOT(ISERROR(SEARCH("DONE",Z18)))</formula>
    </cfRule>
    <cfRule type="containsText" dxfId="317" priority="529" operator="containsText" text="NEW">
      <formula>NOT(ISERROR(SEARCH("NEW",Z18)))</formula>
    </cfRule>
  </conditionalFormatting>
  <conditionalFormatting sqref="Z30">
    <cfRule type="containsText" dxfId="316" priority="520" operator="containsText" text="DONE">
      <formula>NOT(ISERROR(SEARCH("DONE",Z30)))</formula>
    </cfRule>
    <cfRule type="containsText" dxfId="315" priority="521" operator="containsText" text="NEW">
      <formula>NOT(ISERROR(SEARCH("NEW",Z30)))</formula>
    </cfRule>
  </conditionalFormatting>
  <conditionalFormatting sqref="Z35">
    <cfRule type="containsText" dxfId="314" priority="510" operator="containsText" text="DONE">
      <formula>NOT(ISERROR(SEARCH("DONE",Z35)))</formula>
    </cfRule>
    <cfRule type="containsText" dxfId="313" priority="511" operator="containsText" text="NEW">
      <formula>NOT(ISERROR(SEARCH("NEW",Z35)))</formula>
    </cfRule>
  </conditionalFormatting>
  <conditionalFormatting sqref="Z45">
    <cfRule type="containsText" dxfId="312" priority="508" operator="containsText" text="DONE">
      <formula>NOT(ISERROR(SEARCH("DONE",Z45)))</formula>
    </cfRule>
    <cfRule type="containsText" dxfId="311" priority="509" operator="containsText" text="NEW">
      <formula>NOT(ISERROR(SEARCH("NEW",Z45)))</formula>
    </cfRule>
  </conditionalFormatting>
  <conditionalFormatting sqref="Z20">
    <cfRule type="containsText" dxfId="310" priority="504" operator="containsText" text="DONE">
      <formula>NOT(ISERROR(SEARCH("DONE",Z20)))</formula>
    </cfRule>
    <cfRule type="containsText" dxfId="309" priority="505" operator="containsText" text="NEW">
      <formula>NOT(ISERROR(SEARCH("NEW",Z20)))</formula>
    </cfRule>
  </conditionalFormatting>
  <conditionalFormatting sqref="Z94:Z100">
    <cfRule type="containsText" dxfId="308" priority="502" operator="containsText" text="DONE">
      <formula>NOT(ISERROR(SEARCH("DONE",Z94)))</formula>
    </cfRule>
    <cfRule type="containsText" dxfId="307" priority="503" operator="containsText" text="NEW">
      <formula>NOT(ISERROR(SEARCH("NEW",Z94)))</formula>
    </cfRule>
  </conditionalFormatting>
  <conditionalFormatting sqref="Z22">
    <cfRule type="containsText" dxfId="306" priority="494" operator="containsText" text="DONE">
      <formula>NOT(ISERROR(SEARCH("DONE",Z22)))</formula>
    </cfRule>
    <cfRule type="containsText" dxfId="305" priority="495" operator="containsText" text="NEW">
      <formula>NOT(ISERROR(SEARCH("NEW",Z22)))</formula>
    </cfRule>
  </conditionalFormatting>
  <conditionalFormatting sqref="Z3">
    <cfRule type="containsText" dxfId="304" priority="462" operator="containsText" text="DONE">
      <formula>NOT(ISERROR(SEARCH("DONE",Z3)))</formula>
    </cfRule>
    <cfRule type="containsText" dxfId="303" priority="463" operator="containsText" text="NEW">
      <formula>NOT(ISERROR(SEARCH("NEW",Z3)))</formula>
    </cfRule>
  </conditionalFormatting>
  <conditionalFormatting sqref="Z7">
    <cfRule type="containsText" dxfId="302" priority="458" operator="containsText" text="DONE">
      <formula>NOT(ISERROR(SEARCH("DONE",Z7)))</formula>
    </cfRule>
    <cfRule type="containsText" dxfId="301" priority="459" operator="containsText" text="NEW">
      <formula>NOT(ISERROR(SEARCH("NEW",Z7)))</formula>
    </cfRule>
  </conditionalFormatting>
  <conditionalFormatting sqref="O12:P12">
    <cfRule type="containsText" dxfId="300" priority="452" operator="containsText" text="DONE">
      <formula>NOT(ISERROR(SEARCH("DONE",O12)))</formula>
    </cfRule>
    <cfRule type="containsText" dxfId="299" priority="453" operator="containsText" text="NEW">
      <formula>NOT(ISERROR(SEARCH("NEW",O12)))</formula>
    </cfRule>
  </conditionalFormatting>
  <conditionalFormatting sqref="J12">
    <cfRule type="containsText" dxfId="298" priority="451" operator="containsText" text="DEOB">
      <formula>NOT(ISERROR(SEARCH("DEOB",J12)))</formula>
    </cfRule>
  </conditionalFormatting>
  <conditionalFormatting sqref="B12">
    <cfRule type="cellIs" dxfId="297" priority="450" operator="equal">
      <formula>"System Closed"</formula>
    </cfRule>
  </conditionalFormatting>
  <conditionalFormatting sqref="G12">
    <cfRule type="cellIs" dxfId="296" priority="449" operator="lessThan">
      <formula>5</formula>
    </cfRule>
  </conditionalFormatting>
  <conditionalFormatting sqref="Q12">
    <cfRule type="containsText" dxfId="295" priority="447" operator="containsText" text="DONE">
      <formula>NOT(ISERROR(SEARCH("DONE",Q12)))</formula>
    </cfRule>
    <cfRule type="containsText" dxfId="294" priority="448" operator="containsText" text="NEW">
      <formula>NOT(ISERROR(SEARCH("NEW",Q12)))</formula>
    </cfRule>
  </conditionalFormatting>
  <conditionalFormatting sqref="R12">
    <cfRule type="containsText" dxfId="293" priority="445" operator="containsText" text="DONE">
      <formula>NOT(ISERROR(SEARCH("DONE",R12)))</formula>
    </cfRule>
    <cfRule type="containsText" dxfId="292" priority="446" operator="containsText" text="NEW">
      <formula>NOT(ISERROR(SEARCH("NEW",R12)))</formula>
    </cfRule>
  </conditionalFormatting>
  <conditionalFormatting sqref="S12">
    <cfRule type="containsText" dxfId="291" priority="443" operator="containsText" text="DONE">
      <formula>NOT(ISERROR(SEARCH("DONE",S12)))</formula>
    </cfRule>
    <cfRule type="containsText" dxfId="290" priority="444" operator="containsText" text="NEW">
      <formula>NOT(ISERROR(SEARCH("NEW",S12)))</formula>
    </cfRule>
  </conditionalFormatting>
  <conditionalFormatting sqref="T12">
    <cfRule type="containsText" dxfId="289" priority="441" operator="containsText" text="DONE">
      <formula>NOT(ISERROR(SEARCH("DONE",T12)))</formula>
    </cfRule>
    <cfRule type="containsText" dxfId="288" priority="442" operator="containsText" text="NEW">
      <formula>NOT(ISERROR(SEARCH("NEW",T12)))</formula>
    </cfRule>
  </conditionalFormatting>
  <conditionalFormatting sqref="U12">
    <cfRule type="containsText" dxfId="287" priority="439" operator="containsText" text="DONE">
      <formula>NOT(ISERROR(SEARCH("DONE",U12)))</formula>
    </cfRule>
    <cfRule type="containsText" dxfId="286" priority="440" operator="containsText" text="NEW">
      <formula>NOT(ISERROR(SEARCH("NEW",U12)))</formula>
    </cfRule>
  </conditionalFormatting>
  <conditionalFormatting sqref="V12">
    <cfRule type="containsText" dxfId="285" priority="437" operator="containsText" text="DONE">
      <formula>NOT(ISERROR(SEARCH("DONE",V12)))</formula>
    </cfRule>
    <cfRule type="containsText" dxfId="284" priority="438" operator="containsText" text="NEW">
      <formula>NOT(ISERROR(SEARCH("NEW",V12)))</formula>
    </cfRule>
  </conditionalFormatting>
  <conditionalFormatting sqref="W12">
    <cfRule type="containsText" dxfId="283" priority="435" operator="containsText" text="DONE">
      <formula>NOT(ISERROR(SEARCH("DONE",W12)))</formula>
    </cfRule>
    <cfRule type="containsText" dxfId="282" priority="436" operator="containsText" text="NEW">
      <formula>NOT(ISERROR(SEARCH("NEW",W12)))</formula>
    </cfRule>
  </conditionalFormatting>
  <conditionalFormatting sqref="X12">
    <cfRule type="containsText" dxfId="281" priority="433" operator="containsText" text="DONE">
      <formula>NOT(ISERROR(SEARCH("DONE",X12)))</formula>
    </cfRule>
    <cfRule type="containsText" dxfId="280" priority="434" operator="containsText" text="NEW">
      <formula>NOT(ISERROR(SEARCH("NEW",X12)))</formula>
    </cfRule>
  </conditionalFormatting>
  <conditionalFormatting sqref="Y12">
    <cfRule type="containsText" dxfId="279" priority="431" operator="containsText" text="DONE">
      <formula>NOT(ISERROR(SEARCH("DONE",Y12)))</formula>
    </cfRule>
    <cfRule type="containsText" dxfId="278" priority="432" operator="containsText" text="NEW">
      <formula>NOT(ISERROR(SEARCH("NEW",Y12)))</formula>
    </cfRule>
  </conditionalFormatting>
  <conditionalFormatting sqref="Z12">
    <cfRule type="containsText" dxfId="277" priority="427" operator="containsText" text="DONE">
      <formula>NOT(ISERROR(SEARCH("DONE",Z12)))</formula>
    </cfRule>
    <cfRule type="containsText" dxfId="276" priority="428" operator="containsText" text="NEW">
      <formula>NOT(ISERROR(SEARCH("NEW",Z12)))</formula>
    </cfRule>
  </conditionalFormatting>
  <conditionalFormatting sqref="Z40">
    <cfRule type="containsText" dxfId="275" priority="425" operator="containsText" text="DONE">
      <formula>NOT(ISERROR(SEARCH("DONE",Z40)))</formula>
    </cfRule>
    <cfRule type="containsText" dxfId="274" priority="426" operator="containsText" text="NEW">
      <formula>NOT(ISERROR(SEARCH("NEW",Z40)))</formula>
    </cfRule>
  </conditionalFormatting>
  <conditionalFormatting sqref="Z8">
    <cfRule type="containsText" dxfId="273" priority="423" operator="containsText" text="DONE">
      <formula>NOT(ISERROR(SEARCH("DONE",Z8)))</formula>
    </cfRule>
    <cfRule type="containsText" dxfId="272" priority="424" operator="containsText" text="NEW">
      <formula>NOT(ISERROR(SEARCH("NEW",Z8)))</formula>
    </cfRule>
  </conditionalFormatting>
  <conditionalFormatting sqref="Z29">
    <cfRule type="containsText" dxfId="271" priority="421" operator="containsText" text="DONE">
      <formula>NOT(ISERROR(SEARCH("DONE",Z29)))</formula>
    </cfRule>
    <cfRule type="containsText" dxfId="270" priority="422" operator="containsText" text="NEW">
      <formula>NOT(ISERROR(SEARCH("NEW",Z29)))</formula>
    </cfRule>
  </conditionalFormatting>
  <conditionalFormatting sqref="Z14">
    <cfRule type="containsText" dxfId="269" priority="419" operator="containsText" text="DONE">
      <formula>NOT(ISERROR(SEARCH("DONE",Z14)))</formula>
    </cfRule>
    <cfRule type="containsText" dxfId="268" priority="420" operator="containsText" text="NEW">
      <formula>NOT(ISERROR(SEARCH("NEW",Z14)))</formula>
    </cfRule>
  </conditionalFormatting>
  <conditionalFormatting sqref="Z13">
    <cfRule type="containsText" dxfId="267" priority="417" operator="containsText" text="DONE">
      <formula>NOT(ISERROR(SEARCH("DONE",Z13)))</formula>
    </cfRule>
    <cfRule type="containsText" dxfId="266" priority="418" operator="containsText" text="NEW">
      <formula>NOT(ISERROR(SEARCH("NEW",Z13)))</formula>
    </cfRule>
  </conditionalFormatting>
  <conditionalFormatting sqref="Z11">
    <cfRule type="containsText" dxfId="265" priority="415" operator="containsText" text="DONE">
      <formula>NOT(ISERROR(SEARCH("DONE",Z11)))</formula>
    </cfRule>
    <cfRule type="containsText" dxfId="264" priority="416" operator="containsText" text="NEW">
      <formula>NOT(ISERROR(SEARCH("NEW",Z11)))</formula>
    </cfRule>
  </conditionalFormatting>
  <conditionalFormatting sqref="Z36">
    <cfRule type="containsText" dxfId="263" priority="413" operator="containsText" text="DONE">
      <formula>NOT(ISERROR(SEARCH("DONE",Z36)))</formula>
    </cfRule>
    <cfRule type="containsText" dxfId="262" priority="414" operator="containsText" text="NEW">
      <formula>NOT(ISERROR(SEARCH("NEW",Z36)))</formula>
    </cfRule>
  </conditionalFormatting>
  <conditionalFormatting sqref="Z32">
    <cfRule type="containsText" dxfId="261" priority="411" operator="containsText" text="DONE">
      <formula>NOT(ISERROR(SEARCH("DONE",Z32)))</formula>
    </cfRule>
    <cfRule type="containsText" dxfId="260" priority="412" operator="containsText" text="NEW">
      <formula>NOT(ISERROR(SEARCH("NEW",Z32)))</formula>
    </cfRule>
  </conditionalFormatting>
  <conditionalFormatting sqref="Z27">
    <cfRule type="containsText" dxfId="259" priority="409" operator="containsText" text="DONE">
      <formula>NOT(ISERROR(SEARCH("DONE",Z27)))</formula>
    </cfRule>
    <cfRule type="containsText" dxfId="258" priority="410" operator="containsText" text="NEW">
      <formula>NOT(ISERROR(SEARCH("NEW",Z27)))</formula>
    </cfRule>
  </conditionalFormatting>
  <conditionalFormatting sqref="Z38">
    <cfRule type="containsText" dxfId="257" priority="407" operator="containsText" text="DONE">
      <formula>NOT(ISERROR(SEARCH("DONE",Z38)))</formula>
    </cfRule>
    <cfRule type="containsText" dxfId="256" priority="408" operator="containsText" text="NEW">
      <formula>NOT(ISERROR(SEARCH("NEW",Z38)))</formula>
    </cfRule>
  </conditionalFormatting>
  <conditionalFormatting sqref="Z34">
    <cfRule type="containsText" dxfId="255" priority="405" operator="containsText" text="DONE">
      <formula>NOT(ISERROR(SEARCH("DONE",Z34)))</formula>
    </cfRule>
    <cfRule type="containsText" dxfId="254" priority="406" operator="containsText" text="NEW">
      <formula>NOT(ISERROR(SEARCH("NEW",Z34)))</formula>
    </cfRule>
  </conditionalFormatting>
  <conditionalFormatting sqref="Z23">
    <cfRule type="containsText" dxfId="253" priority="403" operator="containsText" text="DONE">
      <formula>NOT(ISERROR(SEARCH("DONE",Z23)))</formula>
    </cfRule>
    <cfRule type="containsText" dxfId="252" priority="404" operator="containsText" text="NEW">
      <formula>NOT(ISERROR(SEARCH("NEW",Z23)))</formula>
    </cfRule>
  </conditionalFormatting>
  <conditionalFormatting sqref="Z31">
    <cfRule type="containsText" dxfId="251" priority="401" operator="containsText" text="DONE">
      <formula>NOT(ISERROR(SEARCH("DONE",Z31)))</formula>
    </cfRule>
    <cfRule type="containsText" dxfId="250" priority="402" operator="containsText" text="NEW">
      <formula>NOT(ISERROR(SEARCH("NEW",Z31)))</formula>
    </cfRule>
  </conditionalFormatting>
  <conditionalFormatting sqref="Z21">
    <cfRule type="containsText" dxfId="249" priority="399" operator="containsText" text="DONE">
      <formula>NOT(ISERROR(SEARCH("DONE",Z21)))</formula>
    </cfRule>
    <cfRule type="containsText" dxfId="248" priority="400" operator="containsText" text="NEW">
      <formula>NOT(ISERROR(SEARCH("NEW",Z21)))</formula>
    </cfRule>
  </conditionalFormatting>
  <conditionalFormatting sqref="Z10">
    <cfRule type="containsText" dxfId="247" priority="397" operator="containsText" text="DONE">
      <formula>NOT(ISERROR(SEARCH("DONE",Z10)))</formula>
    </cfRule>
    <cfRule type="containsText" dxfId="246" priority="398" operator="containsText" text="NEW">
      <formula>NOT(ISERROR(SEARCH("NEW",Z10)))</formula>
    </cfRule>
  </conditionalFormatting>
  <conditionalFormatting sqref="Z15">
    <cfRule type="containsText" dxfId="245" priority="395" operator="containsText" text="DONE">
      <formula>NOT(ISERROR(SEARCH("DONE",Z15)))</formula>
    </cfRule>
    <cfRule type="containsText" dxfId="244" priority="396" operator="containsText" text="NEW">
      <formula>NOT(ISERROR(SEARCH("NEW",Z15)))</formula>
    </cfRule>
  </conditionalFormatting>
  <conditionalFormatting sqref="Z19">
    <cfRule type="containsText" dxfId="243" priority="393" operator="containsText" text="DONE">
      <formula>NOT(ISERROR(SEARCH("DONE",Z19)))</formula>
    </cfRule>
    <cfRule type="containsText" dxfId="242" priority="394" operator="containsText" text="NEW">
      <formula>NOT(ISERROR(SEARCH("NEW",Z19)))</formula>
    </cfRule>
  </conditionalFormatting>
  <conditionalFormatting sqref="Z26">
    <cfRule type="containsText" dxfId="241" priority="391" operator="containsText" text="DONE">
      <formula>NOT(ISERROR(SEARCH("DONE",Z26)))</formula>
    </cfRule>
    <cfRule type="containsText" dxfId="240" priority="392" operator="containsText" text="NEW">
      <formula>NOT(ISERROR(SEARCH("NEW",Z26)))</formula>
    </cfRule>
  </conditionalFormatting>
  <conditionalFormatting sqref="Z24">
    <cfRule type="containsText" dxfId="239" priority="389" operator="containsText" text="DONE">
      <formula>NOT(ISERROR(SEARCH("DONE",Z24)))</formula>
    </cfRule>
    <cfRule type="containsText" dxfId="238" priority="390" operator="containsText" text="NEW">
      <formula>NOT(ISERROR(SEARCH("NEW",Z24)))</formula>
    </cfRule>
  </conditionalFormatting>
  <conditionalFormatting sqref="Z33">
    <cfRule type="containsText" dxfId="237" priority="385" operator="containsText" text="DONE">
      <formula>NOT(ISERROR(SEARCH("DONE",Z33)))</formula>
    </cfRule>
    <cfRule type="containsText" dxfId="236" priority="386" operator="containsText" text="NEW">
      <formula>NOT(ISERROR(SEARCH("NEW",Z33)))</formula>
    </cfRule>
  </conditionalFormatting>
  <conditionalFormatting sqref="Z39">
    <cfRule type="containsText" dxfId="235" priority="383" operator="containsText" text="DONE">
      <formula>NOT(ISERROR(SEARCH("DONE",Z39)))</formula>
    </cfRule>
    <cfRule type="containsText" dxfId="234" priority="384" operator="containsText" text="NEW">
      <formula>NOT(ISERROR(SEARCH("NEW",Z39)))</formula>
    </cfRule>
  </conditionalFormatting>
  <conditionalFormatting sqref="Z16:Z17">
    <cfRule type="containsText" dxfId="233" priority="379" operator="containsText" text="DONE">
      <formula>NOT(ISERROR(SEARCH("DONE",Z16)))</formula>
    </cfRule>
    <cfRule type="containsText" dxfId="232" priority="380" operator="containsText" text="NEW">
      <formula>NOT(ISERROR(SEARCH("NEW",Z16)))</formula>
    </cfRule>
  </conditionalFormatting>
  <conditionalFormatting sqref="AA89">
    <cfRule type="containsText" dxfId="231" priority="367" operator="containsText" text="DONE">
      <formula>NOT(ISERROR(SEARCH("DONE",AA89)))</formula>
    </cfRule>
    <cfRule type="containsText" dxfId="230" priority="368" operator="containsText" text="NEW">
      <formula>NOT(ISERROR(SEARCH("NEW",AA89)))</formula>
    </cfRule>
  </conditionalFormatting>
  <conditionalFormatting sqref="AA74">
    <cfRule type="containsText" dxfId="229" priority="369" operator="containsText" text="DONE">
      <formula>NOT(ISERROR(SEARCH("DONE",AA74)))</formula>
    </cfRule>
    <cfRule type="containsText" dxfId="228" priority="370" operator="containsText" text="NEW">
      <formula>NOT(ISERROR(SEARCH("NEW",AA74)))</formula>
    </cfRule>
  </conditionalFormatting>
  <conditionalFormatting sqref="AA233:AA235">
    <cfRule type="containsText" dxfId="227" priority="377" operator="containsText" text="DONE">
      <formula>NOT(ISERROR(SEARCH("DONE",AA233)))</formula>
    </cfRule>
    <cfRule type="containsText" dxfId="226" priority="378" operator="containsText" text="NEW">
      <formula>NOT(ISERROR(SEARCH("NEW",AA233)))</formula>
    </cfRule>
  </conditionalFormatting>
  <conditionalFormatting sqref="AA71">
    <cfRule type="containsText" dxfId="225" priority="375" operator="containsText" text="DONE">
      <formula>NOT(ISERROR(SEARCH("DONE",AA71)))</formula>
    </cfRule>
    <cfRule type="containsText" dxfId="224" priority="376" operator="containsText" text="NEW">
      <formula>NOT(ISERROR(SEARCH("NEW",AA71)))</formula>
    </cfRule>
  </conditionalFormatting>
  <conditionalFormatting sqref="AA72">
    <cfRule type="containsText" dxfId="223" priority="373" operator="containsText" text="DONE">
      <formula>NOT(ISERROR(SEARCH("DONE",AA72)))</formula>
    </cfRule>
    <cfRule type="containsText" dxfId="222" priority="374" operator="containsText" text="NEW">
      <formula>NOT(ISERROR(SEARCH("NEW",AA72)))</formula>
    </cfRule>
  </conditionalFormatting>
  <conditionalFormatting sqref="AA73">
    <cfRule type="containsText" dxfId="221" priority="371" operator="containsText" text="DONE">
      <formula>NOT(ISERROR(SEARCH("DONE",AA73)))</formula>
    </cfRule>
    <cfRule type="containsText" dxfId="220" priority="372" operator="containsText" text="NEW">
      <formula>NOT(ISERROR(SEARCH("NEW",AA73)))</formula>
    </cfRule>
  </conditionalFormatting>
  <conditionalFormatting sqref="AA5">
    <cfRule type="containsText" dxfId="219" priority="365" operator="containsText" text="DONE">
      <formula>NOT(ISERROR(SEARCH("DONE",AA5)))</formula>
    </cfRule>
    <cfRule type="containsText" dxfId="218" priority="366" operator="containsText" text="NEW">
      <formula>NOT(ISERROR(SEARCH("NEW",AA5)))</formula>
    </cfRule>
  </conditionalFormatting>
  <conditionalFormatting sqref="AA9">
    <cfRule type="containsText" dxfId="217" priority="361" operator="containsText" text="DONE">
      <formula>NOT(ISERROR(SEARCH("DONE",AA9)))</formula>
    </cfRule>
    <cfRule type="containsText" dxfId="216" priority="362" operator="containsText" text="NEW">
      <formula>NOT(ISERROR(SEARCH("NEW",AA9)))</formula>
    </cfRule>
  </conditionalFormatting>
  <conditionalFormatting sqref="AA18">
    <cfRule type="containsText" dxfId="215" priority="353" operator="containsText" text="DONE">
      <formula>NOT(ISERROR(SEARCH("DONE",AA18)))</formula>
    </cfRule>
    <cfRule type="containsText" dxfId="214" priority="354" operator="containsText" text="NEW">
      <formula>NOT(ISERROR(SEARCH("NEW",AA18)))</formula>
    </cfRule>
  </conditionalFormatting>
  <conditionalFormatting sqref="AA45">
    <cfRule type="containsText" dxfId="213" priority="345" operator="containsText" text="DONE">
      <formula>NOT(ISERROR(SEARCH("DONE",AA45)))</formula>
    </cfRule>
    <cfRule type="containsText" dxfId="212" priority="346" operator="containsText" text="NEW">
      <formula>NOT(ISERROR(SEARCH("NEW",AA45)))</formula>
    </cfRule>
  </conditionalFormatting>
  <conditionalFormatting sqref="AA94:AA100">
    <cfRule type="containsText" dxfId="211" priority="341" operator="containsText" text="DONE">
      <formula>NOT(ISERROR(SEARCH("DONE",AA94)))</formula>
    </cfRule>
    <cfRule type="containsText" dxfId="210" priority="342" operator="containsText" text="NEW">
      <formula>NOT(ISERROR(SEARCH("NEW",AA94)))</formula>
    </cfRule>
  </conditionalFormatting>
  <conditionalFormatting sqref="AA3">
    <cfRule type="containsText" dxfId="209" priority="333" operator="containsText" text="DONE">
      <formula>NOT(ISERROR(SEARCH("DONE",AA3)))</formula>
    </cfRule>
    <cfRule type="containsText" dxfId="208" priority="334" operator="containsText" text="NEW">
      <formula>NOT(ISERROR(SEARCH("NEW",AA3)))</formula>
    </cfRule>
  </conditionalFormatting>
  <conditionalFormatting sqref="AA13">
    <cfRule type="containsText" dxfId="207" priority="315" operator="containsText" text="DONE">
      <formula>NOT(ISERROR(SEARCH("DONE",AA13)))</formula>
    </cfRule>
    <cfRule type="containsText" dxfId="206" priority="316" operator="containsText" text="NEW">
      <formula>NOT(ISERROR(SEARCH("NEW",AA13)))</formula>
    </cfRule>
  </conditionalFormatting>
  <conditionalFormatting sqref="AA36">
    <cfRule type="containsText" dxfId="205" priority="311" operator="containsText" text="DONE">
      <formula>NOT(ISERROR(SEARCH("DONE",AA36)))</formula>
    </cfRule>
    <cfRule type="containsText" dxfId="204" priority="312" operator="containsText" text="NEW">
      <formula>NOT(ISERROR(SEARCH("NEW",AA36)))</formula>
    </cfRule>
  </conditionalFormatting>
  <conditionalFormatting sqref="AA32">
    <cfRule type="containsText" dxfId="203" priority="309" operator="containsText" text="DONE">
      <formula>NOT(ISERROR(SEARCH("DONE",AA32)))</formula>
    </cfRule>
    <cfRule type="containsText" dxfId="202" priority="310" operator="containsText" text="NEW">
      <formula>NOT(ISERROR(SEARCH("NEW",AA32)))</formula>
    </cfRule>
  </conditionalFormatting>
  <conditionalFormatting sqref="AA38">
    <cfRule type="containsText" dxfId="201" priority="305" operator="containsText" text="DONE">
      <formula>NOT(ISERROR(SEARCH("DONE",AA38)))</formula>
    </cfRule>
    <cfRule type="containsText" dxfId="200" priority="306" operator="containsText" text="NEW">
      <formula>NOT(ISERROR(SEARCH("NEW",AA38)))</formula>
    </cfRule>
  </conditionalFormatting>
  <conditionalFormatting sqref="AA31">
    <cfRule type="containsText" dxfId="199" priority="299" operator="containsText" text="DONE">
      <formula>NOT(ISERROR(SEARCH("DONE",AA31)))</formula>
    </cfRule>
    <cfRule type="containsText" dxfId="198" priority="300" operator="containsText" text="NEW">
      <formula>NOT(ISERROR(SEARCH("NEW",AA31)))</formula>
    </cfRule>
  </conditionalFormatting>
  <conditionalFormatting sqref="AA21">
    <cfRule type="containsText" dxfId="197" priority="297" operator="containsText" text="DONE">
      <formula>NOT(ISERROR(SEARCH("DONE",AA21)))</formula>
    </cfRule>
    <cfRule type="containsText" dxfId="196" priority="298" operator="containsText" text="NEW">
      <formula>NOT(ISERROR(SEARCH("NEW",AA21)))</formula>
    </cfRule>
  </conditionalFormatting>
  <conditionalFormatting sqref="AA19">
    <cfRule type="containsText" dxfId="195" priority="291" operator="containsText" text="DONE">
      <formula>NOT(ISERROR(SEARCH("DONE",AA19)))</formula>
    </cfRule>
    <cfRule type="containsText" dxfId="194" priority="292" operator="containsText" text="NEW">
      <formula>NOT(ISERROR(SEARCH("NEW",AA19)))</formula>
    </cfRule>
  </conditionalFormatting>
  <conditionalFormatting sqref="AA16:AA17">
    <cfRule type="containsText" dxfId="193" priority="277" operator="containsText" text="DONE">
      <formula>NOT(ISERROR(SEARCH("DONE",AA16)))</formula>
    </cfRule>
    <cfRule type="containsText" dxfId="192" priority="278" operator="containsText" text="NEW">
      <formula>NOT(ISERROR(SEARCH("NEW",AA16)))</formula>
    </cfRule>
  </conditionalFormatting>
  <conditionalFormatting sqref="G95">
    <cfRule type="cellIs" dxfId="191" priority="276" operator="lessThan">
      <formula>5</formula>
    </cfRule>
  </conditionalFormatting>
  <conditionalFormatting sqref="B95">
    <cfRule type="cellIs" dxfId="190" priority="275" operator="equal">
      <formula>"System Closed"</formula>
    </cfRule>
  </conditionalFormatting>
  <conditionalFormatting sqref="J95">
    <cfRule type="containsText" dxfId="189" priority="274" operator="containsText" text="DEOB">
      <formula>NOT(ISERROR(SEARCH("DEOB",J95)))</formula>
    </cfRule>
  </conditionalFormatting>
  <conditionalFormatting sqref="G95">
    <cfRule type="cellIs" dxfId="188" priority="273" operator="lessThan">
      <formula>5</formula>
    </cfRule>
  </conditionalFormatting>
  <conditionalFormatting sqref="B96">
    <cfRule type="cellIs" dxfId="187" priority="272" operator="equal">
      <formula>"System Closed"</formula>
    </cfRule>
  </conditionalFormatting>
  <conditionalFormatting sqref="G96:G97">
    <cfRule type="cellIs" dxfId="186" priority="271" operator="lessThan">
      <formula>5</formula>
    </cfRule>
  </conditionalFormatting>
  <conditionalFormatting sqref="B97">
    <cfRule type="cellIs" dxfId="185" priority="270" operator="equal">
      <formula>"System Closed"</formula>
    </cfRule>
  </conditionalFormatting>
  <conditionalFormatting sqref="B98">
    <cfRule type="cellIs" dxfId="184" priority="269" operator="equal">
      <formula>"System Closed"</formula>
    </cfRule>
  </conditionalFormatting>
  <conditionalFormatting sqref="G98:G99">
    <cfRule type="cellIs" dxfId="183" priority="268" operator="lessThan">
      <formula>5</formula>
    </cfRule>
  </conditionalFormatting>
  <conditionalFormatting sqref="B99">
    <cfRule type="cellIs" dxfId="182" priority="267" operator="equal">
      <formula>"System Closed"</formula>
    </cfRule>
  </conditionalFormatting>
  <conditionalFormatting sqref="G99">
    <cfRule type="cellIs" dxfId="181" priority="266" operator="lessThan">
      <formula>5</formula>
    </cfRule>
  </conditionalFormatting>
  <conditionalFormatting sqref="G100">
    <cfRule type="cellIs" dxfId="180" priority="265" operator="lessThan">
      <formula>5</formula>
    </cfRule>
  </conditionalFormatting>
  <conditionalFormatting sqref="B100">
    <cfRule type="cellIs" dxfId="179" priority="264" operator="equal">
      <formula>"System Closed"</formula>
    </cfRule>
  </conditionalFormatting>
  <conditionalFormatting sqref="J100">
    <cfRule type="containsText" dxfId="178" priority="263" operator="containsText" text="DEOB">
      <formula>NOT(ISERROR(SEARCH("DEOB",J100)))</formula>
    </cfRule>
  </conditionalFormatting>
  <conditionalFormatting sqref="G100">
    <cfRule type="cellIs" dxfId="177" priority="262" operator="lessThan">
      <formula>5</formula>
    </cfRule>
  </conditionalFormatting>
  <conditionalFormatting sqref="G101">
    <cfRule type="cellIs" dxfId="176" priority="261" operator="lessThan">
      <formula>5</formula>
    </cfRule>
  </conditionalFormatting>
  <conditionalFormatting sqref="B101">
    <cfRule type="cellIs" dxfId="175" priority="260" operator="equal">
      <formula>"System Closed"</formula>
    </cfRule>
  </conditionalFormatting>
  <conditionalFormatting sqref="G101">
    <cfRule type="cellIs" dxfId="174" priority="259" operator="lessThan">
      <formula>5</formula>
    </cfRule>
  </conditionalFormatting>
  <conditionalFormatting sqref="B102">
    <cfRule type="cellIs" dxfId="173" priority="258" operator="equal">
      <formula>"System Closed"</formula>
    </cfRule>
  </conditionalFormatting>
  <conditionalFormatting sqref="G102">
    <cfRule type="cellIs" dxfId="172" priority="257" operator="lessThan">
      <formula>5</formula>
    </cfRule>
  </conditionalFormatting>
  <conditionalFormatting sqref="B25">
    <cfRule type="cellIs" dxfId="171" priority="256" operator="equal">
      <formula>"System Closed"</formula>
    </cfRule>
  </conditionalFormatting>
  <conditionalFormatting sqref="O25:R25">
    <cfRule type="containsText" dxfId="170" priority="254" operator="containsText" text="DONE">
      <formula>NOT(ISERROR(SEARCH("DONE",O25)))</formula>
    </cfRule>
    <cfRule type="containsText" dxfId="169" priority="255" operator="containsText" text="NEW">
      <formula>NOT(ISERROR(SEARCH("NEW",O25)))</formula>
    </cfRule>
  </conditionalFormatting>
  <conditionalFormatting sqref="J25">
    <cfRule type="containsText" dxfId="168" priority="253" operator="containsText" text="DEOB">
      <formula>NOT(ISERROR(SEARCH("DEOB",J25)))</formula>
    </cfRule>
  </conditionalFormatting>
  <conditionalFormatting sqref="G25">
    <cfRule type="cellIs" dxfId="167" priority="252" operator="lessThan">
      <formula>5</formula>
    </cfRule>
  </conditionalFormatting>
  <conditionalFormatting sqref="S25">
    <cfRule type="containsText" dxfId="166" priority="250" operator="containsText" text="DONE">
      <formula>NOT(ISERROR(SEARCH("DONE",S25)))</formula>
    </cfRule>
    <cfRule type="containsText" dxfId="165" priority="251" operator="containsText" text="NEW">
      <formula>NOT(ISERROR(SEARCH("NEW",S25)))</formula>
    </cfRule>
  </conditionalFormatting>
  <conditionalFormatting sqref="T25">
    <cfRule type="containsText" dxfId="164" priority="248" operator="containsText" text="DONE">
      <formula>NOT(ISERROR(SEARCH("DONE",T25)))</formula>
    </cfRule>
    <cfRule type="containsText" dxfId="163" priority="249" operator="containsText" text="NEW">
      <formula>NOT(ISERROR(SEARCH("NEW",T25)))</formula>
    </cfRule>
  </conditionalFormatting>
  <conditionalFormatting sqref="U25">
    <cfRule type="containsText" dxfId="162" priority="246" operator="containsText" text="DONE">
      <formula>NOT(ISERROR(SEARCH("DONE",U25)))</formula>
    </cfRule>
    <cfRule type="containsText" dxfId="161" priority="247" operator="containsText" text="NEW">
      <formula>NOT(ISERROR(SEARCH("NEW",U25)))</formula>
    </cfRule>
  </conditionalFormatting>
  <conditionalFormatting sqref="V25">
    <cfRule type="containsText" dxfId="160" priority="244" operator="containsText" text="DONE">
      <formula>NOT(ISERROR(SEARCH("DONE",V25)))</formula>
    </cfRule>
    <cfRule type="containsText" dxfId="159" priority="245" operator="containsText" text="NEW">
      <formula>NOT(ISERROR(SEARCH("NEW",V25)))</formula>
    </cfRule>
  </conditionalFormatting>
  <conditionalFormatting sqref="W25">
    <cfRule type="containsText" dxfId="158" priority="242" operator="containsText" text="DONE">
      <formula>NOT(ISERROR(SEARCH("DONE",W25)))</formula>
    </cfRule>
    <cfRule type="containsText" dxfId="157" priority="243" operator="containsText" text="NEW">
      <formula>NOT(ISERROR(SEARCH("NEW",W25)))</formula>
    </cfRule>
  </conditionalFormatting>
  <conditionalFormatting sqref="X25">
    <cfRule type="containsText" dxfId="156" priority="240" operator="containsText" text="DONE">
      <formula>NOT(ISERROR(SEARCH("DONE",X25)))</formula>
    </cfRule>
    <cfRule type="containsText" dxfId="155" priority="241" operator="containsText" text="NEW">
      <formula>NOT(ISERROR(SEARCH("NEW",X25)))</formula>
    </cfRule>
  </conditionalFormatting>
  <conditionalFormatting sqref="Y25">
    <cfRule type="containsText" dxfId="154" priority="238" operator="containsText" text="DONE">
      <formula>NOT(ISERROR(SEARCH("DONE",Y25)))</formula>
    </cfRule>
    <cfRule type="containsText" dxfId="153" priority="239" operator="containsText" text="NEW">
      <formula>NOT(ISERROR(SEARCH("NEW",Y25)))</formula>
    </cfRule>
  </conditionalFormatting>
  <conditionalFormatting sqref="Z25">
    <cfRule type="containsText" dxfId="152" priority="236" operator="containsText" text="DONE">
      <formula>NOT(ISERROR(SEARCH("DONE",Z25)))</formula>
    </cfRule>
    <cfRule type="containsText" dxfId="151" priority="237" operator="containsText" text="NEW">
      <formula>NOT(ISERROR(SEARCH("NEW",Z25)))</formula>
    </cfRule>
  </conditionalFormatting>
  <conditionalFormatting sqref="AA25">
    <cfRule type="containsText" dxfId="150" priority="232" operator="containsText" text="DONE">
      <formula>NOT(ISERROR(SEARCH("DONE",AA25)))</formula>
    </cfRule>
    <cfRule type="containsText" dxfId="149" priority="233" operator="containsText" text="NEW">
      <formula>NOT(ISERROR(SEARCH("NEW",AA25)))</formula>
    </cfRule>
  </conditionalFormatting>
  <conditionalFormatting sqref="G45">
    <cfRule type="cellIs" dxfId="148" priority="231" operator="notEqual">
      <formula>0</formula>
    </cfRule>
  </conditionalFormatting>
  <conditionalFormatting sqref="AA20">
    <cfRule type="containsText" dxfId="147" priority="229" operator="containsText" text="DONE">
      <formula>NOT(ISERROR(SEARCH("DONE",AA20)))</formula>
    </cfRule>
    <cfRule type="containsText" dxfId="146" priority="230" operator="containsText" text="NEW">
      <formula>NOT(ISERROR(SEARCH("NEW",AA20)))</formula>
    </cfRule>
  </conditionalFormatting>
  <conditionalFormatting sqref="AA33">
    <cfRule type="containsText" dxfId="145" priority="227" operator="containsText" text="DONE">
      <formula>NOT(ISERROR(SEARCH("DONE",AA33)))</formula>
    </cfRule>
    <cfRule type="containsText" dxfId="144" priority="228" operator="containsText" text="NEW">
      <formula>NOT(ISERROR(SEARCH("NEW",AA33)))</formula>
    </cfRule>
  </conditionalFormatting>
  <conditionalFormatting sqref="AA39">
    <cfRule type="containsText" dxfId="143" priority="225" operator="containsText" text="DONE">
      <formula>NOT(ISERROR(SEARCH("DONE",AA39)))</formula>
    </cfRule>
    <cfRule type="containsText" dxfId="142" priority="226" operator="containsText" text="NEW">
      <formula>NOT(ISERROR(SEARCH("NEW",AA39)))</formula>
    </cfRule>
  </conditionalFormatting>
  <conditionalFormatting sqref="B37">
    <cfRule type="cellIs" dxfId="141" priority="224" operator="equal">
      <formula>"System Closed"</formula>
    </cfRule>
  </conditionalFormatting>
  <conditionalFormatting sqref="J37">
    <cfRule type="containsText" dxfId="140" priority="223" operator="containsText" text="DEOB">
      <formula>NOT(ISERROR(SEARCH("DEOB",J37)))</formula>
    </cfRule>
  </conditionalFormatting>
  <conditionalFormatting sqref="G37">
    <cfRule type="cellIs" dxfId="139" priority="222" operator="lessThan">
      <formula>5</formula>
    </cfRule>
  </conditionalFormatting>
  <conditionalFormatting sqref="O37">
    <cfRule type="containsText" dxfId="138" priority="220" operator="containsText" text="DONE">
      <formula>NOT(ISERROR(SEARCH("DONE",O37)))</formula>
    </cfRule>
    <cfRule type="containsText" dxfId="137" priority="221" operator="containsText" text="NEW">
      <formula>NOT(ISERROR(SEARCH("NEW",O37)))</formula>
    </cfRule>
  </conditionalFormatting>
  <conditionalFormatting sqref="P37">
    <cfRule type="containsText" dxfId="136" priority="218" operator="containsText" text="DONE">
      <formula>NOT(ISERROR(SEARCH("DONE",P37)))</formula>
    </cfRule>
    <cfRule type="containsText" dxfId="135" priority="219" operator="containsText" text="NEW">
      <formula>NOT(ISERROR(SEARCH("NEW",P37)))</formula>
    </cfRule>
  </conditionalFormatting>
  <conditionalFormatting sqref="Q37">
    <cfRule type="containsText" dxfId="134" priority="216" operator="containsText" text="DONE">
      <formula>NOT(ISERROR(SEARCH("DONE",Q37)))</formula>
    </cfRule>
    <cfRule type="containsText" dxfId="133" priority="217" operator="containsText" text="NEW">
      <formula>NOT(ISERROR(SEARCH("NEW",Q37)))</formula>
    </cfRule>
  </conditionalFormatting>
  <conditionalFormatting sqref="R37">
    <cfRule type="containsText" dxfId="132" priority="214" operator="containsText" text="DONE">
      <formula>NOT(ISERROR(SEARCH("DONE",R37)))</formula>
    </cfRule>
    <cfRule type="containsText" dxfId="131" priority="215" operator="containsText" text="NEW">
      <formula>NOT(ISERROR(SEARCH("NEW",R37)))</formula>
    </cfRule>
  </conditionalFormatting>
  <conditionalFormatting sqref="S37">
    <cfRule type="containsText" dxfId="130" priority="212" operator="containsText" text="DONE">
      <formula>NOT(ISERROR(SEARCH("DONE",S37)))</formula>
    </cfRule>
    <cfRule type="containsText" dxfId="129" priority="213" operator="containsText" text="NEW">
      <formula>NOT(ISERROR(SEARCH("NEW",S37)))</formula>
    </cfRule>
  </conditionalFormatting>
  <conditionalFormatting sqref="T37">
    <cfRule type="containsText" dxfId="128" priority="210" operator="containsText" text="DONE">
      <formula>NOT(ISERROR(SEARCH("DONE",T37)))</formula>
    </cfRule>
    <cfRule type="containsText" dxfId="127" priority="211" operator="containsText" text="NEW">
      <formula>NOT(ISERROR(SEARCH("NEW",T37)))</formula>
    </cfRule>
  </conditionalFormatting>
  <conditionalFormatting sqref="U37">
    <cfRule type="containsText" dxfId="126" priority="208" operator="containsText" text="DONE">
      <formula>NOT(ISERROR(SEARCH("DONE",U37)))</formula>
    </cfRule>
    <cfRule type="containsText" dxfId="125" priority="209" operator="containsText" text="NEW">
      <formula>NOT(ISERROR(SEARCH("NEW",U37)))</formula>
    </cfRule>
  </conditionalFormatting>
  <conditionalFormatting sqref="V37">
    <cfRule type="containsText" dxfId="124" priority="206" operator="containsText" text="DONE">
      <formula>NOT(ISERROR(SEARCH("DONE",V37)))</formula>
    </cfRule>
    <cfRule type="containsText" dxfId="123" priority="207" operator="containsText" text="NEW">
      <formula>NOT(ISERROR(SEARCH("NEW",V37)))</formula>
    </cfRule>
  </conditionalFormatting>
  <conditionalFormatting sqref="W37">
    <cfRule type="containsText" dxfId="122" priority="204" operator="containsText" text="DONE">
      <formula>NOT(ISERROR(SEARCH("DONE",W37)))</formula>
    </cfRule>
    <cfRule type="containsText" dxfId="121" priority="205" operator="containsText" text="NEW">
      <formula>NOT(ISERROR(SEARCH("NEW",W37)))</formula>
    </cfRule>
  </conditionalFormatting>
  <conditionalFormatting sqref="X37">
    <cfRule type="containsText" dxfId="120" priority="202" operator="containsText" text="DONE">
      <formula>NOT(ISERROR(SEARCH("DONE",X37)))</formula>
    </cfRule>
    <cfRule type="containsText" dxfId="119" priority="203" operator="containsText" text="NEW">
      <formula>NOT(ISERROR(SEARCH("NEW",X37)))</formula>
    </cfRule>
  </conditionalFormatting>
  <conditionalFormatting sqref="Y37">
    <cfRule type="containsText" dxfId="118" priority="200" operator="containsText" text="DONE">
      <formula>NOT(ISERROR(SEARCH("DONE",Y37)))</formula>
    </cfRule>
    <cfRule type="containsText" dxfId="117" priority="201" operator="containsText" text="NEW">
      <formula>NOT(ISERROR(SEARCH("NEW",Y37)))</formula>
    </cfRule>
  </conditionalFormatting>
  <conditionalFormatting sqref="Z37">
    <cfRule type="containsText" dxfId="116" priority="198" operator="containsText" text="DONE">
      <formula>NOT(ISERROR(SEARCH("DONE",Z37)))</formula>
    </cfRule>
    <cfRule type="containsText" dxfId="115" priority="199" operator="containsText" text="NEW">
      <formula>NOT(ISERROR(SEARCH("NEW",Z37)))</formula>
    </cfRule>
  </conditionalFormatting>
  <conditionalFormatting sqref="AA37">
    <cfRule type="containsText" dxfId="114" priority="194" operator="containsText" text="DONE">
      <formula>NOT(ISERROR(SEARCH("DONE",AA37)))</formula>
    </cfRule>
    <cfRule type="containsText" dxfId="113" priority="195" operator="containsText" text="NEW">
      <formula>NOT(ISERROR(SEARCH("NEW",AA37)))</formula>
    </cfRule>
  </conditionalFormatting>
  <conditionalFormatting sqref="AA27">
    <cfRule type="containsText" dxfId="112" priority="192" operator="containsText" text="DONE">
      <formula>NOT(ISERROR(SEARCH("DONE",AA27)))</formula>
    </cfRule>
    <cfRule type="containsText" dxfId="111" priority="193" operator="containsText" text="NEW">
      <formula>NOT(ISERROR(SEARCH("NEW",AA27)))</formula>
    </cfRule>
  </conditionalFormatting>
  <conditionalFormatting sqref="AA29:AA30">
    <cfRule type="containsText" dxfId="110" priority="190" operator="containsText" text="DONE">
      <formula>NOT(ISERROR(SEARCH("DONE",AA29)))</formula>
    </cfRule>
    <cfRule type="containsText" dxfId="109" priority="191" operator="containsText" text="NEW">
      <formula>NOT(ISERROR(SEARCH("NEW",AA29)))</formula>
    </cfRule>
  </conditionalFormatting>
  <conditionalFormatting sqref="AA14">
    <cfRule type="containsText" dxfId="108" priority="188" operator="containsText" text="DONE">
      <formula>NOT(ISERROR(SEARCH("DONE",AA14)))</formula>
    </cfRule>
    <cfRule type="containsText" dxfId="107" priority="189" operator="containsText" text="NEW">
      <formula>NOT(ISERROR(SEARCH("NEW",AA14)))</formula>
    </cfRule>
  </conditionalFormatting>
  <conditionalFormatting sqref="AA24">
    <cfRule type="containsText" dxfId="106" priority="186" operator="containsText" text="DONE">
      <formula>NOT(ISERROR(SEARCH("DONE",AA24)))</formula>
    </cfRule>
    <cfRule type="containsText" dxfId="105" priority="187" operator="containsText" text="NEW">
      <formula>NOT(ISERROR(SEARCH("NEW",AA24)))</formula>
    </cfRule>
  </conditionalFormatting>
  <conditionalFormatting sqref="AA35">
    <cfRule type="containsText" dxfId="104" priority="184" operator="containsText" text="DONE">
      <formula>NOT(ISERROR(SEARCH("DONE",AA35)))</formula>
    </cfRule>
    <cfRule type="containsText" dxfId="103" priority="185" operator="containsText" text="NEW">
      <formula>NOT(ISERROR(SEARCH("NEW",AA35)))</formula>
    </cfRule>
  </conditionalFormatting>
  <conditionalFormatting sqref="AA34">
    <cfRule type="containsText" dxfId="102" priority="182" operator="containsText" text="DONE">
      <formula>NOT(ISERROR(SEARCH("DONE",AA34)))</formula>
    </cfRule>
    <cfRule type="containsText" dxfId="101" priority="183" operator="containsText" text="NEW">
      <formula>NOT(ISERROR(SEARCH("NEW",AA34)))</formula>
    </cfRule>
  </conditionalFormatting>
  <conditionalFormatting sqref="AA23">
    <cfRule type="containsText" dxfId="100" priority="180" operator="containsText" text="DONE">
      <formula>NOT(ISERROR(SEARCH("DONE",AA23)))</formula>
    </cfRule>
    <cfRule type="containsText" dxfId="99" priority="181" operator="containsText" text="NEW">
      <formula>NOT(ISERROR(SEARCH("NEW",AA23)))</formula>
    </cfRule>
  </conditionalFormatting>
  <conditionalFormatting sqref="AA15">
    <cfRule type="containsText" dxfId="98" priority="178" operator="containsText" text="DONE">
      <formula>NOT(ISERROR(SEARCH("DONE",AA15)))</formula>
    </cfRule>
    <cfRule type="containsText" dxfId="97" priority="179" operator="containsText" text="NEW">
      <formula>NOT(ISERROR(SEARCH("NEW",AA15)))</formula>
    </cfRule>
  </conditionalFormatting>
  <conditionalFormatting sqref="AA10">
    <cfRule type="containsText" dxfId="96" priority="176" operator="containsText" text="DONE">
      <formula>NOT(ISERROR(SEARCH("DONE",AA10)))</formula>
    </cfRule>
    <cfRule type="containsText" dxfId="95" priority="177" operator="containsText" text="NEW">
      <formula>NOT(ISERROR(SEARCH("NEW",AA10)))</formula>
    </cfRule>
  </conditionalFormatting>
  <conditionalFormatting sqref="AA26">
    <cfRule type="containsText" dxfId="94" priority="174" operator="containsText" text="DONE">
      <formula>NOT(ISERROR(SEARCH("DONE",AA26)))</formula>
    </cfRule>
    <cfRule type="containsText" dxfId="93" priority="175" operator="containsText" text="NEW">
      <formula>NOT(ISERROR(SEARCH("NEW",AA26)))</formula>
    </cfRule>
  </conditionalFormatting>
  <conditionalFormatting sqref="AA22">
    <cfRule type="containsText" dxfId="92" priority="172" operator="containsText" text="DONE">
      <formula>NOT(ISERROR(SEARCH("DONE",AA22)))</formula>
    </cfRule>
    <cfRule type="containsText" dxfId="91" priority="173" operator="containsText" text="NEW">
      <formula>NOT(ISERROR(SEARCH("NEW",AA22)))</formula>
    </cfRule>
  </conditionalFormatting>
  <conditionalFormatting sqref="AA11">
    <cfRule type="containsText" dxfId="90" priority="170" operator="containsText" text="DONE">
      <formula>NOT(ISERROR(SEARCH("DONE",AA11)))</formula>
    </cfRule>
    <cfRule type="containsText" dxfId="89" priority="171" operator="containsText" text="NEW">
      <formula>NOT(ISERROR(SEARCH("NEW",AA11)))</formula>
    </cfRule>
  </conditionalFormatting>
  <conditionalFormatting sqref="AA6">
    <cfRule type="containsText" dxfId="88" priority="168" operator="containsText" text="DONE">
      <formula>NOT(ISERROR(SEARCH("DONE",AA6)))</formula>
    </cfRule>
    <cfRule type="containsText" dxfId="87" priority="169" operator="containsText" text="NEW">
      <formula>NOT(ISERROR(SEARCH("NEW",AA6)))</formula>
    </cfRule>
  </conditionalFormatting>
  <conditionalFormatting sqref="AA12">
    <cfRule type="containsText" dxfId="86" priority="166" operator="containsText" text="DONE">
      <formula>NOT(ISERROR(SEARCH("DONE",AA12)))</formula>
    </cfRule>
    <cfRule type="containsText" dxfId="85" priority="167" operator="containsText" text="NEW">
      <formula>NOT(ISERROR(SEARCH("NEW",AA12)))</formula>
    </cfRule>
  </conditionalFormatting>
  <conditionalFormatting sqref="AA40">
    <cfRule type="containsText" dxfId="84" priority="164" operator="containsText" text="DONE">
      <formula>NOT(ISERROR(SEARCH("DONE",AA40)))</formula>
    </cfRule>
    <cfRule type="containsText" dxfId="83" priority="165" operator="containsText" text="NEW">
      <formula>NOT(ISERROR(SEARCH("NEW",AA40)))</formula>
    </cfRule>
  </conditionalFormatting>
  <conditionalFormatting sqref="AA4">
    <cfRule type="containsText" dxfId="82" priority="160" operator="containsText" text="DONE">
      <formula>NOT(ISERROR(SEARCH("DONE",AA4)))</formula>
    </cfRule>
    <cfRule type="containsText" dxfId="81" priority="161" operator="containsText" text="NEW">
      <formula>NOT(ISERROR(SEARCH("NEW",AA4)))</formula>
    </cfRule>
  </conditionalFormatting>
  <conditionalFormatting sqref="AA8">
    <cfRule type="containsText" dxfId="80" priority="158" operator="containsText" text="DONE">
      <formula>NOT(ISERROR(SEARCH("DONE",AA8)))</formula>
    </cfRule>
    <cfRule type="containsText" dxfId="79" priority="159" operator="containsText" text="NEW">
      <formula>NOT(ISERROR(SEARCH("NEW",AA8)))</formula>
    </cfRule>
  </conditionalFormatting>
  <conditionalFormatting sqref="AA7">
    <cfRule type="containsText" dxfId="78" priority="156" operator="containsText" text="DONE">
      <formula>NOT(ISERROR(SEARCH("DONE",AA7)))</formula>
    </cfRule>
    <cfRule type="containsText" dxfId="77" priority="157" operator="containsText" text="NEW">
      <formula>NOT(ISERROR(SEARCH("NEW",AA7)))</formula>
    </cfRule>
  </conditionalFormatting>
  <conditionalFormatting sqref="Q28">
    <cfRule type="containsText" dxfId="76" priority="28" operator="containsText" text="DONE">
      <formula>NOT(ISERROR(SEARCH("DONE",Q28)))</formula>
    </cfRule>
    <cfRule type="containsText" dxfId="75" priority="29" operator="containsText" text="NEW">
      <formula>NOT(ISERROR(SEARCH("NEW",Q28)))</formula>
    </cfRule>
  </conditionalFormatting>
  <conditionalFormatting sqref="R28">
    <cfRule type="containsText" dxfId="74" priority="26" operator="containsText" text="DONE">
      <formula>NOT(ISERROR(SEARCH("DONE",R28)))</formula>
    </cfRule>
    <cfRule type="containsText" dxfId="73" priority="27" operator="containsText" text="NEW">
      <formula>NOT(ISERROR(SEARCH("NEW",R28)))</formula>
    </cfRule>
  </conditionalFormatting>
  <conditionalFormatting sqref="S28">
    <cfRule type="containsText" dxfId="72" priority="24" operator="containsText" text="DONE">
      <formula>NOT(ISERROR(SEARCH("DONE",S28)))</formula>
    </cfRule>
    <cfRule type="containsText" dxfId="71" priority="25" operator="containsText" text="NEW">
      <formula>NOT(ISERROR(SEARCH("NEW",S28)))</formula>
    </cfRule>
  </conditionalFormatting>
  <conditionalFormatting sqref="T28">
    <cfRule type="containsText" dxfId="70" priority="22" operator="containsText" text="DONE">
      <formula>NOT(ISERROR(SEARCH("DONE",T28)))</formula>
    </cfRule>
    <cfRule type="containsText" dxfId="69" priority="23" operator="containsText" text="NEW">
      <formula>NOT(ISERROR(SEARCH("NEW",T28)))</formula>
    </cfRule>
  </conditionalFormatting>
  <conditionalFormatting sqref="U28">
    <cfRule type="containsText" dxfId="68" priority="20" operator="containsText" text="DONE">
      <formula>NOT(ISERROR(SEARCH("DONE",U28)))</formula>
    </cfRule>
    <cfRule type="containsText" dxfId="67" priority="21" operator="containsText" text="NEW">
      <formula>NOT(ISERROR(SEARCH("NEW",U28)))</formula>
    </cfRule>
  </conditionalFormatting>
  <conditionalFormatting sqref="V28">
    <cfRule type="containsText" dxfId="66" priority="18" operator="containsText" text="DONE">
      <formula>NOT(ISERROR(SEARCH("DONE",V28)))</formula>
    </cfRule>
    <cfRule type="containsText" dxfId="65" priority="19" operator="containsText" text="NEW">
      <formula>NOT(ISERROR(SEARCH("NEW",V28)))</formula>
    </cfRule>
  </conditionalFormatting>
  <conditionalFormatting sqref="W28">
    <cfRule type="containsText" dxfId="64" priority="16" operator="containsText" text="DONE">
      <formula>NOT(ISERROR(SEARCH("DONE",W28)))</formula>
    </cfRule>
    <cfRule type="containsText" dxfId="63" priority="17" operator="containsText" text="NEW">
      <formula>NOT(ISERROR(SEARCH("NEW",W28)))</formula>
    </cfRule>
  </conditionalFormatting>
  <conditionalFormatting sqref="X28">
    <cfRule type="containsText" dxfId="62" priority="14" operator="containsText" text="DONE">
      <formula>NOT(ISERROR(SEARCH("DONE",X28)))</formula>
    </cfRule>
    <cfRule type="containsText" dxfId="61" priority="15" operator="containsText" text="NEW">
      <formula>NOT(ISERROR(SEARCH("NEW",X28)))</formula>
    </cfRule>
  </conditionalFormatting>
  <conditionalFormatting sqref="Y28">
    <cfRule type="containsText" dxfId="60" priority="12" operator="containsText" text="DONE">
      <formula>NOT(ISERROR(SEARCH("DONE",Y28)))</formula>
    </cfRule>
    <cfRule type="containsText" dxfId="59" priority="13" operator="containsText" text="NEW">
      <formula>NOT(ISERROR(SEARCH("NEW",Y28)))</formula>
    </cfRule>
  </conditionalFormatting>
  <conditionalFormatting sqref="Z28">
    <cfRule type="containsText" dxfId="58" priority="10" operator="containsText" text="DONE">
      <formula>NOT(ISERROR(SEARCH("DONE",Z28)))</formula>
    </cfRule>
    <cfRule type="containsText" dxfId="57" priority="11" operator="containsText" text="NEW">
      <formula>NOT(ISERROR(SEARCH("NEW",Z28)))</formula>
    </cfRule>
  </conditionalFormatting>
  <conditionalFormatting sqref="AA28">
    <cfRule type="containsText" dxfId="56" priority="8" operator="containsText" text="DONE">
      <formula>NOT(ISERROR(SEARCH("DONE",AA28)))</formula>
    </cfRule>
    <cfRule type="containsText" dxfId="55" priority="9" operator="containsText" text="NEW">
      <formula>NOT(ISERROR(SEARCH("NEW",AA28)))</formula>
    </cfRule>
  </conditionalFormatting>
  <conditionalFormatting sqref="B28">
    <cfRule type="cellIs" dxfId="54" priority="36" operator="equal">
      <formula>"System Closed"</formula>
    </cfRule>
  </conditionalFormatting>
  <conditionalFormatting sqref="J28">
    <cfRule type="containsText" dxfId="53" priority="35" operator="containsText" text="DEOB">
      <formula>NOT(ISERROR(SEARCH("DEOB",J28)))</formula>
    </cfRule>
  </conditionalFormatting>
  <conditionalFormatting sqref="G28">
    <cfRule type="cellIs" dxfId="52" priority="34" operator="lessThan">
      <formula>5</formula>
    </cfRule>
  </conditionalFormatting>
  <conditionalFormatting sqref="O28">
    <cfRule type="containsText" dxfId="51" priority="32" operator="containsText" text="DONE">
      <formula>NOT(ISERROR(SEARCH("DONE",O28)))</formula>
    </cfRule>
    <cfRule type="containsText" dxfId="50" priority="33" operator="containsText" text="NEW">
      <formula>NOT(ISERROR(SEARCH("NEW",O28)))</formula>
    </cfRule>
  </conditionalFormatting>
  <conditionalFormatting sqref="P28">
    <cfRule type="containsText" dxfId="49" priority="30" operator="containsText" text="DONE">
      <formula>NOT(ISERROR(SEARCH("DONE",P28)))</formula>
    </cfRule>
    <cfRule type="containsText" dxfId="48" priority="31" operator="containsText" text="NEW">
      <formula>NOT(ISERROR(SEARCH("NEW",P28)))</formula>
    </cfRule>
  </conditionalFormatting>
  <conditionalFormatting sqref="G103">
    <cfRule type="cellIs" dxfId="47" priority="1" operator="lessThan">
      <formula>5</formula>
    </cfRule>
  </conditionalFormatting>
  <conditionalFormatting sqref="B103">
    <cfRule type="cellIs" dxfId="46" priority="3" operator="equal">
      <formula>"System Closed"</formula>
    </cfRule>
  </conditionalFormatting>
  <conditionalFormatting sqref="J103">
    <cfRule type="containsText" dxfId="45" priority="2" operator="containsText" text="DEOB">
      <formula>NOT(ISERROR(SEARCH("DEOB",J103)))</formula>
    </cfRule>
  </conditionalFormatting>
  <pageMargins left="0.75" right="0.25" top="0.75" bottom="0.75" header="0.3" footer="0.3"/>
  <pageSetup scale="45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4" sqref="N4"/>
    </sheetView>
  </sheetViews>
  <sheetFormatPr defaultColWidth="12.42578125" defaultRowHeight="12.75" x14ac:dyDescent="0.2"/>
  <cols>
    <col min="1" max="1" width="15.42578125" style="321" customWidth="1"/>
    <col min="2" max="2" width="11.28515625" style="321" customWidth="1"/>
    <col min="3" max="3" width="23.140625" style="321" customWidth="1"/>
    <col min="4" max="7" width="13.140625" style="321" customWidth="1"/>
    <col min="8" max="8" width="14.42578125" style="321" customWidth="1"/>
    <col min="9" max="9" width="23.140625" style="321" customWidth="1"/>
    <col min="10" max="10" width="23.140625" style="321" hidden="1" customWidth="1"/>
    <col min="11" max="14" width="23.140625" style="324" customWidth="1"/>
    <col min="15" max="16384" width="12.42578125" style="156"/>
  </cols>
  <sheetData>
    <row r="1" spans="1:14" ht="23.25" x14ac:dyDescent="0.35">
      <c r="A1" s="325" t="s">
        <v>2360</v>
      </c>
      <c r="E1" s="383" t="s">
        <v>2588</v>
      </c>
      <c r="F1" s="384">
        <v>44089</v>
      </c>
      <c r="L1" s="384"/>
      <c r="M1" s="405"/>
      <c r="N1" s="405"/>
    </row>
    <row r="2" spans="1:14" ht="16.5" customHeight="1" x14ac:dyDescent="0.2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406"/>
      <c r="L2" s="406"/>
      <c r="M2" s="406"/>
      <c r="N2" s="406"/>
    </row>
    <row r="3" spans="1:14" ht="57.75" customHeight="1" thickBot="1" x14ac:dyDescent="0.35">
      <c r="A3" s="328" t="s">
        <v>1017</v>
      </c>
      <c r="B3" s="328" t="s">
        <v>2356</v>
      </c>
      <c r="C3" s="328" t="s">
        <v>0</v>
      </c>
      <c r="D3" s="328" t="s">
        <v>2378</v>
      </c>
      <c r="E3" s="328" t="s">
        <v>2450</v>
      </c>
      <c r="F3" s="328" t="s">
        <v>2451</v>
      </c>
      <c r="G3" s="328" t="s">
        <v>2454</v>
      </c>
      <c r="H3" s="328" t="s">
        <v>2917</v>
      </c>
      <c r="I3" s="328" t="s">
        <v>61</v>
      </c>
      <c r="J3" s="328" t="s">
        <v>62</v>
      </c>
      <c r="K3" s="407" t="s">
        <v>2905</v>
      </c>
      <c r="L3" s="407" t="s">
        <v>2906</v>
      </c>
      <c r="M3" s="407" t="s">
        <v>2907</v>
      </c>
      <c r="N3" s="407" t="s">
        <v>2908</v>
      </c>
    </row>
    <row r="4" spans="1:14" ht="54.95" customHeight="1" x14ac:dyDescent="0.2">
      <c r="A4" s="332" t="s">
        <v>2517</v>
      </c>
      <c r="B4" s="332" t="s">
        <v>1118</v>
      </c>
      <c r="C4" s="332" t="s">
        <v>1249</v>
      </c>
      <c r="D4" s="363">
        <v>2512.855</v>
      </c>
      <c r="E4" s="363">
        <v>2487.7260000000001</v>
      </c>
      <c r="F4" s="363">
        <v>2487.7260000000001</v>
      </c>
      <c r="G4" s="363">
        <v>25.128999999999905</v>
      </c>
      <c r="H4" s="363">
        <v>25.128999999999905</v>
      </c>
      <c r="I4" s="332" t="s">
        <v>2563</v>
      </c>
      <c r="J4" s="361" t="s">
        <v>2977</v>
      </c>
      <c r="K4" s="408" t="s">
        <v>1247</v>
      </c>
      <c r="L4" s="408" t="s">
        <v>2937</v>
      </c>
      <c r="M4" s="408" t="s">
        <v>2934</v>
      </c>
      <c r="N4" s="408" t="s">
        <v>2938</v>
      </c>
    </row>
    <row r="5" spans="1:14" ht="54.95" customHeight="1" x14ac:dyDescent="0.2">
      <c r="A5" s="332" t="s">
        <v>2860</v>
      </c>
      <c r="B5" s="332" t="s">
        <v>1118</v>
      </c>
      <c r="C5" s="332" t="s">
        <v>2862</v>
      </c>
      <c r="D5" s="363">
        <v>1259.3</v>
      </c>
      <c r="E5" s="363">
        <v>503.72</v>
      </c>
      <c r="F5" s="363">
        <v>503.72</v>
      </c>
      <c r="G5" s="363">
        <v>755.57999999999993</v>
      </c>
      <c r="H5" s="363">
        <v>755.57999999999993</v>
      </c>
      <c r="I5" s="332" t="s">
        <v>2563</v>
      </c>
      <c r="J5" s="361" t="s">
        <v>2978</v>
      </c>
      <c r="K5" s="408" t="s">
        <v>1247</v>
      </c>
      <c r="L5" s="408" t="s">
        <v>2932</v>
      </c>
      <c r="M5" s="408" t="s">
        <v>2934</v>
      </c>
      <c r="N5" s="408" t="s">
        <v>2933</v>
      </c>
    </row>
    <row r="6" spans="1:14" ht="54.95" customHeight="1" x14ac:dyDescent="0.2">
      <c r="A6" s="332" t="s">
        <v>2966</v>
      </c>
      <c r="B6" s="332" t="s">
        <v>1118</v>
      </c>
      <c r="C6" s="332" t="s">
        <v>2968</v>
      </c>
      <c r="D6" s="363">
        <v>873.36</v>
      </c>
      <c r="E6" s="363">
        <v>0</v>
      </c>
      <c r="F6" s="363">
        <v>0</v>
      </c>
      <c r="G6" s="363">
        <v>873.36</v>
      </c>
      <c r="H6" s="363">
        <v>873.36</v>
      </c>
      <c r="I6" s="332" t="s">
        <v>2561</v>
      </c>
      <c r="J6" s="361" t="s">
        <v>2979</v>
      </c>
      <c r="K6" s="408" t="s">
        <v>2973</v>
      </c>
      <c r="L6" s="408" t="s">
        <v>2911</v>
      </c>
      <c r="M6" s="408" t="s">
        <v>2969</v>
      </c>
      <c r="N6" s="408" t="s">
        <v>2912</v>
      </c>
    </row>
    <row r="7" spans="1:14" ht="57.75" customHeight="1" x14ac:dyDescent="0.2">
      <c r="A7" s="332" t="s">
        <v>2883</v>
      </c>
      <c r="B7" s="332" t="s">
        <v>1118</v>
      </c>
      <c r="C7" s="332" t="s">
        <v>2005</v>
      </c>
      <c r="D7" s="363">
        <v>435.30599999999998</v>
      </c>
      <c r="E7" s="363">
        <v>52.614839999999994</v>
      </c>
      <c r="F7" s="363">
        <v>52.604999999999997</v>
      </c>
      <c r="G7" s="363">
        <v>382.69115999999997</v>
      </c>
      <c r="H7" s="363">
        <v>382.70099999999996</v>
      </c>
      <c r="I7" s="332" t="s">
        <v>2561</v>
      </c>
      <c r="J7" s="361" t="s">
        <v>2980</v>
      </c>
      <c r="K7" s="408" t="s">
        <v>2909</v>
      </c>
      <c r="L7" s="408" t="s">
        <v>2911</v>
      </c>
      <c r="M7" s="408" t="s">
        <v>2910</v>
      </c>
      <c r="N7" s="408" t="s">
        <v>2912</v>
      </c>
    </row>
    <row r="8" spans="1:14" ht="57.75" customHeight="1" x14ac:dyDescent="0.2">
      <c r="A8" s="332" t="s">
        <v>2884</v>
      </c>
      <c r="B8" s="332" t="s">
        <v>1118</v>
      </c>
      <c r="C8" s="332" t="s">
        <v>2005</v>
      </c>
      <c r="D8" s="363">
        <v>281.815</v>
      </c>
      <c r="E8" s="363">
        <v>38.101390000000002</v>
      </c>
      <c r="F8" s="363">
        <v>38.090000000000003</v>
      </c>
      <c r="G8" s="363">
        <v>243.71360999999999</v>
      </c>
      <c r="H8" s="363">
        <v>243.72499999999999</v>
      </c>
      <c r="I8" s="332" t="s">
        <v>2561</v>
      </c>
      <c r="J8" s="361" t="s">
        <v>2981</v>
      </c>
      <c r="K8" s="408" t="s">
        <v>2915</v>
      </c>
      <c r="L8" s="408" t="s">
        <v>2911</v>
      </c>
      <c r="M8" s="408" t="s">
        <v>2916</v>
      </c>
      <c r="N8" s="408" t="s">
        <v>2912</v>
      </c>
    </row>
    <row r="9" spans="1:14" ht="57.75" customHeight="1" x14ac:dyDescent="0.2">
      <c r="A9" s="332" t="s">
        <v>2790</v>
      </c>
      <c r="B9" s="332" t="s">
        <v>1118</v>
      </c>
      <c r="C9" s="332" t="s">
        <v>2792</v>
      </c>
      <c r="D9" s="363">
        <v>28.8</v>
      </c>
      <c r="E9" s="363">
        <v>14.4</v>
      </c>
      <c r="F9" s="363">
        <v>14.4</v>
      </c>
      <c r="G9" s="363">
        <v>14.4</v>
      </c>
      <c r="H9" s="363">
        <v>14.4</v>
      </c>
      <c r="I9" s="332" t="s">
        <v>2560</v>
      </c>
      <c r="J9" s="361" t="s">
        <v>2364</v>
      </c>
      <c r="K9" s="408" t="s">
        <v>2895</v>
      </c>
      <c r="L9" s="408" t="s">
        <v>2897</v>
      </c>
      <c r="M9" s="408" t="s">
        <v>2896</v>
      </c>
      <c r="N9" s="408" t="s">
        <v>2898</v>
      </c>
    </row>
    <row r="10" spans="1:14" ht="57.75" customHeight="1" x14ac:dyDescent="0.2">
      <c r="A10" s="332" t="s">
        <v>2828</v>
      </c>
      <c r="B10" s="332" t="s">
        <v>1118</v>
      </c>
      <c r="C10" s="332" t="s">
        <v>1311</v>
      </c>
      <c r="D10" s="363">
        <v>205.18306000000001</v>
      </c>
      <c r="E10" s="363">
        <v>182.38381000000001</v>
      </c>
      <c r="F10" s="363">
        <v>170.98589000000001</v>
      </c>
      <c r="G10" s="363">
        <v>22.799250000000001</v>
      </c>
      <c r="H10" s="363">
        <v>34.19717</v>
      </c>
      <c r="I10" s="332" t="s">
        <v>2722</v>
      </c>
      <c r="J10" s="361" t="s">
        <v>2957</v>
      </c>
      <c r="K10" s="408" t="s">
        <v>2895</v>
      </c>
      <c r="L10" s="408" t="s">
        <v>2359</v>
      </c>
      <c r="M10" s="408" t="s">
        <v>2896</v>
      </c>
      <c r="N10" s="408" t="s">
        <v>2359</v>
      </c>
    </row>
    <row r="11" spans="1:14" ht="57.75" customHeight="1" x14ac:dyDescent="0.2">
      <c r="A11" s="332" t="s">
        <v>2970</v>
      </c>
      <c r="B11" s="332" t="s">
        <v>1118</v>
      </c>
      <c r="C11" s="332" t="s">
        <v>2972</v>
      </c>
      <c r="D11" s="363">
        <v>1598.8030000000001</v>
      </c>
      <c r="E11" s="363">
        <v>8.7934199999999993</v>
      </c>
      <c r="F11" s="363">
        <v>0</v>
      </c>
      <c r="G11" s="363">
        <v>1590.0095800000001</v>
      </c>
      <c r="H11" s="363">
        <v>1598.8030000000001</v>
      </c>
      <c r="I11" s="332" t="s">
        <v>2722</v>
      </c>
      <c r="J11" s="361" t="s">
        <v>2957</v>
      </c>
      <c r="K11" s="408" t="s">
        <v>2895</v>
      </c>
      <c r="L11" s="408" t="s">
        <v>2359</v>
      </c>
      <c r="M11" s="408" t="s">
        <v>2896</v>
      </c>
      <c r="N11" s="408" t="s">
        <v>2359</v>
      </c>
    </row>
    <row r="12" spans="1:14" ht="60" customHeight="1" x14ac:dyDescent="0.2">
      <c r="A12" s="332" t="s">
        <v>1466</v>
      </c>
      <c r="B12" s="332" t="s">
        <v>1118</v>
      </c>
      <c r="C12" s="332" t="s">
        <v>1148</v>
      </c>
      <c r="D12" s="363">
        <v>438.77823000000001</v>
      </c>
      <c r="E12" s="363">
        <v>419.77941999999996</v>
      </c>
      <c r="F12" s="363">
        <v>403.15323000000001</v>
      </c>
      <c r="G12" s="363">
        <v>18.998810000000049</v>
      </c>
      <c r="H12" s="363">
        <v>35.625</v>
      </c>
      <c r="I12" s="332" t="s">
        <v>2803</v>
      </c>
      <c r="J12" s="361" t="s">
        <v>2364</v>
      </c>
      <c r="K12" s="408" t="s">
        <v>2895</v>
      </c>
      <c r="L12" s="408" t="s">
        <v>2897</v>
      </c>
      <c r="M12" s="408" t="s">
        <v>2896</v>
      </c>
      <c r="N12" s="408" t="s">
        <v>2898</v>
      </c>
    </row>
    <row r="13" spans="1:14" ht="54.95" customHeight="1" x14ac:dyDescent="0.2">
      <c r="A13" s="332" t="s">
        <v>2577</v>
      </c>
      <c r="B13" s="332" t="s">
        <v>1118</v>
      </c>
      <c r="C13" s="332" t="s">
        <v>1148</v>
      </c>
      <c r="D13" s="363">
        <v>856.02518000000009</v>
      </c>
      <c r="E13" s="363">
        <v>791.83848</v>
      </c>
      <c r="F13" s="363">
        <v>640.65243999999996</v>
      </c>
      <c r="G13" s="363">
        <v>64.186700000000087</v>
      </c>
      <c r="H13" s="363">
        <v>215.37274000000014</v>
      </c>
      <c r="I13" s="332" t="s">
        <v>2803</v>
      </c>
      <c r="J13" s="361" t="s">
        <v>2364</v>
      </c>
      <c r="K13" s="408" t="s">
        <v>2895</v>
      </c>
      <c r="L13" s="408" t="s">
        <v>2897</v>
      </c>
      <c r="M13" s="408" t="s">
        <v>2896</v>
      </c>
      <c r="N13" s="408" t="s">
        <v>2898</v>
      </c>
    </row>
    <row r="14" spans="1:14" ht="54.95" customHeight="1" x14ac:dyDescent="0.2">
      <c r="A14" s="332" t="s">
        <v>2951</v>
      </c>
      <c r="B14" s="332" t="s">
        <v>1118</v>
      </c>
      <c r="C14" s="332" t="s">
        <v>2953</v>
      </c>
      <c r="D14" s="363">
        <v>5562.4549999999999</v>
      </c>
      <c r="E14" s="363">
        <v>553.50649999999996</v>
      </c>
      <c r="F14" s="363">
        <v>276.75324999999998</v>
      </c>
      <c r="G14" s="363">
        <v>5008.9485000000004</v>
      </c>
      <c r="H14" s="363">
        <v>5285.7017500000002</v>
      </c>
      <c r="I14" s="332" t="s">
        <v>2563</v>
      </c>
      <c r="J14" s="361" t="s">
        <v>2367</v>
      </c>
      <c r="K14" s="408" t="s">
        <v>1247</v>
      </c>
      <c r="L14" s="408" t="s">
        <v>2954</v>
      </c>
      <c r="M14" s="408" t="s">
        <v>2934</v>
      </c>
      <c r="N14" s="408" t="s">
        <v>2955</v>
      </c>
    </row>
    <row r="15" spans="1:14" ht="57.75" customHeight="1" x14ac:dyDescent="0.2">
      <c r="A15" s="332" t="s">
        <v>2794</v>
      </c>
      <c r="B15" s="332" t="s">
        <v>1118</v>
      </c>
      <c r="C15" s="332" t="s">
        <v>2582</v>
      </c>
      <c r="D15" s="363">
        <v>445.9</v>
      </c>
      <c r="E15" s="363">
        <v>341.68</v>
      </c>
      <c r="F15" s="363">
        <v>298.97000000000003</v>
      </c>
      <c r="G15" s="363">
        <v>104.21999999999997</v>
      </c>
      <c r="H15" s="363">
        <v>146.92999999999995</v>
      </c>
      <c r="I15" s="332" t="s">
        <v>2580</v>
      </c>
      <c r="J15" s="361" t="s">
        <v>2982</v>
      </c>
      <c r="K15" s="408" t="s">
        <v>2928</v>
      </c>
      <c r="L15" s="408" t="s">
        <v>2930</v>
      </c>
      <c r="M15" s="408" t="s">
        <v>2929</v>
      </c>
      <c r="N15" s="408" t="s">
        <v>2931</v>
      </c>
    </row>
    <row r="16" spans="1:14" ht="57.75" customHeight="1" x14ac:dyDescent="0.2">
      <c r="A16" s="423" t="s">
        <v>3006</v>
      </c>
      <c r="B16" s="423" t="s">
        <v>1118</v>
      </c>
      <c r="C16" s="423" t="s">
        <v>2582</v>
      </c>
      <c r="D16" s="363">
        <v>155</v>
      </c>
      <c r="E16" s="363">
        <v>0</v>
      </c>
      <c r="F16" s="363">
        <v>0</v>
      </c>
      <c r="G16" s="363">
        <v>155</v>
      </c>
      <c r="H16" s="363">
        <v>155</v>
      </c>
      <c r="I16" s="423" t="s">
        <v>2580</v>
      </c>
      <c r="J16" s="361" t="s">
        <v>3007</v>
      </c>
      <c r="K16" s="408" t="s">
        <v>2924</v>
      </c>
      <c r="L16" s="408" t="s">
        <v>2359</v>
      </c>
      <c r="M16" s="408" t="s">
        <v>2925</v>
      </c>
      <c r="N16" s="408" t="s">
        <v>2359</v>
      </c>
    </row>
    <row r="17" spans="1:14" ht="75" customHeight="1" x14ac:dyDescent="0.2">
      <c r="A17" s="332" t="s">
        <v>2766</v>
      </c>
      <c r="B17" s="332" t="s">
        <v>1118</v>
      </c>
      <c r="C17" s="332" t="s">
        <v>2768</v>
      </c>
      <c r="D17" s="363">
        <v>43.359819999999999</v>
      </c>
      <c r="E17" s="363">
        <v>33.114820000000002</v>
      </c>
      <c r="F17" s="363">
        <v>21.873819999999998</v>
      </c>
      <c r="G17" s="363">
        <v>10.244999999999997</v>
      </c>
      <c r="H17" s="363">
        <v>21.486000000000001</v>
      </c>
      <c r="I17" s="332" t="s">
        <v>2560</v>
      </c>
      <c r="J17" s="361" t="s">
        <v>2364</v>
      </c>
      <c r="K17" s="408" t="s">
        <v>2895</v>
      </c>
      <c r="L17" s="408" t="s">
        <v>1161</v>
      </c>
      <c r="M17" s="408" t="s">
        <v>2896</v>
      </c>
      <c r="N17" s="408" t="s">
        <v>2899</v>
      </c>
    </row>
    <row r="18" spans="1:14" ht="54.95" customHeight="1" x14ac:dyDescent="0.2">
      <c r="A18" s="332" t="s">
        <v>2463</v>
      </c>
      <c r="B18" s="332" t="s">
        <v>1118</v>
      </c>
      <c r="C18" s="332" t="s">
        <v>2465</v>
      </c>
      <c r="D18" s="363">
        <v>202.26244</v>
      </c>
      <c r="E18" s="363">
        <v>195.60096999999999</v>
      </c>
      <c r="F18" s="363">
        <v>191.26042000000001</v>
      </c>
      <c r="G18" s="363">
        <v>6.6614700000000084</v>
      </c>
      <c r="H18" s="363">
        <v>11.002019999999987</v>
      </c>
      <c r="I18" s="332" t="s">
        <v>2560</v>
      </c>
      <c r="J18" s="361" t="s">
        <v>2364</v>
      </c>
      <c r="K18" s="408" t="s">
        <v>2895</v>
      </c>
      <c r="L18" s="408" t="s">
        <v>2897</v>
      </c>
      <c r="M18" s="408" t="s">
        <v>2896</v>
      </c>
      <c r="N18" s="408" t="s">
        <v>2898</v>
      </c>
    </row>
    <row r="19" spans="1:14" ht="54.95" customHeight="1" x14ac:dyDescent="0.2">
      <c r="A19" s="332" t="s">
        <v>2796</v>
      </c>
      <c r="B19" s="332" t="s">
        <v>1118</v>
      </c>
      <c r="C19" s="332" t="s">
        <v>2350</v>
      </c>
      <c r="D19" s="363">
        <v>345.14078999999998</v>
      </c>
      <c r="E19" s="363">
        <v>291.52037000000001</v>
      </c>
      <c r="F19" s="363">
        <v>259.80629999999996</v>
      </c>
      <c r="G19" s="363">
        <v>53.620419999999967</v>
      </c>
      <c r="H19" s="363">
        <v>85.334490000000017</v>
      </c>
      <c r="I19" s="332" t="s">
        <v>2561</v>
      </c>
      <c r="J19" s="361" t="s">
        <v>2980</v>
      </c>
      <c r="K19" s="408" t="s">
        <v>2909</v>
      </c>
      <c r="L19" s="408" t="s">
        <v>2911</v>
      </c>
      <c r="M19" s="408" t="s">
        <v>2910</v>
      </c>
      <c r="N19" s="408" t="s">
        <v>2912</v>
      </c>
    </row>
    <row r="20" spans="1:14" ht="75" customHeight="1" x14ac:dyDescent="0.2">
      <c r="A20" s="332" t="s">
        <v>2744</v>
      </c>
      <c r="B20" s="332" t="s">
        <v>1118</v>
      </c>
      <c r="C20" s="332" t="s">
        <v>2746</v>
      </c>
      <c r="D20" s="363">
        <v>71.671639999999996</v>
      </c>
      <c r="E20" s="363">
        <v>64.599279999999993</v>
      </c>
      <c r="F20" s="363">
        <v>62.431239999999995</v>
      </c>
      <c r="G20" s="363">
        <v>7.0723600000000033</v>
      </c>
      <c r="H20" s="363">
        <v>9.2404000000000011</v>
      </c>
      <c r="I20" s="332" t="s">
        <v>2560</v>
      </c>
      <c r="J20" s="361" t="s">
        <v>2364</v>
      </c>
      <c r="K20" s="408" t="s">
        <v>2895</v>
      </c>
      <c r="L20" s="408" t="s">
        <v>2897</v>
      </c>
      <c r="M20" s="408" t="s">
        <v>2896</v>
      </c>
      <c r="N20" s="408" t="s">
        <v>2898</v>
      </c>
    </row>
    <row r="21" spans="1:14" ht="75" customHeight="1" x14ac:dyDescent="0.2">
      <c r="A21" s="332" t="s">
        <v>2855</v>
      </c>
      <c r="B21" s="332" t="s">
        <v>1118</v>
      </c>
      <c r="C21" s="332" t="s">
        <v>2602</v>
      </c>
      <c r="D21" s="363">
        <v>92.204390000000004</v>
      </c>
      <c r="E21" s="363">
        <v>75.898009999999999</v>
      </c>
      <c r="F21" s="363">
        <v>66.624339999999989</v>
      </c>
      <c r="G21" s="363">
        <v>16.306380000000004</v>
      </c>
      <c r="H21" s="363">
        <v>25.580050000000014</v>
      </c>
      <c r="I21" s="332" t="s">
        <v>2722</v>
      </c>
      <c r="J21" s="361" t="s">
        <v>2957</v>
      </c>
      <c r="K21" s="408" t="s">
        <v>2895</v>
      </c>
      <c r="L21" s="408" t="s">
        <v>2359</v>
      </c>
      <c r="M21" s="408" t="s">
        <v>2896</v>
      </c>
      <c r="N21" s="408" t="s">
        <v>2359</v>
      </c>
    </row>
    <row r="22" spans="1:14" ht="54.95" customHeight="1" x14ac:dyDescent="0.2">
      <c r="A22" s="332" t="s">
        <v>1473</v>
      </c>
      <c r="B22" s="332" t="s">
        <v>1118</v>
      </c>
      <c r="C22" s="332" t="s">
        <v>1163</v>
      </c>
      <c r="D22" s="363">
        <v>183.58336</v>
      </c>
      <c r="E22" s="363">
        <v>163.39586</v>
      </c>
      <c r="F22" s="363">
        <v>159.83336</v>
      </c>
      <c r="G22" s="363">
        <v>20.1875</v>
      </c>
      <c r="H22" s="363">
        <v>23.75</v>
      </c>
      <c r="I22" s="332" t="s">
        <v>2560</v>
      </c>
      <c r="J22" s="361" t="s">
        <v>2364</v>
      </c>
      <c r="K22" s="408" t="s">
        <v>2895</v>
      </c>
      <c r="L22" s="408" t="s">
        <v>2897</v>
      </c>
      <c r="M22" s="408" t="s">
        <v>2896</v>
      </c>
      <c r="N22" s="408" t="s">
        <v>2898</v>
      </c>
    </row>
    <row r="23" spans="1:14" ht="54.95" customHeight="1" x14ac:dyDescent="0.2">
      <c r="A23" s="332" t="s">
        <v>2718</v>
      </c>
      <c r="B23" s="332" t="s">
        <v>1118</v>
      </c>
      <c r="C23" s="332" t="s">
        <v>1163</v>
      </c>
      <c r="D23" s="363">
        <v>367.08444000000003</v>
      </c>
      <c r="E23" s="363">
        <v>318.60127</v>
      </c>
      <c r="F23" s="363">
        <v>289.55003000000005</v>
      </c>
      <c r="G23" s="363">
        <v>48.48317000000003</v>
      </c>
      <c r="H23" s="363">
        <v>77.53440999999998</v>
      </c>
      <c r="I23" s="332" t="s">
        <v>2560</v>
      </c>
      <c r="J23" s="361" t="s">
        <v>2364</v>
      </c>
      <c r="K23" s="408" t="s">
        <v>2895</v>
      </c>
      <c r="L23" s="408" t="s">
        <v>2897</v>
      </c>
      <c r="M23" s="408" t="s">
        <v>2896</v>
      </c>
      <c r="N23" s="408" t="s">
        <v>2898</v>
      </c>
    </row>
    <row r="24" spans="1:14" ht="54.95" customHeight="1" x14ac:dyDescent="0.2">
      <c r="A24" s="332" t="s">
        <v>2962</v>
      </c>
      <c r="B24" s="332" t="s">
        <v>1118</v>
      </c>
      <c r="C24" s="332" t="s">
        <v>2170</v>
      </c>
      <c r="D24" s="363">
        <v>321</v>
      </c>
      <c r="E24" s="363">
        <v>7.9928999999999997</v>
      </c>
      <c r="F24" s="363">
        <v>0</v>
      </c>
      <c r="G24" s="363">
        <v>313.00709999999998</v>
      </c>
      <c r="H24" s="363">
        <v>321</v>
      </c>
      <c r="I24" s="332" t="s">
        <v>2722</v>
      </c>
      <c r="J24" s="361" t="s">
        <v>2983</v>
      </c>
      <c r="K24" s="408" t="s">
        <v>2964</v>
      </c>
      <c r="L24" s="408" t="s">
        <v>2909</v>
      </c>
      <c r="M24" s="408" t="s">
        <v>2965</v>
      </c>
      <c r="N24" s="408" t="s">
        <v>2910</v>
      </c>
    </row>
    <row r="25" spans="1:14" ht="54.95" customHeight="1" x14ac:dyDescent="0.2">
      <c r="A25" s="332" t="s">
        <v>2833</v>
      </c>
      <c r="B25" s="332" t="s">
        <v>1118</v>
      </c>
      <c r="C25" s="332" t="s">
        <v>2835</v>
      </c>
      <c r="D25" s="363">
        <v>1461.7149999999999</v>
      </c>
      <c r="E25" s="363">
        <v>1380.0870400000001</v>
      </c>
      <c r="F25" s="363">
        <v>1263.9982600000001</v>
      </c>
      <c r="G25" s="363">
        <v>81.627959999999803</v>
      </c>
      <c r="H25" s="363">
        <v>197.71673999999985</v>
      </c>
      <c r="I25" s="332" t="s">
        <v>2561</v>
      </c>
      <c r="J25" s="361" t="s">
        <v>2979</v>
      </c>
      <c r="K25" s="408" t="s">
        <v>2911</v>
      </c>
      <c r="L25" s="408" t="s">
        <v>2913</v>
      </c>
      <c r="M25" s="408" t="s">
        <v>2912</v>
      </c>
      <c r="N25" s="408" t="s">
        <v>2914</v>
      </c>
    </row>
    <row r="26" spans="1:14" ht="54.95" customHeight="1" x14ac:dyDescent="0.2">
      <c r="A26" s="332" t="s">
        <v>2850</v>
      </c>
      <c r="B26" s="332" t="s">
        <v>1118</v>
      </c>
      <c r="C26" s="332" t="s">
        <v>2852</v>
      </c>
      <c r="D26" s="363">
        <v>1844.463</v>
      </c>
      <c r="E26" s="363">
        <v>1445.9261999999999</v>
      </c>
      <c r="F26" s="363">
        <v>1445.9261999999999</v>
      </c>
      <c r="G26" s="363">
        <v>398.53680000000008</v>
      </c>
      <c r="H26" s="363">
        <v>398.53680000000008</v>
      </c>
      <c r="I26" s="332" t="s">
        <v>2580</v>
      </c>
      <c r="J26" s="361" t="s">
        <v>2984</v>
      </c>
      <c r="K26" s="408" t="s">
        <v>2932</v>
      </c>
      <c r="L26" s="408" t="s">
        <v>2930</v>
      </c>
      <c r="M26" s="408" t="s">
        <v>2933</v>
      </c>
      <c r="N26" s="408" t="s">
        <v>2931</v>
      </c>
    </row>
    <row r="27" spans="1:14" ht="54.95" customHeight="1" x14ac:dyDescent="0.2">
      <c r="A27" s="332" t="s">
        <v>2856</v>
      </c>
      <c r="B27" s="332" t="s">
        <v>1118</v>
      </c>
      <c r="C27" s="332" t="s">
        <v>1352</v>
      </c>
      <c r="D27" s="363">
        <v>30</v>
      </c>
      <c r="E27" s="363">
        <v>15</v>
      </c>
      <c r="F27" s="363">
        <v>5</v>
      </c>
      <c r="G27" s="363">
        <v>15</v>
      </c>
      <c r="H27" s="363">
        <v>25</v>
      </c>
      <c r="I27" s="332" t="s">
        <v>2722</v>
      </c>
      <c r="J27" s="361" t="s">
        <v>2957</v>
      </c>
      <c r="K27" s="408" t="s">
        <v>2895</v>
      </c>
      <c r="L27" s="408" t="s">
        <v>2359</v>
      </c>
      <c r="M27" s="408" t="s">
        <v>2896</v>
      </c>
      <c r="N27" s="408" t="s">
        <v>2359</v>
      </c>
    </row>
    <row r="28" spans="1:14" ht="54.95" customHeight="1" x14ac:dyDescent="0.2">
      <c r="A28" s="332" t="s">
        <v>2874</v>
      </c>
      <c r="B28" s="332" t="s">
        <v>1118</v>
      </c>
      <c r="C28" s="332" t="s">
        <v>2880</v>
      </c>
      <c r="D28" s="363">
        <v>335.82</v>
      </c>
      <c r="E28" s="363">
        <v>302.238</v>
      </c>
      <c r="F28" s="363">
        <v>302.238</v>
      </c>
      <c r="G28" s="363">
        <v>33.581999999999994</v>
      </c>
      <c r="H28" s="363">
        <v>33.581999999999994</v>
      </c>
      <c r="I28" s="332" t="s">
        <v>2564</v>
      </c>
      <c r="J28" s="361" t="s">
        <v>2985</v>
      </c>
      <c r="K28" s="408" t="s">
        <v>2922</v>
      </c>
      <c r="L28" s="408" t="s">
        <v>2359</v>
      </c>
      <c r="M28" s="408" t="s">
        <v>2923</v>
      </c>
      <c r="N28" s="408" t="s">
        <v>2359</v>
      </c>
    </row>
    <row r="29" spans="1:14" ht="54.95" customHeight="1" x14ac:dyDescent="0.2">
      <c r="A29" s="332" t="s">
        <v>2872</v>
      </c>
      <c r="B29" s="332" t="s">
        <v>1118</v>
      </c>
      <c r="C29" s="332" t="s">
        <v>2880</v>
      </c>
      <c r="D29" s="363">
        <v>1150.325</v>
      </c>
      <c r="E29" s="363">
        <v>573.37</v>
      </c>
      <c r="F29" s="363">
        <v>573.37</v>
      </c>
      <c r="G29" s="363">
        <v>576.95500000000004</v>
      </c>
      <c r="H29" s="363">
        <v>576.95500000000004</v>
      </c>
      <c r="I29" s="332" t="s">
        <v>2549</v>
      </c>
      <c r="J29" s="361" t="s">
        <v>2986</v>
      </c>
      <c r="K29" s="408" t="s">
        <v>1114</v>
      </c>
      <c r="L29" s="408" t="s">
        <v>2944</v>
      </c>
      <c r="M29" s="408" t="s">
        <v>2941</v>
      </c>
      <c r="N29" s="408" t="s">
        <v>2945</v>
      </c>
    </row>
    <row r="30" spans="1:14" ht="54.95" customHeight="1" x14ac:dyDescent="0.2">
      <c r="A30" s="332" t="s">
        <v>2756</v>
      </c>
      <c r="B30" s="332" t="s">
        <v>1118</v>
      </c>
      <c r="C30" s="332" t="s">
        <v>1628</v>
      </c>
      <c r="D30" s="363">
        <v>82.863119999999995</v>
      </c>
      <c r="E30" s="363">
        <v>55.257419999999996</v>
      </c>
      <c r="F30" s="363">
        <v>48.649039999999999</v>
      </c>
      <c r="G30" s="363">
        <v>27.605699999999999</v>
      </c>
      <c r="H30" s="363">
        <v>34.214079999999996</v>
      </c>
      <c r="I30" s="332" t="s">
        <v>2722</v>
      </c>
      <c r="J30" s="361" t="s">
        <v>2364</v>
      </c>
      <c r="K30" s="408" t="s">
        <v>2895</v>
      </c>
      <c r="L30" s="408" t="s">
        <v>2359</v>
      </c>
      <c r="M30" s="408" t="s">
        <v>2896</v>
      </c>
      <c r="N30" s="408" t="s">
        <v>2359</v>
      </c>
    </row>
    <row r="31" spans="1:14" ht="54.95" customHeight="1" x14ac:dyDescent="0.2">
      <c r="A31" s="332" t="s">
        <v>2958</v>
      </c>
      <c r="B31" s="332" t="s">
        <v>1118</v>
      </c>
      <c r="C31" s="332" t="s">
        <v>2960</v>
      </c>
      <c r="D31" s="363">
        <v>314.76900000000001</v>
      </c>
      <c r="E31" s="363">
        <v>0</v>
      </c>
      <c r="F31" s="363">
        <v>0</v>
      </c>
      <c r="G31" s="363">
        <v>314.76900000000001</v>
      </c>
      <c r="H31" s="363">
        <v>314.76900000000001</v>
      </c>
      <c r="I31" s="332" t="s">
        <v>2549</v>
      </c>
      <c r="J31" s="361" t="s">
        <v>2987</v>
      </c>
      <c r="K31" s="408" t="s">
        <v>1114</v>
      </c>
      <c r="L31" s="408" t="s">
        <v>2954</v>
      </c>
      <c r="M31" s="408" t="s">
        <v>2941</v>
      </c>
      <c r="N31" s="408" t="s">
        <v>2955</v>
      </c>
    </row>
    <row r="32" spans="1:14" ht="54.95" customHeight="1" x14ac:dyDescent="0.2">
      <c r="A32" s="332" t="s">
        <v>2841</v>
      </c>
      <c r="B32" s="332" t="s">
        <v>1118</v>
      </c>
      <c r="C32" s="332" t="s">
        <v>1285</v>
      </c>
      <c r="D32" s="363">
        <v>66.266460000000009</v>
      </c>
      <c r="E32" s="363">
        <v>58.903150000000004</v>
      </c>
      <c r="F32" s="363">
        <v>7.36294</v>
      </c>
      <c r="G32" s="363">
        <v>7.3633100000000056</v>
      </c>
      <c r="H32" s="363">
        <v>58.903520000000007</v>
      </c>
      <c r="I32" s="332" t="s">
        <v>2722</v>
      </c>
      <c r="J32" s="361" t="s">
        <v>2957</v>
      </c>
      <c r="K32" s="408" t="s">
        <v>2895</v>
      </c>
      <c r="L32" s="408" t="s">
        <v>2359</v>
      </c>
      <c r="M32" s="408" t="s">
        <v>2896</v>
      </c>
      <c r="N32" s="408" t="s">
        <v>2359</v>
      </c>
    </row>
    <row r="33" spans="1:14" ht="70.5" customHeight="1" x14ac:dyDescent="0.2">
      <c r="A33" s="332" t="s">
        <v>1442</v>
      </c>
      <c r="B33" s="332" t="s">
        <v>1118</v>
      </c>
      <c r="C33" s="332" t="s">
        <v>1116</v>
      </c>
      <c r="D33" s="363">
        <v>2395.4603399999996</v>
      </c>
      <c r="E33" s="363">
        <v>2325.0786699999999</v>
      </c>
      <c r="F33" s="363">
        <v>2137.1317000000004</v>
      </c>
      <c r="G33" s="363">
        <v>70.381669999999758</v>
      </c>
      <c r="H33" s="363">
        <v>258.32863999999927</v>
      </c>
      <c r="I33" s="332" t="s">
        <v>2560</v>
      </c>
      <c r="J33" s="361" t="s">
        <v>2364</v>
      </c>
      <c r="K33" s="408" t="s">
        <v>2895</v>
      </c>
      <c r="L33" s="408" t="s">
        <v>2897</v>
      </c>
      <c r="M33" s="408" t="s">
        <v>2896</v>
      </c>
      <c r="N33" s="408" t="s">
        <v>2898</v>
      </c>
    </row>
    <row r="34" spans="1:14" ht="70.5" customHeight="1" x14ac:dyDescent="0.2">
      <c r="A34" s="332" t="s">
        <v>2950</v>
      </c>
      <c r="B34" s="332" t="s">
        <v>1118</v>
      </c>
      <c r="C34" s="332" t="s">
        <v>1116</v>
      </c>
      <c r="D34" s="363">
        <v>94.378350000000012</v>
      </c>
      <c r="E34" s="363">
        <v>53.677219999999998</v>
      </c>
      <c r="F34" s="363">
        <v>0</v>
      </c>
      <c r="G34" s="363">
        <v>40.701130000000013</v>
      </c>
      <c r="H34" s="363">
        <v>94.378350000000012</v>
      </c>
      <c r="I34" s="332" t="s">
        <v>2560</v>
      </c>
      <c r="J34" s="361" t="s">
        <v>2364</v>
      </c>
      <c r="K34" s="408" t="s">
        <v>2895</v>
      </c>
      <c r="L34" s="408" t="s">
        <v>2897</v>
      </c>
      <c r="M34" s="408" t="s">
        <v>2896</v>
      </c>
      <c r="N34" s="408" t="s">
        <v>2898</v>
      </c>
    </row>
    <row r="35" spans="1:14" ht="54.95" customHeight="1" x14ac:dyDescent="0.2">
      <c r="A35" s="332" t="s">
        <v>1472</v>
      </c>
      <c r="B35" s="332" t="s">
        <v>1118</v>
      </c>
      <c r="C35" s="332" t="s">
        <v>1116</v>
      </c>
      <c r="D35" s="363">
        <v>1043.72758</v>
      </c>
      <c r="E35" s="363">
        <v>976.91048000000001</v>
      </c>
      <c r="F35" s="363">
        <v>879.33570999999995</v>
      </c>
      <c r="G35" s="363">
        <v>66.817099999999982</v>
      </c>
      <c r="H35" s="363">
        <v>164.39187000000004</v>
      </c>
      <c r="I35" s="332" t="s">
        <v>2560</v>
      </c>
      <c r="J35" s="361" t="s">
        <v>2364</v>
      </c>
      <c r="K35" s="408" t="s">
        <v>2895</v>
      </c>
      <c r="L35" s="408" t="s">
        <v>2359</v>
      </c>
      <c r="M35" s="408" t="s">
        <v>2896</v>
      </c>
      <c r="N35" s="408" t="s">
        <v>2359</v>
      </c>
    </row>
    <row r="36" spans="1:14" ht="54.95" customHeight="1" x14ac:dyDescent="0.2">
      <c r="A36" s="423" t="s">
        <v>3001</v>
      </c>
      <c r="B36" s="423" t="s">
        <v>1118</v>
      </c>
      <c r="C36" s="423" t="s">
        <v>3002</v>
      </c>
      <c r="D36" s="363">
        <v>340</v>
      </c>
      <c r="E36" s="363">
        <v>0</v>
      </c>
      <c r="F36" s="363">
        <v>0</v>
      </c>
      <c r="G36" s="363">
        <v>340</v>
      </c>
      <c r="H36" s="363">
        <v>340</v>
      </c>
      <c r="I36" s="423" t="s">
        <v>2563</v>
      </c>
      <c r="J36" s="361" t="s">
        <v>3003</v>
      </c>
      <c r="K36" s="408" t="s">
        <v>3004</v>
      </c>
      <c r="L36" s="408" t="s">
        <v>1247</v>
      </c>
      <c r="M36" s="408" t="s">
        <v>3005</v>
      </c>
      <c r="N36" s="408" t="s">
        <v>2934</v>
      </c>
    </row>
    <row r="37" spans="1:14" ht="59.25" customHeight="1" x14ac:dyDescent="0.2">
      <c r="A37" s="332" t="s">
        <v>2881</v>
      </c>
      <c r="B37" s="332" t="s">
        <v>1118</v>
      </c>
      <c r="C37" s="332" t="s">
        <v>1228</v>
      </c>
      <c r="D37" s="363">
        <v>280.2</v>
      </c>
      <c r="E37" s="363">
        <v>140.1</v>
      </c>
      <c r="F37" s="363">
        <v>140.1</v>
      </c>
      <c r="G37" s="363">
        <v>140.1</v>
      </c>
      <c r="H37" s="363">
        <v>140.1</v>
      </c>
      <c r="I37" s="332" t="s">
        <v>2549</v>
      </c>
      <c r="J37" s="361" t="s">
        <v>2988</v>
      </c>
      <c r="K37" s="408" t="s">
        <v>1114</v>
      </c>
      <c r="L37" s="408" t="s">
        <v>2946</v>
      </c>
      <c r="M37" s="408" t="s">
        <v>2941</v>
      </c>
      <c r="N37" s="408" t="s">
        <v>2947</v>
      </c>
    </row>
    <row r="38" spans="1:14" ht="59.25" customHeight="1" x14ac:dyDescent="0.2">
      <c r="A38" s="332" t="s">
        <v>2857</v>
      </c>
      <c r="B38" s="332" t="s">
        <v>1118</v>
      </c>
      <c r="C38" s="332" t="s">
        <v>1989</v>
      </c>
      <c r="D38" s="363">
        <v>1588.6469999999999</v>
      </c>
      <c r="E38" s="363">
        <v>714.89099999999996</v>
      </c>
      <c r="F38" s="363">
        <v>714.89099999999996</v>
      </c>
      <c r="G38" s="363">
        <v>873.75599999999997</v>
      </c>
      <c r="H38" s="363">
        <v>873.75599999999997</v>
      </c>
      <c r="I38" s="332" t="s">
        <v>2563</v>
      </c>
      <c r="J38" s="361" t="s">
        <v>2989</v>
      </c>
      <c r="K38" s="408" t="s">
        <v>1247</v>
      </c>
      <c r="L38" s="408" t="s">
        <v>2939</v>
      </c>
      <c r="M38" s="408" t="s">
        <v>2934</v>
      </c>
      <c r="N38" s="408" t="s">
        <v>2940</v>
      </c>
    </row>
    <row r="39" spans="1:14" ht="59.25" customHeight="1" x14ac:dyDescent="0.2">
      <c r="A39" s="332" t="s">
        <v>2885</v>
      </c>
      <c r="B39" s="332" t="s">
        <v>1118</v>
      </c>
      <c r="C39" s="332" t="s">
        <v>2887</v>
      </c>
      <c r="D39" s="363">
        <v>484</v>
      </c>
      <c r="E39" s="363">
        <v>0</v>
      </c>
      <c r="F39" s="363">
        <v>0</v>
      </c>
      <c r="G39" s="363">
        <v>484</v>
      </c>
      <c r="H39" s="363">
        <v>484</v>
      </c>
      <c r="I39" s="332" t="s">
        <v>2549</v>
      </c>
      <c r="J39" s="361" t="s">
        <v>2990</v>
      </c>
      <c r="K39" s="408" t="s">
        <v>1114</v>
      </c>
      <c r="L39" s="408" t="s">
        <v>2948</v>
      </c>
      <c r="M39" s="408" t="s">
        <v>2941</v>
      </c>
      <c r="N39" s="408" t="s">
        <v>2949</v>
      </c>
    </row>
    <row r="40" spans="1:14" ht="54.95" customHeight="1" x14ac:dyDescent="0.2">
      <c r="A40" s="332" t="s">
        <v>2992</v>
      </c>
      <c r="B40" s="332" t="s">
        <v>1118</v>
      </c>
      <c r="C40" s="332" t="s">
        <v>2993</v>
      </c>
      <c r="D40" s="363">
        <v>10</v>
      </c>
      <c r="E40" s="363">
        <v>0</v>
      </c>
      <c r="F40" s="363">
        <v>0</v>
      </c>
      <c r="G40" s="363">
        <v>10</v>
      </c>
      <c r="H40" s="363">
        <v>10</v>
      </c>
      <c r="I40" s="332" t="s">
        <v>2722</v>
      </c>
      <c r="J40" s="361" t="s">
        <v>2994</v>
      </c>
      <c r="K40" s="408" t="s">
        <v>2895</v>
      </c>
      <c r="L40" s="408" t="s">
        <v>2359</v>
      </c>
      <c r="M40" s="408" t="s">
        <v>2896</v>
      </c>
      <c r="N40" s="408" t="s">
        <v>2359</v>
      </c>
    </row>
    <row r="41" spans="1:14" ht="54.95" customHeight="1" x14ac:dyDescent="0.2">
      <c r="A41" s="332" t="s">
        <v>2995</v>
      </c>
      <c r="B41" s="332" t="s">
        <v>1118</v>
      </c>
      <c r="C41" s="332" t="s">
        <v>2996</v>
      </c>
      <c r="D41" s="363">
        <v>399.67099999999999</v>
      </c>
      <c r="E41" s="363">
        <v>0</v>
      </c>
      <c r="F41" s="363">
        <v>0</v>
      </c>
      <c r="G41" s="363">
        <v>399.67099999999999</v>
      </c>
      <c r="H41" s="363">
        <v>399.67099999999999</v>
      </c>
      <c r="I41" s="332" t="s">
        <v>2549</v>
      </c>
      <c r="J41" s="361" t="s">
        <v>2997</v>
      </c>
      <c r="K41" s="408" t="s">
        <v>2998</v>
      </c>
      <c r="L41" s="408" t="s">
        <v>1114</v>
      </c>
      <c r="M41" s="408" t="s">
        <v>2999</v>
      </c>
      <c r="N41" s="408" t="s">
        <v>2941</v>
      </c>
    </row>
    <row r="42" spans="1:14" ht="54.95" customHeight="1" x14ac:dyDescent="0.2">
      <c r="A42" s="332" t="s">
        <v>2842</v>
      </c>
      <c r="B42" s="332" t="s">
        <v>1118</v>
      </c>
      <c r="C42" s="332" t="s">
        <v>2844</v>
      </c>
      <c r="D42" s="363">
        <v>368.87200000000001</v>
      </c>
      <c r="E42" s="363">
        <v>368.87200000000001</v>
      </c>
      <c r="F42" s="363">
        <v>168.58799999999999</v>
      </c>
      <c r="G42" s="363">
        <v>0</v>
      </c>
      <c r="H42" s="363">
        <v>200.28400000000002</v>
      </c>
      <c r="I42" s="332" t="s">
        <v>2549</v>
      </c>
      <c r="J42" s="361" t="s">
        <v>2986</v>
      </c>
      <c r="K42" s="408" t="s">
        <v>1114</v>
      </c>
      <c r="L42" s="408" t="s">
        <v>2944</v>
      </c>
      <c r="M42" s="408" t="s">
        <v>2941</v>
      </c>
      <c r="N42" s="408" t="s">
        <v>2945</v>
      </c>
    </row>
    <row r="43" spans="1:14" ht="54.95" customHeight="1" x14ac:dyDescent="0.2">
      <c r="A43" s="332" t="s">
        <v>1457</v>
      </c>
      <c r="B43" s="332" t="s">
        <v>1118</v>
      </c>
      <c r="C43" s="332" t="s">
        <v>1459</v>
      </c>
      <c r="D43" s="363">
        <v>293.15729999999996</v>
      </c>
      <c r="E43" s="363">
        <v>284.21602000000001</v>
      </c>
      <c r="F43" s="363">
        <v>281.59030000000001</v>
      </c>
      <c r="G43" s="363">
        <v>8.9412799999999493</v>
      </c>
      <c r="H43" s="363">
        <v>11.56699999999995</v>
      </c>
      <c r="I43" s="332" t="s">
        <v>2722</v>
      </c>
      <c r="J43" s="361" t="s">
        <v>2364</v>
      </c>
      <c r="K43" s="408" t="s">
        <v>2895</v>
      </c>
      <c r="L43" s="408" t="s">
        <v>2359</v>
      </c>
      <c r="M43" s="408" t="s">
        <v>2896</v>
      </c>
      <c r="N43" s="408" t="s">
        <v>2359</v>
      </c>
    </row>
    <row r="44" spans="1:14" ht="54.95" customHeight="1" x14ac:dyDescent="0.2">
      <c r="A44" s="332" t="s">
        <v>2730</v>
      </c>
      <c r="B44" s="332" t="s">
        <v>1118</v>
      </c>
      <c r="C44" s="332" t="s">
        <v>1459</v>
      </c>
      <c r="D44" s="363">
        <v>56.216000000000001</v>
      </c>
      <c r="E44" s="363">
        <v>54.332000000000001</v>
      </c>
      <c r="F44" s="363">
        <v>52.448</v>
      </c>
      <c r="G44" s="363">
        <v>1.8840000000000003</v>
      </c>
      <c r="H44" s="363">
        <v>3.7680000000000007</v>
      </c>
      <c r="I44" s="332" t="s">
        <v>2722</v>
      </c>
      <c r="J44" s="361" t="s">
        <v>2364</v>
      </c>
      <c r="K44" s="408" t="s">
        <v>2895</v>
      </c>
      <c r="L44" s="408" t="s">
        <v>2359</v>
      </c>
      <c r="M44" s="408" t="s">
        <v>2896</v>
      </c>
      <c r="N44" s="408" t="s">
        <v>2359</v>
      </c>
    </row>
    <row r="45" spans="1:14" ht="54.95" customHeight="1" x14ac:dyDescent="0.2">
      <c r="A45" s="332" t="s">
        <v>2866</v>
      </c>
      <c r="B45" s="332" t="s">
        <v>1118</v>
      </c>
      <c r="C45" s="332" t="s">
        <v>1459</v>
      </c>
      <c r="D45" s="363">
        <v>24.75</v>
      </c>
      <c r="E45" s="363">
        <v>20.626650000000001</v>
      </c>
      <c r="F45" s="363">
        <v>20.625</v>
      </c>
      <c r="G45" s="363">
        <v>4.1233499999999985</v>
      </c>
      <c r="H45" s="363">
        <v>4.125</v>
      </c>
      <c r="I45" s="332" t="s">
        <v>2722</v>
      </c>
      <c r="J45" s="361" t="s">
        <v>2957</v>
      </c>
      <c r="K45" s="408" t="s">
        <v>2895</v>
      </c>
      <c r="L45" s="408" t="s">
        <v>2359</v>
      </c>
      <c r="M45" s="408" t="s">
        <v>2896</v>
      </c>
      <c r="N45" s="408" t="s">
        <v>2359</v>
      </c>
    </row>
    <row r="46" spans="1:14" ht="54.95" customHeight="1" x14ac:dyDescent="0.2">
      <c r="A46" s="332" t="s">
        <v>2719</v>
      </c>
      <c r="B46" s="332" t="s">
        <v>1118</v>
      </c>
      <c r="C46" s="332" t="s">
        <v>1172</v>
      </c>
      <c r="D46" s="363">
        <v>307.67718000000002</v>
      </c>
      <c r="E46" s="363">
        <v>296.77749</v>
      </c>
      <c r="F46" s="363">
        <v>278.91230000000002</v>
      </c>
      <c r="G46" s="363">
        <v>10.899690000000021</v>
      </c>
      <c r="H46" s="363">
        <v>28.764880000000005</v>
      </c>
      <c r="I46" s="332" t="s">
        <v>2560</v>
      </c>
      <c r="J46" s="361" t="s">
        <v>2364</v>
      </c>
      <c r="K46" s="408" t="s">
        <v>2895</v>
      </c>
      <c r="L46" s="408" t="s">
        <v>2897</v>
      </c>
      <c r="M46" s="408" t="s">
        <v>2896</v>
      </c>
      <c r="N46" s="408" t="s">
        <v>2898</v>
      </c>
    </row>
    <row r="47" spans="1:14" ht="54.95" customHeight="1" x14ac:dyDescent="0.2">
      <c r="A47" s="332" t="s">
        <v>2837</v>
      </c>
      <c r="B47" s="332" t="s">
        <v>1118</v>
      </c>
      <c r="C47" s="332" t="s">
        <v>1172</v>
      </c>
      <c r="D47" s="363">
        <v>57</v>
      </c>
      <c r="E47" s="363">
        <v>52.25</v>
      </c>
      <c r="F47" s="363">
        <v>47.5</v>
      </c>
      <c r="G47" s="363">
        <v>4.75</v>
      </c>
      <c r="H47" s="363">
        <v>9.5</v>
      </c>
      <c r="I47" s="332" t="s">
        <v>2560</v>
      </c>
      <c r="J47" s="361" t="s">
        <v>2957</v>
      </c>
      <c r="K47" s="408" t="s">
        <v>2895</v>
      </c>
      <c r="L47" s="408" t="s">
        <v>2897</v>
      </c>
      <c r="M47" s="408" t="s">
        <v>2896</v>
      </c>
      <c r="N47" s="408" t="s">
        <v>2898</v>
      </c>
    </row>
    <row r="48" spans="1:14" ht="54.95" customHeight="1" x14ac:dyDescent="0.2">
      <c r="A48" s="332" t="s">
        <v>2877</v>
      </c>
      <c r="B48" s="332" t="s">
        <v>1118</v>
      </c>
      <c r="C48" s="332" t="s">
        <v>2879</v>
      </c>
      <c r="D48" s="363">
        <v>44.997320000000002</v>
      </c>
      <c r="E48" s="363">
        <v>39.997320000000002</v>
      </c>
      <c r="F48" s="363">
        <v>39.997320000000002</v>
      </c>
      <c r="G48" s="363">
        <v>5</v>
      </c>
      <c r="H48" s="363">
        <v>5</v>
      </c>
      <c r="I48" s="332" t="s">
        <v>2722</v>
      </c>
      <c r="J48" s="361" t="s">
        <v>2957</v>
      </c>
      <c r="K48" s="408" t="s">
        <v>2895</v>
      </c>
      <c r="L48" s="408" t="s">
        <v>2359</v>
      </c>
      <c r="M48" s="408" t="s">
        <v>2896</v>
      </c>
      <c r="N48" s="408" t="s">
        <v>2359</v>
      </c>
    </row>
    <row r="49" spans="1:14" ht="54.95" customHeight="1" x14ac:dyDescent="0.2">
      <c r="A49" s="332" t="s">
        <v>2826</v>
      </c>
      <c r="B49" s="332" t="s">
        <v>1118</v>
      </c>
      <c r="C49" s="332" t="s">
        <v>1188</v>
      </c>
      <c r="D49" s="363">
        <v>46.806629999999998</v>
      </c>
      <c r="E49" s="363">
        <v>44.267300000000006</v>
      </c>
      <c r="F49" s="363">
        <v>44.267300000000006</v>
      </c>
      <c r="G49" s="363">
        <v>2.5393299999999925</v>
      </c>
      <c r="H49" s="363">
        <v>2.5393299999999925</v>
      </c>
      <c r="I49" s="332" t="s">
        <v>2722</v>
      </c>
      <c r="J49" s="361" t="s">
        <v>2364</v>
      </c>
      <c r="K49" s="408" t="s">
        <v>2895</v>
      </c>
      <c r="L49" s="408" t="s">
        <v>2359</v>
      </c>
      <c r="M49" s="408" t="s">
        <v>2896</v>
      </c>
      <c r="N49" s="408" t="s">
        <v>2359</v>
      </c>
    </row>
    <row r="50" spans="1:14" ht="54.95" customHeight="1" x14ac:dyDescent="0.2">
      <c r="A50" s="423" t="s">
        <v>2956</v>
      </c>
      <c r="B50" s="423" t="s">
        <v>1118</v>
      </c>
      <c r="C50" s="423" t="s">
        <v>2894</v>
      </c>
      <c r="D50" s="424">
        <v>48.091230000000003</v>
      </c>
      <c r="E50" s="424">
        <v>8.7429899999999989</v>
      </c>
      <c r="F50" s="424">
        <v>0</v>
      </c>
      <c r="G50" s="424">
        <v>39.348240000000004</v>
      </c>
      <c r="H50" s="424">
        <v>48.091230000000003</v>
      </c>
      <c r="I50" s="423" t="s">
        <v>2722</v>
      </c>
      <c r="J50" s="425" t="s">
        <v>2364</v>
      </c>
      <c r="K50" s="426" t="s">
        <v>2895</v>
      </c>
      <c r="L50" s="426" t="s">
        <v>2359</v>
      </c>
      <c r="M50" s="426" t="s">
        <v>2896</v>
      </c>
      <c r="N50" s="426" t="s">
        <v>2359</v>
      </c>
    </row>
    <row r="51" spans="1:14" ht="54.95" customHeight="1" x14ac:dyDescent="0.2">
      <c r="A51" s="423" t="s">
        <v>2900</v>
      </c>
      <c r="B51" s="423" t="s">
        <v>1118</v>
      </c>
      <c r="C51" s="423" t="s">
        <v>2902</v>
      </c>
      <c r="D51" s="424">
        <v>40.512</v>
      </c>
      <c r="E51" s="424">
        <v>6.1025600000000004</v>
      </c>
      <c r="F51" s="424">
        <v>5.4245000000000001</v>
      </c>
      <c r="G51" s="424">
        <v>34.409440000000004</v>
      </c>
      <c r="H51" s="424">
        <v>35.087499999999999</v>
      </c>
      <c r="I51" s="423" t="s">
        <v>2722</v>
      </c>
      <c r="J51" s="425" t="s">
        <v>2364</v>
      </c>
      <c r="K51" s="426" t="s">
        <v>2895</v>
      </c>
      <c r="L51" s="426" t="s">
        <v>2359</v>
      </c>
      <c r="M51" s="426" t="s">
        <v>2896</v>
      </c>
      <c r="N51" s="426" t="s">
        <v>2359</v>
      </c>
    </row>
    <row r="52" spans="1:14" ht="54.95" customHeight="1" x14ac:dyDescent="0.2">
      <c r="A52" s="423" t="s">
        <v>3000</v>
      </c>
      <c r="B52" s="423" t="s">
        <v>1118</v>
      </c>
      <c r="C52" s="423" t="s">
        <v>2902</v>
      </c>
      <c r="D52" s="424">
        <v>3.98265</v>
      </c>
      <c r="E52" s="424">
        <v>0</v>
      </c>
      <c r="F52" s="424">
        <v>0</v>
      </c>
      <c r="G52" s="424">
        <v>3.98265</v>
      </c>
      <c r="H52" s="424">
        <v>3.98265</v>
      </c>
      <c r="I52" s="423" t="s">
        <v>2722</v>
      </c>
      <c r="J52" s="425" t="s">
        <v>2364</v>
      </c>
      <c r="K52" s="426" t="s">
        <v>2895</v>
      </c>
      <c r="L52" s="426" t="s">
        <v>2359</v>
      </c>
      <c r="M52" s="426" t="s">
        <v>2896</v>
      </c>
      <c r="N52" s="426" t="s">
        <v>2359</v>
      </c>
    </row>
    <row r="53" spans="1:14" ht="54.95" customHeight="1" x14ac:dyDescent="0.2">
      <c r="A53" s="423" t="s">
        <v>2755</v>
      </c>
      <c r="B53" s="423" t="s">
        <v>1118</v>
      </c>
      <c r="C53" s="423" t="s">
        <v>1407</v>
      </c>
      <c r="D53" s="424">
        <v>150.62201999999999</v>
      </c>
      <c r="E53" s="424">
        <v>150.62201999999999</v>
      </c>
      <c r="F53" s="424">
        <v>148.54587000000001</v>
      </c>
      <c r="G53" s="424">
        <v>0</v>
      </c>
      <c r="H53" s="424">
        <v>2.0761499999999842</v>
      </c>
      <c r="I53" s="423" t="s">
        <v>2549</v>
      </c>
      <c r="J53" s="425" t="s">
        <v>2991</v>
      </c>
      <c r="K53" s="426" t="s">
        <v>1114</v>
      </c>
      <c r="L53" s="426" t="s">
        <v>2942</v>
      </c>
      <c r="M53" s="426" t="s">
        <v>2941</v>
      </c>
      <c r="N53" s="426" t="s">
        <v>2943</v>
      </c>
    </row>
    <row r="54" spans="1:14" ht="54.95" customHeight="1" thickBot="1" x14ac:dyDescent="0.3">
      <c r="A54" s="358" t="s">
        <v>2361</v>
      </c>
      <c r="B54" s="359"/>
      <c r="C54" s="359"/>
      <c r="D54" s="359"/>
      <c r="E54" s="359"/>
      <c r="F54" s="359"/>
      <c r="G54" s="359"/>
      <c r="H54" s="359"/>
      <c r="I54" s="359"/>
      <c r="J54" s="359"/>
      <c r="K54" s="409"/>
      <c r="L54" s="409"/>
      <c r="M54" s="409"/>
      <c r="N54" s="409"/>
    </row>
    <row r="55" spans="1:14" ht="54.95" customHeight="1" thickBot="1" x14ac:dyDescent="0.3">
      <c r="A55" s="360">
        <v>50</v>
      </c>
      <c r="B55" s="360">
        <v>50</v>
      </c>
      <c r="C55" s="359"/>
      <c r="D55" s="359"/>
      <c r="E55" s="359"/>
      <c r="F55" s="359"/>
      <c r="G55" s="359"/>
      <c r="H55" s="359"/>
      <c r="I55" s="359"/>
      <c r="J55" s="359"/>
      <c r="K55" s="409"/>
      <c r="L55" s="409"/>
      <c r="M55" s="409"/>
      <c r="N55" s="409"/>
    </row>
    <row r="56" spans="1:14" ht="31.5" customHeight="1" x14ac:dyDescent="0.2"/>
  </sheetData>
  <conditionalFormatting sqref="B12 B33 B40 B30 B21:B22 B1:B3 B35:B36 B7 B27 B56:B1048576 B49:B54">
    <cfRule type="cellIs" dxfId="44" priority="3342" operator="equal">
      <formula>"System Closed"</formula>
    </cfRule>
  </conditionalFormatting>
  <conditionalFormatting sqref="L1 F1">
    <cfRule type="containsText" dxfId="43" priority="3340" operator="containsText" text="DONE">
      <formula>NOT(ISERROR(SEARCH("DONE",F1)))</formula>
    </cfRule>
    <cfRule type="containsText" dxfId="42" priority="3341" operator="containsText" text="NEW">
      <formula>NOT(ISERROR(SEARCH("NEW",F1)))</formula>
    </cfRule>
  </conditionalFormatting>
  <conditionalFormatting sqref="B18">
    <cfRule type="cellIs" dxfId="41" priority="3334" operator="equal">
      <formula>"System Closed"</formula>
    </cfRule>
  </conditionalFormatting>
  <conditionalFormatting sqref="B4">
    <cfRule type="cellIs" dxfId="40" priority="3329" operator="equal">
      <formula>"System Closed"</formula>
    </cfRule>
  </conditionalFormatting>
  <conditionalFormatting sqref="B13">
    <cfRule type="cellIs" dxfId="39" priority="3322" operator="equal">
      <formula>"System Closed"</formula>
    </cfRule>
  </conditionalFormatting>
  <conditionalFormatting sqref="B23">
    <cfRule type="cellIs" dxfId="38" priority="3223" operator="equal">
      <formula>"System Closed"</formula>
    </cfRule>
  </conditionalFormatting>
  <conditionalFormatting sqref="B43 B46">
    <cfRule type="cellIs" dxfId="37" priority="3216" operator="equal">
      <formula>"System Closed"</formula>
    </cfRule>
  </conditionalFormatting>
  <conditionalFormatting sqref="B41">
    <cfRule type="cellIs" dxfId="36" priority="3205" operator="equal">
      <formula>"System Closed"</formula>
    </cfRule>
  </conditionalFormatting>
  <conditionalFormatting sqref="B39">
    <cfRule type="cellIs" dxfId="35" priority="3144" operator="equal">
      <formula>"System Closed"</formula>
    </cfRule>
  </conditionalFormatting>
  <conditionalFormatting sqref="B20">
    <cfRule type="cellIs" dxfId="34" priority="3089" operator="equal">
      <formula>"System Closed"</formula>
    </cfRule>
  </conditionalFormatting>
  <conditionalFormatting sqref="B9">
    <cfRule type="cellIs" dxfId="33" priority="2692" operator="equal">
      <formula>"System Closed"</formula>
    </cfRule>
  </conditionalFormatting>
  <conditionalFormatting sqref="B19">
    <cfRule type="cellIs" dxfId="32" priority="2688" operator="equal">
      <formula>"System Closed"</formula>
    </cfRule>
  </conditionalFormatting>
  <conditionalFormatting sqref="B15:B16">
    <cfRule type="cellIs" dxfId="31" priority="2668" operator="equal">
      <formula>"System Closed"</formula>
    </cfRule>
  </conditionalFormatting>
  <conditionalFormatting sqref="B25">
    <cfRule type="cellIs" dxfId="30" priority="2162" operator="equal">
      <formula>"System Closed"</formula>
    </cfRule>
  </conditionalFormatting>
  <conditionalFormatting sqref="B44">
    <cfRule type="cellIs" dxfId="29" priority="2132" operator="equal">
      <formula>"System Closed"</formula>
    </cfRule>
  </conditionalFormatting>
  <conditionalFormatting sqref="B32">
    <cfRule type="cellIs" dxfId="28" priority="1981" operator="equal">
      <formula>"System Closed"</formula>
    </cfRule>
  </conditionalFormatting>
  <conditionalFormatting sqref="B29">
    <cfRule type="cellIs" dxfId="27" priority="1942" operator="equal">
      <formula>"System Closed"</formula>
    </cfRule>
  </conditionalFormatting>
  <conditionalFormatting sqref="B26">
    <cfRule type="cellIs" dxfId="26" priority="1913" operator="equal">
      <formula>"System Closed"</formula>
    </cfRule>
  </conditionalFormatting>
  <conditionalFormatting sqref="B37">
    <cfRule type="cellIs" dxfId="25" priority="1768" operator="equal">
      <formula>"System Closed"</formula>
    </cfRule>
  </conditionalFormatting>
  <conditionalFormatting sqref="B17">
    <cfRule type="cellIs" dxfId="24" priority="1634" operator="equal">
      <formula>"System Closed"</formula>
    </cfRule>
  </conditionalFormatting>
  <conditionalFormatting sqref="B5">
    <cfRule type="cellIs" dxfId="23" priority="1594" operator="equal">
      <formula>"System Closed"</formula>
    </cfRule>
  </conditionalFormatting>
  <conditionalFormatting sqref="B42">
    <cfRule type="cellIs" dxfId="22" priority="1391" operator="equal">
      <formula>"System Closed"</formula>
    </cfRule>
  </conditionalFormatting>
  <conditionalFormatting sqref="B28">
    <cfRule type="cellIs" dxfId="21" priority="1224" operator="equal">
      <formula>"System Closed"</formula>
    </cfRule>
  </conditionalFormatting>
  <conditionalFormatting sqref="B45">
    <cfRule type="cellIs" dxfId="20" priority="1175" operator="equal">
      <formula>"System Closed"</formula>
    </cfRule>
  </conditionalFormatting>
  <conditionalFormatting sqref="B8">
    <cfRule type="cellIs" dxfId="19" priority="735" operator="equal">
      <formula>"System Closed"</formula>
    </cfRule>
  </conditionalFormatting>
  <conditionalFormatting sqref="B38">
    <cfRule type="cellIs" dxfId="18" priority="725" operator="equal">
      <formula>"System Closed"</formula>
    </cfRule>
  </conditionalFormatting>
  <conditionalFormatting sqref="B48">
    <cfRule type="cellIs" dxfId="17" priority="530" operator="equal">
      <formula>"System Closed"</formula>
    </cfRule>
  </conditionalFormatting>
  <conditionalFormatting sqref="G48:H53 G12:H13 G15:H23 G7:H9 G25:H30 G32:H33 G4:H5 G35:H46">
    <cfRule type="cellIs" dxfId="16" priority="515" operator="equal">
      <formula>0</formula>
    </cfRule>
  </conditionalFormatting>
  <conditionalFormatting sqref="B34">
    <cfRule type="cellIs" dxfId="15" priority="454" operator="equal">
      <formula>"System Closed"</formula>
    </cfRule>
  </conditionalFormatting>
  <conditionalFormatting sqref="G34:H34">
    <cfRule type="cellIs" dxfId="14" priority="453" operator="equal">
      <formula>0</formula>
    </cfRule>
  </conditionalFormatting>
  <conditionalFormatting sqref="B47">
    <cfRule type="cellIs" dxfId="13" priority="358" operator="equal">
      <formula>"System Closed"</formula>
    </cfRule>
  </conditionalFormatting>
  <conditionalFormatting sqref="G47:H47">
    <cfRule type="cellIs" dxfId="12" priority="357" operator="equal">
      <formula>0</formula>
    </cfRule>
  </conditionalFormatting>
  <conditionalFormatting sqref="B14">
    <cfRule type="cellIs" dxfId="11" priority="354" operator="equal">
      <formula>"System Closed"</formula>
    </cfRule>
  </conditionalFormatting>
  <conditionalFormatting sqref="G14:H14">
    <cfRule type="cellIs" dxfId="10" priority="353" operator="equal">
      <formula>0</formula>
    </cfRule>
  </conditionalFormatting>
  <conditionalFormatting sqref="B10">
    <cfRule type="cellIs" dxfId="9" priority="182" operator="equal">
      <formula>"System Closed"</formula>
    </cfRule>
  </conditionalFormatting>
  <conditionalFormatting sqref="G10:H10">
    <cfRule type="cellIs" dxfId="8" priority="181" operator="equal">
      <formula>0</formula>
    </cfRule>
  </conditionalFormatting>
  <conditionalFormatting sqref="G24:H24">
    <cfRule type="cellIs" dxfId="7" priority="171" operator="equal">
      <formula>0</formula>
    </cfRule>
  </conditionalFormatting>
  <conditionalFormatting sqref="B6">
    <cfRule type="cellIs" dxfId="6" priority="176" operator="equal">
      <formula>"System Closed"</formula>
    </cfRule>
  </conditionalFormatting>
  <conditionalFormatting sqref="G6:H6">
    <cfRule type="cellIs" dxfId="5" priority="175" operator="equal">
      <formula>0</formula>
    </cfRule>
  </conditionalFormatting>
  <conditionalFormatting sqref="B24">
    <cfRule type="cellIs" dxfId="4" priority="172" operator="equal">
      <formula>"System Closed"</formula>
    </cfRule>
  </conditionalFormatting>
  <conditionalFormatting sqref="B31">
    <cfRule type="cellIs" dxfId="3" priority="170" operator="equal">
      <formula>"System Closed"</formula>
    </cfRule>
  </conditionalFormatting>
  <conditionalFormatting sqref="G31:H31">
    <cfRule type="cellIs" dxfId="2" priority="169" operator="equal">
      <formula>0</formula>
    </cfRule>
  </conditionalFormatting>
  <conditionalFormatting sqref="G11:H11">
    <cfRule type="cellIs" dxfId="1" priority="161" operator="equal">
      <formula>0</formula>
    </cfRule>
  </conditionalFormatting>
  <conditionalFormatting sqref="B11">
    <cfRule type="cellIs" dxfId="0" priority="162" operator="equal">
      <formula>"System Closed"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4"/>
  <sheetViews>
    <sheetView workbookViewId="0">
      <selection activeCell="A5" sqref="A5"/>
    </sheetView>
  </sheetViews>
  <sheetFormatPr defaultRowHeight="15" x14ac:dyDescent="0.25"/>
  <cols>
    <col min="1" max="2" width="15.140625" style="6" customWidth="1"/>
    <col min="3" max="3" width="17" customWidth="1"/>
    <col min="4" max="4" width="17" style="392" customWidth="1"/>
    <col min="5" max="5" width="18.28515625" customWidth="1"/>
    <col min="6" max="6" width="20.85546875" customWidth="1"/>
  </cols>
  <sheetData>
    <row r="2" spans="1:6" x14ac:dyDescent="0.25">
      <c r="A2" s="390" t="s">
        <v>2642</v>
      </c>
      <c r="B2" s="390" t="s">
        <v>2433</v>
      </c>
      <c r="C2" s="389" t="s">
        <v>1025</v>
      </c>
      <c r="D2" s="389" t="s">
        <v>1023</v>
      </c>
      <c r="E2" s="389" t="s">
        <v>2643</v>
      </c>
      <c r="F2" s="389" t="s">
        <v>1021</v>
      </c>
    </row>
    <row r="3" spans="1:6" x14ac:dyDescent="0.25">
      <c r="A3" s="391">
        <v>43283</v>
      </c>
      <c r="B3" s="6" t="s">
        <v>2638</v>
      </c>
      <c r="C3" t="s">
        <v>2639</v>
      </c>
      <c r="E3" t="s">
        <v>2640</v>
      </c>
      <c r="F3" t="s">
        <v>2641</v>
      </c>
    </row>
    <row r="4" spans="1:6" x14ac:dyDescent="0.25">
      <c r="A4" s="391">
        <v>43319</v>
      </c>
      <c r="B4" s="6" t="s">
        <v>2683</v>
      </c>
      <c r="C4" t="s">
        <v>2684</v>
      </c>
      <c r="D4" s="392" t="s">
        <v>2685</v>
      </c>
      <c r="E4" t="s">
        <v>2686</v>
      </c>
      <c r="F4" t="s">
        <v>2641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20"/>
  <sheetViews>
    <sheetView workbookViewId="0">
      <selection activeCell="H5" sqref="H5"/>
    </sheetView>
  </sheetViews>
  <sheetFormatPr defaultRowHeight="15" x14ac:dyDescent="0.25"/>
  <cols>
    <col min="1" max="1" width="13" customWidth="1"/>
    <col min="2" max="2" width="5" customWidth="1"/>
    <col min="3" max="3" width="6" customWidth="1"/>
    <col min="4" max="4" width="8" customWidth="1"/>
    <col min="5" max="5" width="11" customWidth="1"/>
    <col min="6" max="6" width="12" customWidth="1"/>
    <col min="7" max="7" width="37" customWidth="1"/>
    <col min="8" max="8" width="29" customWidth="1"/>
    <col min="9" max="9" width="30" customWidth="1"/>
    <col min="10" max="10" width="27" customWidth="1"/>
    <col min="11" max="11" width="31" customWidth="1"/>
    <col min="257" max="257" width="13" customWidth="1"/>
    <col min="258" max="258" width="5" customWidth="1"/>
    <col min="259" max="259" width="6" customWidth="1"/>
    <col min="260" max="260" width="8" customWidth="1"/>
    <col min="261" max="261" width="11" customWidth="1"/>
    <col min="262" max="262" width="12" customWidth="1"/>
    <col min="263" max="263" width="37" customWidth="1"/>
    <col min="264" max="264" width="29" customWidth="1"/>
    <col min="265" max="265" width="30" customWidth="1"/>
    <col min="266" max="266" width="27" customWidth="1"/>
    <col min="267" max="267" width="31" customWidth="1"/>
    <col min="513" max="513" width="13" customWidth="1"/>
    <col min="514" max="514" width="5" customWidth="1"/>
    <col min="515" max="515" width="6" customWidth="1"/>
    <col min="516" max="516" width="8" customWidth="1"/>
    <col min="517" max="517" width="11" customWidth="1"/>
    <col min="518" max="518" width="12" customWidth="1"/>
    <col min="519" max="519" width="37" customWidth="1"/>
    <col min="520" max="520" width="29" customWidth="1"/>
    <col min="521" max="521" width="30" customWidth="1"/>
    <col min="522" max="522" width="27" customWidth="1"/>
    <col min="523" max="523" width="31" customWidth="1"/>
    <col min="769" max="769" width="13" customWidth="1"/>
    <col min="770" max="770" width="5" customWidth="1"/>
    <col min="771" max="771" width="6" customWidth="1"/>
    <col min="772" max="772" width="8" customWidth="1"/>
    <col min="773" max="773" width="11" customWidth="1"/>
    <col min="774" max="774" width="12" customWidth="1"/>
    <col min="775" max="775" width="37" customWidth="1"/>
    <col min="776" max="776" width="29" customWidth="1"/>
    <col min="777" max="777" width="30" customWidth="1"/>
    <col min="778" max="778" width="27" customWidth="1"/>
    <col min="779" max="779" width="31" customWidth="1"/>
    <col min="1025" max="1025" width="13" customWidth="1"/>
    <col min="1026" max="1026" width="5" customWidth="1"/>
    <col min="1027" max="1027" width="6" customWidth="1"/>
    <col min="1028" max="1028" width="8" customWidth="1"/>
    <col min="1029" max="1029" width="11" customWidth="1"/>
    <col min="1030" max="1030" width="12" customWidth="1"/>
    <col min="1031" max="1031" width="37" customWidth="1"/>
    <col min="1032" max="1032" width="29" customWidth="1"/>
    <col min="1033" max="1033" width="30" customWidth="1"/>
    <col min="1034" max="1034" width="27" customWidth="1"/>
    <col min="1035" max="1035" width="31" customWidth="1"/>
    <col min="1281" max="1281" width="13" customWidth="1"/>
    <col min="1282" max="1282" width="5" customWidth="1"/>
    <col min="1283" max="1283" width="6" customWidth="1"/>
    <col min="1284" max="1284" width="8" customWidth="1"/>
    <col min="1285" max="1285" width="11" customWidth="1"/>
    <col min="1286" max="1286" width="12" customWidth="1"/>
    <col min="1287" max="1287" width="37" customWidth="1"/>
    <col min="1288" max="1288" width="29" customWidth="1"/>
    <col min="1289" max="1289" width="30" customWidth="1"/>
    <col min="1290" max="1290" width="27" customWidth="1"/>
    <col min="1291" max="1291" width="31" customWidth="1"/>
    <col min="1537" max="1537" width="13" customWidth="1"/>
    <col min="1538" max="1538" width="5" customWidth="1"/>
    <col min="1539" max="1539" width="6" customWidth="1"/>
    <col min="1540" max="1540" width="8" customWidth="1"/>
    <col min="1541" max="1541" width="11" customWidth="1"/>
    <col min="1542" max="1542" width="12" customWidth="1"/>
    <col min="1543" max="1543" width="37" customWidth="1"/>
    <col min="1544" max="1544" width="29" customWidth="1"/>
    <col min="1545" max="1545" width="30" customWidth="1"/>
    <col min="1546" max="1546" width="27" customWidth="1"/>
    <col min="1547" max="1547" width="31" customWidth="1"/>
    <col min="1793" max="1793" width="13" customWidth="1"/>
    <col min="1794" max="1794" width="5" customWidth="1"/>
    <col min="1795" max="1795" width="6" customWidth="1"/>
    <col min="1796" max="1796" width="8" customWidth="1"/>
    <col min="1797" max="1797" width="11" customWidth="1"/>
    <col min="1798" max="1798" width="12" customWidth="1"/>
    <col min="1799" max="1799" width="37" customWidth="1"/>
    <col min="1800" max="1800" width="29" customWidth="1"/>
    <col min="1801" max="1801" width="30" customWidth="1"/>
    <col min="1802" max="1802" width="27" customWidth="1"/>
    <col min="1803" max="1803" width="31" customWidth="1"/>
    <col min="2049" max="2049" width="13" customWidth="1"/>
    <col min="2050" max="2050" width="5" customWidth="1"/>
    <col min="2051" max="2051" width="6" customWidth="1"/>
    <col min="2052" max="2052" width="8" customWidth="1"/>
    <col min="2053" max="2053" width="11" customWidth="1"/>
    <col min="2054" max="2054" width="12" customWidth="1"/>
    <col min="2055" max="2055" width="37" customWidth="1"/>
    <col min="2056" max="2056" width="29" customWidth="1"/>
    <col min="2057" max="2057" width="30" customWidth="1"/>
    <col min="2058" max="2058" width="27" customWidth="1"/>
    <col min="2059" max="2059" width="31" customWidth="1"/>
    <col min="2305" max="2305" width="13" customWidth="1"/>
    <col min="2306" max="2306" width="5" customWidth="1"/>
    <col min="2307" max="2307" width="6" customWidth="1"/>
    <col min="2308" max="2308" width="8" customWidth="1"/>
    <col min="2309" max="2309" width="11" customWidth="1"/>
    <col min="2310" max="2310" width="12" customWidth="1"/>
    <col min="2311" max="2311" width="37" customWidth="1"/>
    <col min="2312" max="2312" width="29" customWidth="1"/>
    <col min="2313" max="2313" width="30" customWidth="1"/>
    <col min="2314" max="2314" width="27" customWidth="1"/>
    <col min="2315" max="2315" width="31" customWidth="1"/>
    <col min="2561" max="2561" width="13" customWidth="1"/>
    <col min="2562" max="2562" width="5" customWidth="1"/>
    <col min="2563" max="2563" width="6" customWidth="1"/>
    <col min="2564" max="2564" width="8" customWidth="1"/>
    <col min="2565" max="2565" width="11" customWidth="1"/>
    <col min="2566" max="2566" width="12" customWidth="1"/>
    <col min="2567" max="2567" width="37" customWidth="1"/>
    <col min="2568" max="2568" width="29" customWidth="1"/>
    <col min="2569" max="2569" width="30" customWidth="1"/>
    <col min="2570" max="2570" width="27" customWidth="1"/>
    <col min="2571" max="2571" width="31" customWidth="1"/>
    <col min="2817" max="2817" width="13" customWidth="1"/>
    <col min="2818" max="2818" width="5" customWidth="1"/>
    <col min="2819" max="2819" width="6" customWidth="1"/>
    <col min="2820" max="2820" width="8" customWidth="1"/>
    <col min="2821" max="2821" width="11" customWidth="1"/>
    <col min="2822" max="2822" width="12" customWidth="1"/>
    <col min="2823" max="2823" width="37" customWidth="1"/>
    <col min="2824" max="2824" width="29" customWidth="1"/>
    <col min="2825" max="2825" width="30" customWidth="1"/>
    <col min="2826" max="2826" width="27" customWidth="1"/>
    <col min="2827" max="2827" width="31" customWidth="1"/>
    <col min="3073" max="3073" width="13" customWidth="1"/>
    <col min="3074" max="3074" width="5" customWidth="1"/>
    <col min="3075" max="3075" width="6" customWidth="1"/>
    <col min="3076" max="3076" width="8" customWidth="1"/>
    <col min="3077" max="3077" width="11" customWidth="1"/>
    <col min="3078" max="3078" width="12" customWidth="1"/>
    <col min="3079" max="3079" width="37" customWidth="1"/>
    <col min="3080" max="3080" width="29" customWidth="1"/>
    <col min="3081" max="3081" width="30" customWidth="1"/>
    <col min="3082" max="3082" width="27" customWidth="1"/>
    <col min="3083" max="3083" width="31" customWidth="1"/>
    <col min="3329" max="3329" width="13" customWidth="1"/>
    <col min="3330" max="3330" width="5" customWidth="1"/>
    <col min="3331" max="3331" width="6" customWidth="1"/>
    <col min="3332" max="3332" width="8" customWidth="1"/>
    <col min="3333" max="3333" width="11" customWidth="1"/>
    <col min="3334" max="3334" width="12" customWidth="1"/>
    <col min="3335" max="3335" width="37" customWidth="1"/>
    <col min="3336" max="3336" width="29" customWidth="1"/>
    <col min="3337" max="3337" width="30" customWidth="1"/>
    <col min="3338" max="3338" width="27" customWidth="1"/>
    <col min="3339" max="3339" width="31" customWidth="1"/>
    <col min="3585" max="3585" width="13" customWidth="1"/>
    <col min="3586" max="3586" width="5" customWidth="1"/>
    <col min="3587" max="3587" width="6" customWidth="1"/>
    <col min="3588" max="3588" width="8" customWidth="1"/>
    <col min="3589" max="3589" width="11" customWidth="1"/>
    <col min="3590" max="3590" width="12" customWidth="1"/>
    <col min="3591" max="3591" width="37" customWidth="1"/>
    <col min="3592" max="3592" width="29" customWidth="1"/>
    <col min="3593" max="3593" width="30" customWidth="1"/>
    <col min="3594" max="3594" width="27" customWidth="1"/>
    <col min="3595" max="3595" width="31" customWidth="1"/>
    <col min="3841" max="3841" width="13" customWidth="1"/>
    <col min="3842" max="3842" width="5" customWidth="1"/>
    <col min="3843" max="3843" width="6" customWidth="1"/>
    <col min="3844" max="3844" width="8" customWidth="1"/>
    <col min="3845" max="3845" width="11" customWidth="1"/>
    <col min="3846" max="3846" width="12" customWidth="1"/>
    <col min="3847" max="3847" width="37" customWidth="1"/>
    <col min="3848" max="3848" width="29" customWidth="1"/>
    <col min="3849" max="3849" width="30" customWidth="1"/>
    <col min="3850" max="3850" width="27" customWidth="1"/>
    <col min="3851" max="3851" width="31" customWidth="1"/>
    <col min="4097" max="4097" width="13" customWidth="1"/>
    <col min="4098" max="4098" width="5" customWidth="1"/>
    <col min="4099" max="4099" width="6" customWidth="1"/>
    <col min="4100" max="4100" width="8" customWidth="1"/>
    <col min="4101" max="4101" width="11" customWidth="1"/>
    <col min="4102" max="4102" width="12" customWidth="1"/>
    <col min="4103" max="4103" width="37" customWidth="1"/>
    <col min="4104" max="4104" width="29" customWidth="1"/>
    <col min="4105" max="4105" width="30" customWidth="1"/>
    <col min="4106" max="4106" width="27" customWidth="1"/>
    <col min="4107" max="4107" width="31" customWidth="1"/>
    <col min="4353" max="4353" width="13" customWidth="1"/>
    <col min="4354" max="4354" width="5" customWidth="1"/>
    <col min="4355" max="4355" width="6" customWidth="1"/>
    <col min="4356" max="4356" width="8" customWidth="1"/>
    <col min="4357" max="4357" width="11" customWidth="1"/>
    <col min="4358" max="4358" width="12" customWidth="1"/>
    <col min="4359" max="4359" width="37" customWidth="1"/>
    <col min="4360" max="4360" width="29" customWidth="1"/>
    <col min="4361" max="4361" width="30" customWidth="1"/>
    <col min="4362" max="4362" width="27" customWidth="1"/>
    <col min="4363" max="4363" width="31" customWidth="1"/>
    <col min="4609" max="4609" width="13" customWidth="1"/>
    <col min="4610" max="4610" width="5" customWidth="1"/>
    <col min="4611" max="4611" width="6" customWidth="1"/>
    <col min="4612" max="4612" width="8" customWidth="1"/>
    <col min="4613" max="4613" width="11" customWidth="1"/>
    <col min="4614" max="4614" width="12" customWidth="1"/>
    <col min="4615" max="4615" width="37" customWidth="1"/>
    <col min="4616" max="4616" width="29" customWidth="1"/>
    <col min="4617" max="4617" width="30" customWidth="1"/>
    <col min="4618" max="4618" width="27" customWidth="1"/>
    <col min="4619" max="4619" width="31" customWidth="1"/>
    <col min="4865" max="4865" width="13" customWidth="1"/>
    <col min="4866" max="4866" width="5" customWidth="1"/>
    <col min="4867" max="4867" width="6" customWidth="1"/>
    <col min="4868" max="4868" width="8" customWidth="1"/>
    <col min="4869" max="4869" width="11" customWidth="1"/>
    <col min="4870" max="4870" width="12" customWidth="1"/>
    <col min="4871" max="4871" width="37" customWidth="1"/>
    <col min="4872" max="4872" width="29" customWidth="1"/>
    <col min="4873" max="4873" width="30" customWidth="1"/>
    <col min="4874" max="4874" width="27" customWidth="1"/>
    <col min="4875" max="4875" width="31" customWidth="1"/>
    <col min="5121" max="5121" width="13" customWidth="1"/>
    <col min="5122" max="5122" width="5" customWidth="1"/>
    <col min="5123" max="5123" width="6" customWidth="1"/>
    <col min="5124" max="5124" width="8" customWidth="1"/>
    <col min="5125" max="5125" width="11" customWidth="1"/>
    <col min="5126" max="5126" width="12" customWidth="1"/>
    <col min="5127" max="5127" width="37" customWidth="1"/>
    <col min="5128" max="5128" width="29" customWidth="1"/>
    <col min="5129" max="5129" width="30" customWidth="1"/>
    <col min="5130" max="5130" width="27" customWidth="1"/>
    <col min="5131" max="5131" width="31" customWidth="1"/>
    <col min="5377" max="5377" width="13" customWidth="1"/>
    <col min="5378" max="5378" width="5" customWidth="1"/>
    <col min="5379" max="5379" width="6" customWidth="1"/>
    <col min="5380" max="5380" width="8" customWidth="1"/>
    <col min="5381" max="5381" width="11" customWidth="1"/>
    <col min="5382" max="5382" width="12" customWidth="1"/>
    <col min="5383" max="5383" width="37" customWidth="1"/>
    <col min="5384" max="5384" width="29" customWidth="1"/>
    <col min="5385" max="5385" width="30" customWidth="1"/>
    <col min="5386" max="5386" width="27" customWidth="1"/>
    <col min="5387" max="5387" width="31" customWidth="1"/>
    <col min="5633" max="5633" width="13" customWidth="1"/>
    <col min="5634" max="5634" width="5" customWidth="1"/>
    <col min="5635" max="5635" width="6" customWidth="1"/>
    <col min="5636" max="5636" width="8" customWidth="1"/>
    <col min="5637" max="5637" width="11" customWidth="1"/>
    <col min="5638" max="5638" width="12" customWidth="1"/>
    <col min="5639" max="5639" width="37" customWidth="1"/>
    <col min="5640" max="5640" width="29" customWidth="1"/>
    <col min="5641" max="5641" width="30" customWidth="1"/>
    <col min="5642" max="5642" width="27" customWidth="1"/>
    <col min="5643" max="5643" width="31" customWidth="1"/>
    <col min="5889" max="5889" width="13" customWidth="1"/>
    <col min="5890" max="5890" width="5" customWidth="1"/>
    <col min="5891" max="5891" width="6" customWidth="1"/>
    <col min="5892" max="5892" width="8" customWidth="1"/>
    <col min="5893" max="5893" width="11" customWidth="1"/>
    <col min="5894" max="5894" width="12" customWidth="1"/>
    <col min="5895" max="5895" width="37" customWidth="1"/>
    <col min="5896" max="5896" width="29" customWidth="1"/>
    <col min="5897" max="5897" width="30" customWidth="1"/>
    <col min="5898" max="5898" width="27" customWidth="1"/>
    <col min="5899" max="5899" width="31" customWidth="1"/>
    <col min="6145" max="6145" width="13" customWidth="1"/>
    <col min="6146" max="6146" width="5" customWidth="1"/>
    <col min="6147" max="6147" width="6" customWidth="1"/>
    <col min="6148" max="6148" width="8" customWidth="1"/>
    <col min="6149" max="6149" width="11" customWidth="1"/>
    <col min="6150" max="6150" width="12" customWidth="1"/>
    <col min="6151" max="6151" width="37" customWidth="1"/>
    <col min="6152" max="6152" width="29" customWidth="1"/>
    <col min="6153" max="6153" width="30" customWidth="1"/>
    <col min="6154" max="6154" width="27" customWidth="1"/>
    <col min="6155" max="6155" width="31" customWidth="1"/>
    <col min="6401" max="6401" width="13" customWidth="1"/>
    <col min="6402" max="6402" width="5" customWidth="1"/>
    <col min="6403" max="6403" width="6" customWidth="1"/>
    <col min="6404" max="6404" width="8" customWidth="1"/>
    <col min="6405" max="6405" width="11" customWidth="1"/>
    <col min="6406" max="6406" width="12" customWidth="1"/>
    <col min="6407" max="6407" width="37" customWidth="1"/>
    <col min="6408" max="6408" width="29" customWidth="1"/>
    <col min="6409" max="6409" width="30" customWidth="1"/>
    <col min="6410" max="6410" width="27" customWidth="1"/>
    <col min="6411" max="6411" width="31" customWidth="1"/>
    <col min="6657" max="6657" width="13" customWidth="1"/>
    <col min="6658" max="6658" width="5" customWidth="1"/>
    <col min="6659" max="6659" width="6" customWidth="1"/>
    <col min="6660" max="6660" width="8" customWidth="1"/>
    <col min="6661" max="6661" width="11" customWidth="1"/>
    <col min="6662" max="6662" width="12" customWidth="1"/>
    <col min="6663" max="6663" width="37" customWidth="1"/>
    <col min="6664" max="6664" width="29" customWidth="1"/>
    <col min="6665" max="6665" width="30" customWidth="1"/>
    <col min="6666" max="6666" width="27" customWidth="1"/>
    <col min="6667" max="6667" width="31" customWidth="1"/>
    <col min="6913" max="6913" width="13" customWidth="1"/>
    <col min="6914" max="6914" width="5" customWidth="1"/>
    <col min="6915" max="6915" width="6" customWidth="1"/>
    <col min="6916" max="6916" width="8" customWidth="1"/>
    <col min="6917" max="6917" width="11" customWidth="1"/>
    <col min="6918" max="6918" width="12" customWidth="1"/>
    <col min="6919" max="6919" width="37" customWidth="1"/>
    <col min="6920" max="6920" width="29" customWidth="1"/>
    <col min="6921" max="6921" width="30" customWidth="1"/>
    <col min="6922" max="6922" width="27" customWidth="1"/>
    <col min="6923" max="6923" width="31" customWidth="1"/>
    <col min="7169" max="7169" width="13" customWidth="1"/>
    <col min="7170" max="7170" width="5" customWidth="1"/>
    <col min="7171" max="7171" width="6" customWidth="1"/>
    <col min="7172" max="7172" width="8" customWidth="1"/>
    <col min="7173" max="7173" width="11" customWidth="1"/>
    <col min="7174" max="7174" width="12" customWidth="1"/>
    <col min="7175" max="7175" width="37" customWidth="1"/>
    <col min="7176" max="7176" width="29" customWidth="1"/>
    <col min="7177" max="7177" width="30" customWidth="1"/>
    <col min="7178" max="7178" width="27" customWidth="1"/>
    <col min="7179" max="7179" width="31" customWidth="1"/>
    <col min="7425" max="7425" width="13" customWidth="1"/>
    <col min="7426" max="7426" width="5" customWidth="1"/>
    <col min="7427" max="7427" width="6" customWidth="1"/>
    <col min="7428" max="7428" width="8" customWidth="1"/>
    <col min="7429" max="7429" width="11" customWidth="1"/>
    <col min="7430" max="7430" width="12" customWidth="1"/>
    <col min="7431" max="7431" width="37" customWidth="1"/>
    <col min="7432" max="7432" width="29" customWidth="1"/>
    <col min="7433" max="7433" width="30" customWidth="1"/>
    <col min="7434" max="7434" width="27" customWidth="1"/>
    <col min="7435" max="7435" width="31" customWidth="1"/>
    <col min="7681" max="7681" width="13" customWidth="1"/>
    <col min="7682" max="7682" width="5" customWidth="1"/>
    <col min="7683" max="7683" width="6" customWidth="1"/>
    <col min="7684" max="7684" width="8" customWidth="1"/>
    <col min="7685" max="7685" width="11" customWidth="1"/>
    <col min="7686" max="7686" width="12" customWidth="1"/>
    <col min="7687" max="7687" width="37" customWidth="1"/>
    <col min="7688" max="7688" width="29" customWidth="1"/>
    <col min="7689" max="7689" width="30" customWidth="1"/>
    <col min="7690" max="7690" width="27" customWidth="1"/>
    <col min="7691" max="7691" width="31" customWidth="1"/>
    <col min="7937" max="7937" width="13" customWidth="1"/>
    <col min="7938" max="7938" width="5" customWidth="1"/>
    <col min="7939" max="7939" width="6" customWidth="1"/>
    <col min="7940" max="7940" width="8" customWidth="1"/>
    <col min="7941" max="7941" width="11" customWidth="1"/>
    <col min="7942" max="7942" width="12" customWidth="1"/>
    <col min="7943" max="7943" width="37" customWidth="1"/>
    <col min="7944" max="7944" width="29" customWidth="1"/>
    <col min="7945" max="7945" width="30" customWidth="1"/>
    <col min="7946" max="7946" width="27" customWidth="1"/>
    <col min="7947" max="7947" width="31" customWidth="1"/>
    <col min="8193" max="8193" width="13" customWidth="1"/>
    <col min="8194" max="8194" width="5" customWidth="1"/>
    <col min="8195" max="8195" width="6" customWidth="1"/>
    <col min="8196" max="8196" width="8" customWidth="1"/>
    <col min="8197" max="8197" width="11" customWidth="1"/>
    <col min="8198" max="8198" width="12" customWidth="1"/>
    <col min="8199" max="8199" width="37" customWidth="1"/>
    <col min="8200" max="8200" width="29" customWidth="1"/>
    <col min="8201" max="8201" width="30" customWidth="1"/>
    <col min="8202" max="8202" width="27" customWidth="1"/>
    <col min="8203" max="8203" width="31" customWidth="1"/>
    <col min="8449" max="8449" width="13" customWidth="1"/>
    <col min="8450" max="8450" width="5" customWidth="1"/>
    <col min="8451" max="8451" width="6" customWidth="1"/>
    <col min="8452" max="8452" width="8" customWidth="1"/>
    <col min="8453" max="8453" width="11" customWidth="1"/>
    <col min="8454" max="8454" width="12" customWidth="1"/>
    <col min="8455" max="8455" width="37" customWidth="1"/>
    <col min="8456" max="8456" width="29" customWidth="1"/>
    <col min="8457" max="8457" width="30" customWidth="1"/>
    <col min="8458" max="8458" width="27" customWidth="1"/>
    <col min="8459" max="8459" width="31" customWidth="1"/>
    <col min="8705" max="8705" width="13" customWidth="1"/>
    <col min="8706" max="8706" width="5" customWidth="1"/>
    <col min="8707" max="8707" width="6" customWidth="1"/>
    <col min="8708" max="8708" width="8" customWidth="1"/>
    <col min="8709" max="8709" width="11" customWidth="1"/>
    <col min="8710" max="8710" width="12" customWidth="1"/>
    <col min="8711" max="8711" width="37" customWidth="1"/>
    <col min="8712" max="8712" width="29" customWidth="1"/>
    <col min="8713" max="8713" width="30" customWidth="1"/>
    <col min="8714" max="8714" width="27" customWidth="1"/>
    <col min="8715" max="8715" width="31" customWidth="1"/>
    <col min="8961" max="8961" width="13" customWidth="1"/>
    <col min="8962" max="8962" width="5" customWidth="1"/>
    <col min="8963" max="8963" width="6" customWidth="1"/>
    <col min="8964" max="8964" width="8" customWidth="1"/>
    <col min="8965" max="8965" width="11" customWidth="1"/>
    <col min="8966" max="8966" width="12" customWidth="1"/>
    <col min="8967" max="8967" width="37" customWidth="1"/>
    <col min="8968" max="8968" width="29" customWidth="1"/>
    <col min="8969" max="8969" width="30" customWidth="1"/>
    <col min="8970" max="8970" width="27" customWidth="1"/>
    <col min="8971" max="8971" width="31" customWidth="1"/>
    <col min="9217" max="9217" width="13" customWidth="1"/>
    <col min="9218" max="9218" width="5" customWidth="1"/>
    <col min="9219" max="9219" width="6" customWidth="1"/>
    <col min="9220" max="9220" width="8" customWidth="1"/>
    <col min="9221" max="9221" width="11" customWidth="1"/>
    <col min="9222" max="9222" width="12" customWidth="1"/>
    <col min="9223" max="9223" width="37" customWidth="1"/>
    <col min="9224" max="9224" width="29" customWidth="1"/>
    <col min="9225" max="9225" width="30" customWidth="1"/>
    <col min="9226" max="9226" width="27" customWidth="1"/>
    <col min="9227" max="9227" width="31" customWidth="1"/>
    <col min="9473" max="9473" width="13" customWidth="1"/>
    <col min="9474" max="9474" width="5" customWidth="1"/>
    <col min="9475" max="9475" width="6" customWidth="1"/>
    <col min="9476" max="9476" width="8" customWidth="1"/>
    <col min="9477" max="9477" width="11" customWidth="1"/>
    <col min="9478" max="9478" width="12" customWidth="1"/>
    <col min="9479" max="9479" width="37" customWidth="1"/>
    <col min="9480" max="9480" width="29" customWidth="1"/>
    <col min="9481" max="9481" width="30" customWidth="1"/>
    <col min="9482" max="9482" width="27" customWidth="1"/>
    <col min="9483" max="9483" width="31" customWidth="1"/>
    <col min="9729" max="9729" width="13" customWidth="1"/>
    <col min="9730" max="9730" width="5" customWidth="1"/>
    <col min="9731" max="9731" width="6" customWidth="1"/>
    <col min="9732" max="9732" width="8" customWidth="1"/>
    <col min="9733" max="9733" width="11" customWidth="1"/>
    <col min="9734" max="9734" width="12" customWidth="1"/>
    <col min="9735" max="9735" width="37" customWidth="1"/>
    <col min="9736" max="9736" width="29" customWidth="1"/>
    <col min="9737" max="9737" width="30" customWidth="1"/>
    <col min="9738" max="9738" width="27" customWidth="1"/>
    <col min="9739" max="9739" width="31" customWidth="1"/>
    <col min="9985" max="9985" width="13" customWidth="1"/>
    <col min="9986" max="9986" width="5" customWidth="1"/>
    <col min="9987" max="9987" width="6" customWidth="1"/>
    <col min="9988" max="9988" width="8" customWidth="1"/>
    <col min="9989" max="9989" width="11" customWidth="1"/>
    <col min="9990" max="9990" width="12" customWidth="1"/>
    <col min="9991" max="9991" width="37" customWidth="1"/>
    <col min="9992" max="9992" width="29" customWidth="1"/>
    <col min="9993" max="9993" width="30" customWidth="1"/>
    <col min="9994" max="9994" width="27" customWidth="1"/>
    <col min="9995" max="9995" width="31" customWidth="1"/>
    <col min="10241" max="10241" width="13" customWidth="1"/>
    <col min="10242" max="10242" width="5" customWidth="1"/>
    <col min="10243" max="10243" width="6" customWidth="1"/>
    <col min="10244" max="10244" width="8" customWidth="1"/>
    <col min="10245" max="10245" width="11" customWidth="1"/>
    <col min="10246" max="10246" width="12" customWidth="1"/>
    <col min="10247" max="10247" width="37" customWidth="1"/>
    <col min="10248" max="10248" width="29" customWidth="1"/>
    <col min="10249" max="10249" width="30" customWidth="1"/>
    <col min="10250" max="10250" width="27" customWidth="1"/>
    <col min="10251" max="10251" width="31" customWidth="1"/>
    <col min="10497" max="10497" width="13" customWidth="1"/>
    <col min="10498" max="10498" width="5" customWidth="1"/>
    <col min="10499" max="10499" width="6" customWidth="1"/>
    <col min="10500" max="10500" width="8" customWidth="1"/>
    <col min="10501" max="10501" width="11" customWidth="1"/>
    <col min="10502" max="10502" width="12" customWidth="1"/>
    <col min="10503" max="10503" width="37" customWidth="1"/>
    <col min="10504" max="10504" width="29" customWidth="1"/>
    <col min="10505" max="10505" width="30" customWidth="1"/>
    <col min="10506" max="10506" width="27" customWidth="1"/>
    <col min="10507" max="10507" width="31" customWidth="1"/>
    <col min="10753" max="10753" width="13" customWidth="1"/>
    <col min="10754" max="10754" width="5" customWidth="1"/>
    <col min="10755" max="10755" width="6" customWidth="1"/>
    <col min="10756" max="10756" width="8" customWidth="1"/>
    <col min="10757" max="10757" width="11" customWidth="1"/>
    <col min="10758" max="10758" width="12" customWidth="1"/>
    <col min="10759" max="10759" width="37" customWidth="1"/>
    <col min="10760" max="10760" width="29" customWidth="1"/>
    <col min="10761" max="10761" width="30" customWidth="1"/>
    <col min="10762" max="10762" width="27" customWidth="1"/>
    <col min="10763" max="10763" width="31" customWidth="1"/>
    <col min="11009" max="11009" width="13" customWidth="1"/>
    <col min="11010" max="11010" width="5" customWidth="1"/>
    <col min="11011" max="11011" width="6" customWidth="1"/>
    <col min="11012" max="11012" width="8" customWidth="1"/>
    <col min="11013" max="11013" width="11" customWidth="1"/>
    <col min="11014" max="11014" width="12" customWidth="1"/>
    <col min="11015" max="11015" width="37" customWidth="1"/>
    <col min="11016" max="11016" width="29" customWidth="1"/>
    <col min="11017" max="11017" width="30" customWidth="1"/>
    <col min="11018" max="11018" width="27" customWidth="1"/>
    <col min="11019" max="11019" width="31" customWidth="1"/>
    <col min="11265" max="11265" width="13" customWidth="1"/>
    <col min="11266" max="11266" width="5" customWidth="1"/>
    <col min="11267" max="11267" width="6" customWidth="1"/>
    <col min="11268" max="11268" width="8" customWidth="1"/>
    <col min="11269" max="11269" width="11" customWidth="1"/>
    <col min="11270" max="11270" width="12" customWidth="1"/>
    <col min="11271" max="11271" width="37" customWidth="1"/>
    <col min="11272" max="11272" width="29" customWidth="1"/>
    <col min="11273" max="11273" width="30" customWidth="1"/>
    <col min="11274" max="11274" width="27" customWidth="1"/>
    <col min="11275" max="11275" width="31" customWidth="1"/>
    <col min="11521" max="11521" width="13" customWidth="1"/>
    <col min="11522" max="11522" width="5" customWidth="1"/>
    <col min="11523" max="11523" width="6" customWidth="1"/>
    <col min="11524" max="11524" width="8" customWidth="1"/>
    <col min="11525" max="11525" width="11" customWidth="1"/>
    <col min="11526" max="11526" width="12" customWidth="1"/>
    <col min="11527" max="11527" width="37" customWidth="1"/>
    <col min="11528" max="11528" width="29" customWidth="1"/>
    <col min="11529" max="11529" width="30" customWidth="1"/>
    <col min="11530" max="11530" width="27" customWidth="1"/>
    <col min="11531" max="11531" width="31" customWidth="1"/>
    <col min="11777" max="11777" width="13" customWidth="1"/>
    <col min="11778" max="11778" width="5" customWidth="1"/>
    <col min="11779" max="11779" width="6" customWidth="1"/>
    <col min="11780" max="11780" width="8" customWidth="1"/>
    <col min="11781" max="11781" width="11" customWidth="1"/>
    <col min="11782" max="11782" width="12" customWidth="1"/>
    <col min="11783" max="11783" width="37" customWidth="1"/>
    <col min="11784" max="11784" width="29" customWidth="1"/>
    <col min="11785" max="11785" width="30" customWidth="1"/>
    <col min="11786" max="11786" width="27" customWidth="1"/>
    <col min="11787" max="11787" width="31" customWidth="1"/>
    <col min="12033" max="12033" width="13" customWidth="1"/>
    <col min="12034" max="12034" width="5" customWidth="1"/>
    <col min="12035" max="12035" width="6" customWidth="1"/>
    <col min="12036" max="12036" width="8" customWidth="1"/>
    <col min="12037" max="12037" width="11" customWidth="1"/>
    <col min="12038" max="12038" width="12" customWidth="1"/>
    <col min="12039" max="12039" width="37" customWidth="1"/>
    <col min="12040" max="12040" width="29" customWidth="1"/>
    <col min="12041" max="12041" width="30" customWidth="1"/>
    <col min="12042" max="12042" width="27" customWidth="1"/>
    <col min="12043" max="12043" width="31" customWidth="1"/>
    <col min="12289" max="12289" width="13" customWidth="1"/>
    <col min="12290" max="12290" width="5" customWidth="1"/>
    <col min="12291" max="12291" width="6" customWidth="1"/>
    <col min="12292" max="12292" width="8" customWidth="1"/>
    <col min="12293" max="12293" width="11" customWidth="1"/>
    <col min="12294" max="12294" width="12" customWidth="1"/>
    <col min="12295" max="12295" width="37" customWidth="1"/>
    <col min="12296" max="12296" width="29" customWidth="1"/>
    <col min="12297" max="12297" width="30" customWidth="1"/>
    <col min="12298" max="12298" width="27" customWidth="1"/>
    <col min="12299" max="12299" width="31" customWidth="1"/>
    <col min="12545" max="12545" width="13" customWidth="1"/>
    <col min="12546" max="12546" width="5" customWidth="1"/>
    <col min="12547" max="12547" width="6" customWidth="1"/>
    <col min="12548" max="12548" width="8" customWidth="1"/>
    <col min="12549" max="12549" width="11" customWidth="1"/>
    <col min="12550" max="12550" width="12" customWidth="1"/>
    <col min="12551" max="12551" width="37" customWidth="1"/>
    <col min="12552" max="12552" width="29" customWidth="1"/>
    <col min="12553" max="12553" width="30" customWidth="1"/>
    <col min="12554" max="12554" width="27" customWidth="1"/>
    <col min="12555" max="12555" width="31" customWidth="1"/>
    <col min="12801" max="12801" width="13" customWidth="1"/>
    <col min="12802" max="12802" width="5" customWidth="1"/>
    <col min="12803" max="12803" width="6" customWidth="1"/>
    <col min="12804" max="12804" width="8" customWidth="1"/>
    <col min="12805" max="12805" width="11" customWidth="1"/>
    <col min="12806" max="12806" width="12" customWidth="1"/>
    <col min="12807" max="12807" width="37" customWidth="1"/>
    <col min="12808" max="12808" width="29" customWidth="1"/>
    <col min="12809" max="12809" width="30" customWidth="1"/>
    <col min="12810" max="12810" width="27" customWidth="1"/>
    <col min="12811" max="12811" width="31" customWidth="1"/>
    <col min="13057" max="13057" width="13" customWidth="1"/>
    <col min="13058" max="13058" width="5" customWidth="1"/>
    <col min="13059" max="13059" width="6" customWidth="1"/>
    <col min="13060" max="13060" width="8" customWidth="1"/>
    <col min="13061" max="13061" width="11" customWidth="1"/>
    <col min="13062" max="13062" width="12" customWidth="1"/>
    <col min="13063" max="13063" width="37" customWidth="1"/>
    <col min="13064" max="13064" width="29" customWidth="1"/>
    <col min="13065" max="13065" width="30" customWidth="1"/>
    <col min="13066" max="13066" width="27" customWidth="1"/>
    <col min="13067" max="13067" width="31" customWidth="1"/>
    <col min="13313" max="13313" width="13" customWidth="1"/>
    <col min="13314" max="13314" width="5" customWidth="1"/>
    <col min="13315" max="13315" width="6" customWidth="1"/>
    <col min="13316" max="13316" width="8" customWidth="1"/>
    <col min="13317" max="13317" width="11" customWidth="1"/>
    <col min="13318" max="13318" width="12" customWidth="1"/>
    <col min="13319" max="13319" width="37" customWidth="1"/>
    <col min="13320" max="13320" width="29" customWidth="1"/>
    <col min="13321" max="13321" width="30" customWidth="1"/>
    <col min="13322" max="13322" width="27" customWidth="1"/>
    <col min="13323" max="13323" width="31" customWidth="1"/>
    <col min="13569" max="13569" width="13" customWidth="1"/>
    <col min="13570" max="13570" width="5" customWidth="1"/>
    <col min="13571" max="13571" width="6" customWidth="1"/>
    <col min="13572" max="13572" width="8" customWidth="1"/>
    <col min="13573" max="13573" width="11" customWidth="1"/>
    <col min="13574" max="13574" width="12" customWidth="1"/>
    <col min="13575" max="13575" width="37" customWidth="1"/>
    <col min="13576" max="13576" width="29" customWidth="1"/>
    <col min="13577" max="13577" width="30" customWidth="1"/>
    <col min="13578" max="13578" width="27" customWidth="1"/>
    <col min="13579" max="13579" width="31" customWidth="1"/>
    <col min="13825" max="13825" width="13" customWidth="1"/>
    <col min="13826" max="13826" width="5" customWidth="1"/>
    <col min="13827" max="13827" width="6" customWidth="1"/>
    <col min="13828" max="13828" width="8" customWidth="1"/>
    <col min="13829" max="13829" width="11" customWidth="1"/>
    <col min="13830" max="13830" width="12" customWidth="1"/>
    <col min="13831" max="13831" width="37" customWidth="1"/>
    <col min="13832" max="13832" width="29" customWidth="1"/>
    <col min="13833" max="13833" width="30" customWidth="1"/>
    <col min="13834" max="13834" width="27" customWidth="1"/>
    <col min="13835" max="13835" width="31" customWidth="1"/>
    <col min="14081" max="14081" width="13" customWidth="1"/>
    <col min="14082" max="14082" width="5" customWidth="1"/>
    <col min="14083" max="14083" width="6" customWidth="1"/>
    <col min="14084" max="14084" width="8" customWidth="1"/>
    <col min="14085" max="14085" width="11" customWidth="1"/>
    <col min="14086" max="14086" width="12" customWidth="1"/>
    <col min="14087" max="14087" width="37" customWidth="1"/>
    <col min="14088" max="14088" width="29" customWidth="1"/>
    <col min="14089" max="14089" width="30" customWidth="1"/>
    <col min="14090" max="14090" width="27" customWidth="1"/>
    <col min="14091" max="14091" width="31" customWidth="1"/>
    <col min="14337" max="14337" width="13" customWidth="1"/>
    <col min="14338" max="14338" width="5" customWidth="1"/>
    <col min="14339" max="14339" width="6" customWidth="1"/>
    <col min="14340" max="14340" width="8" customWidth="1"/>
    <col min="14341" max="14341" width="11" customWidth="1"/>
    <col min="14342" max="14342" width="12" customWidth="1"/>
    <col min="14343" max="14343" width="37" customWidth="1"/>
    <col min="14344" max="14344" width="29" customWidth="1"/>
    <col min="14345" max="14345" width="30" customWidth="1"/>
    <col min="14346" max="14346" width="27" customWidth="1"/>
    <col min="14347" max="14347" width="31" customWidth="1"/>
    <col min="14593" max="14593" width="13" customWidth="1"/>
    <col min="14594" max="14594" width="5" customWidth="1"/>
    <col min="14595" max="14595" width="6" customWidth="1"/>
    <col min="14596" max="14596" width="8" customWidth="1"/>
    <col min="14597" max="14597" width="11" customWidth="1"/>
    <col min="14598" max="14598" width="12" customWidth="1"/>
    <col min="14599" max="14599" width="37" customWidth="1"/>
    <col min="14600" max="14600" width="29" customWidth="1"/>
    <col min="14601" max="14601" width="30" customWidth="1"/>
    <col min="14602" max="14602" width="27" customWidth="1"/>
    <col min="14603" max="14603" width="31" customWidth="1"/>
    <col min="14849" max="14849" width="13" customWidth="1"/>
    <col min="14850" max="14850" width="5" customWidth="1"/>
    <col min="14851" max="14851" width="6" customWidth="1"/>
    <col min="14852" max="14852" width="8" customWidth="1"/>
    <col min="14853" max="14853" width="11" customWidth="1"/>
    <col min="14854" max="14854" width="12" customWidth="1"/>
    <col min="14855" max="14855" width="37" customWidth="1"/>
    <col min="14856" max="14856" width="29" customWidth="1"/>
    <col min="14857" max="14857" width="30" customWidth="1"/>
    <col min="14858" max="14858" width="27" customWidth="1"/>
    <col min="14859" max="14859" width="31" customWidth="1"/>
    <col min="15105" max="15105" width="13" customWidth="1"/>
    <col min="15106" max="15106" width="5" customWidth="1"/>
    <col min="15107" max="15107" width="6" customWidth="1"/>
    <col min="15108" max="15108" width="8" customWidth="1"/>
    <col min="15109" max="15109" width="11" customWidth="1"/>
    <col min="15110" max="15110" width="12" customWidth="1"/>
    <col min="15111" max="15111" width="37" customWidth="1"/>
    <col min="15112" max="15112" width="29" customWidth="1"/>
    <col min="15113" max="15113" width="30" customWidth="1"/>
    <col min="15114" max="15114" width="27" customWidth="1"/>
    <col min="15115" max="15115" width="31" customWidth="1"/>
    <col min="15361" max="15361" width="13" customWidth="1"/>
    <col min="15362" max="15362" width="5" customWidth="1"/>
    <col min="15363" max="15363" width="6" customWidth="1"/>
    <col min="15364" max="15364" width="8" customWidth="1"/>
    <col min="15365" max="15365" width="11" customWidth="1"/>
    <col min="15366" max="15366" width="12" customWidth="1"/>
    <col min="15367" max="15367" width="37" customWidth="1"/>
    <col min="15368" max="15368" width="29" customWidth="1"/>
    <col min="15369" max="15369" width="30" customWidth="1"/>
    <col min="15370" max="15370" width="27" customWidth="1"/>
    <col min="15371" max="15371" width="31" customWidth="1"/>
    <col min="15617" max="15617" width="13" customWidth="1"/>
    <col min="15618" max="15618" width="5" customWidth="1"/>
    <col min="15619" max="15619" width="6" customWidth="1"/>
    <col min="15620" max="15620" width="8" customWidth="1"/>
    <col min="15621" max="15621" width="11" customWidth="1"/>
    <col min="15622" max="15622" width="12" customWidth="1"/>
    <col min="15623" max="15623" width="37" customWidth="1"/>
    <col min="15624" max="15624" width="29" customWidth="1"/>
    <col min="15625" max="15625" width="30" customWidth="1"/>
    <col min="15626" max="15626" width="27" customWidth="1"/>
    <col min="15627" max="15627" width="31" customWidth="1"/>
    <col min="15873" max="15873" width="13" customWidth="1"/>
    <col min="15874" max="15874" width="5" customWidth="1"/>
    <col min="15875" max="15875" width="6" customWidth="1"/>
    <col min="15876" max="15876" width="8" customWidth="1"/>
    <col min="15877" max="15877" width="11" customWidth="1"/>
    <col min="15878" max="15878" width="12" customWidth="1"/>
    <col min="15879" max="15879" width="37" customWidth="1"/>
    <col min="15880" max="15880" width="29" customWidth="1"/>
    <col min="15881" max="15881" width="30" customWidth="1"/>
    <col min="15882" max="15882" width="27" customWidth="1"/>
    <col min="15883" max="15883" width="31" customWidth="1"/>
    <col min="16129" max="16129" width="13" customWidth="1"/>
    <col min="16130" max="16130" width="5" customWidth="1"/>
    <col min="16131" max="16131" width="6" customWidth="1"/>
    <col min="16132" max="16132" width="8" customWidth="1"/>
    <col min="16133" max="16133" width="11" customWidth="1"/>
    <col min="16134" max="16134" width="12" customWidth="1"/>
    <col min="16135" max="16135" width="37" customWidth="1"/>
    <col min="16136" max="16136" width="29" customWidth="1"/>
    <col min="16137" max="16137" width="30" customWidth="1"/>
    <col min="16138" max="16138" width="27" customWidth="1"/>
    <col min="16139" max="16139" width="31" customWidth="1"/>
  </cols>
  <sheetData>
    <row r="1" spans="1:11" ht="15.4" customHeight="1" x14ac:dyDescent="0.25">
      <c r="A1" s="371" t="s">
        <v>2433</v>
      </c>
      <c r="B1" s="371" t="s">
        <v>2434</v>
      </c>
      <c r="C1" s="371" t="s">
        <v>1021</v>
      </c>
      <c r="D1" s="371" t="s">
        <v>1023</v>
      </c>
      <c r="E1" s="371" t="s">
        <v>1025</v>
      </c>
      <c r="F1" s="371" t="s">
        <v>1030</v>
      </c>
      <c r="G1" s="371" t="s">
        <v>2435</v>
      </c>
      <c r="H1" s="371" t="s">
        <v>2436</v>
      </c>
      <c r="I1" s="371" t="s">
        <v>2437</v>
      </c>
      <c r="J1" s="371" t="s">
        <v>2438</v>
      </c>
      <c r="K1" s="371" t="s">
        <v>1026</v>
      </c>
    </row>
    <row r="2" spans="1:11" ht="16.7" customHeight="1" x14ac:dyDescent="0.25">
      <c r="A2" s="372" t="s">
        <v>1485</v>
      </c>
      <c r="B2" s="373">
        <v>0</v>
      </c>
      <c r="C2" s="371" t="s">
        <v>2439</v>
      </c>
      <c r="D2" s="372" t="s">
        <v>1486</v>
      </c>
      <c r="E2" s="372" t="s">
        <v>1488</v>
      </c>
      <c r="F2" s="371" t="s">
        <v>2439</v>
      </c>
      <c r="G2" s="374">
        <v>162281</v>
      </c>
      <c r="H2" s="374">
        <v>162281</v>
      </c>
      <c r="I2" s="374">
        <v>162281</v>
      </c>
      <c r="J2" s="374">
        <v>162281</v>
      </c>
      <c r="K2" s="372" t="s">
        <v>1489</v>
      </c>
    </row>
    <row r="3" spans="1:11" ht="16.7" customHeight="1" x14ac:dyDescent="0.25">
      <c r="A3" s="372" t="s">
        <v>1498</v>
      </c>
      <c r="B3" s="373">
        <v>0</v>
      </c>
      <c r="C3" s="371" t="s">
        <v>2439</v>
      </c>
      <c r="D3" s="372" t="s">
        <v>1499</v>
      </c>
      <c r="E3" s="372" t="s">
        <v>1501</v>
      </c>
      <c r="F3" s="371" t="s">
        <v>2439</v>
      </c>
      <c r="G3" s="374">
        <v>71333.289999999994</v>
      </c>
      <c r="H3" s="374">
        <v>71333.289999999994</v>
      </c>
      <c r="I3" s="374">
        <v>71333.289999999994</v>
      </c>
      <c r="J3" s="374">
        <v>71333.289999999994</v>
      </c>
      <c r="K3" s="372" t="s">
        <v>1502</v>
      </c>
    </row>
    <row r="4" spans="1:11" ht="16.7" customHeight="1" x14ac:dyDescent="0.25">
      <c r="A4" s="372" t="s">
        <v>1515</v>
      </c>
      <c r="B4" s="373">
        <v>0</v>
      </c>
      <c r="C4" s="371" t="s">
        <v>2439</v>
      </c>
      <c r="D4" s="372" t="s">
        <v>1499</v>
      </c>
      <c r="E4" s="372" t="s">
        <v>1187</v>
      </c>
      <c r="F4" s="371" t="s">
        <v>2439</v>
      </c>
      <c r="G4" s="374">
        <v>91374</v>
      </c>
      <c r="H4" s="374">
        <v>91374</v>
      </c>
      <c r="I4" s="374">
        <v>91374</v>
      </c>
      <c r="J4" s="374">
        <v>91374</v>
      </c>
      <c r="K4" s="372" t="s">
        <v>1188</v>
      </c>
    </row>
    <row r="5" spans="1:11" ht="16.7" customHeight="1" x14ac:dyDescent="0.25">
      <c r="A5" s="372" t="s">
        <v>1521</v>
      </c>
      <c r="B5" s="373">
        <v>0</v>
      </c>
      <c r="C5" s="371" t="s">
        <v>2439</v>
      </c>
      <c r="D5" s="372" t="s">
        <v>1499</v>
      </c>
      <c r="E5" s="372" t="s">
        <v>1522</v>
      </c>
      <c r="F5" s="371" t="s">
        <v>2439</v>
      </c>
      <c r="G5" s="374">
        <v>64545</v>
      </c>
      <c r="H5" s="374">
        <v>64545</v>
      </c>
      <c r="I5" s="374">
        <v>64545</v>
      </c>
      <c r="J5" s="374">
        <v>64545</v>
      </c>
      <c r="K5" s="372" t="s">
        <v>1523</v>
      </c>
    </row>
    <row r="6" spans="1:11" ht="16.7" customHeight="1" x14ac:dyDescent="0.25">
      <c r="A6" s="372" t="s">
        <v>1535</v>
      </c>
      <c r="B6" s="373">
        <v>0</v>
      </c>
      <c r="C6" s="371" t="s">
        <v>2439</v>
      </c>
      <c r="D6" s="372" t="s">
        <v>1499</v>
      </c>
      <c r="E6" s="372" t="s">
        <v>1536</v>
      </c>
      <c r="F6" s="371" t="s">
        <v>2439</v>
      </c>
      <c r="G6" s="374">
        <v>88536</v>
      </c>
      <c r="H6" s="374">
        <v>88536</v>
      </c>
      <c r="I6" s="374">
        <v>88536</v>
      </c>
      <c r="J6" s="374">
        <v>88536</v>
      </c>
      <c r="K6" s="372" t="s">
        <v>1537</v>
      </c>
    </row>
    <row r="7" spans="1:11" ht="16.7" customHeight="1" x14ac:dyDescent="0.25">
      <c r="A7" s="372" t="s">
        <v>1543</v>
      </c>
      <c r="B7" s="373">
        <v>0</v>
      </c>
      <c r="C7" s="371" t="s">
        <v>2439</v>
      </c>
      <c r="D7" s="372" t="s">
        <v>1499</v>
      </c>
      <c r="E7" s="372" t="s">
        <v>1544</v>
      </c>
      <c r="F7" s="371" t="s">
        <v>2439</v>
      </c>
      <c r="G7" s="374">
        <v>92299</v>
      </c>
      <c r="H7" s="374">
        <v>92299</v>
      </c>
      <c r="I7" s="374">
        <v>92299</v>
      </c>
      <c r="J7" s="374">
        <v>92299</v>
      </c>
      <c r="K7" s="372" t="s">
        <v>1545</v>
      </c>
    </row>
    <row r="8" spans="1:11" ht="16.7" customHeight="1" x14ac:dyDescent="0.25">
      <c r="A8" s="372" t="s">
        <v>1554</v>
      </c>
      <c r="B8" s="373">
        <v>0</v>
      </c>
      <c r="C8" s="371" t="s">
        <v>2439</v>
      </c>
      <c r="D8" s="372" t="s">
        <v>1486</v>
      </c>
      <c r="E8" s="372" t="s">
        <v>1555</v>
      </c>
      <c r="F8" s="371" t="s">
        <v>2439</v>
      </c>
      <c r="G8" s="374">
        <v>502815</v>
      </c>
      <c r="H8" s="374">
        <v>502815</v>
      </c>
      <c r="I8" s="374">
        <v>502815</v>
      </c>
      <c r="J8" s="374">
        <v>502815</v>
      </c>
      <c r="K8" s="372" t="s">
        <v>1556</v>
      </c>
    </row>
    <row r="9" spans="1:11" ht="16.7" customHeight="1" x14ac:dyDescent="0.25">
      <c r="A9" s="372" t="s">
        <v>1560</v>
      </c>
      <c r="B9" s="373">
        <v>0</v>
      </c>
      <c r="C9" s="371" t="s">
        <v>2439</v>
      </c>
      <c r="D9" s="372" t="s">
        <v>1486</v>
      </c>
      <c r="E9" s="372" t="s">
        <v>1555</v>
      </c>
      <c r="F9" s="371" t="s">
        <v>2439</v>
      </c>
      <c r="G9" s="374">
        <v>857160</v>
      </c>
      <c r="H9" s="374">
        <v>857160</v>
      </c>
      <c r="I9" s="374">
        <v>857160</v>
      </c>
      <c r="J9" s="374">
        <v>857160</v>
      </c>
      <c r="K9" s="372" t="s">
        <v>1556</v>
      </c>
    </row>
    <row r="10" spans="1:11" ht="16.7" customHeight="1" x14ac:dyDescent="0.25">
      <c r="A10" s="372" t="s">
        <v>1565</v>
      </c>
      <c r="B10" s="373">
        <v>0</v>
      </c>
      <c r="C10" s="371" t="s">
        <v>2439</v>
      </c>
      <c r="D10" s="372" t="s">
        <v>1486</v>
      </c>
      <c r="E10" s="372" t="s">
        <v>1555</v>
      </c>
      <c r="F10" s="371" t="s">
        <v>2439</v>
      </c>
      <c r="G10" s="374">
        <v>192819</v>
      </c>
      <c r="H10" s="374">
        <v>192819</v>
      </c>
      <c r="I10" s="374">
        <v>192819</v>
      </c>
      <c r="J10" s="374">
        <v>192819</v>
      </c>
      <c r="K10" s="372" t="s">
        <v>1556</v>
      </c>
    </row>
    <row r="11" spans="1:11" ht="16.7" customHeight="1" x14ac:dyDescent="0.25">
      <c r="A11" s="372" t="s">
        <v>1568</v>
      </c>
      <c r="B11" s="373">
        <v>0</v>
      </c>
      <c r="C11" s="371" t="s">
        <v>2439</v>
      </c>
      <c r="D11" s="372" t="s">
        <v>1486</v>
      </c>
      <c r="E11" s="372" t="s">
        <v>1555</v>
      </c>
      <c r="F11" s="371" t="s">
        <v>2439</v>
      </c>
      <c r="G11" s="374">
        <v>507075.43</v>
      </c>
      <c r="H11" s="374">
        <v>507075.43</v>
      </c>
      <c r="I11" s="374">
        <v>507075.43</v>
      </c>
      <c r="J11" s="374">
        <v>507075.43</v>
      </c>
      <c r="K11" s="372" t="s">
        <v>1556</v>
      </c>
    </row>
    <row r="12" spans="1:11" ht="16.7" customHeight="1" x14ac:dyDescent="0.25">
      <c r="A12" s="372" t="s">
        <v>1569</v>
      </c>
      <c r="B12" s="373">
        <v>0</v>
      </c>
      <c r="C12" s="371" t="s">
        <v>2439</v>
      </c>
      <c r="D12" s="372" t="s">
        <v>1486</v>
      </c>
      <c r="E12" s="372" t="s">
        <v>1555</v>
      </c>
      <c r="F12" s="371" t="s">
        <v>2439</v>
      </c>
      <c r="G12" s="374">
        <v>53963.41</v>
      </c>
      <c r="H12" s="374">
        <v>53963.41</v>
      </c>
      <c r="I12" s="374">
        <v>53963.41</v>
      </c>
      <c r="J12" s="374">
        <v>53963.41</v>
      </c>
      <c r="K12" s="372" t="s">
        <v>1556</v>
      </c>
    </row>
    <row r="13" spans="1:11" ht="16.7" customHeight="1" x14ac:dyDescent="0.25">
      <c r="A13" s="372" t="s">
        <v>1572</v>
      </c>
      <c r="B13" s="373">
        <v>0</v>
      </c>
      <c r="C13" s="371" t="s">
        <v>2439</v>
      </c>
      <c r="D13" s="372" t="s">
        <v>1486</v>
      </c>
      <c r="E13" s="372" t="s">
        <v>1555</v>
      </c>
      <c r="F13" s="371" t="s">
        <v>2439</v>
      </c>
      <c r="G13" s="374">
        <v>75867.53</v>
      </c>
      <c r="H13" s="374">
        <v>75867.53</v>
      </c>
      <c r="I13" s="374">
        <v>75867.53</v>
      </c>
      <c r="J13" s="374">
        <v>75867.53</v>
      </c>
      <c r="K13" s="372" t="s">
        <v>1556</v>
      </c>
    </row>
    <row r="14" spans="1:11" ht="16.7" customHeight="1" x14ac:dyDescent="0.25">
      <c r="A14" s="372" t="s">
        <v>1574</v>
      </c>
      <c r="B14" s="373">
        <v>0</v>
      </c>
      <c r="C14" s="371" t="s">
        <v>2439</v>
      </c>
      <c r="D14" s="372" t="s">
        <v>1575</v>
      </c>
      <c r="E14" s="372" t="s">
        <v>1577</v>
      </c>
      <c r="F14" s="371" t="s">
        <v>2439</v>
      </c>
      <c r="G14" s="374">
        <v>386615.95</v>
      </c>
      <c r="H14" s="374">
        <v>386615.95</v>
      </c>
      <c r="I14" s="374">
        <v>386615.95</v>
      </c>
      <c r="J14" s="374">
        <v>386615.95</v>
      </c>
      <c r="K14" s="372" t="s">
        <v>1578</v>
      </c>
    </row>
    <row r="15" spans="1:11" ht="16.7" customHeight="1" x14ac:dyDescent="0.25">
      <c r="A15" s="372" t="s">
        <v>1582</v>
      </c>
      <c r="B15" s="373">
        <v>0</v>
      </c>
      <c r="C15" s="371" t="s">
        <v>2439</v>
      </c>
      <c r="D15" s="372" t="s">
        <v>1486</v>
      </c>
      <c r="E15" s="372" t="s">
        <v>1583</v>
      </c>
      <c r="F15" s="371" t="s">
        <v>2439</v>
      </c>
      <c r="G15" s="374">
        <v>4326750.1399999997</v>
      </c>
      <c r="H15" s="374">
        <v>4326750.1399999997</v>
      </c>
      <c r="I15" s="374">
        <v>4326750.1399999997</v>
      </c>
      <c r="J15" s="374">
        <v>4326750.1399999997</v>
      </c>
      <c r="K15" s="372" t="s">
        <v>1584</v>
      </c>
    </row>
    <row r="16" spans="1:11" ht="16.7" customHeight="1" x14ac:dyDescent="0.25">
      <c r="A16" s="372" t="s">
        <v>1591</v>
      </c>
      <c r="B16" s="373">
        <v>0</v>
      </c>
      <c r="C16" s="371" t="s">
        <v>2439</v>
      </c>
      <c r="D16" s="372" t="s">
        <v>1499</v>
      </c>
      <c r="E16" s="372" t="s">
        <v>1592</v>
      </c>
      <c r="F16" s="371" t="s">
        <v>2439</v>
      </c>
      <c r="G16" s="374">
        <v>69500</v>
      </c>
      <c r="H16" s="374">
        <v>69500</v>
      </c>
      <c r="I16" s="374">
        <v>69500</v>
      </c>
      <c r="J16" s="374">
        <v>69500</v>
      </c>
      <c r="K16" s="372" t="s">
        <v>1593</v>
      </c>
    </row>
    <row r="17" spans="1:11" ht="16.7" customHeight="1" x14ac:dyDescent="0.25">
      <c r="A17" s="372" t="s">
        <v>1604</v>
      </c>
      <c r="B17" s="373">
        <v>0</v>
      </c>
      <c r="C17" s="371" t="s">
        <v>2439</v>
      </c>
      <c r="D17" s="372" t="s">
        <v>1605</v>
      </c>
      <c r="E17" s="372" t="s">
        <v>1607</v>
      </c>
      <c r="F17" s="371" t="s">
        <v>2439</v>
      </c>
      <c r="G17" s="374">
        <v>75000</v>
      </c>
      <c r="H17" s="374">
        <v>75000</v>
      </c>
      <c r="I17" s="374">
        <v>75000</v>
      </c>
      <c r="J17" s="374">
        <v>75000</v>
      </c>
      <c r="K17" s="372" t="s">
        <v>1608</v>
      </c>
    </row>
    <row r="18" spans="1:11" ht="16.7" customHeight="1" x14ac:dyDescent="0.25">
      <c r="A18" s="372" t="s">
        <v>1618</v>
      </c>
      <c r="B18" s="373">
        <v>0</v>
      </c>
      <c r="C18" s="371" t="s">
        <v>2439</v>
      </c>
      <c r="D18" s="372" t="s">
        <v>1499</v>
      </c>
      <c r="E18" s="372" t="s">
        <v>1619</v>
      </c>
      <c r="F18" s="371" t="s">
        <v>2439</v>
      </c>
      <c r="G18" s="374">
        <v>50000</v>
      </c>
      <c r="H18" s="374">
        <v>50000</v>
      </c>
      <c r="I18" s="374">
        <v>50000</v>
      </c>
      <c r="J18" s="374">
        <v>50000</v>
      </c>
      <c r="K18" s="372" t="s">
        <v>1620</v>
      </c>
    </row>
    <row r="19" spans="1:11" ht="16.7" customHeight="1" x14ac:dyDescent="0.25">
      <c r="A19" s="372" t="s">
        <v>1626</v>
      </c>
      <c r="B19" s="373">
        <v>0</v>
      </c>
      <c r="C19" s="371" t="s">
        <v>2439</v>
      </c>
      <c r="D19" s="372" t="s">
        <v>1499</v>
      </c>
      <c r="E19" s="372" t="s">
        <v>1627</v>
      </c>
      <c r="F19" s="371" t="s">
        <v>2439</v>
      </c>
      <c r="G19" s="374">
        <v>92543</v>
      </c>
      <c r="H19" s="374">
        <v>92543</v>
      </c>
      <c r="I19" s="374">
        <v>92543</v>
      </c>
      <c r="J19" s="374">
        <v>92543</v>
      </c>
      <c r="K19" s="372" t="s">
        <v>1628</v>
      </c>
    </row>
    <row r="20" spans="1:11" ht="16.7" customHeight="1" x14ac:dyDescent="0.25">
      <c r="A20" s="372" t="s">
        <v>1637</v>
      </c>
      <c r="B20" s="373">
        <v>0</v>
      </c>
      <c r="C20" s="371" t="s">
        <v>2439</v>
      </c>
      <c r="D20" s="372" t="s">
        <v>1486</v>
      </c>
      <c r="E20" s="372" t="s">
        <v>1638</v>
      </c>
      <c r="F20" s="371" t="s">
        <v>2439</v>
      </c>
      <c r="G20" s="374">
        <v>17022320.260000002</v>
      </c>
      <c r="H20" s="374">
        <v>17022320.260000002</v>
      </c>
      <c r="I20" s="374">
        <v>17022320.260000002</v>
      </c>
      <c r="J20" s="374">
        <v>17022320.260000002</v>
      </c>
      <c r="K20" s="372" t="s">
        <v>1639</v>
      </c>
    </row>
    <row r="21" spans="1:11" ht="16.7" customHeight="1" x14ac:dyDescent="0.25">
      <c r="A21" s="372" t="s">
        <v>1646</v>
      </c>
      <c r="B21" s="373">
        <v>0</v>
      </c>
      <c r="C21" s="371" t="s">
        <v>2439</v>
      </c>
      <c r="D21" s="372" t="s">
        <v>1113</v>
      </c>
      <c r="E21" s="372" t="s">
        <v>1647</v>
      </c>
      <c r="F21" s="371" t="s">
        <v>2439</v>
      </c>
      <c r="G21" s="374">
        <v>1606402</v>
      </c>
      <c r="H21" s="374">
        <v>1606402</v>
      </c>
      <c r="I21" s="374">
        <v>1606402</v>
      </c>
      <c r="J21" s="374">
        <v>1606402</v>
      </c>
      <c r="K21" s="372" t="s">
        <v>1648</v>
      </c>
    </row>
    <row r="22" spans="1:11" ht="16.7" customHeight="1" x14ac:dyDescent="0.25">
      <c r="A22" s="372" t="s">
        <v>1652</v>
      </c>
      <c r="B22" s="373">
        <v>0</v>
      </c>
      <c r="C22" s="371" t="s">
        <v>2439</v>
      </c>
      <c r="D22" s="372" t="s">
        <v>1113</v>
      </c>
      <c r="E22" s="372" t="s">
        <v>1653</v>
      </c>
      <c r="F22" s="371" t="s">
        <v>2440</v>
      </c>
      <c r="G22" s="374">
        <v>68903.27</v>
      </c>
      <c r="H22" s="374">
        <v>68903.27</v>
      </c>
      <c r="I22" s="374">
        <v>68903.27</v>
      </c>
      <c r="J22" s="374">
        <v>68903.27</v>
      </c>
      <c r="K22" s="372" t="s">
        <v>1654</v>
      </c>
    </row>
    <row r="23" spans="1:11" ht="16.7" customHeight="1" x14ac:dyDescent="0.25">
      <c r="A23" s="372" t="s">
        <v>1662</v>
      </c>
      <c r="B23" s="373">
        <v>0</v>
      </c>
      <c r="C23" s="371" t="s">
        <v>2439</v>
      </c>
      <c r="D23" s="372" t="s">
        <v>1113</v>
      </c>
      <c r="E23" s="372" t="s">
        <v>1663</v>
      </c>
      <c r="F23" s="371" t="s">
        <v>2439</v>
      </c>
      <c r="G23" s="374">
        <v>663371</v>
      </c>
      <c r="H23" s="374">
        <v>663371</v>
      </c>
      <c r="I23" s="374">
        <v>663371</v>
      </c>
      <c r="J23" s="374">
        <v>663371</v>
      </c>
      <c r="K23" s="372" t="s">
        <v>1664</v>
      </c>
    </row>
    <row r="24" spans="1:11" ht="16.7" customHeight="1" x14ac:dyDescent="0.25">
      <c r="A24" s="372" t="s">
        <v>1669</v>
      </c>
      <c r="B24" s="373">
        <v>0</v>
      </c>
      <c r="C24" s="371" t="s">
        <v>2439</v>
      </c>
      <c r="D24" s="372" t="s">
        <v>1370</v>
      </c>
      <c r="E24" s="372" t="s">
        <v>1501</v>
      </c>
      <c r="F24" s="371" t="s">
        <v>2439</v>
      </c>
      <c r="G24" s="374">
        <v>866310.69</v>
      </c>
      <c r="H24" s="374">
        <v>866310.69</v>
      </c>
      <c r="I24" s="374">
        <v>866310.69</v>
      </c>
      <c r="J24" s="374">
        <v>866310.69</v>
      </c>
      <c r="K24" s="372" t="s">
        <v>1502</v>
      </c>
    </row>
    <row r="25" spans="1:11" ht="16.7" customHeight="1" x14ac:dyDescent="0.25">
      <c r="A25" s="372" t="s">
        <v>1671</v>
      </c>
      <c r="B25" s="373">
        <v>0</v>
      </c>
      <c r="C25" s="371" t="s">
        <v>2439</v>
      </c>
      <c r="D25" s="372" t="s">
        <v>1113</v>
      </c>
      <c r="E25" s="372" t="s">
        <v>1647</v>
      </c>
      <c r="F25" s="371" t="s">
        <v>2439</v>
      </c>
      <c r="G25" s="374">
        <v>1544196.5</v>
      </c>
      <c r="H25" s="374">
        <v>1544196.5</v>
      </c>
      <c r="I25" s="374">
        <v>1544196.5</v>
      </c>
      <c r="J25" s="374">
        <v>1544196.5</v>
      </c>
      <c r="K25" s="372" t="s">
        <v>1648</v>
      </c>
    </row>
    <row r="26" spans="1:11" ht="16.7" customHeight="1" x14ac:dyDescent="0.25">
      <c r="A26" s="372" t="s">
        <v>1673</v>
      </c>
      <c r="B26" s="373">
        <v>0</v>
      </c>
      <c r="C26" s="371" t="s">
        <v>2439</v>
      </c>
      <c r="D26" s="372" t="s">
        <v>1113</v>
      </c>
      <c r="E26" s="372" t="s">
        <v>1647</v>
      </c>
      <c r="F26" s="371" t="s">
        <v>2439</v>
      </c>
      <c r="G26" s="374">
        <v>1957379.15</v>
      </c>
      <c r="H26" s="374">
        <v>1957379.15</v>
      </c>
      <c r="I26" s="374">
        <v>1957379.15</v>
      </c>
      <c r="J26" s="374">
        <v>1957379.15</v>
      </c>
      <c r="K26" s="372" t="s">
        <v>1648</v>
      </c>
    </row>
    <row r="27" spans="1:11" ht="16.7" customHeight="1" x14ac:dyDescent="0.25">
      <c r="A27" s="372" t="s">
        <v>1676</v>
      </c>
      <c r="B27" s="373">
        <v>0</v>
      </c>
      <c r="C27" s="371" t="s">
        <v>2439</v>
      </c>
      <c r="D27" s="372" t="s">
        <v>1499</v>
      </c>
      <c r="E27" s="372" t="s">
        <v>1619</v>
      </c>
      <c r="F27" s="371" t="s">
        <v>2439</v>
      </c>
      <c r="G27" s="374">
        <v>50000</v>
      </c>
      <c r="H27" s="374">
        <v>50000</v>
      </c>
      <c r="I27" s="374">
        <v>50000</v>
      </c>
      <c r="J27" s="374">
        <v>50000</v>
      </c>
      <c r="K27" s="372" t="s">
        <v>1620</v>
      </c>
    </row>
    <row r="28" spans="1:11" ht="16.7" customHeight="1" x14ac:dyDescent="0.25">
      <c r="A28" s="372" t="s">
        <v>1680</v>
      </c>
      <c r="B28" s="373">
        <v>0</v>
      </c>
      <c r="C28" s="371" t="s">
        <v>2439</v>
      </c>
      <c r="D28" s="372" t="s">
        <v>1197</v>
      </c>
      <c r="E28" s="372" t="s">
        <v>1681</v>
      </c>
      <c r="F28" s="371" t="s">
        <v>2439</v>
      </c>
      <c r="G28" s="374">
        <v>98044</v>
      </c>
      <c r="H28" s="374">
        <v>98044</v>
      </c>
      <c r="I28" s="374">
        <v>98044</v>
      </c>
      <c r="J28" s="374">
        <v>98044</v>
      </c>
      <c r="K28" s="372" t="s">
        <v>1682</v>
      </c>
    </row>
    <row r="29" spans="1:11" ht="16.7" customHeight="1" x14ac:dyDescent="0.25">
      <c r="A29" s="372" t="s">
        <v>1689</v>
      </c>
      <c r="B29" s="373">
        <v>0</v>
      </c>
      <c r="C29" s="371" t="s">
        <v>2439</v>
      </c>
      <c r="D29" s="372" t="s">
        <v>1499</v>
      </c>
      <c r="E29" s="372" t="s">
        <v>1690</v>
      </c>
      <c r="F29" s="371" t="s">
        <v>2439</v>
      </c>
      <c r="G29" s="374">
        <v>99290</v>
      </c>
      <c r="H29" s="374">
        <v>99290</v>
      </c>
      <c r="I29" s="374">
        <v>99290</v>
      </c>
      <c r="J29" s="374">
        <v>99290</v>
      </c>
      <c r="K29" s="372" t="s">
        <v>1691</v>
      </c>
    </row>
    <row r="30" spans="1:11" ht="16.7" customHeight="1" x14ac:dyDescent="0.25">
      <c r="A30" s="372" t="s">
        <v>1700</v>
      </c>
      <c r="B30" s="373">
        <v>0</v>
      </c>
      <c r="C30" s="371" t="s">
        <v>2439</v>
      </c>
      <c r="D30" s="372" t="s">
        <v>1486</v>
      </c>
      <c r="E30" s="372" t="s">
        <v>1284</v>
      </c>
      <c r="F30" s="371" t="s">
        <v>2439</v>
      </c>
      <c r="G30" s="374">
        <v>57937.14</v>
      </c>
      <c r="H30" s="374">
        <v>57937.14</v>
      </c>
      <c r="I30" s="374">
        <v>57937.14</v>
      </c>
      <c r="J30" s="374">
        <v>57937.14</v>
      </c>
      <c r="K30" s="372" t="s">
        <v>1285</v>
      </c>
    </row>
    <row r="31" spans="1:11" ht="16.7" customHeight="1" x14ac:dyDescent="0.25">
      <c r="A31" s="372" t="s">
        <v>1704</v>
      </c>
      <c r="B31" s="373">
        <v>0</v>
      </c>
      <c r="C31" s="371" t="s">
        <v>2439</v>
      </c>
      <c r="D31" s="372" t="s">
        <v>1113</v>
      </c>
      <c r="E31" s="372" t="s">
        <v>1705</v>
      </c>
      <c r="F31" s="371" t="s">
        <v>2439</v>
      </c>
      <c r="G31" s="374">
        <v>152623</v>
      </c>
      <c r="H31" s="374">
        <v>152623</v>
      </c>
      <c r="I31" s="374">
        <v>152623</v>
      </c>
      <c r="J31" s="374">
        <v>152623</v>
      </c>
      <c r="K31" s="372" t="s">
        <v>1706</v>
      </c>
    </row>
    <row r="32" spans="1:11" ht="16.7" customHeight="1" x14ac:dyDescent="0.25">
      <c r="A32" s="372" t="s">
        <v>1712</v>
      </c>
      <c r="B32" s="373">
        <v>0</v>
      </c>
      <c r="C32" s="371" t="s">
        <v>2439</v>
      </c>
      <c r="D32" s="372" t="s">
        <v>1197</v>
      </c>
      <c r="E32" s="372" t="s">
        <v>1713</v>
      </c>
      <c r="F32" s="371" t="s">
        <v>2439</v>
      </c>
      <c r="G32" s="374">
        <v>1279637.21</v>
      </c>
      <c r="H32" s="374">
        <v>1279637.21</v>
      </c>
      <c r="I32" s="374">
        <v>1279637.21</v>
      </c>
      <c r="J32" s="374">
        <v>1279637.21</v>
      </c>
      <c r="K32" s="372" t="s">
        <v>1714</v>
      </c>
    </row>
    <row r="33" spans="1:11" ht="16.7" customHeight="1" x14ac:dyDescent="0.25">
      <c r="A33" s="372" t="s">
        <v>1718</v>
      </c>
      <c r="B33" s="373">
        <v>0</v>
      </c>
      <c r="C33" s="371" t="s">
        <v>2439</v>
      </c>
      <c r="D33" s="372" t="s">
        <v>1499</v>
      </c>
      <c r="E33" s="372" t="s">
        <v>1713</v>
      </c>
      <c r="F33" s="371" t="s">
        <v>2439</v>
      </c>
      <c r="G33" s="374">
        <v>518926.71</v>
      </c>
      <c r="H33" s="374">
        <v>518926.71</v>
      </c>
      <c r="I33" s="374">
        <v>518926.71</v>
      </c>
      <c r="J33" s="374">
        <v>518926.71</v>
      </c>
      <c r="K33" s="372" t="s">
        <v>1714</v>
      </c>
    </row>
    <row r="34" spans="1:11" ht="16.7" customHeight="1" x14ac:dyDescent="0.25">
      <c r="A34" s="372" t="s">
        <v>1721</v>
      </c>
      <c r="B34" s="373">
        <v>0</v>
      </c>
      <c r="C34" s="371" t="s">
        <v>2439</v>
      </c>
      <c r="D34" s="372" t="s">
        <v>1486</v>
      </c>
      <c r="E34" s="372" t="s">
        <v>1722</v>
      </c>
      <c r="F34" s="371" t="s">
        <v>2439</v>
      </c>
      <c r="G34" s="374">
        <v>61079130</v>
      </c>
      <c r="H34" s="374">
        <v>61079130</v>
      </c>
      <c r="I34" s="374">
        <v>61079130</v>
      </c>
      <c r="J34" s="374">
        <v>61079130</v>
      </c>
      <c r="K34" s="372" t="s">
        <v>1723</v>
      </c>
    </row>
    <row r="35" spans="1:11" ht="16.7" customHeight="1" x14ac:dyDescent="0.25">
      <c r="A35" s="372" t="s">
        <v>1729</v>
      </c>
      <c r="B35" s="373">
        <v>0</v>
      </c>
      <c r="C35" s="371" t="s">
        <v>2439</v>
      </c>
      <c r="D35" s="372" t="s">
        <v>1499</v>
      </c>
      <c r="E35" s="372" t="s">
        <v>1619</v>
      </c>
      <c r="F35" s="371" t="s">
        <v>2439</v>
      </c>
      <c r="G35" s="374">
        <v>461000</v>
      </c>
      <c r="H35" s="374">
        <v>461000</v>
      </c>
      <c r="I35" s="374">
        <v>461000</v>
      </c>
      <c r="J35" s="374">
        <v>461000</v>
      </c>
      <c r="K35" s="372" t="s">
        <v>1620</v>
      </c>
    </row>
    <row r="36" spans="1:11" ht="16.7" customHeight="1" x14ac:dyDescent="0.25">
      <c r="A36" s="372" t="s">
        <v>1730</v>
      </c>
      <c r="B36" s="373">
        <v>0</v>
      </c>
      <c r="C36" s="371" t="s">
        <v>2439</v>
      </c>
      <c r="D36" s="372" t="s">
        <v>1113</v>
      </c>
      <c r="E36" s="372" t="s">
        <v>1731</v>
      </c>
      <c r="F36" s="371" t="s">
        <v>2439</v>
      </c>
      <c r="G36" s="374">
        <v>1787783</v>
      </c>
      <c r="H36" s="374">
        <v>1787783</v>
      </c>
      <c r="I36" s="374">
        <v>1787783</v>
      </c>
      <c r="J36" s="374">
        <v>1787783</v>
      </c>
      <c r="K36" s="372" t="s">
        <v>1732</v>
      </c>
    </row>
    <row r="37" spans="1:11" ht="16.7" customHeight="1" x14ac:dyDescent="0.25">
      <c r="A37" s="372" t="s">
        <v>1739</v>
      </c>
      <c r="B37" s="373">
        <v>0</v>
      </c>
      <c r="C37" s="371" t="s">
        <v>2439</v>
      </c>
      <c r="D37" s="372" t="s">
        <v>1499</v>
      </c>
      <c r="E37" s="372" t="s">
        <v>1647</v>
      </c>
      <c r="F37" s="371" t="s">
        <v>2439</v>
      </c>
      <c r="G37" s="374">
        <v>1990000</v>
      </c>
      <c r="H37" s="374">
        <v>1990000</v>
      </c>
      <c r="I37" s="374">
        <v>1990000</v>
      </c>
      <c r="J37" s="374">
        <v>1990000</v>
      </c>
      <c r="K37" s="372" t="s">
        <v>1648</v>
      </c>
    </row>
    <row r="38" spans="1:11" ht="16.7" customHeight="1" x14ac:dyDescent="0.25">
      <c r="A38" s="372" t="s">
        <v>1742</v>
      </c>
      <c r="B38" s="373">
        <v>0</v>
      </c>
      <c r="C38" s="371" t="s">
        <v>2439</v>
      </c>
      <c r="D38" s="372" t="s">
        <v>1499</v>
      </c>
      <c r="E38" s="372" t="s">
        <v>1743</v>
      </c>
      <c r="F38" s="371" t="s">
        <v>2439</v>
      </c>
      <c r="G38" s="374">
        <v>406009</v>
      </c>
      <c r="H38" s="374">
        <v>406009</v>
      </c>
      <c r="I38" s="374">
        <v>406009</v>
      </c>
      <c r="J38" s="374">
        <v>406009</v>
      </c>
      <c r="K38" s="372" t="s">
        <v>1744</v>
      </c>
    </row>
    <row r="39" spans="1:11" ht="16.7" customHeight="1" x14ac:dyDescent="0.25">
      <c r="A39" s="372" t="s">
        <v>1749</v>
      </c>
      <c r="B39" s="373">
        <v>0</v>
      </c>
      <c r="C39" s="371" t="s">
        <v>2439</v>
      </c>
      <c r="D39" s="372" t="s">
        <v>1750</v>
      </c>
      <c r="E39" s="372" t="s">
        <v>674</v>
      </c>
      <c r="F39" s="371" t="s">
        <v>2439</v>
      </c>
      <c r="G39" s="374">
        <v>240928.21</v>
      </c>
      <c r="H39" s="374">
        <v>240928.21</v>
      </c>
      <c r="I39" s="374">
        <v>240928.21</v>
      </c>
      <c r="J39" s="374">
        <v>240928.21</v>
      </c>
      <c r="K39" s="372" t="s">
        <v>1172</v>
      </c>
    </row>
    <row r="40" spans="1:11" ht="16.7" customHeight="1" x14ac:dyDescent="0.25">
      <c r="A40" s="372" t="s">
        <v>1753</v>
      </c>
      <c r="B40" s="373">
        <v>0</v>
      </c>
      <c r="C40" s="371" t="s">
        <v>2439</v>
      </c>
      <c r="D40" s="372" t="s">
        <v>1197</v>
      </c>
      <c r="E40" s="372" t="s">
        <v>1754</v>
      </c>
      <c r="F40" s="371" t="s">
        <v>2439</v>
      </c>
      <c r="G40" s="374">
        <v>546475.93999999994</v>
      </c>
      <c r="H40" s="374">
        <v>546475.93999999994</v>
      </c>
      <c r="I40" s="374">
        <v>546475.93999999994</v>
      </c>
      <c r="J40" s="374">
        <v>546475.93999999994</v>
      </c>
      <c r="K40" s="372" t="s">
        <v>1755</v>
      </c>
    </row>
    <row r="41" spans="1:11" ht="16.7" customHeight="1" x14ac:dyDescent="0.25">
      <c r="A41" s="372" t="s">
        <v>1761</v>
      </c>
      <c r="B41" s="373">
        <v>0</v>
      </c>
      <c r="C41" s="371" t="s">
        <v>2439</v>
      </c>
      <c r="D41" s="372" t="s">
        <v>1113</v>
      </c>
      <c r="E41" s="372" t="s">
        <v>1762</v>
      </c>
      <c r="F41" s="371" t="s">
        <v>2439</v>
      </c>
      <c r="G41" s="374">
        <v>1445426</v>
      </c>
      <c r="H41" s="374">
        <v>1445426</v>
      </c>
      <c r="I41" s="374">
        <v>1445426</v>
      </c>
      <c r="J41" s="374">
        <v>1445426</v>
      </c>
      <c r="K41" s="372" t="s">
        <v>1763</v>
      </c>
    </row>
    <row r="42" spans="1:11" ht="16.7" customHeight="1" x14ac:dyDescent="0.25">
      <c r="A42" s="372" t="s">
        <v>1771</v>
      </c>
      <c r="B42" s="373">
        <v>0</v>
      </c>
      <c r="C42" s="371" t="s">
        <v>2439</v>
      </c>
      <c r="D42" s="372" t="s">
        <v>1225</v>
      </c>
      <c r="E42" s="372" t="s">
        <v>1627</v>
      </c>
      <c r="F42" s="371" t="s">
        <v>2439</v>
      </c>
      <c r="G42" s="374">
        <v>2677709.83</v>
      </c>
      <c r="H42" s="374">
        <v>2677709.83</v>
      </c>
      <c r="I42" s="374">
        <v>2677709.83</v>
      </c>
      <c r="J42" s="374">
        <v>2677709.83</v>
      </c>
      <c r="K42" s="372" t="s">
        <v>1628</v>
      </c>
    </row>
    <row r="43" spans="1:11" ht="16.7" customHeight="1" x14ac:dyDescent="0.25">
      <c r="A43" s="372" t="s">
        <v>1776</v>
      </c>
      <c r="B43" s="373">
        <v>0</v>
      </c>
      <c r="C43" s="371" t="s">
        <v>2439</v>
      </c>
      <c r="D43" s="372" t="s">
        <v>1113</v>
      </c>
      <c r="E43" s="372" t="s">
        <v>1731</v>
      </c>
      <c r="F43" s="371" t="s">
        <v>2439</v>
      </c>
      <c r="G43" s="374">
        <v>2298797</v>
      </c>
      <c r="H43" s="374">
        <v>2298797</v>
      </c>
      <c r="I43" s="374">
        <v>2298797</v>
      </c>
      <c r="J43" s="374">
        <v>2298797</v>
      </c>
      <c r="K43" s="372" t="s">
        <v>1732</v>
      </c>
    </row>
    <row r="44" spans="1:11" ht="16.7" customHeight="1" x14ac:dyDescent="0.25">
      <c r="A44" s="372" t="s">
        <v>1777</v>
      </c>
      <c r="B44" s="373">
        <v>0</v>
      </c>
      <c r="C44" s="371" t="s">
        <v>2439</v>
      </c>
      <c r="D44" s="372" t="s">
        <v>1197</v>
      </c>
      <c r="E44" s="372" t="s">
        <v>1778</v>
      </c>
      <c r="F44" s="371" t="s">
        <v>2439</v>
      </c>
      <c r="G44" s="374">
        <v>188433.46</v>
      </c>
      <c r="H44" s="374">
        <v>188433.46</v>
      </c>
      <c r="I44" s="374">
        <v>188433.46</v>
      </c>
      <c r="J44" s="374">
        <v>188433.46</v>
      </c>
      <c r="K44" s="372" t="s">
        <v>1779</v>
      </c>
    </row>
    <row r="45" spans="1:11" ht="16.7" customHeight="1" x14ac:dyDescent="0.25">
      <c r="A45" s="372" t="s">
        <v>1785</v>
      </c>
      <c r="B45" s="373">
        <v>0</v>
      </c>
      <c r="C45" s="371" t="s">
        <v>2439</v>
      </c>
      <c r="D45" s="372" t="s">
        <v>1486</v>
      </c>
      <c r="E45" s="372" t="s">
        <v>1786</v>
      </c>
      <c r="F45" s="371" t="s">
        <v>2439</v>
      </c>
      <c r="G45" s="374">
        <v>308900.84999999998</v>
      </c>
      <c r="H45" s="374">
        <v>308900.84999999998</v>
      </c>
      <c r="I45" s="374">
        <v>308900.84999999998</v>
      </c>
      <c r="J45" s="374">
        <v>308900.84999999998</v>
      </c>
      <c r="K45" s="372" t="s">
        <v>1787</v>
      </c>
    </row>
    <row r="46" spans="1:11" ht="16.7" customHeight="1" x14ac:dyDescent="0.25">
      <c r="A46" s="372" t="s">
        <v>1794</v>
      </c>
      <c r="B46" s="373">
        <v>0</v>
      </c>
      <c r="C46" s="371" t="s">
        <v>2439</v>
      </c>
      <c r="D46" s="372" t="s">
        <v>1795</v>
      </c>
      <c r="E46" s="372" t="s">
        <v>1522</v>
      </c>
      <c r="F46" s="371" t="s">
        <v>2439</v>
      </c>
      <c r="G46" s="374">
        <v>141863.29</v>
      </c>
      <c r="H46" s="374">
        <v>141863.29</v>
      </c>
      <c r="I46" s="374">
        <v>141863.29</v>
      </c>
      <c r="J46" s="374">
        <v>141863.29</v>
      </c>
      <c r="K46" s="372" t="s">
        <v>1523</v>
      </c>
    </row>
    <row r="47" spans="1:11" ht="16.7" customHeight="1" x14ac:dyDescent="0.25">
      <c r="A47" s="372" t="s">
        <v>1797</v>
      </c>
      <c r="B47" s="373">
        <v>0</v>
      </c>
      <c r="C47" s="371" t="s">
        <v>2439</v>
      </c>
      <c r="D47" s="372" t="s">
        <v>1798</v>
      </c>
      <c r="E47" s="372" t="s">
        <v>1115</v>
      </c>
      <c r="F47" s="371" t="s">
        <v>2439</v>
      </c>
      <c r="G47" s="374">
        <v>69332.740000000005</v>
      </c>
      <c r="H47" s="374">
        <v>69332.740000000005</v>
      </c>
      <c r="I47" s="374">
        <v>69332.740000000005</v>
      </c>
      <c r="J47" s="374">
        <v>69332.740000000005</v>
      </c>
      <c r="K47" s="372" t="s">
        <v>1116</v>
      </c>
    </row>
    <row r="48" spans="1:11" ht="16.7" customHeight="1" x14ac:dyDescent="0.25">
      <c r="A48" s="372" t="s">
        <v>1803</v>
      </c>
      <c r="B48" s="373">
        <v>0</v>
      </c>
      <c r="C48" s="371" t="s">
        <v>2439</v>
      </c>
      <c r="D48" s="372" t="s">
        <v>1798</v>
      </c>
      <c r="E48" s="372" t="s">
        <v>1284</v>
      </c>
      <c r="F48" s="371" t="s">
        <v>2439</v>
      </c>
      <c r="G48" s="374">
        <v>76000</v>
      </c>
      <c r="H48" s="374">
        <v>76000</v>
      </c>
      <c r="I48" s="374">
        <v>76000</v>
      </c>
      <c r="J48" s="374">
        <v>76000</v>
      </c>
      <c r="K48" s="372" t="s">
        <v>1285</v>
      </c>
    </row>
    <row r="49" spans="1:11" ht="16.7" customHeight="1" x14ac:dyDescent="0.25">
      <c r="A49" s="372" t="s">
        <v>1807</v>
      </c>
      <c r="B49" s="373">
        <v>0</v>
      </c>
      <c r="C49" s="371" t="s">
        <v>2439</v>
      </c>
      <c r="D49" s="372" t="s">
        <v>1269</v>
      </c>
      <c r="E49" s="372" t="s">
        <v>1310</v>
      </c>
      <c r="F49" s="371" t="s">
        <v>2439</v>
      </c>
      <c r="G49" s="374">
        <v>242625.93</v>
      </c>
      <c r="H49" s="374">
        <v>242625.93</v>
      </c>
      <c r="I49" s="374">
        <v>242625.93</v>
      </c>
      <c r="J49" s="374">
        <v>242625.93</v>
      </c>
      <c r="K49" s="372" t="s">
        <v>1311</v>
      </c>
    </row>
    <row r="50" spans="1:11" ht="16.7" customHeight="1" x14ac:dyDescent="0.25">
      <c r="A50" s="372" t="s">
        <v>1812</v>
      </c>
      <c r="B50" s="373">
        <v>0</v>
      </c>
      <c r="C50" s="371" t="s">
        <v>2439</v>
      </c>
      <c r="D50" s="372" t="s">
        <v>1197</v>
      </c>
      <c r="E50" s="372" t="s">
        <v>1583</v>
      </c>
      <c r="F50" s="371" t="s">
        <v>2439</v>
      </c>
      <c r="G50" s="374">
        <v>83060</v>
      </c>
      <c r="H50" s="374">
        <v>83060</v>
      </c>
      <c r="I50" s="374">
        <v>83060</v>
      </c>
      <c r="J50" s="374">
        <v>83060</v>
      </c>
      <c r="K50" s="372" t="s">
        <v>1584</v>
      </c>
    </row>
    <row r="51" spans="1:11" ht="16.7" customHeight="1" x14ac:dyDescent="0.25">
      <c r="A51" s="372" t="s">
        <v>1815</v>
      </c>
      <c r="B51" s="373">
        <v>0</v>
      </c>
      <c r="C51" s="371" t="s">
        <v>2439</v>
      </c>
      <c r="D51" s="372" t="s">
        <v>1816</v>
      </c>
      <c r="E51" s="372" t="s">
        <v>1522</v>
      </c>
      <c r="F51" s="371" t="s">
        <v>2439</v>
      </c>
      <c r="G51" s="374">
        <v>17680.97</v>
      </c>
      <c r="H51" s="374">
        <v>17680.97</v>
      </c>
      <c r="I51" s="374">
        <v>17680.97</v>
      </c>
      <c r="J51" s="374">
        <v>17680.97</v>
      </c>
      <c r="K51" s="372" t="s">
        <v>1523</v>
      </c>
    </row>
    <row r="52" spans="1:11" ht="16.7" customHeight="1" x14ac:dyDescent="0.25">
      <c r="A52" s="372" t="s">
        <v>1819</v>
      </c>
      <c r="B52" s="373">
        <v>0</v>
      </c>
      <c r="C52" s="371" t="s">
        <v>2439</v>
      </c>
      <c r="D52" s="372" t="s">
        <v>1750</v>
      </c>
      <c r="E52" s="372" t="s">
        <v>1115</v>
      </c>
      <c r="F52" s="371" t="s">
        <v>2439</v>
      </c>
      <c r="G52" s="374">
        <v>587747.78</v>
      </c>
      <c r="H52" s="374">
        <v>587747.78</v>
      </c>
      <c r="I52" s="374">
        <v>587747.78</v>
      </c>
      <c r="J52" s="374">
        <v>587747.78</v>
      </c>
      <c r="K52" s="372" t="s">
        <v>1116</v>
      </c>
    </row>
    <row r="53" spans="1:11" ht="16.7" customHeight="1" x14ac:dyDescent="0.25">
      <c r="A53" s="372" t="s">
        <v>1822</v>
      </c>
      <c r="B53" s="373">
        <v>0</v>
      </c>
      <c r="C53" s="371" t="s">
        <v>2439</v>
      </c>
      <c r="D53" s="372" t="s">
        <v>1113</v>
      </c>
      <c r="E53" s="372" t="s">
        <v>1823</v>
      </c>
      <c r="F53" s="371" t="s">
        <v>2439</v>
      </c>
      <c r="G53" s="374">
        <v>129641</v>
      </c>
      <c r="H53" s="374">
        <v>129641</v>
      </c>
      <c r="I53" s="374">
        <v>129641</v>
      </c>
      <c r="J53" s="374">
        <v>129641</v>
      </c>
      <c r="K53" s="372" t="s">
        <v>1824</v>
      </c>
    </row>
    <row r="54" spans="1:11" ht="16.7" customHeight="1" x14ac:dyDescent="0.25">
      <c r="A54" s="372" t="s">
        <v>1832</v>
      </c>
      <c r="B54" s="373">
        <v>0</v>
      </c>
      <c r="C54" s="371" t="s">
        <v>2439</v>
      </c>
      <c r="D54" s="372" t="s">
        <v>1113</v>
      </c>
      <c r="E54" s="372" t="s">
        <v>1731</v>
      </c>
      <c r="F54" s="371" t="s">
        <v>2439</v>
      </c>
      <c r="G54" s="374">
        <v>734257</v>
      </c>
      <c r="H54" s="374">
        <v>734257</v>
      </c>
      <c r="I54" s="374">
        <v>734257</v>
      </c>
      <c r="J54" s="374">
        <v>734257</v>
      </c>
      <c r="K54" s="372" t="s">
        <v>1732</v>
      </c>
    </row>
    <row r="55" spans="1:11" ht="16.7" customHeight="1" x14ac:dyDescent="0.25">
      <c r="A55" s="372" t="s">
        <v>1833</v>
      </c>
      <c r="B55" s="373">
        <v>0</v>
      </c>
      <c r="C55" s="371" t="s">
        <v>2439</v>
      </c>
      <c r="D55" s="372" t="s">
        <v>1499</v>
      </c>
      <c r="E55" s="372" t="s">
        <v>1834</v>
      </c>
      <c r="F55" s="371" t="s">
        <v>2439</v>
      </c>
      <c r="G55" s="374">
        <v>304246</v>
      </c>
      <c r="H55" s="374">
        <v>304246</v>
      </c>
      <c r="I55" s="374">
        <v>304246</v>
      </c>
      <c r="J55" s="374">
        <v>304246</v>
      </c>
      <c r="K55" s="372" t="s">
        <v>1835</v>
      </c>
    </row>
    <row r="56" spans="1:11" ht="16.7" customHeight="1" x14ac:dyDescent="0.25">
      <c r="A56" s="372" t="s">
        <v>1841</v>
      </c>
      <c r="B56" s="373">
        <v>0</v>
      </c>
      <c r="C56" s="371" t="s">
        <v>2439</v>
      </c>
      <c r="D56" s="372" t="s">
        <v>1816</v>
      </c>
      <c r="E56" s="372" t="s">
        <v>1743</v>
      </c>
      <c r="F56" s="371" t="s">
        <v>2439</v>
      </c>
      <c r="G56" s="374">
        <v>208758</v>
      </c>
      <c r="H56" s="374">
        <v>208758</v>
      </c>
      <c r="I56" s="374">
        <v>208758</v>
      </c>
      <c r="J56" s="374">
        <v>208758</v>
      </c>
      <c r="K56" s="372" t="s">
        <v>1744</v>
      </c>
    </row>
    <row r="57" spans="1:11" ht="16.7" customHeight="1" x14ac:dyDescent="0.25">
      <c r="A57" s="372" t="s">
        <v>1843</v>
      </c>
      <c r="B57" s="373">
        <v>0</v>
      </c>
      <c r="C57" s="371" t="s">
        <v>2439</v>
      </c>
      <c r="D57" s="372" t="s">
        <v>1370</v>
      </c>
      <c r="E57" s="372" t="s">
        <v>1844</v>
      </c>
      <c r="F57" s="371" t="s">
        <v>2439</v>
      </c>
      <c r="G57" s="374">
        <v>158000</v>
      </c>
      <c r="H57" s="374">
        <v>158000</v>
      </c>
      <c r="I57" s="374">
        <v>158000</v>
      </c>
      <c r="J57" s="374">
        <v>158000</v>
      </c>
      <c r="K57" s="372" t="s">
        <v>1845</v>
      </c>
    </row>
    <row r="58" spans="1:11" ht="16.7" customHeight="1" x14ac:dyDescent="0.25">
      <c r="A58" s="372" t="s">
        <v>1855</v>
      </c>
      <c r="B58" s="373">
        <v>0</v>
      </c>
      <c r="C58" s="371" t="s">
        <v>2439</v>
      </c>
      <c r="D58" s="372" t="s">
        <v>1750</v>
      </c>
      <c r="E58" s="372" t="s">
        <v>1522</v>
      </c>
      <c r="F58" s="371" t="s">
        <v>2439</v>
      </c>
      <c r="G58" s="374">
        <v>576968.15</v>
      </c>
      <c r="H58" s="374">
        <v>576968.15</v>
      </c>
      <c r="I58" s="374">
        <v>576968.15</v>
      </c>
      <c r="J58" s="374">
        <v>576968.15</v>
      </c>
      <c r="K58" s="372" t="s">
        <v>1523</v>
      </c>
    </row>
    <row r="59" spans="1:11" ht="16.7" customHeight="1" x14ac:dyDescent="0.25">
      <c r="A59" s="372" t="s">
        <v>1856</v>
      </c>
      <c r="B59" s="373">
        <v>0</v>
      </c>
      <c r="C59" s="371" t="s">
        <v>2439</v>
      </c>
      <c r="D59" s="372" t="s">
        <v>1370</v>
      </c>
      <c r="E59" s="372" t="s">
        <v>1351</v>
      </c>
      <c r="F59" s="371" t="s">
        <v>2439</v>
      </c>
      <c r="G59" s="374">
        <v>193321.29</v>
      </c>
      <c r="H59" s="374">
        <v>193321.29</v>
      </c>
      <c r="I59" s="374">
        <v>193321.29</v>
      </c>
      <c r="J59" s="374">
        <v>193321.29</v>
      </c>
      <c r="K59" s="372" t="s">
        <v>1352</v>
      </c>
    </row>
    <row r="60" spans="1:11" ht="16.7" customHeight="1" x14ac:dyDescent="0.25">
      <c r="A60" s="372" t="s">
        <v>1863</v>
      </c>
      <c r="B60" s="373">
        <v>0</v>
      </c>
      <c r="C60" s="371" t="s">
        <v>2439</v>
      </c>
      <c r="D60" s="372" t="s">
        <v>1486</v>
      </c>
      <c r="E60" s="372" t="s">
        <v>1864</v>
      </c>
      <c r="F60" s="371" t="s">
        <v>2439</v>
      </c>
      <c r="G60" s="374">
        <v>200000</v>
      </c>
      <c r="H60" s="374">
        <v>200000</v>
      </c>
      <c r="I60" s="374">
        <v>200000</v>
      </c>
      <c r="J60" s="374">
        <v>200000</v>
      </c>
      <c r="K60" s="372" t="s">
        <v>1865</v>
      </c>
    </row>
    <row r="61" spans="1:11" ht="16.7" customHeight="1" x14ac:dyDescent="0.25">
      <c r="A61" s="372" t="s">
        <v>1871</v>
      </c>
      <c r="B61" s="373">
        <v>0</v>
      </c>
      <c r="C61" s="371" t="s">
        <v>2439</v>
      </c>
      <c r="D61" s="372" t="s">
        <v>1486</v>
      </c>
      <c r="E61" s="372" t="s">
        <v>1872</v>
      </c>
      <c r="F61" s="371" t="s">
        <v>2439</v>
      </c>
      <c r="G61" s="374">
        <v>536478</v>
      </c>
      <c r="H61" s="374">
        <v>536478</v>
      </c>
      <c r="I61" s="374">
        <v>536478</v>
      </c>
      <c r="J61" s="374">
        <v>536478</v>
      </c>
      <c r="K61" s="372" t="s">
        <v>2441</v>
      </c>
    </row>
    <row r="62" spans="1:11" ht="16.7" customHeight="1" x14ac:dyDescent="0.25">
      <c r="A62" s="372" t="s">
        <v>1878</v>
      </c>
      <c r="B62" s="373">
        <v>0</v>
      </c>
      <c r="C62" s="371" t="s">
        <v>2439</v>
      </c>
      <c r="D62" s="372" t="s">
        <v>1816</v>
      </c>
      <c r="E62" s="372" t="s">
        <v>1879</v>
      </c>
      <c r="F62" s="371" t="s">
        <v>2439</v>
      </c>
      <c r="G62" s="374">
        <v>164665</v>
      </c>
      <c r="H62" s="374">
        <v>164665</v>
      </c>
      <c r="I62" s="374">
        <v>164665</v>
      </c>
      <c r="J62" s="374">
        <v>164665</v>
      </c>
      <c r="K62" s="372" t="s">
        <v>1880</v>
      </c>
    </row>
    <row r="63" spans="1:11" ht="16.7" customHeight="1" x14ac:dyDescent="0.25">
      <c r="A63" s="372" t="s">
        <v>1885</v>
      </c>
      <c r="B63" s="373">
        <v>0</v>
      </c>
      <c r="C63" s="371" t="s">
        <v>2439</v>
      </c>
      <c r="D63" s="372" t="s">
        <v>1750</v>
      </c>
      <c r="E63" s="372" t="s">
        <v>1886</v>
      </c>
      <c r="F63" s="371" t="s">
        <v>2439</v>
      </c>
      <c r="G63" s="374">
        <v>899915.71</v>
      </c>
      <c r="H63" s="374">
        <v>899915.71</v>
      </c>
      <c r="I63" s="374">
        <v>899915.71</v>
      </c>
      <c r="J63" s="374">
        <v>899915.71</v>
      </c>
      <c r="K63" s="372" t="s">
        <v>1887</v>
      </c>
    </row>
    <row r="64" spans="1:11" ht="16.7" customHeight="1" x14ac:dyDescent="0.25">
      <c r="A64" s="372" t="s">
        <v>1894</v>
      </c>
      <c r="B64" s="373">
        <v>0</v>
      </c>
      <c r="C64" s="371" t="s">
        <v>2439</v>
      </c>
      <c r="D64" s="372" t="s">
        <v>1798</v>
      </c>
      <c r="E64" s="372" t="s">
        <v>1115</v>
      </c>
      <c r="F64" s="371" t="s">
        <v>2439</v>
      </c>
      <c r="G64" s="374">
        <v>54712.24</v>
      </c>
      <c r="H64" s="374">
        <v>54712.24</v>
      </c>
      <c r="I64" s="374">
        <v>54712.24</v>
      </c>
      <c r="J64" s="374">
        <v>54712.24</v>
      </c>
      <c r="K64" s="372" t="s">
        <v>1116</v>
      </c>
    </row>
    <row r="65" spans="1:11" ht="16.7" customHeight="1" x14ac:dyDescent="0.25">
      <c r="A65" s="372" t="s">
        <v>1895</v>
      </c>
      <c r="B65" s="373">
        <v>0</v>
      </c>
      <c r="C65" s="371" t="s">
        <v>2439</v>
      </c>
      <c r="D65" s="372" t="s">
        <v>1816</v>
      </c>
      <c r="E65" s="372" t="s">
        <v>1458</v>
      </c>
      <c r="F65" s="371" t="s">
        <v>2439</v>
      </c>
      <c r="G65" s="374">
        <v>93100</v>
      </c>
      <c r="H65" s="374">
        <v>93100</v>
      </c>
      <c r="I65" s="374">
        <v>93100</v>
      </c>
      <c r="J65" s="374">
        <v>93100</v>
      </c>
      <c r="K65" s="372" t="s">
        <v>2442</v>
      </c>
    </row>
    <row r="66" spans="1:11" ht="16.7" customHeight="1" x14ac:dyDescent="0.25">
      <c r="A66" s="372" t="s">
        <v>1896</v>
      </c>
      <c r="B66" s="373">
        <v>0</v>
      </c>
      <c r="C66" s="371" t="s">
        <v>2439</v>
      </c>
      <c r="D66" s="372" t="s">
        <v>1798</v>
      </c>
      <c r="E66" s="372" t="s">
        <v>1897</v>
      </c>
      <c r="F66" s="371" t="s">
        <v>2439</v>
      </c>
      <c r="G66" s="374">
        <v>97905.55</v>
      </c>
      <c r="H66" s="374">
        <v>97905.55</v>
      </c>
      <c r="I66" s="374">
        <v>97905.55</v>
      </c>
      <c r="J66" s="374">
        <v>97905.55</v>
      </c>
      <c r="K66" s="372" t="s">
        <v>1898</v>
      </c>
    </row>
    <row r="67" spans="1:11" ht="16.7" customHeight="1" x14ac:dyDescent="0.25">
      <c r="A67" s="372" t="s">
        <v>1903</v>
      </c>
      <c r="B67" s="373">
        <v>0</v>
      </c>
      <c r="C67" s="371" t="s">
        <v>2439</v>
      </c>
      <c r="D67" s="372" t="s">
        <v>1798</v>
      </c>
      <c r="E67" s="372" t="s">
        <v>1904</v>
      </c>
      <c r="F67" s="371" t="s">
        <v>2439</v>
      </c>
      <c r="G67" s="374">
        <v>94976</v>
      </c>
      <c r="H67" s="374">
        <v>94976</v>
      </c>
      <c r="I67" s="374">
        <v>94976</v>
      </c>
      <c r="J67" s="374">
        <v>94976</v>
      </c>
      <c r="K67" s="372" t="s">
        <v>1905</v>
      </c>
    </row>
    <row r="68" spans="1:11" ht="16.7" customHeight="1" x14ac:dyDescent="0.25">
      <c r="A68" s="372" t="s">
        <v>1910</v>
      </c>
      <c r="B68" s="373">
        <v>0</v>
      </c>
      <c r="C68" s="371" t="s">
        <v>2439</v>
      </c>
      <c r="D68" s="372" t="s">
        <v>1486</v>
      </c>
      <c r="E68" s="372" t="s">
        <v>1911</v>
      </c>
      <c r="F68" s="371" t="s">
        <v>2439</v>
      </c>
      <c r="G68" s="374">
        <v>85470</v>
      </c>
      <c r="H68" s="374">
        <v>85470</v>
      </c>
      <c r="I68" s="374">
        <v>85470</v>
      </c>
      <c r="J68" s="374">
        <v>85470</v>
      </c>
      <c r="K68" s="372" t="s">
        <v>2475</v>
      </c>
    </row>
    <row r="69" spans="1:11" ht="16.7" customHeight="1" x14ac:dyDescent="0.25">
      <c r="A69" s="372" t="s">
        <v>1916</v>
      </c>
      <c r="B69" s="373">
        <v>0</v>
      </c>
      <c r="C69" s="371" t="s">
        <v>2439</v>
      </c>
      <c r="D69" s="372" t="s">
        <v>1816</v>
      </c>
      <c r="E69" s="372" t="s">
        <v>1917</v>
      </c>
      <c r="F69" s="371" t="s">
        <v>2439</v>
      </c>
      <c r="G69" s="374">
        <v>109200</v>
      </c>
      <c r="H69" s="374">
        <v>109200</v>
      </c>
      <c r="I69" s="374">
        <v>109200</v>
      </c>
      <c r="J69" s="374">
        <v>109200</v>
      </c>
      <c r="K69" s="372" t="s">
        <v>1918</v>
      </c>
    </row>
    <row r="70" spans="1:11" ht="16.7" customHeight="1" x14ac:dyDescent="0.25">
      <c r="A70" s="372" t="s">
        <v>1922</v>
      </c>
      <c r="B70" s="373">
        <v>0</v>
      </c>
      <c r="C70" s="371" t="s">
        <v>2439</v>
      </c>
      <c r="D70" s="372" t="s">
        <v>1486</v>
      </c>
      <c r="E70" s="372" t="s">
        <v>1923</v>
      </c>
      <c r="F70" s="371" t="s">
        <v>2439</v>
      </c>
      <c r="G70" s="374">
        <v>56930.69</v>
      </c>
      <c r="H70" s="374">
        <v>56930.69</v>
      </c>
      <c r="I70" s="374">
        <v>56930.69</v>
      </c>
      <c r="J70" s="374">
        <v>56930.69</v>
      </c>
      <c r="K70" s="372" t="s">
        <v>1924</v>
      </c>
    </row>
    <row r="71" spans="1:11" ht="16.7" customHeight="1" x14ac:dyDescent="0.25">
      <c r="A71" s="372" t="s">
        <v>1931</v>
      </c>
      <c r="B71" s="373">
        <v>0</v>
      </c>
      <c r="C71" s="371" t="s">
        <v>2439</v>
      </c>
      <c r="D71" s="372" t="s">
        <v>1113</v>
      </c>
      <c r="E71" s="372" t="s">
        <v>1731</v>
      </c>
      <c r="F71" s="371" t="s">
        <v>2439</v>
      </c>
      <c r="G71" s="374">
        <v>3424260.43</v>
      </c>
      <c r="H71" s="374">
        <v>3424260.43</v>
      </c>
      <c r="I71" s="374">
        <v>3424260.43</v>
      </c>
      <c r="J71" s="374">
        <v>3424260.43</v>
      </c>
      <c r="K71" s="372" t="s">
        <v>1732</v>
      </c>
    </row>
    <row r="72" spans="1:11" ht="16.7" customHeight="1" x14ac:dyDescent="0.25">
      <c r="A72" s="372" t="s">
        <v>1932</v>
      </c>
      <c r="B72" s="373">
        <v>0</v>
      </c>
      <c r="C72" s="371" t="s">
        <v>2439</v>
      </c>
      <c r="D72" s="372" t="s">
        <v>1269</v>
      </c>
      <c r="E72" s="372" t="s">
        <v>1115</v>
      </c>
      <c r="F72" s="371" t="s">
        <v>2439</v>
      </c>
      <c r="G72" s="374">
        <v>250904.53</v>
      </c>
      <c r="H72" s="374">
        <v>250904.53</v>
      </c>
      <c r="I72" s="374">
        <v>250904.53</v>
      </c>
      <c r="J72" s="374">
        <v>250904.53</v>
      </c>
      <c r="K72" s="372" t="s">
        <v>1116</v>
      </c>
    </row>
    <row r="73" spans="1:11" ht="16.7" customHeight="1" x14ac:dyDescent="0.25">
      <c r="A73" s="372" t="s">
        <v>1934</v>
      </c>
      <c r="B73" s="373">
        <v>0</v>
      </c>
      <c r="C73" s="371" t="s">
        <v>2439</v>
      </c>
      <c r="D73" s="372" t="s">
        <v>1269</v>
      </c>
      <c r="E73" s="372" t="s">
        <v>1115</v>
      </c>
      <c r="F73" s="371" t="s">
        <v>2439</v>
      </c>
      <c r="G73" s="374">
        <v>67500</v>
      </c>
      <c r="H73" s="374">
        <v>67500</v>
      </c>
      <c r="I73" s="374">
        <v>67500</v>
      </c>
      <c r="J73" s="374">
        <v>67500</v>
      </c>
      <c r="K73" s="372" t="s">
        <v>1116</v>
      </c>
    </row>
    <row r="74" spans="1:11" ht="16.7" customHeight="1" x14ac:dyDescent="0.25">
      <c r="A74" s="372" t="s">
        <v>1936</v>
      </c>
      <c r="B74" s="373">
        <v>0</v>
      </c>
      <c r="C74" s="371" t="s">
        <v>2439</v>
      </c>
      <c r="D74" s="372" t="s">
        <v>1139</v>
      </c>
      <c r="E74" s="372" t="s">
        <v>1115</v>
      </c>
      <c r="F74" s="371" t="s">
        <v>2439</v>
      </c>
      <c r="G74" s="374">
        <v>298702.93</v>
      </c>
      <c r="H74" s="374">
        <v>298702.93</v>
      </c>
      <c r="I74" s="374">
        <v>298702.93</v>
      </c>
      <c r="J74" s="374">
        <v>298702.93</v>
      </c>
      <c r="K74" s="372" t="s">
        <v>1116</v>
      </c>
    </row>
    <row r="75" spans="1:11" ht="16.7" customHeight="1" x14ac:dyDescent="0.25">
      <c r="A75" s="372" t="s">
        <v>1110</v>
      </c>
      <c r="B75" s="373">
        <v>0</v>
      </c>
      <c r="C75" s="371" t="s">
        <v>2439</v>
      </c>
      <c r="D75" s="372" t="s">
        <v>1113</v>
      </c>
      <c r="E75" s="372" t="s">
        <v>1115</v>
      </c>
      <c r="F75" s="371" t="s">
        <v>2439</v>
      </c>
      <c r="G75" s="374">
        <v>281447.25</v>
      </c>
      <c r="H75" s="374">
        <v>281447.25</v>
      </c>
      <c r="I75" s="374">
        <v>281447.25</v>
      </c>
      <c r="J75" s="374">
        <v>281447.25</v>
      </c>
      <c r="K75" s="372" t="s">
        <v>1116</v>
      </c>
    </row>
    <row r="76" spans="1:11" ht="16.7" customHeight="1" x14ac:dyDescent="0.25">
      <c r="A76" s="372" t="s">
        <v>1939</v>
      </c>
      <c r="B76" s="373">
        <v>0</v>
      </c>
      <c r="C76" s="371" t="s">
        <v>2439</v>
      </c>
      <c r="D76" s="372" t="s">
        <v>1798</v>
      </c>
      <c r="E76" s="372" t="s">
        <v>1147</v>
      </c>
      <c r="F76" s="371" t="s">
        <v>2439</v>
      </c>
      <c r="G76" s="374">
        <v>503611.58</v>
      </c>
      <c r="H76" s="374">
        <v>503611.58</v>
      </c>
      <c r="I76" s="374">
        <v>503611.58</v>
      </c>
      <c r="J76" s="374">
        <v>503611.58</v>
      </c>
      <c r="K76" s="372" t="s">
        <v>1148</v>
      </c>
    </row>
    <row r="77" spans="1:11" ht="16.7" customHeight="1" x14ac:dyDescent="0.25">
      <c r="A77" s="372" t="s">
        <v>1940</v>
      </c>
      <c r="B77" s="373">
        <v>0</v>
      </c>
      <c r="C77" s="371" t="s">
        <v>2439</v>
      </c>
      <c r="D77" s="372" t="s">
        <v>1798</v>
      </c>
      <c r="E77" s="372" t="s">
        <v>1115</v>
      </c>
      <c r="F77" s="371" t="s">
        <v>2439</v>
      </c>
      <c r="G77" s="374">
        <v>1056583.6799999999</v>
      </c>
      <c r="H77" s="374">
        <v>1056583.6799999999</v>
      </c>
      <c r="I77" s="374">
        <v>1056583.6799999999</v>
      </c>
      <c r="J77" s="374">
        <v>1056583.6799999999</v>
      </c>
      <c r="K77" s="372" t="s">
        <v>1116</v>
      </c>
    </row>
    <row r="78" spans="1:11" ht="16.7" customHeight="1" x14ac:dyDescent="0.25">
      <c r="A78" s="372" t="s">
        <v>1941</v>
      </c>
      <c r="B78" s="373">
        <v>0</v>
      </c>
      <c r="C78" s="371" t="s">
        <v>2439</v>
      </c>
      <c r="D78" s="372" t="s">
        <v>1798</v>
      </c>
      <c r="E78" s="372" t="s">
        <v>1162</v>
      </c>
      <c r="F78" s="371" t="s">
        <v>2439</v>
      </c>
      <c r="G78" s="374">
        <v>388322.51</v>
      </c>
      <c r="H78" s="374">
        <v>388322.51</v>
      </c>
      <c r="I78" s="374">
        <v>388322.51</v>
      </c>
      <c r="J78" s="374">
        <v>388322.51</v>
      </c>
      <c r="K78" s="372" t="s">
        <v>1163</v>
      </c>
    </row>
    <row r="79" spans="1:11" ht="16.7" customHeight="1" x14ac:dyDescent="0.25">
      <c r="A79" s="372" t="s">
        <v>1944</v>
      </c>
      <c r="B79" s="373">
        <v>0</v>
      </c>
      <c r="C79" s="371" t="s">
        <v>2439</v>
      </c>
      <c r="D79" s="372" t="s">
        <v>1269</v>
      </c>
      <c r="E79" s="372" t="s">
        <v>1945</v>
      </c>
      <c r="F79" s="371" t="s">
        <v>2439</v>
      </c>
      <c r="G79" s="374">
        <v>127684.47</v>
      </c>
      <c r="H79" s="374">
        <v>127684.47</v>
      </c>
      <c r="I79" s="374">
        <v>127684.47</v>
      </c>
      <c r="J79" s="374">
        <v>127684.47</v>
      </c>
      <c r="K79" s="372" t="s">
        <v>1946</v>
      </c>
    </row>
    <row r="80" spans="1:11" ht="16.7" customHeight="1" x14ac:dyDescent="0.25">
      <c r="A80" s="372" t="s">
        <v>1955</v>
      </c>
      <c r="B80" s="373">
        <v>0</v>
      </c>
      <c r="C80" s="371" t="s">
        <v>2439</v>
      </c>
      <c r="D80" s="372" t="s">
        <v>1113</v>
      </c>
      <c r="E80" s="372" t="s">
        <v>1956</v>
      </c>
      <c r="F80" s="371" t="s">
        <v>2439</v>
      </c>
      <c r="G80" s="374">
        <v>130202.99</v>
      </c>
      <c r="H80" s="374">
        <v>130202.99</v>
      </c>
      <c r="I80" s="374">
        <v>130202.99</v>
      </c>
      <c r="J80" s="374">
        <v>130202.99</v>
      </c>
      <c r="K80" s="372" t="s">
        <v>1957</v>
      </c>
    </row>
    <row r="81" spans="1:11" ht="16.7" customHeight="1" x14ac:dyDescent="0.25">
      <c r="A81" s="372" t="s">
        <v>1963</v>
      </c>
      <c r="B81" s="373">
        <v>0</v>
      </c>
      <c r="C81" s="371" t="s">
        <v>2439</v>
      </c>
      <c r="D81" s="372" t="s">
        <v>1499</v>
      </c>
      <c r="E81" s="372" t="s">
        <v>1964</v>
      </c>
      <c r="F81" s="371" t="s">
        <v>2439</v>
      </c>
      <c r="G81" s="374">
        <v>203451.9</v>
      </c>
      <c r="H81" s="374">
        <v>203451.9</v>
      </c>
      <c r="I81" s="374">
        <v>203451.9</v>
      </c>
      <c r="J81" s="374">
        <v>203451.9</v>
      </c>
      <c r="K81" s="372" t="s">
        <v>1965</v>
      </c>
    </row>
    <row r="82" spans="1:11" ht="16.7" customHeight="1" x14ac:dyDescent="0.25">
      <c r="A82" s="372" t="s">
        <v>1972</v>
      </c>
      <c r="B82" s="373">
        <v>0</v>
      </c>
      <c r="C82" s="371" t="s">
        <v>2439</v>
      </c>
      <c r="D82" s="372" t="s">
        <v>1973</v>
      </c>
      <c r="E82" s="372" t="s">
        <v>1975</v>
      </c>
      <c r="F82" s="371" t="s">
        <v>2439</v>
      </c>
      <c r="G82" s="374">
        <v>231780</v>
      </c>
      <c r="H82" s="374">
        <v>231780</v>
      </c>
      <c r="I82" s="374">
        <v>231780</v>
      </c>
      <c r="J82" s="374">
        <v>231780</v>
      </c>
      <c r="K82" s="372" t="s">
        <v>1976</v>
      </c>
    </row>
    <row r="83" spans="1:11" ht="16.7" customHeight="1" x14ac:dyDescent="0.25">
      <c r="A83" s="372" t="s">
        <v>1984</v>
      </c>
      <c r="B83" s="373">
        <v>0</v>
      </c>
      <c r="C83" s="371" t="s">
        <v>2439</v>
      </c>
      <c r="D83" s="372" t="s">
        <v>1370</v>
      </c>
      <c r="E83" s="372" t="s">
        <v>1351</v>
      </c>
      <c r="F83" s="371" t="s">
        <v>2440</v>
      </c>
      <c r="G83" s="374">
        <v>69883.98</v>
      </c>
      <c r="H83" s="374">
        <v>69883.98</v>
      </c>
      <c r="I83" s="374">
        <v>69883.98</v>
      </c>
      <c r="J83" s="374">
        <v>69883.98</v>
      </c>
      <c r="K83" s="372" t="s">
        <v>1352</v>
      </c>
    </row>
    <row r="84" spans="1:11" ht="16.7" customHeight="1" x14ac:dyDescent="0.25">
      <c r="A84" s="372" t="s">
        <v>1987</v>
      </c>
      <c r="B84" s="373">
        <v>0</v>
      </c>
      <c r="C84" s="371" t="s">
        <v>2439</v>
      </c>
      <c r="D84" s="372" t="s">
        <v>1113</v>
      </c>
      <c r="E84" s="372" t="s">
        <v>1988</v>
      </c>
      <c r="F84" s="371" t="s">
        <v>2439</v>
      </c>
      <c r="G84" s="374">
        <v>163164</v>
      </c>
      <c r="H84" s="374">
        <v>163164</v>
      </c>
      <c r="I84" s="374">
        <v>163164</v>
      </c>
      <c r="J84" s="374">
        <v>163164</v>
      </c>
      <c r="K84" s="372" t="s">
        <v>1989</v>
      </c>
    </row>
    <row r="85" spans="1:11" ht="16.7" customHeight="1" x14ac:dyDescent="0.25">
      <c r="A85" s="372" t="s">
        <v>1995</v>
      </c>
      <c r="B85" s="373">
        <v>0</v>
      </c>
      <c r="C85" s="371" t="s">
        <v>2439</v>
      </c>
      <c r="D85" s="372" t="s">
        <v>1113</v>
      </c>
      <c r="E85" s="372" t="s">
        <v>1996</v>
      </c>
      <c r="F85" s="371" t="s">
        <v>2439</v>
      </c>
      <c r="G85" s="374">
        <v>2289579.5499999998</v>
      </c>
      <c r="H85" s="374">
        <v>2289579.5499999998</v>
      </c>
      <c r="I85" s="374">
        <v>2289579.5499999998</v>
      </c>
      <c r="J85" s="374">
        <v>2289579.5499999998</v>
      </c>
      <c r="K85" s="372" t="s">
        <v>1997</v>
      </c>
    </row>
    <row r="86" spans="1:11" ht="16.7" customHeight="1" x14ac:dyDescent="0.25">
      <c r="A86" s="372" t="s">
        <v>2003</v>
      </c>
      <c r="B86" s="373">
        <v>0</v>
      </c>
      <c r="C86" s="371" t="s">
        <v>2439</v>
      </c>
      <c r="D86" s="372" t="s">
        <v>1197</v>
      </c>
      <c r="E86" s="372" t="s">
        <v>2004</v>
      </c>
      <c r="F86" s="371" t="s">
        <v>2439</v>
      </c>
      <c r="G86" s="374">
        <v>227521</v>
      </c>
      <c r="H86" s="374">
        <v>227521</v>
      </c>
      <c r="I86" s="374">
        <v>227521</v>
      </c>
      <c r="J86" s="374">
        <v>227521</v>
      </c>
      <c r="K86" s="372" t="s">
        <v>2005</v>
      </c>
    </row>
    <row r="87" spans="1:11" ht="16.7" customHeight="1" x14ac:dyDescent="0.25">
      <c r="A87" s="372" t="s">
        <v>2011</v>
      </c>
      <c r="B87" s="373">
        <v>0</v>
      </c>
      <c r="C87" s="371" t="s">
        <v>2439</v>
      </c>
      <c r="D87" s="372" t="s">
        <v>1499</v>
      </c>
      <c r="E87" s="372" t="s">
        <v>2012</v>
      </c>
      <c r="F87" s="371" t="s">
        <v>2439</v>
      </c>
      <c r="G87" s="374">
        <v>969484.64</v>
      </c>
      <c r="H87" s="374">
        <v>969484.64</v>
      </c>
      <c r="I87" s="374">
        <v>969484.64</v>
      </c>
      <c r="J87" s="374">
        <v>969484.64</v>
      </c>
      <c r="K87" s="372" t="s">
        <v>2013</v>
      </c>
    </row>
    <row r="88" spans="1:11" ht="16.7" customHeight="1" x14ac:dyDescent="0.25">
      <c r="A88" s="372" t="s">
        <v>2018</v>
      </c>
      <c r="B88" s="373">
        <v>0</v>
      </c>
      <c r="C88" s="371" t="s">
        <v>2439</v>
      </c>
      <c r="D88" s="372" t="s">
        <v>1113</v>
      </c>
      <c r="E88" s="372" t="s">
        <v>2019</v>
      </c>
      <c r="F88" s="371" t="s">
        <v>2439</v>
      </c>
      <c r="G88" s="374">
        <v>284304</v>
      </c>
      <c r="H88" s="374">
        <v>284304</v>
      </c>
      <c r="I88" s="374">
        <v>284304</v>
      </c>
      <c r="J88" s="374">
        <v>284304</v>
      </c>
      <c r="K88" s="372" t="s">
        <v>2020</v>
      </c>
    </row>
    <row r="89" spans="1:11" ht="16.7" customHeight="1" x14ac:dyDescent="0.25">
      <c r="A89" s="372" t="s">
        <v>2025</v>
      </c>
      <c r="B89" s="373">
        <v>0</v>
      </c>
      <c r="C89" s="371" t="s">
        <v>2439</v>
      </c>
      <c r="D89" s="372" t="s">
        <v>1499</v>
      </c>
      <c r="E89" s="372" t="s">
        <v>1964</v>
      </c>
      <c r="F89" s="371" t="s">
        <v>2439</v>
      </c>
      <c r="G89" s="374">
        <v>465072</v>
      </c>
      <c r="H89" s="374">
        <v>465072</v>
      </c>
      <c r="I89" s="374">
        <v>465072</v>
      </c>
      <c r="J89" s="374">
        <v>465072</v>
      </c>
      <c r="K89" s="372" t="s">
        <v>1965</v>
      </c>
    </row>
    <row r="90" spans="1:11" ht="16.7" customHeight="1" x14ac:dyDescent="0.25">
      <c r="A90" s="372" t="s">
        <v>2027</v>
      </c>
      <c r="B90" s="373">
        <v>0</v>
      </c>
      <c r="C90" s="371" t="s">
        <v>2439</v>
      </c>
      <c r="D90" s="372" t="s">
        <v>1370</v>
      </c>
      <c r="E90" s="372" t="s">
        <v>1458</v>
      </c>
      <c r="F90" s="371" t="s">
        <v>2439</v>
      </c>
      <c r="G90" s="374">
        <v>61328.76</v>
      </c>
      <c r="H90" s="374">
        <v>61328.76</v>
      </c>
      <c r="I90" s="374">
        <v>61328.76</v>
      </c>
      <c r="J90" s="374">
        <v>61328.76</v>
      </c>
      <c r="K90" s="372" t="s">
        <v>2442</v>
      </c>
    </row>
    <row r="91" spans="1:11" ht="16.7" customHeight="1" x14ac:dyDescent="0.25">
      <c r="A91" s="372" t="s">
        <v>2028</v>
      </c>
      <c r="B91" s="373">
        <v>0</v>
      </c>
      <c r="C91" s="371" t="s">
        <v>2439</v>
      </c>
      <c r="D91" s="372" t="s">
        <v>1113</v>
      </c>
      <c r="E91" s="372" t="s">
        <v>1879</v>
      </c>
      <c r="F91" s="371" t="s">
        <v>2439</v>
      </c>
      <c r="G91" s="374">
        <v>285921.5</v>
      </c>
      <c r="H91" s="374">
        <v>285922</v>
      </c>
      <c r="I91" s="374">
        <v>285921.5</v>
      </c>
      <c r="J91" s="374">
        <v>285921.5</v>
      </c>
      <c r="K91" s="372" t="s">
        <v>1880</v>
      </c>
    </row>
    <row r="92" spans="1:11" ht="16.7" customHeight="1" x14ac:dyDescent="0.25">
      <c r="A92" s="372" t="s">
        <v>2029</v>
      </c>
      <c r="B92" s="373">
        <v>0</v>
      </c>
      <c r="C92" s="371" t="s">
        <v>2439</v>
      </c>
      <c r="D92" s="372" t="s">
        <v>1486</v>
      </c>
      <c r="E92" s="372" t="s">
        <v>1115</v>
      </c>
      <c r="F92" s="371" t="s">
        <v>2439</v>
      </c>
      <c r="G92" s="374">
        <v>200000</v>
      </c>
      <c r="H92" s="374">
        <v>200000</v>
      </c>
      <c r="I92" s="374">
        <v>200000</v>
      </c>
      <c r="J92" s="374">
        <v>200000</v>
      </c>
      <c r="K92" s="372" t="s">
        <v>1116</v>
      </c>
    </row>
    <row r="93" spans="1:11" ht="16.7" customHeight="1" x14ac:dyDescent="0.25">
      <c r="A93" s="372" t="s">
        <v>2033</v>
      </c>
      <c r="B93" s="373">
        <v>0</v>
      </c>
      <c r="C93" s="371" t="s">
        <v>2439</v>
      </c>
      <c r="D93" s="372" t="s">
        <v>1750</v>
      </c>
      <c r="E93" s="372" t="s">
        <v>1886</v>
      </c>
      <c r="F93" s="371" t="s">
        <v>2439</v>
      </c>
      <c r="G93" s="374">
        <v>3012971.96</v>
      </c>
      <c r="H93" s="374">
        <v>3012971.96</v>
      </c>
      <c r="I93" s="374">
        <v>3012971.96</v>
      </c>
      <c r="J93" s="374">
        <v>3012971.96</v>
      </c>
      <c r="K93" s="372" t="s">
        <v>1887</v>
      </c>
    </row>
    <row r="94" spans="1:11" ht="16.7" customHeight="1" x14ac:dyDescent="0.25">
      <c r="A94" s="372" t="s">
        <v>2036</v>
      </c>
      <c r="B94" s="373">
        <v>0</v>
      </c>
      <c r="C94" s="371" t="s">
        <v>2439</v>
      </c>
      <c r="D94" s="372" t="s">
        <v>1499</v>
      </c>
      <c r="E94" s="372" t="s">
        <v>2037</v>
      </c>
      <c r="F94" s="371" t="s">
        <v>2439</v>
      </c>
      <c r="G94" s="374">
        <v>102529.15</v>
      </c>
      <c r="H94" s="374">
        <v>102529.15</v>
      </c>
      <c r="I94" s="374">
        <v>102529.15</v>
      </c>
      <c r="J94" s="374">
        <v>102529.15</v>
      </c>
      <c r="K94" s="372" t="s">
        <v>2038</v>
      </c>
    </row>
    <row r="95" spans="1:11" ht="16.7" customHeight="1" x14ac:dyDescent="0.25">
      <c r="A95" s="372" t="s">
        <v>2046</v>
      </c>
      <c r="B95" s="373">
        <v>0</v>
      </c>
      <c r="C95" s="371" t="s">
        <v>2439</v>
      </c>
      <c r="D95" s="372" t="s">
        <v>1816</v>
      </c>
      <c r="E95" s="372" t="s">
        <v>2047</v>
      </c>
      <c r="F95" s="371" t="s">
        <v>2439</v>
      </c>
      <c r="G95" s="374">
        <v>47935</v>
      </c>
      <c r="H95" s="374">
        <v>47935</v>
      </c>
      <c r="I95" s="374">
        <v>47935</v>
      </c>
      <c r="J95" s="374">
        <v>47935</v>
      </c>
      <c r="K95" s="372" t="s">
        <v>2048</v>
      </c>
    </row>
    <row r="96" spans="1:11" ht="16.7" customHeight="1" x14ac:dyDescent="0.25">
      <c r="A96" s="372" t="s">
        <v>2056</v>
      </c>
      <c r="B96" s="373">
        <v>0</v>
      </c>
      <c r="C96" s="371" t="s">
        <v>2439</v>
      </c>
      <c r="D96" s="372" t="s">
        <v>1816</v>
      </c>
      <c r="E96" s="372" t="s">
        <v>2057</v>
      </c>
      <c r="F96" s="371" t="s">
        <v>2439</v>
      </c>
      <c r="G96" s="374">
        <v>171836.73</v>
      </c>
      <c r="H96" s="374">
        <v>171836.73</v>
      </c>
      <c r="I96" s="374">
        <v>171836.73</v>
      </c>
      <c r="J96" s="374">
        <v>171836.73</v>
      </c>
      <c r="K96" s="372" t="s">
        <v>2058</v>
      </c>
    </row>
    <row r="97" spans="1:11" ht="16.7" customHeight="1" x14ac:dyDescent="0.25">
      <c r="A97" s="372" t="s">
        <v>2063</v>
      </c>
      <c r="B97" s="373">
        <v>0</v>
      </c>
      <c r="C97" s="371" t="s">
        <v>2439</v>
      </c>
      <c r="D97" s="372" t="s">
        <v>1499</v>
      </c>
      <c r="E97" s="372" t="s">
        <v>2064</v>
      </c>
      <c r="F97" s="371" t="s">
        <v>2440</v>
      </c>
      <c r="G97" s="374">
        <v>56325.69</v>
      </c>
      <c r="H97" s="374">
        <v>56325.69</v>
      </c>
      <c r="I97" s="374">
        <v>56325.69</v>
      </c>
      <c r="J97" s="374">
        <v>56325.69</v>
      </c>
      <c r="K97" s="372" t="s">
        <v>2065</v>
      </c>
    </row>
    <row r="98" spans="1:11" ht="16.7" customHeight="1" x14ac:dyDescent="0.25">
      <c r="A98" s="372" t="s">
        <v>2073</v>
      </c>
      <c r="B98" s="373">
        <v>0</v>
      </c>
      <c r="C98" s="371" t="s">
        <v>2439</v>
      </c>
      <c r="D98" s="372" t="s">
        <v>1113</v>
      </c>
      <c r="E98" s="372" t="s">
        <v>1911</v>
      </c>
      <c r="F98" s="371" t="s">
        <v>2439</v>
      </c>
      <c r="G98" s="374">
        <v>146000</v>
      </c>
      <c r="H98" s="374">
        <v>146000</v>
      </c>
      <c r="I98" s="374">
        <v>146000</v>
      </c>
      <c r="J98" s="374">
        <v>146000</v>
      </c>
      <c r="K98" s="372" t="s">
        <v>2475</v>
      </c>
    </row>
    <row r="99" spans="1:11" ht="16.7" customHeight="1" x14ac:dyDescent="0.25">
      <c r="A99" s="372" t="s">
        <v>2074</v>
      </c>
      <c r="B99" s="373">
        <v>0</v>
      </c>
      <c r="C99" s="371" t="s">
        <v>2439</v>
      </c>
      <c r="D99" s="372" t="s">
        <v>1816</v>
      </c>
      <c r="E99" s="372" t="s">
        <v>1147</v>
      </c>
      <c r="F99" s="371" t="s">
        <v>2439</v>
      </c>
      <c r="G99" s="374">
        <v>80000</v>
      </c>
      <c r="H99" s="374">
        <v>80000</v>
      </c>
      <c r="I99" s="374">
        <v>80000</v>
      </c>
      <c r="J99" s="374">
        <v>80000</v>
      </c>
      <c r="K99" s="372" t="s">
        <v>1148</v>
      </c>
    </row>
    <row r="100" spans="1:11" ht="16.7" customHeight="1" x14ac:dyDescent="0.25">
      <c r="A100" s="372" t="s">
        <v>2076</v>
      </c>
      <c r="B100" s="373">
        <v>0</v>
      </c>
      <c r="C100" s="371" t="s">
        <v>2439</v>
      </c>
      <c r="D100" s="372" t="s">
        <v>1269</v>
      </c>
      <c r="E100" s="372" t="s">
        <v>1458</v>
      </c>
      <c r="F100" s="371" t="s">
        <v>2439</v>
      </c>
      <c r="G100" s="374">
        <v>80844.66</v>
      </c>
      <c r="H100" s="374">
        <v>80844.66</v>
      </c>
      <c r="I100" s="374">
        <v>80844.66</v>
      </c>
      <c r="J100" s="374">
        <v>80844.66</v>
      </c>
      <c r="K100" s="372" t="s">
        <v>2442</v>
      </c>
    </row>
    <row r="101" spans="1:11" ht="16.7" customHeight="1" x14ac:dyDescent="0.25">
      <c r="A101" s="372" t="s">
        <v>2077</v>
      </c>
      <c r="B101" s="373">
        <v>0</v>
      </c>
      <c r="C101" s="371" t="s">
        <v>2439</v>
      </c>
      <c r="D101" s="372" t="s">
        <v>1269</v>
      </c>
      <c r="E101" s="372" t="s">
        <v>1458</v>
      </c>
      <c r="F101" s="371" t="s">
        <v>2439</v>
      </c>
      <c r="G101" s="374">
        <v>47952.800000000003</v>
      </c>
      <c r="H101" s="374">
        <v>47952.800000000003</v>
      </c>
      <c r="I101" s="374">
        <v>47952.800000000003</v>
      </c>
      <c r="J101" s="374">
        <v>47952.800000000003</v>
      </c>
      <c r="K101" s="372" t="s">
        <v>2442</v>
      </c>
    </row>
    <row r="102" spans="1:11" ht="16.7" customHeight="1" x14ac:dyDescent="0.25">
      <c r="A102" s="372" t="s">
        <v>2079</v>
      </c>
      <c r="B102" s="373">
        <v>0</v>
      </c>
      <c r="C102" s="371" t="s">
        <v>2439</v>
      </c>
      <c r="D102" s="372" t="s">
        <v>1269</v>
      </c>
      <c r="E102" s="372" t="s">
        <v>1458</v>
      </c>
      <c r="F102" s="371" t="s">
        <v>2439</v>
      </c>
      <c r="G102" s="374">
        <v>97845.02</v>
      </c>
      <c r="H102" s="374">
        <v>97845.03</v>
      </c>
      <c r="I102" s="374">
        <v>97845.02</v>
      </c>
      <c r="J102" s="374">
        <v>97845.02</v>
      </c>
      <c r="K102" s="372" t="s">
        <v>2442</v>
      </c>
    </row>
    <row r="103" spans="1:11" ht="16.7" customHeight="1" x14ac:dyDescent="0.25">
      <c r="A103" s="372" t="s">
        <v>1476</v>
      </c>
      <c r="B103" s="373">
        <v>0</v>
      </c>
      <c r="C103" s="371" t="s">
        <v>2439</v>
      </c>
      <c r="D103" s="372" t="s">
        <v>1113</v>
      </c>
      <c r="E103" s="372" t="s">
        <v>1458</v>
      </c>
      <c r="F103" s="371" t="s">
        <v>2439</v>
      </c>
      <c r="G103" s="374">
        <v>89659.91</v>
      </c>
      <c r="H103" s="374">
        <v>89659.91</v>
      </c>
      <c r="I103" s="374">
        <v>89659.91</v>
      </c>
      <c r="J103" s="374">
        <v>89659.91</v>
      </c>
      <c r="K103" s="372" t="s">
        <v>2442</v>
      </c>
    </row>
    <row r="104" spans="1:11" ht="16.7" customHeight="1" x14ac:dyDescent="0.25">
      <c r="A104" s="372" t="s">
        <v>2083</v>
      </c>
      <c r="B104" s="373">
        <v>0</v>
      </c>
      <c r="C104" s="371" t="s">
        <v>2439</v>
      </c>
      <c r="D104" s="372" t="s">
        <v>1269</v>
      </c>
      <c r="E104" s="372" t="s">
        <v>1115</v>
      </c>
      <c r="F104" s="371" t="s">
        <v>2439</v>
      </c>
      <c r="G104" s="374">
        <v>579886.92000000004</v>
      </c>
      <c r="H104" s="374">
        <v>579886.92000000004</v>
      </c>
      <c r="I104" s="374">
        <v>579886.92000000004</v>
      </c>
      <c r="J104" s="374">
        <v>579886.92000000004</v>
      </c>
      <c r="K104" s="372" t="s">
        <v>1116</v>
      </c>
    </row>
    <row r="105" spans="1:11" ht="16.7" customHeight="1" x14ac:dyDescent="0.25">
      <c r="A105" s="372" t="s">
        <v>2085</v>
      </c>
      <c r="B105" s="373">
        <v>0</v>
      </c>
      <c r="C105" s="371" t="s">
        <v>2439</v>
      </c>
      <c r="D105" s="372" t="s">
        <v>1486</v>
      </c>
      <c r="E105" s="372" t="s">
        <v>1115</v>
      </c>
      <c r="F105" s="371" t="s">
        <v>2439</v>
      </c>
      <c r="G105" s="374">
        <v>654120.38</v>
      </c>
      <c r="H105" s="374">
        <v>654120.38</v>
      </c>
      <c r="I105" s="374">
        <v>654120.38</v>
      </c>
      <c r="J105" s="374">
        <v>654120.38</v>
      </c>
      <c r="K105" s="372" t="s">
        <v>1116</v>
      </c>
    </row>
    <row r="106" spans="1:11" ht="16.7" customHeight="1" x14ac:dyDescent="0.25">
      <c r="A106" s="372" t="s">
        <v>2087</v>
      </c>
      <c r="B106" s="373">
        <v>0</v>
      </c>
      <c r="C106" s="371" t="s">
        <v>2439</v>
      </c>
      <c r="D106" s="372" t="s">
        <v>1269</v>
      </c>
      <c r="E106" s="372" t="s">
        <v>1115</v>
      </c>
      <c r="F106" s="371" t="s">
        <v>2439</v>
      </c>
      <c r="G106" s="374">
        <v>761442.72</v>
      </c>
      <c r="H106" s="374">
        <v>761442.72</v>
      </c>
      <c r="I106" s="374">
        <v>761442.72</v>
      </c>
      <c r="J106" s="374">
        <v>761442.72</v>
      </c>
      <c r="K106" s="372" t="s">
        <v>1116</v>
      </c>
    </row>
    <row r="107" spans="1:11" ht="16.7" customHeight="1" x14ac:dyDescent="0.25">
      <c r="A107" s="372" t="s">
        <v>2088</v>
      </c>
      <c r="B107" s="373">
        <v>0</v>
      </c>
      <c r="C107" s="371" t="s">
        <v>2439</v>
      </c>
      <c r="D107" s="372" t="s">
        <v>1269</v>
      </c>
      <c r="E107" s="372" t="s">
        <v>1115</v>
      </c>
      <c r="F107" s="371" t="s">
        <v>2439</v>
      </c>
      <c r="G107" s="374">
        <v>5588</v>
      </c>
      <c r="H107" s="374">
        <v>5588</v>
      </c>
      <c r="I107" s="374">
        <v>5588</v>
      </c>
      <c r="J107" s="374">
        <v>5588</v>
      </c>
      <c r="K107" s="372" t="s">
        <v>1116</v>
      </c>
    </row>
    <row r="108" spans="1:11" ht="16.7" customHeight="1" x14ac:dyDescent="0.25">
      <c r="A108" s="372" t="s">
        <v>2090</v>
      </c>
      <c r="B108" s="373">
        <v>0</v>
      </c>
      <c r="C108" s="371" t="s">
        <v>2439</v>
      </c>
      <c r="D108" s="372" t="s">
        <v>1139</v>
      </c>
      <c r="E108" s="372" t="s">
        <v>1115</v>
      </c>
      <c r="F108" s="371" t="s">
        <v>2439</v>
      </c>
      <c r="G108" s="374">
        <v>793774.85</v>
      </c>
      <c r="H108" s="374">
        <v>793774.85</v>
      </c>
      <c r="I108" s="374">
        <v>793774.85</v>
      </c>
      <c r="J108" s="374">
        <v>793774.85</v>
      </c>
      <c r="K108" s="372" t="s">
        <v>1116</v>
      </c>
    </row>
    <row r="109" spans="1:11" ht="16.7" customHeight="1" x14ac:dyDescent="0.25">
      <c r="A109" s="372" t="s">
        <v>1141</v>
      </c>
      <c r="B109" s="373">
        <v>0</v>
      </c>
      <c r="C109" s="371" t="s">
        <v>2439</v>
      </c>
      <c r="D109" s="372" t="s">
        <v>1113</v>
      </c>
      <c r="E109" s="372" t="s">
        <v>1115</v>
      </c>
      <c r="F109" s="371" t="s">
        <v>2439</v>
      </c>
      <c r="G109" s="374">
        <v>698138.28</v>
      </c>
      <c r="H109" s="374">
        <v>698138.28</v>
      </c>
      <c r="I109" s="374">
        <v>698138.28</v>
      </c>
      <c r="J109" s="374">
        <v>698138.28</v>
      </c>
      <c r="K109" s="372" t="s">
        <v>1116</v>
      </c>
    </row>
    <row r="110" spans="1:11" ht="16.7" customHeight="1" x14ac:dyDescent="0.25">
      <c r="A110" s="372" t="s">
        <v>2091</v>
      </c>
      <c r="B110" s="373">
        <v>0</v>
      </c>
      <c r="C110" s="371" t="s">
        <v>2439</v>
      </c>
      <c r="D110" s="372" t="s">
        <v>1443</v>
      </c>
      <c r="E110" s="372" t="s">
        <v>1147</v>
      </c>
      <c r="F110" s="371" t="s">
        <v>2439</v>
      </c>
      <c r="G110" s="374">
        <v>259054.65</v>
      </c>
      <c r="H110" s="374">
        <v>259054.65</v>
      </c>
      <c r="I110" s="374">
        <v>259054.65</v>
      </c>
      <c r="J110" s="374">
        <v>259054.65</v>
      </c>
      <c r="K110" s="372" t="s">
        <v>1148</v>
      </c>
    </row>
    <row r="111" spans="1:11" ht="16.7" customHeight="1" x14ac:dyDescent="0.25">
      <c r="A111" s="372" t="s">
        <v>2093</v>
      </c>
      <c r="B111" s="373">
        <v>0</v>
      </c>
      <c r="C111" s="371" t="s">
        <v>2439</v>
      </c>
      <c r="D111" s="372" t="s">
        <v>1269</v>
      </c>
      <c r="E111" s="372" t="s">
        <v>1162</v>
      </c>
      <c r="F111" s="371" t="s">
        <v>2439</v>
      </c>
      <c r="G111" s="374">
        <v>161770.51999999999</v>
      </c>
      <c r="H111" s="374">
        <v>161770.51999999999</v>
      </c>
      <c r="I111" s="374">
        <v>161770.51999999999</v>
      </c>
      <c r="J111" s="374">
        <v>161770.51999999999</v>
      </c>
      <c r="K111" s="372" t="s">
        <v>1163</v>
      </c>
    </row>
    <row r="112" spans="1:11" ht="16.7" customHeight="1" x14ac:dyDescent="0.25">
      <c r="A112" s="372" t="s">
        <v>2094</v>
      </c>
      <c r="B112" s="373">
        <v>0</v>
      </c>
      <c r="C112" s="371" t="s">
        <v>2439</v>
      </c>
      <c r="D112" s="372" t="s">
        <v>1486</v>
      </c>
      <c r="E112" s="372" t="s">
        <v>1731</v>
      </c>
      <c r="F112" s="371" t="s">
        <v>2439</v>
      </c>
      <c r="G112" s="374">
        <v>529855</v>
      </c>
      <c r="H112" s="374">
        <v>529855</v>
      </c>
      <c r="I112" s="374">
        <v>529855</v>
      </c>
      <c r="J112" s="374">
        <v>529855</v>
      </c>
      <c r="K112" s="372" t="s">
        <v>1732</v>
      </c>
    </row>
    <row r="113" spans="1:11" ht="16.7" customHeight="1" x14ac:dyDescent="0.25">
      <c r="A113" s="372" t="s">
        <v>2096</v>
      </c>
      <c r="B113" s="373">
        <v>0</v>
      </c>
      <c r="C113" s="371" t="s">
        <v>2439</v>
      </c>
      <c r="D113" s="372" t="s">
        <v>1499</v>
      </c>
      <c r="E113" s="372" t="s">
        <v>1647</v>
      </c>
      <c r="F113" s="371" t="s">
        <v>2439</v>
      </c>
      <c r="G113" s="374">
        <v>658796</v>
      </c>
      <c r="H113" s="374">
        <v>658796</v>
      </c>
      <c r="I113" s="374">
        <v>658796</v>
      </c>
      <c r="J113" s="374">
        <v>658796</v>
      </c>
      <c r="K113" s="372" t="s">
        <v>1648</v>
      </c>
    </row>
    <row r="114" spans="1:11" ht="16.7" customHeight="1" x14ac:dyDescent="0.25">
      <c r="A114" s="372" t="s">
        <v>2099</v>
      </c>
      <c r="B114" s="373">
        <v>0</v>
      </c>
      <c r="C114" s="371" t="s">
        <v>2439</v>
      </c>
      <c r="D114" s="372" t="s">
        <v>2100</v>
      </c>
      <c r="E114" s="372" t="s">
        <v>2102</v>
      </c>
      <c r="F114" s="371" t="s">
        <v>2439</v>
      </c>
      <c r="G114" s="374">
        <v>169609.24</v>
      </c>
      <c r="H114" s="374">
        <v>169609.24</v>
      </c>
      <c r="I114" s="374">
        <v>169609.24</v>
      </c>
      <c r="J114" s="374">
        <v>169609.24</v>
      </c>
      <c r="K114" s="372" t="s">
        <v>2103</v>
      </c>
    </row>
    <row r="115" spans="1:11" ht="16.7" customHeight="1" x14ac:dyDescent="0.25">
      <c r="A115" s="372" t="s">
        <v>2113</v>
      </c>
      <c r="B115" s="373">
        <v>0</v>
      </c>
      <c r="C115" s="371" t="s">
        <v>2439</v>
      </c>
      <c r="D115" s="372" t="s">
        <v>1499</v>
      </c>
      <c r="E115" s="372" t="s">
        <v>2114</v>
      </c>
      <c r="F115" s="371" t="s">
        <v>2439</v>
      </c>
      <c r="G115" s="374">
        <v>593942</v>
      </c>
      <c r="H115" s="374">
        <v>593942</v>
      </c>
      <c r="I115" s="374">
        <v>593942</v>
      </c>
      <c r="J115" s="374">
        <v>593942</v>
      </c>
      <c r="K115" s="372" t="s">
        <v>2115</v>
      </c>
    </row>
    <row r="116" spans="1:11" ht="16.7" customHeight="1" x14ac:dyDescent="0.25">
      <c r="A116" s="372" t="s">
        <v>2121</v>
      </c>
      <c r="B116" s="373">
        <v>0</v>
      </c>
      <c r="C116" s="371" t="s">
        <v>2439</v>
      </c>
      <c r="D116" s="372" t="s">
        <v>1113</v>
      </c>
      <c r="E116" s="372" t="s">
        <v>2122</v>
      </c>
      <c r="F116" s="371" t="s">
        <v>2439</v>
      </c>
      <c r="G116" s="374">
        <v>605120</v>
      </c>
      <c r="H116" s="374">
        <v>605120</v>
      </c>
      <c r="I116" s="374">
        <v>605120</v>
      </c>
      <c r="J116" s="374">
        <v>605120</v>
      </c>
      <c r="K116" s="372" t="s">
        <v>2123</v>
      </c>
    </row>
    <row r="117" spans="1:11" ht="16.7" customHeight="1" x14ac:dyDescent="0.25">
      <c r="A117" s="372" t="s">
        <v>2128</v>
      </c>
      <c r="B117" s="373">
        <v>0</v>
      </c>
      <c r="C117" s="371" t="s">
        <v>2439</v>
      </c>
      <c r="D117" s="372" t="s">
        <v>1113</v>
      </c>
      <c r="E117" s="372" t="s">
        <v>2129</v>
      </c>
      <c r="F117" s="371" t="s">
        <v>2439</v>
      </c>
      <c r="G117" s="374">
        <v>217950</v>
      </c>
      <c r="H117" s="374">
        <v>217950</v>
      </c>
      <c r="I117" s="374">
        <v>217950</v>
      </c>
      <c r="J117" s="374">
        <v>217950</v>
      </c>
      <c r="K117" s="372" t="s">
        <v>2130</v>
      </c>
    </row>
    <row r="118" spans="1:11" ht="16.7" customHeight="1" x14ac:dyDescent="0.25">
      <c r="A118" s="372" t="s">
        <v>2136</v>
      </c>
      <c r="B118" s="373">
        <v>0</v>
      </c>
      <c r="C118" s="371" t="s">
        <v>2439</v>
      </c>
      <c r="D118" s="372" t="s">
        <v>1113</v>
      </c>
      <c r="E118" s="372" t="s">
        <v>2137</v>
      </c>
      <c r="F118" s="371" t="s">
        <v>2439</v>
      </c>
      <c r="G118" s="374">
        <v>319964.26</v>
      </c>
      <c r="H118" s="374">
        <v>319964.26</v>
      </c>
      <c r="I118" s="374">
        <v>319964.26</v>
      </c>
      <c r="J118" s="374">
        <v>319964.26</v>
      </c>
      <c r="K118" s="372" t="s">
        <v>2138</v>
      </c>
    </row>
    <row r="119" spans="1:11" ht="16.7" customHeight="1" x14ac:dyDescent="0.25">
      <c r="A119" s="372" t="s">
        <v>2143</v>
      </c>
      <c r="B119" s="373">
        <v>0</v>
      </c>
      <c r="C119" s="371" t="s">
        <v>2439</v>
      </c>
      <c r="D119" s="372" t="s">
        <v>1113</v>
      </c>
      <c r="E119" s="372" t="s">
        <v>1647</v>
      </c>
      <c r="F119" s="371" t="s">
        <v>2439</v>
      </c>
      <c r="G119" s="374">
        <v>838043.96</v>
      </c>
      <c r="H119" s="374">
        <v>838043.96</v>
      </c>
      <c r="I119" s="374">
        <v>838043.96</v>
      </c>
      <c r="J119" s="374">
        <v>838043.96</v>
      </c>
      <c r="K119" s="372" t="s">
        <v>1648</v>
      </c>
    </row>
    <row r="120" spans="1:11" ht="16.7" customHeight="1" x14ac:dyDescent="0.25">
      <c r="A120" s="372" t="s">
        <v>2144</v>
      </c>
      <c r="B120" s="373">
        <v>0</v>
      </c>
      <c r="C120" s="371" t="s">
        <v>2439</v>
      </c>
      <c r="D120" s="372" t="s">
        <v>1370</v>
      </c>
      <c r="E120" s="372" t="s">
        <v>2145</v>
      </c>
      <c r="F120" s="371" t="s">
        <v>2439</v>
      </c>
      <c r="G120" s="374">
        <v>206619.3</v>
      </c>
      <c r="H120" s="374">
        <v>206619.3</v>
      </c>
      <c r="I120" s="374">
        <v>206619.3</v>
      </c>
      <c r="J120" s="374">
        <v>206619.3</v>
      </c>
      <c r="K120" s="372" t="s">
        <v>2146</v>
      </c>
    </row>
    <row r="121" spans="1:11" ht="16.7" customHeight="1" x14ac:dyDescent="0.25">
      <c r="A121" s="372" t="s">
        <v>2154</v>
      </c>
      <c r="B121" s="373">
        <v>0</v>
      </c>
      <c r="C121" s="371" t="s">
        <v>2439</v>
      </c>
      <c r="D121" s="372" t="s">
        <v>1113</v>
      </c>
      <c r="E121" s="372" t="s">
        <v>2155</v>
      </c>
      <c r="F121" s="371" t="s">
        <v>2439</v>
      </c>
      <c r="G121" s="374">
        <v>67869.100000000006</v>
      </c>
      <c r="H121" s="374">
        <v>67869.100000000006</v>
      </c>
      <c r="I121" s="374">
        <v>67869.100000000006</v>
      </c>
      <c r="J121" s="374">
        <v>67869.100000000006</v>
      </c>
      <c r="K121" s="372" t="s">
        <v>2156</v>
      </c>
    </row>
    <row r="122" spans="1:11" ht="16.7" customHeight="1" x14ac:dyDescent="0.25">
      <c r="A122" s="372" t="s">
        <v>2163</v>
      </c>
      <c r="B122" s="373">
        <v>0</v>
      </c>
      <c r="C122" s="371" t="s">
        <v>2439</v>
      </c>
      <c r="D122" s="372" t="s">
        <v>1499</v>
      </c>
      <c r="E122" s="372" t="s">
        <v>2019</v>
      </c>
      <c r="F122" s="371" t="s">
        <v>2439</v>
      </c>
      <c r="G122" s="374">
        <v>118185</v>
      </c>
      <c r="H122" s="374">
        <v>118185</v>
      </c>
      <c r="I122" s="374">
        <v>118185</v>
      </c>
      <c r="J122" s="374">
        <v>118185</v>
      </c>
      <c r="K122" s="372" t="s">
        <v>2020</v>
      </c>
    </row>
    <row r="123" spans="1:11" ht="16.7" customHeight="1" x14ac:dyDescent="0.25">
      <c r="A123" s="372" t="s">
        <v>2165</v>
      </c>
      <c r="B123" s="373">
        <v>0</v>
      </c>
      <c r="C123" s="371" t="s">
        <v>2439</v>
      </c>
      <c r="D123" s="372" t="s">
        <v>1816</v>
      </c>
      <c r="E123" s="372" t="s">
        <v>1996</v>
      </c>
      <c r="F123" s="371" t="s">
        <v>2439</v>
      </c>
      <c r="G123" s="374">
        <v>90332</v>
      </c>
      <c r="H123" s="374">
        <v>90332</v>
      </c>
      <c r="I123" s="374">
        <v>90332</v>
      </c>
      <c r="J123" s="374">
        <v>90332</v>
      </c>
      <c r="K123" s="372" t="s">
        <v>1997</v>
      </c>
    </row>
    <row r="124" spans="1:11" ht="16.7" customHeight="1" x14ac:dyDescent="0.25">
      <c r="A124" s="372" t="s">
        <v>2168</v>
      </c>
      <c r="B124" s="373">
        <v>0</v>
      </c>
      <c r="C124" s="371" t="s">
        <v>2439</v>
      </c>
      <c r="D124" s="372" t="s">
        <v>1113</v>
      </c>
      <c r="E124" s="372" t="s">
        <v>2169</v>
      </c>
      <c r="F124" s="371" t="s">
        <v>2439</v>
      </c>
      <c r="G124" s="374">
        <v>73198</v>
      </c>
      <c r="H124" s="374">
        <v>73198</v>
      </c>
      <c r="I124" s="374">
        <v>73198</v>
      </c>
      <c r="J124" s="374">
        <v>73198</v>
      </c>
      <c r="K124" s="372" t="s">
        <v>2170</v>
      </c>
    </row>
    <row r="125" spans="1:11" ht="16.7" customHeight="1" x14ac:dyDescent="0.25">
      <c r="A125" s="372" t="s">
        <v>2174</v>
      </c>
      <c r="B125" s="373">
        <v>0</v>
      </c>
      <c r="C125" s="371" t="s">
        <v>2439</v>
      </c>
      <c r="D125" s="372" t="s">
        <v>1816</v>
      </c>
      <c r="E125" s="372" t="s">
        <v>1147</v>
      </c>
      <c r="F125" s="371" t="s">
        <v>2439</v>
      </c>
      <c r="G125" s="374">
        <v>137016.35</v>
      </c>
      <c r="H125" s="374">
        <v>116131.8</v>
      </c>
      <c r="I125" s="374">
        <v>137016.35</v>
      </c>
      <c r="J125" s="374">
        <v>137016.35</v>
      </c>
      <c r="K125" s="372" t="s">
        <v>1148</v>
      </c>
    </row>
    <row r="126" spans="1:11" ht="16.7" customHeight="1" x14ac:dyDescent="0.25">
      <c r="A126" s="372" t="s">
        <v>2176</v>
      </c>
      <c r="B126" s="373">
        <v>0</v>
      </c>
      <c r="C126" s="371" t="s">
        <v>2439</v>
      </c>
      <c r="D126" s="372" t="s">
        <v>1269</v>
      </c>
      <c r="E126" s="372" t="s">
        <v>1147</v>
      </c>
      <c r="F126" s="371" t="s">
        <v>2439</v>
      </c>
      <c r="G126" s="374">
        <v>163927.42000000001</v>
      </c>
      <c r="H126" s="374">
        <v>163927.42000000001</v>
      </c>
      <c r="I126" s="374">
        <v>163927.42000000001</v>
      </c>
      <c r="J126" s="374">
        <v>163927.42000000001</v>
      </c>
      <c r="K126" s="372" t="s">
        <v>1148</v>
      </c>
    </row>
    <row r="127" spans="1:11" ht="16.7" customHeight="1" x14ac:dyDescent="0.25">
      <c r="A127" s="372" t="s">
        <v>2177</v>
      </c>
      <c r="B127" s="373">
        <v>0</v>
      </c>
      <c r="C127" s="371" t="s">
        <v>2439</v>
      </c>
      <c r="D127" s="372" t="s">
        <v>1139</v>
      </c>
      <c r="E127" s="372" t="s">
        <v>1147</v>
      </c>
      <c r="F127" s="371" t="s">
        <v>2439</v>
      </c>
      <c r="G127" s="374">
        <v>176606.12</v>
      </c>
      <c r="H127" s="374">
        <v>176606.12</v>
      </c>
      <c r="I127" s="374">
        <v>176606.12</v>
      </c>
      <c r="J127" s="374">
        <v>176606.12</v>
      </c>
      <c r="K127" s="372" t="s">
        <v>1148</v>
      </c>
    </row>
    <row r="128" spans="1:11" ht="16.7" customHeight="1" x14ac:dyDescent="0.25">
      <c r="A128" s="372" t="s">
        <v>1146</v>
      </c>
      <c r="B128" s="373">
        <v>0</v>
      </c>
      <c r="C128" s="371" t="s">
        <v>2439</v>
      </c>
      <c r="D128" s="372" t="s">
        <v>1113</v>
      </c>
      <c r="E128" s="372" t="s">
        <v>1147</v>
      </c>
      <c r="F128" s="371" t="s">
        <v>2443</v>
      </c>
      <c r="G128" s="374">
        <v>37904</v>
      </c>
      <c r="H128" s="374">
        <v>12131</v>
      </c>
      <c r="I128" s="374">
        <v>12130.01</v>
      </c>
      <c r="J128" s="374">
        <v>12130.01</v>
      </c>
      <c r="K128" s="372" t="s">
        <v>1148</v>
      </c>
    </row>
    <row r="129" spans="1:11" ht="16.7" customHeight="1" x14ac:dyDescent="0.25">
      <c r="A129" s="372" t="s">
        <v>1157</v>
      </c>
      <c r="B129" s="373">
        <v>0</v>
      </c>
      <c r="C129" s="371" t="s">
        <v>2439</v>
      </c>
      <c r="D129" s="372" t="s">
        <v>1443</v>
      </c>
      <c r="E129" s="372" t="s">
        <v>1147</v>
      </c>
      <c r="F129" s="371" t="s">
        <v>2443</v>
      </c>
      <c r="G129" s="374">
        <v>420932.02</v>
      </c>
      <c r="H129" s="374">
        <v>385905.17</v>
      </c>
      <c r="I129" s="374">
        <v>332717.42</v>
      </c>
      <c r="J129" s="374">
        <v>332717.42</v>
      </c>
      <c r="K129" s="372" t="s">
        <v>1148</v>
      </c>
    </row>
    <row r="130" spans="1:11" ht="16.7" customHeight="1" x14ac:dyDescent="0.25">
      <c r="A130" s="372" t="s">
        <v>2180</v>
      </c>
      <c r="B130" s="373">
        <v>0</v>
      </c>
      <c r="C130" s="371" t="s">
        <v>2439</v>
      </c>
      <c r="D130" s="372" t="s">
        <v>1269</v>
      </c>
      <c r="E130" s="372" t="s">
        <v>1162</v>
      </c>
      <c r="F130" s="371" t="s">
        <v>2439</v>
      </c>
      <c r="G130" s="374">
        <v>160189.79999999999</v>
      </c>
      <c r="H130" s="374">
        <v>160189.79999999999</v>
      </c>
      <c r="I130" s="374">
        <v>160189.79999999999</v>
      </c>
      <c r="J130" s="374">
        <v>160189.79999999999</v>
      </c>
      <c r="K130" s="372" t="s">
        <v>1163</v>
      </c>
    </row>
    <row r="131" spans="1:11" ht="16.7" customHeight="1" x14ac:dyDescent="0.25">
      <c r="A131" s="372" t="s">
        <v>2181</v>
      </c>
      <c r="B131" s="373">
        <v>0</v>
      </c>
      <c r="C131" s="371" t="s">
        <v>2439</v>
      </c>
      <c r="D131" s="372" t="s">
        <v>1269</v>
      </c>
      <c r="E131" s="372" t="s">
        <v>1162</v>
      </c>
      <c r="F131" s="371" t="s">
        <v>2439</v>
      </c>
      <c r="G131" s="374">
        <v>152832.47</v>
      </c>
      <c r="H131" s="374">
        <v>152832.47</v>
      </c>
      <c r="I131" s="374">
        <v>152832.47</v>
      </c>
      <c r="J131" s="374">
        <v>152832.47</v>
      </c>
      <c r="K131" s="372" t="s">
        <v>1163</v>
      </c>
    </row>
    <row r="132" spans="1:11" ht="16.7" customHeight="1" x14ac:dyDescent="0.25">
      <c r="A132" s="372" t="s">
        <v>1477</v>
      </c>
      <c r="B132" s="373">
        <v>0</v>
      </c>
      <c r="C132" s="371" t="s">
        <v>2439</v>
      </c>
      <c r="D132" s="372" t="s">
        <v>1160</v>
      </c>
      <c r="E132" s="372" t="s">
        <v>1162</v>
      </c>
      <c r="F132" s="371" t="s">
        <v>2439</v>
      </c>
      <c r="G132" s="374">
        <v>150446.97</v>
      </c>
      <c r="H132" s="374">
        <v>150446.97</v>
      </c>
      <c r="I132" s="374">
        <v>150446.97</v>
      </c>
      <c r="J132" s="374">
        <v>150446.97</v>
      </c>
      <c r="K132" s="372" t="s">
        <v>1163</v>
      </c>
    </row>
    <row r="133" spans="1:11" ht="16.7" customHeight="1" x14ac:dyDescent="0.25">
      <c r="A133" s="372" t="s">
        <v>1478</v>
      </c>
      <c r="B133" s="373">
        <v>0</v>
      </c>
      <c r="C133" s="371" t="s">
        <v>2439</v>
      </c>
      <c r="D133" s="372" t="s">
        <v>1160</v>
      </c>
      <c r="E133" s="372" t="s">
        <v>1162</v>
      </c>
      <c r="F133" s="371" t="s">
        <v>2439</v>
      </c>
      <c r="G133" s="374">
        <v>152287.22</v>
      </c>
      <c r="H133" s="374">
        <v>152287.22</v>
      </c>
      <c r="I133" s="374">
        <v>152287.22</v>
      </c>
      <c r="J133" s="374">
        <v>152287.22</v>
      </c>
      <c r="K133" s="372" t="s">
        <v>1163</v>
      </c>
    </row>
    <row r="134" spans="1:11" ht="16.7" customHeight="1" x14ac:dyDescent="0.25">
      <c r="A134" s="372" t="s">
        <v>1159</v>
      </c>
      <c r="B134" s="373">
        <v>0</v>
      </c>
      <c r="C134" s="371" t="s">
        <v>2439</v>
      </c>
      <c r="D134" s="372" t="s">
        <v>1160</v>
      </c>
      <c r="E134" s="372" t="s">
        <v>1162</v>
      </c>
      <c r="F134" s="371" t="s">
        <v>2443</v>
      </c>
      <c r="G134" s="374">
        <v>138629.5</v>
      </c>
      <c r="H134" s="374">
        <v>68019.47</v>
      </c>
      <c r="I134" s="374">
        <v>0</v>
      </c>
      <c r="J134" s="374">
        <v>0</v>
      </c>
      <c r="K134" s="372" t="s">
        <v>1163</v>
      </c>
    </row>
    <row r="135" spans="1:11" ht="16.7" customHeight="1" x14ac:dyDescent="0.25">
      <c r="A135" s="372" t="s">
        <v>2184</v>
      </c>
      <c r="B135" s="373">
        <v>0</v>
      </c>
      <c r="C135" s="371" t="s">
        <v>2439</v>
      </c>
      <c r="D135" s="372" t="s">
        <v>1486</v>
      </c>
      <c r="E135" s="372" t="s">
        <v>674</v>
      </c>
      <c r="F135" s="371" t="s">
        <v>2439</v>
      </c>
      <c r="G135" s="374">
        <v>128826.98</v>
      </c>
      <c r="H135" s="374">
        <v>128826.98</v>
      </c>
      <c r="I135" s="374">
        <v>128826.98</v>
      </c>
      <c r="J135" s="374">
        <v>128826.98</v>
      </c>
      <c r="K135" s="372" t="s">
        <v>1172</v>
      </c>
    </row>
    <row r="136" spans="1:11" ht="16.7" customHeight="1" x14ac:dyDescent="0.25">
      <c r="A136" s="372" t="s">
        <v>2185</v>
      </c>
      <c r="B136" s="373">
        <v>0</v>
      </c>
      <c r="C136" s="371" t="s">
        <v>2439</v>
      </c>
      <c r="D136" s="372" t="s">
        <v>1269</v>
      </c>
      <c r="E136" s="372" t="s">
        <v>674</v>
      </c>
      <c r="F136" s="371" t="s">
        <v>2439</v>
      </c>
      <c r="G136" s="374">
        <v>263012.53000000003</v>
      </c>
      <c r="H136" s="374">
        <v>263012.53000000003</v>
      </c>
      <c r="I136" s="374">
        <v>263012.53000000003</v>
      </c>
      <c r="J136" s="374">
        <v>263012.53000000003</v>
      </c>
      <c r="K136" s="372" t="s">
        <v>1172</v>
      </c>
    </row>
    <row r="137" spans="1:11" ht="16.7" customHeight="1" x14ac:dyDescent="0.25">
      <c r="A137" s="372" t="s">
        <v>2187</v>
      </c>
      <c r="B137" s="373">
        <v>0</v>
      </c>
      <c r="C137" s="371" t="s">
        <v>2439</v>
      </c>
      <c r="D137" s="372" t="s">
        <v>1139</v>
      </c>
      <c r="E137" s="372" t="s">
        <v>674</v>
      </c>
      <c r="F137" s="371" t="s">
        <v>2439</v>
      </c>
      <c r="G137" s="374">
        <v>195399.79</v>
      </c>
      <c r="H137" s="374">
        <v>195399.79</v>
      </c>
      <c r="I137" s="374">
        <v>195399.79</v>
      </c>
      <c r="J137" s="374">
        <v>195399.79</v>
      </c>
      <c r="K137" s="372" t="s">
        <v>1172</v>
      </c>
    </row>
    <row r="138" spans="1:11" ht="16.7" customHeight="1" x14ac:dyDescent="0.25">
      <c r="A138" s="372" t="s">
        <v>1171</v>
      </c>
      <c r="B138" s="373">
        <v>0</v>
      </c>
      <c r="C138" s="371" t="s">
        <v>2439</v>
      </c>
      <c r="D138" s="372" t="s">
        <v>1160</v>
      </c>
      <c r="E138" s="372" t="s">
        <v>674</v>
      </c>
      <c r="F138" s="371" t="s">
        <v>2439</v>
      </c>
      <c r="G138" s="374">
        <v>171496.27</v>
      </c>
      <c r="H138" s="374">
        <v>171496.27</v>
      </c>
      <c r="I138" s="374">
        <v>171496.27</v>
      </c>
      <c r="J138" s="374">
        <v>171496.27</v>
      </c>
      <c r="K138" s="372" t="s">
        <v>1172</v>
      </c>
    </row>
    <row r="139" spans="1:11" ht="16.7" customHeight="1" x14ac:dyDescent="0.25">
      <c r="A139" s="372" t="s">
        <v>1183</v>
      </c>
      <c r="B139" s="373">
        <v>0</v>
      </c>
      <c r="C139" s="371" t="s">
        <v>2439</v>
      </c>
      <c r="D139" s="372" t="s">
        <v>1160</v>
      </c>
      <c r="E139" s="372" t="s">
        <v>674</v>
      </c>
      <c r="F139" s="371" t="s">
        <v>2443</v>
      </c>
      <c r="G139" s="374">
        <v>173025.46</v>
      </c>
      <c r="H139" s="374">
        <v>82044.5</v>
      </c>
      <c r="I139" s="374">
        <v>82044.5</v>
      </c>
      <c r="J139" s="374">
        <v>82044.5</v>
      </c>
      <c r="K139" s="372" t="s">
        <v>1172</v>
      </c>
    </row>
    <row r="140" spans="1:11" ht="16.7" customHeight="1" x14ac:dyDescent="0.25">
      <c r="A140" s="372" t="s">
        <v>2188</v>
      </c>
      <c r="B140" s="373">
        <v>0</v>
      </c>
      <c r="C140" s="371" t="s">
        <v>2439</v>
      </c>
      <c r="D140" s="372" t="s">
        <v>1269</v>
      </c>
      <c r="E140" s="372" t="s">
        <v>2189</v>
      </c>
      <c r="F140" s="371" t="s">
        <v>2439</v>
      </c>
      <c r="G140" s="374">
        <v>71559.37</v>
      </c>
      <c r="H140" s="374">
        <v>71559.37</v>
      </c>
      <c r="I140" s="374">
        <v>71559.37</v>
      </c>
      <c r="J140" s="374">
        <v>71559.37</v>
      </c>
      <c r="K140" s="372" t="s">
        <v>2190</v>
      </c>
    </row>
    <row r="141" spans="1:11" ht="16.7" customHeight="1" x14ac:dyDescent="0.25">
      <c r="A141" s="372" t="s">
        <v>2199</v>
      </c>
      <c r="B141" s="373">
        <v>0</v>
      </c>
      <c r="C141" s="371" t="s">
        <v>2439</v>
      </c>
      <c r="D141" s="372" t="s">
        <v>1370</v>
      </c>
      <c r="E141" s="372" t="s">
        <v>2189</v>
      </c>
      <c r="F141" s="371" t="s">
        <v>2439</v>
      </c>
      <c r="G141" s="374">
        <v>45517.08</v>
      </c>
      <c r="H141" s="374">
        <v>45517.08</v>
      </c>
      <c r="I141" s="374">
        <v>45517.08</v>
      </c>
      <c r="J141" s="374">
        <v>45517.08</v>
      </c>
      <c r="K141" s="372" t="s">
        <v>2190</v>
      </c>
    </row>
    <row r="142" spans="1:11" ht="16.7" customHeight="1" x14ac:dyDescent="0.25">
      <c r="A142" s="372" t="s">
        <v>2204</v>
      </c>
      <c r="B142" s="373">
        <v>0</v>
      </c>
      <c r="C142" s="371" t="s">
        <v>2439</v>
      </c>
      <c r="D142" s="372" t="s">
        <v>1113</v>
      </c>
      <c r="E142" s="372" t="s">
        <v>2189</v>
      </c>
      <c r="F142" s="371" t="s">
        <v>2439</v>
      </c>
      <c r="G142" s="374">
        <v>29062.98</v>
      </c>
      <c r="H142" s="374">
        <v>29062.98</v>
      </c>
      <c r="I142" s="374">
        <v>29062.98</v>
      </c>
      <c r="J142" s="374">
        <v>29062.98</v>
      </c>
      <c r="K142" s="372" t="s">
        <v>2190</v>
      </c>
    </row>
    <row r="143" spans="1:11" ht="16.7" customHeight="1" x14ac:dyDescent="0.25">
      <c r="A143" s="372" t="s">
        <v>2206</v>
      </c>
      <c r="B143" s="373">
        <v>0</v>
      </c>
      <c r="C143" s="371" t="s">
        <v>2439</v>
      </c>
      <c r="D143" s="372" t="s">
        <v>1486</v>
      </c>
      <c r="E143" s="372" t="s">
        <v>1187</v>
      </c>
      <c r="F143" s="371" t="s">
        <v>2439</v>
      </c>
      <c r="G143" s="374">
        <v>67426.320000000007</v>
      </c>
      <c r="H143" s="374">
        <v>67426.320000000007</v>
      </c>
      <c r="I143" s="374">
        <v>67426.320000000007</v>
      </c>
      <c r="J143" s="374">
        <v>67426.320000000007</v>
      </c>
      <c r="K143" s="372" t="s">
        <v>1188</v>
      </c>
    </row>
    <row r="144" spans="1:11" ht="16.7" customHeight="1" x14ac:dyDescent="0.25">
      <c r="A144" s="372" t="s">
        <v>2209</v>
      </c>
      <c r="B144" s="373">
        <v>0</v>
      </c>
      <c r="C144" s="371" t="s">
        <v>2439</v>
      </c>
      <c r="D144" s="372" t="s">
        <v>1269</v>
      </c>
      <c r="E144" s="372" t="s">
        <v>1187</v>
      </c>
      <c r="F144" s="371" t="s">
        <v>2439</v>
      </c>
      <c r="G144" s="374">
        <v>67645.31</v>
      </c>
      <c r="H144" s="374">
        <v>67645.31</v>
      </c>
      <c r="I144" s="374">
        <v>67645.31</v>
      </c>
      <c r="J144" s="374">
        <v>67645.31</v>
      </c>
      <c r="K144" s="372" t="s">
        <v>1188</v>
      </c>
    </row>
    <row r="145" spans="1:11" ht="16.7" customHeight="1" x14ac:dyDescent="0.25">
      <c r="A145" s="372" t="s">
        <v>2212</v>
      </c>
      <c r="B145" s="373">
        <v>0</v>
      </c>
      <c r="C145" s="371" t="s">
        <v>2439</v>
      </c>
      <c r="D145" s="372" t="s">
        <v>1139</v>
      </c>
      <c r="E145" s="372" t="s">
        <v>1187</v>
      </c>
      <c r="F145" s="371" t="s">
        <v>2439</v>
      </c>
      <c r="G145" s="374">
        <v>64823.02</v>
      </c>
      <c r="H145" s="374">
        <v>64823.02</v>
      </c>
      <c r="I145" s="374">
        <v>64823.02</v>
      </c>
      <c r="J145" s="374">
        <v>64823.02</v>
      </c>
      <c r="K145" s="372" t="s">
        <v>1188</v>
      </c>
    </row>
    <row r="146" spans="1:11" ht="16.7" customHeight="1" x14ac:dyDescent="0.25">
      <c r="A146" s="372" t="s">
        <v>1483</v>
      </c>
      <c r="B146" s="373">
        <v>0</v>
      </c>
      <c r="C146" s="371" t="s">
        <v>2439</v>
      </c>
      <c r="D146" s="372" t="s">
        <v>1160</v>
      </c>
      <c r="E146" s="372" t="s">
        <v>1187</v>
      </c>
      <c r="F146" s="371" t="s">
        <v>2439</v>
      </c>
      <c r="G146" s="374">
        <v>69090.13</v>
      </c>
      <c r="H146" s="374">
        <v>69090.13</v>
      </c>
      <c r="I146" s="374">
        <v>69090.13</v>
      </c>
      <c r="J146" s="374">
        <v>69090.13</v>
      </c>
      <c r="K146" s="372" t="s">
        <v>1188</v>
      </c>
    </row>
    <row r="147" spans="1:11" ht="16.7" customHeight="1" x14ac:dyDescent="0.25">
      <c r="A147" s="372" t="s">
        <v>1186</v>
      </c>
      <c r="B147" s="373">
        <v>0</v>
      </c>
      <c r="C147" s="371" t="s">
        <v>2439</v>
      </c>
      <c r="D147" s="372" t="s">
        <v>1160</v>
      </c>
      <c r="E147" s="372" t="s">
        <v>1187</v>
      </c>
      <c r="F147" s="371" t="s">
        <v>2443</v>
      </c>
      <c r="G147" s="374">
        <v>65499.06</v>
      </c>
      <c r="H147" s="374">
        <v>39343.9</v>
      </c>
      <c r="I147" s="374">
        <v>39031.65</v>
      </c>
      <c r="J147" s="374">
        <v>39031.65</v>
      </c>
      <c r="K147" s="372" t="s">
        <v>1188</v>
      </c>
    </row>
    <row r="148" spans="1:11" ht="16.7" customHeight="1" x14ac:dyDescent="0.25">
      <c r="A148" s="372" t="s">
        <v>2215</v>
      </c>
      <c r="B148" s="373">
        <v>0</v>
      </c>
      <c r="C148" s="371" t="s">
        <v>2439</v>
      </c>
      <c r="D148" s="372" t="s">
        <v>1113</v>
      </c>
      <c r="E148" s="372" t="s">
        <v>2169</v>
      </c>
      <c r="F148" s="371" t="s">
        <v>2439</v>
      </c>
      <c r="G148" s="374">
        <v>36236.339999999997</v>
      </c>
      <c r="H148" s="374">
        <v>36236.339999999997</v>
      </c>
      <c r="I148" s="374">
        <v>36236.339999999997</v>
      </c>
      <c r="J148" s="374">
        <v>36236.339999999997</v>
      </c>
      <c r="K148" s="372" t="s">
        <v>2170</v>
      </c>
    </row>
    <row r="149" spans="1:11" ht="16.7" customHeight="1" x14ac:dyDescent="0.25">
      <c r="A149" s="372" t="s">
        <v>2216</v>
      </c>
      <c r="B149" s="373">
        <v>0</v>
      </c>
      <c r="C149" s="371" t="s">
        <v>2439</v>
      </c>
      <c r="D149" s="372" t="s">
        <v>1225</v>
      </c>
      <c r="E149" s="372" t="s">
        <v>2217</v>
      </c>
      <c r="F149" s="371" t="s">
        <v>2439</v>
      </c>
      <c r="G149" s="374">
        <v>300000</v>
      </c>
      <c r="H149" s="374">
        <v>300000</v>
      </c>
      <c r="I149" s="374">
        <v>300000</v>
      </c>
      <c r="J149" s="374">
        <v>300000</v>
      </c>
      <c r="K149" s="372" t="s">
        <v>2218</v>
      </c>
    </row>
    <row r="150" spans="1:11" ht="16.7" customHeight="1" x14ac:dyDescent="0.25">
      <c r="A150" s="372" t="s">
        <v>2223</v>
      </c>
      <c r="B150" s="373">
        <v>0</v>
      </c>
      <c r="C150" s="371" t="s">
        <v>2439</v>
      </c>
      <c r="D150" s="372" t="s">
        <v>1197</v>
      </c>
      <c r="E150" s="372" t="s">
        <v>1743</v>
      </c>
      <c r="F150" s="371" t="s">
        <v>2439</v>
      </c>
      <c r="G150" s="374">
        <v>3281895.96</v>
      </c>
      <c r="H150" s="374">
        <v>3281895.96</v>
      </c>
      <c r="I150" s="374">
        <v>3281895.96</v>
      </c>
      <c r="J150" s="374">
        <v>3281895.96</v>
      </c>
      <c r="K150" s="372" t="s">
        <v>1744</v>
      </c>
    </row>
    <row r="151" spans="1:11" ht="16.7" customHeight="1" x14ac:dyDescent="0.25">
      <c r="A151" s="372" t="s">
        <v>2226</v>
      </c>
      <c r="B151" s="373">
        <v>0</v>
      </c>
      <c r="C151" s="371" t="s">
        <v>2439</v>
      </c>
      <c r="D151" s="372" t="s">
        <v>1428</v>
      </c>
      <c r="E151" s="372" t="s">
        <v>1996</v>
      </c>
      <c r="F151" s="371" t="s">
        <v>2439</v>
      </c>
      <c r="G151" s="374">
        <v>5667889.8300000001</v>
      </c>
      <c r="H151" s="374">
        <v>5667889.8300000001</v>
      </c>
      <c r="I151" s="374">
        <v>5667889.8300000001</v>
      </c>
      <c r="J151" s="374">
        <v>5667889.8300000001</v>
      </c>
      <c r="K151" s="372" t="s">
        <v>1997</v>
      </c>
    </row>
    <row r="152" spans="1:11" ht="16.7" customHeight="1" x14ac:dyDescent="0.25">
      <c r="A152" s="372" t="s">
        <v>2228</v>
      </c>
      <c r="B152" s="373">
        <v>0</v>
      </c>
      <c r="C152" s="371" t="s">
        <v>2439</v>
      </c>
      <c r="D152" s="372" t="s">
        <v>1113</v>
      </c>
      <c r="E152" s="372" t="s">
        <v>1271</v>
      </c>
      <c r="F152" s="371" t="s">
        <v>2439</v>
      </c>
      <c r="G152" s="374">
        <v>221078</v>
      </c>
      <c r="H152" s="374">
        <v>221078</v>
      </c>
      <c r="I152" s="374">
        <v>221078</v>
      </c>
      <c r="J152" s="374">
        <v>221078</v>
      </c>
      <c r="K152" s="372" t="s">
        <v>1272</v>
      </c>
    </row>
    <row r="153" spans="1:11" ht="16.7" customHeight="1" x14ac:dyDescent="0.25">
      <c r="A153" s="372" t="s">
        <v>2232</v>
      </c>
      <c r="B153" s="373">
        <v>0</v>
      </c>
      <c r="C153" s="371" t="s">
        <v>2439</v>
      </c>
      <c r="D153" s="372" t="s">
        <v>2233</v>
      </c>
      <c r="E153" s="372" t="s">
        <v>2235</v>
      </c>
      <c r="F153" s="371" t="s">
        <v>2439</v>
      </c>
      <c r="G153" s="374">
        <v>233865.34</v>
      </c>
      <c r="H153" s="374">
        <v>233865.34</v>
      </c>
      <c r="I153" s="374">
        <v>233865.34</v>
      </c>
      <c r="J153" s="374">
        <v>233865.34</v>
      </c>
      <c r="K153" s="372" t="s">
        <v>2236</v>
      </c>
    </row>
    <row r="154" spans="1:11" ht="16.7" customHeight="1" x14ac:dyDescent="0.25">
      <c r="A154" s="372" t="s">
        <v>2243</v>
      </c>
      <c r="B154" s="373">
        <v>0</v>
      </c>
      <c r="C154" s="371" t="s">
        <v>2439</v>
      </c>
      <c r="D154" s="372" t="s">
        <v>1499</v>
      </c>
      <c r="E154" s="372" t="s">
        <v>2244</v>
      </c>
      <c r="F154" s="371" t="s">
        <v>2439</v>
      </c>
      <c r="G154" s="374">
        <v>129461</v>
      </c>
      <c r="H154" s="374">
        <v>129461</v>
      </c>
      <c r="I154" s="374">
        <v>129461</v>
      </c>
      <c r="J154" s="374">
        <v>129461</v>
      </c>
      <c r="K154" s="372" t="s">
        <v>2245</v>
      </c>
    </row>
    <row r="155" spans="1:11" ht="16.7" customHeight="1" x14ac:dyDescent="0.25">
      <c r="A155" s="372" t="s">
        <v>2251</v>
      </c>
      <c r="B155" s="373">
        <v>0</v>
      </c>
      <c r="C155" s="371" t="s">
        <v>2439</v>
      </c>
      <c r="D155" s="372" t="s">
        <v>1269</v>
      </c>
      <c r="E155" s="372" t="s">
        <v>1199</v>
      </c>
      <c r="F155" s="371" t="s">
        <v>2439</v>
      </c>
      <c r="G155" s="374">
        <v>48052.49</v>
      </c>
      <c r="H155" s="374">
        <v>48052.49</v>
      </c>
      <c r="I155" s="374">
        <v>48052.49</v>
      </c>
      <c r="J155" s="374">
        <v>48052.49</v>
      </c>
      <c r="K155" s="372" t="s">
        <v>1200</v>
      </c>
    </row>
    <row r="156" spans="1:11" ht="16.7" customHeight="1" x14ac:dyDescent="0.25">
      <c r="A156" s="372" t="s">
        <v>2253</v>
      </c>
      <c r="B156" s="373">
        <v>0</v>
      </c>
      <c r="C156" s="371" t="s">
        <v>2439</v>
      </c>
      <c r="D156" s="372" t="s">
        <v>1269</v>
      </c>
      <c r="E156" s="372" t="s">
        <v>1199</v>
      </c>
      <c r="F156" s="371" t="s">
        <v>2439</v>
      </c>
      <c r="G156" s="374">
        <v>66524.490000000005</v>
      </c>
      <c r="H156" s="374">
        <v>66524.490000000005</v>
      </c>
      <c r="I156" s="374">
        <v>66524.490000000005</v>
      </c>
      <c r="J156" s="374">
        <v>66524.490000000005</v>
      </c>
      <c r="K156" s="372" t="s">
        <v>1200</v>
      </c>
    </row>
    <row r="157" spans="1:11" ht="16.7" customHeight="1" x14ac:dyDescent="0.25">
      <c r="A157" s="372" t="s">
        <v>2255</v>
      </c>
      <c r="B157" s="373">
        <v>0</v>
      </c>
      <c r="C157" s="371" t="s">
        <v>2439</v>
      </c>
      <c r="D157" s="372" t="s">
        <v>1139</v>
      </c>
      <c r="E157" s="372" t="s">
        <v>1199</v>
      </c>
      <c r="F157" s="371" t="s">
        <v>2439</v>
      </c>
      <c r="G157" s="374">
        <v>62144.98</v>
      </c>
      <c r="H157" s="374">
        <v>62144.98</v>
      </c>
      <c r="I157" s="374">
        <v>62144.98</v>
      </c>
      <c r="J157" s="374">
        <v>62144.98</v>
      </c>
      <c r="K157" s="372" t="s">
        <v>1200</v>
      </c>
    </row>
    <row r="158" spans="1:11" ht="16.7" customHeight="1" x14ac:dyDescent="0.25">
      <c r="A158" s="372" t="s">
        <v>1196</v>
      </c>
      <c r="B158" s="373">
        <v>0</v>
      </c>
      <c r="C158" s="371" t="s">
        <v>2439</v>
      </c>
      <c r="D158" s="372" t="s">
        <v>1197</v>
      </c>
      <c r="E158" s="372" t="s">
        <v>1199</v>
      </c>
      <c r="F158" s="371" t="s">
        <v>2443</v>
      </c>
      <c r="G158" s="374">
        <v>146878.13</v>
      </c>
      <c r="H158" s="374">
        <v>102139.32</v>
      </c>
      <c r="I158" s="374">
        <v>102072.18</v>
      </c>
      <c r="J158" s="374">
        <v>102072.18</v>
      </c>
      <c r="K158" s="372" t="s">
        <v>1200</v>
      </c>
    </row>
    <row r="159" spans="1:11" ht="16.7" customHeight="1" x14ac:dyDescent="0.25">
      <c r="A159" s="372" t="s">
        <v>2256</v>
      </c>
      <c r="B159" s="373">
        <v>0</v>
      </c>
      <c r="C159" s="371" t="s">
        <v>2439</v>
      </c>
      <c r="D159" s="372" t="s">
        <v>1113</v>
      </c>
      <c r="E159" s="372" t="s">
        <v>2257</v>
      </c>
      <c r="F159" s="371" t="s">
        <v>2439</v>
      </c>
      <c r="G159" s="374">
        <v>671449</v>
      </c>
      <c r="H159" s="374">
        <v>671449</v>
      </c>
      <c r="I159" s="374">
        <v>671449</v>
      </c>
      <c r="J159" s="374">
        <v>671449</v>
      </c>
      <c r="K159" s="372" t="s">
        <v>2258</v>
      </c>
    </row>
    <row r="160" spans="1:11" ht="16.7" customHeight="1" x14ac:dyDescent="0.25">
      <c r="A160" s="372" t="s">
        <v>2265</v>
      </c>
      <c r="B160" s="373">
        <v>0</v>
      </c>
      <c r="C160" s="371" t="s">
        <v>2439</v>
      </c>
      <c r="D160" s="372" t="s">
        <v>1428</v>
      </c>
      <c r="E160" s="372" t="s">
        <v>2257</v>
      </c>
      <c r="F160" s="371" t="s">
        <v>2439</v>
      </c>
      <c r="G160" s="374">
        <v>212772.55</v>
      </c>
      <c r="H160" s="374">
        <v>212772.55</v>
      </c>
      <c r="I160" s="374">
        <v>212772.55</v>
      </c>
      <c r="J160" s="374">
        <v>212772.55</v>
      </c>
      <c r="K160" s="372" t="s">
        <v>2258</v>
      </c>
    </row>
    <row r="161" spans="1:11" ht="16.7" customHeight="1" x14ac:dyDescent="0.25">
      <c r="A161" s="372" t="s">
        <v>2269</v>
      </c>
      <c r="B161" s="373">
        <v>0</v>
      </c>
      <c r="C161" s="371" t="s">
        <v>2439</v>
      </c>
      <c r="D161" s="372" t="s">
        <v>1269</v>
      </c>
      <c r="E161" s="372" t="s">
        <v>1210</v>
      </c>
      <c r="F161" s="371" t="s">
        <v>2439</v>
      </c>
      <c r="G161" s="374">
        <v>56675.87</v>
      </c>
      <c r="H161" s="374">
        <v>56675.87</v>
      </c>
      <c r="I161" s="374">
        <v>56675.87</v>
      </c>
      <c r="J161" s="374">
        <v>56675.87</v>
      </c>
      <c r="K161" s="372" t="s">
        <v>1211</v>
      </c>
    </row>
    <row r="162" spans="1:11" ht="16.7" customHeight="1" x14ac:dyDescent="0.25">
      <c r="A162" s="372" t="s">
        <v>2271</v>
      </c>
      <c r="B162" s="373">
        <v>0</v>
      </c>
      <c r="C162" s="371" t="s">
        <v>2439</v>
      </c>
      <c r="D162" s="372" t="s">
        <v>1139</v>
      </c>
      <c r="E162" s="372" t="s">
        <v>1210</v>
      </c>
      <c r="F162" s="371" t="s">
        <v>2439</v>
      </c>
      <c r="G162" s="374">
        <v>66802.179999999993</v>
      </c>
      <c r="H162" s="374">
        <v>66802.22</v>
      </c>
      <c r="I162" s="374">
        <v>66802.179999999993</v>
      </c>
      <c r="J162" s="374">
        <v>66802.179999999993</v>
      </c>
      <c r="K162" s="372" t="s">
        <v>1211</v>
      </c>
    </row>
    <row r="163" spans="1:11" ht="16.7" customHeight="1" x14ac:dyDescent="0.25">
      <c r="A163" s="372" t="s">
        <v>1209</v>
      </c>
      <c r="B163" s="373">
        <v>0</v>
      </c>
      <c r="C163" s="371" t="s">
        <v>2439</v>
      </c>
      <c r="D163" s="372" t="s">
        <v>1197</v>
      </c>
      <c r="E163" s="372" t="s">
        <v>1210</v>
      </c>
      <c r="F163" s="371" t="s">
        <v>2439</v>
      </c>
      <c r="G163" s="374">
        <v>61853.18</v>
      </c>
      <c r="H163" s="374">
        <v>61853.18</v>
      </c>
      <c r="I163" s="374">
        <v>61853.18</v>
      </c>
      <c r="J163" s="374">
        <v>61853.18</v>
      </c>
      <c r="K163" s="372" t="s">
        <v>1211</v>
      </c>
    </row>
    <row r="164" spans="1:11" ht="16.7" customHeight="1" x14ac:dyDescent="0.25">
      <c r="A164" s="372" t="s">
        <v>1220</v>
      </c>
      <c r="B164" s="373">
        <v>0</v>
      </c>
      <c r="C164" s="371" t="s">
        <v>2439</v>
      </c>
      <c r="D164" s="372" t="s">
        <v>1197</v>
      </c>
      <c r="E164" s="372" t="s">
        <v>1210</v>
      </c>
      <c r="F164" s="371" t="s">
        <v>2443</v>
      </c>
      <c r="G164" s="374">
        <v>50263.519999999997</v>
      </c>
      <c r="H164" s="374">
        <v>25745.39</v>
      </c>
      <c r="I164" s="374">
        <v>15666.98</v>
      </c>
      <c r="J164" s="374">
        <v>15666.98</v>
      </c>
      <c r="K164" s="372" t="s">
        <v>1211</v>
      </c>
    </row>
    <row r="165" spans="1:11" ht="16.7" customHeight="1" x14ac:dyDescent="0.25">
      <c r="A165" s="372" t="s">
        <v>2272</v>
      </c>
      <c r="B165" s="373">
        <v>0</v>
      </c>
      <c r="C165" s="371" t="s">
        <v>2439</v>
      </c>
      <c r="D165" s="372" t="s">
        <v>1197</v>
      </c>
      <c r="E165" s="372" t="s">
        <v>1284</v>
      </c>
      <c r="F165" s="371" t="s">
        <v>2439</v>
      </c>
      <c r="G165" s="374">
        <v>114032.05</v>
      </c>
      <c r="H165" s="374">
        <v>114032.05</v>
      </c>
      <c r="I165" s="374">
        <v>114032.05</v>
      </c>
      <c r="J165" s="374">
        <v>114032.05</v>
      </c>
      <c r="K165" s="372" t="s">
        <v>1285</v>
      </c>
    </row>
    <row r="166" spans="1:11" ht="16.7" customHeight="1" x14ac:dyDescent="0.25">
      <c r="A166" s="372" t="s">
        <v>2274</v>
      </c>
      <c r="B166" s="373">
        <v>0</v>
      </c>
      <c r="C166" s="371" t="s">
        <v>2439</v>
      </c>
      <c r="D166" s="372" t="s">
        <v>1113</v>
      </c>
      <c r="E166" s="372" t="s">
        <v>1996</v>
      </c>
      <c r="F166" s="371" t="s">
        <v>2439</v>
      </c>
      <c r="G166" s="374">
        <v>359854</v>
      </c>
      <c r="H166" s="374">
        <v>359854</v>
      </c>
      <c r="I166" s="374">
        <v>359854</v>
      </c>
      <c r="J166" s="374">
        <v>359854</v>
      </c>
      <c r="K166" s="372" t="s">
        <v>1997</v>
      </c>
    </row>
    <row r="167" spans="1:11" ht="16.7" customHeight="1" x14ac:dyDescent="0.25">
      <c r="A167" s="372" t="s">
        <v>2275</v>
      </c>
      <c r="B167" s="373">
        <v>0</v>
      </c>
      <c r="C167" s="371" t="s">
        <v>2439</v>
      </c>
      <c r="D167" s="372" t="s">
        <v>1428</v>
      </c>
      <c r="E167" s="372" t="s">
        <v>1731</v>
      </c>
      <c r="F167" s="371" t="s">
        <v>2439</v>
      </c>
      <c r="G167" s="374">
        <v>4518992.83</v>
      </c>
      <c r="H167" s="374">
        <v>4518992.83</v>
      </c>
      <c r="I167" s="374">
        <v>4518992.83</v>
      </c>
      <c r="J167" s="374">
        <v>4518992.83</v>
      </c>
      <c r="K167" s="372" t="s">
        <v>1732</v>
      </c>
    </row>
    <row r="168" spans="1:11" ht="16.7" customHeight="1" x14ac:dyDescent="0.25">
      <c r="A168" s="372" t="s">
        <v>2279</v>
      </c>
      <c r="B168" s="373">
        <v>0</v>
      </c>
      <c r="C168" s="371" t="s">
        <v>2439</v>
      </c>
      <c r="D168" s="372" t="s">
        <v>1197</v>
      </c>
      <c r="E168" s="372" t="s">
        <v>1743</v>
      </c>
      <c r="F168" s="371" t="s">
        <v>2439</v>
      </c>
      <c r="G168" s="374">
        <v>2149071.37</v>
      </c>
      <c r="H168" s="374">
        <v>2149071.37</v>
      </c>
      <c r="I168" s="374">
        <v>2149071.37</v>
      </c>
      <c r="J168" s="374">
        <v>2149071.37</v>
      </c>
      <c r="K168" s="372" t="s">
        <v>1744</v>
      </c>
    </row>
    <row r="169" spans="1:11" ht="16.7" customHeight="1" x14ac:dyDescent="0.25">
      <c r="A169" s="372" t="s">
        <v>2282</v>
      </c>
      <c r="B169" s="373">
        <v>0</v>
      </c>
      <c r="C169" s="371" t="s">
        <v>2439</v>
      </c>
      <c r="D169" s="372" t="s">
        <v>1197</v>
      </c>
      <c r="E169" s="372" t="s">
        <v>1647</v>
      </c>
      <c r="F169" s="371" t="s">
        <v>2439</v>
      </c>
      <c r="G169" s="374">
        <v>1941762.41</v>
      </c>
      <c r="H169" s="374">
        <v>1941762.41</v>
      </c>
      <c r="I169" s="374">
        <v>1941762.41</v>
      </c>
      <c r="J169" s="374">
        <v>1941762.41</v>
      </c>
      <c r="K169" s="372" t="s">
        <v>1648</v>
      </c>
    </row>
    <row r="170" spans="1:11" ht="16.7" customHeight="1" x14ac:dyDescent="0.25">
      <c r="A170" s="372" t="s">
        <v>1224</v>
      </c>
      <c r="B170" s="373">
        <v>0</v>
      </c>
      <c r="C170" s="371" t="s">
        <v>2439</v>
      </c>
      <c r="D170" s="372" t="s">
        <v>1370</v>
      </c>
      <c r="E170" s="372" t="s">
        <v>1227</v>
      </c>
      <c r="F170" s="371" t="s">
        <v>2443</v>
      </c>
      <c r="G170" s="374">
        <v>24413913.41</v>
      </c>
      <c r="H170" s="374">
        <v>18562075.66</v>
      </c>
      <c r="I170" s="374">
        <v>16941841.16</v>
      </c>
      <c r="J170" s="374">
        <v>16941841.16</v>
      </c>
      <c r="K170" s="372" t="s">
        <v>1228</v>
      </c>
    </row>
    <row r="171" spans="1:11" ht="16.7" customHeight="1" x14ac:dyDescent="0.25">
      <c r="A171" s="372" t="s">
        <v>1236</v>
      </c>
      <c r="B171" s="373">
        <v>0</v>
      </c>
      <c r="C171" s="371" t="s">
        <v>2439</v>
      </c>
      <c r="D171" s="372" t="s">
        <v>1370</v>
      </c>
      <c r="E171" s="372" t="s">
        <v>1237</v>
      </c>
      <c r="F171" s="371" t="s">
        <v>2443</v>
      </c>
      <c r="G171" s="374">
        <v>11832477.550000001</v>
      </c>
      <c r="H171" s="374">
        <v>9285446.1899999995</v>
      </c>
      <c r="I171" s="374">
        <v>9150619.6899999995</v>
      </c>
      <c r="J171" s="374">
        <v>9150619.6899999995</v>
      </c>
      <c r="K171" s="372" t="s">
        <v>2444</v>
      </c>
    </row>
    <row r="172" spans="1:11" ht="16.7" customHeight="1" x14ac:dyDescent="0.25">
      <c r="A172" s="372" t="s">
        <v>2284</v>
      </c>
      <c r="B172" s="373">
        <v>0</v>
      </c>
      <c r="C172" s="371" t="s">
        <v>2439</v>
      </c>
      <c r="D172" s="372" t="s">
        <v>1269</v>
      </c>
      <c r="E172" s="372" t="s">
        <v>2019</v>
      </c>
      <c r="F172" s="371" t="s">
        <v>2439</v>
      </c>
      <c r="G172" s="374">
        <v>197518</v>
      </c>
      <c r="H172" s="374">
        <v>197518</v>
      </c>
      <c r="I172" s="374">
        <v>197518</v>
      </c>
      <c r="J172" s="374">
        <v>197518</v>
      </c>
      <c r="K172" s="372" t="s">
        <v>2020</v>
      </c>
    </row>
    <row r="173" spans="1:11" ht="16.7" customHeight="1" x14ac:dyDescent="0.25">
      <c r="A173" s="372" t="s">
        <v>1245</v>
      </c>
      <c r="B173" s="373">
        <v>0</v>
      </c>
      <c r="C173" s="371" t="s">
        <v>2439</v>
      </c>
      <c r="D173" s="372" t="s">
        <v>1246</v>
      </c>
      <c r="E173" s="372" t="s">
        <v>1248</v>
      </c>
      <c r="F173" s="371" t="s">
        <v>2443</v>
      </c>
      <c r="G173" s="374">
        <v>15877424</v>
      </c>
      <c r="H173" s="374">
        <v>13351917.5</v>
      </c>
      <c r="I173" s="374">
        <v>13351096</v>
      </c>
      <c r="J173" s="374">
        <v>13351096</v>
      </c>
      <c r="K173" s="372" t="s">
        <v>1249</v>
      </c>
    </row>
    <row r="174" spans="1:11" ht="16.7" customHeight="1" x14ac:dyDescent="0.25">
      <c r="A174" s="372" t="s">
        <v>1259</v>
      </c>
      <c r="B174" s="373">
        <v>0</v>
      </c>
      <c r="C174" s="371" t="s">
        <v>2439</v>
      </c>
      <c r="D174" s="372" t="s">
        <v>1113</v>
      </c>
      <c r="E174" s="372" t="s">
        <v>1260</v>
      </c>
      <c r="F174" s="371" t="s">
        <v>2439</v>
      </c>
      <c r="G174" s="374">
        <v>3611693</v>
      </c>
      <c r="H174" s="374">
        <v>3611693</v>
      </c>
      <c r="I174" s="374">
        <v>3611693</v>
      </c>
      <c r="J174" s="374">
        <v>3611693</v>
      </c>
      <c r="K174" s="372" t="s">
        <v>2445</v>
      </c>
    </row>
    <row r="175" spans="1:11" ht="16.7" customHeight="1" x14ac:dyDescent="0.25">
      <c r="A175" s="372" t="s">
        <v>1270</v>
      </c>
      <c r="B175" s="373">
        <v>0</v>
      </c>
      <c r="C175" s="371" t="s">
        <v>2439</v>
      </c>
      <c r="D175" s="372" t="s">
        <v>1246</v>
      </c>
      <c r="E175" s="372" t="s">
        <v>1271</v>
      </c>
      <c r="F175" s="371" t="s">
        <v>2443</v>
      </c>
      <c r="G175" s="374">
        <v>12435820.470000001</v>
      </c>
      <c r="H175" s="374">
        <v>12245820.470000001</v>
      </c>
      <c r="I175" s="374">
        <v>12245820.470000001</v>
      </c>
      <c r="J175" s="374">
        <v>12245820.470000001</v>
      </c>
      <c r="K175" s="372" t="s">
        <v>1272</v>
      </c>
    </row>
    <row r="176" spans="1:11" ht="16.7" customHeight="1" x14ac:dyDescent="0.25">
      <c r="A176" s="372" t="s">
        <v>2287</v>
      </c>
      <c r="B176" s="373">
        <v>0</v>
      </c>
      <c r="C176" s="371" t="s">
        <v>2439</v>
      </c>
      <c r="D176" s="372" t="s">
        <v>1113</v>
      </c>
      <c r="E176" s="372" t="s">
        <v>1536</v>
      </c>
      <c r="F176" s="371" t="s">
        <v>2439</v>
      </c>
      <c r="G176" s="374">
        <v>241000</v>
      </c>
      <c r="H176" s="374">
        <v>241000</v>
      </c>
      <c r="I176" s="374">
        <v>241000</v>
      </c>
      <c r="J176" s="374">
        <v>241000</v>
      </c>
      <c r="K176" s="372" t="s">
        <v>1537</v>
      </c>
    </row>
    <row r="177" spans="1:11" ht="16.7" customHeight="1" x14ac:dyDescent="0.25">
      <c r="A177" s="372" t="s">
        <v>2294</v>
      </c>
      <c r="B177" s="373">
        <v>0</v>
      </c>
      <c r="C177" s="371" t="s">
        <v>2439</v>
      </c>
      <c r="D177" s="372" t="s">
        <v>1269</v>
      </c>
      <c r="E177" s="372" t="s">
        <v>1284</v>
      </c>
      <c r="F177" s="371" t="s">
        <v>2439</v>
      </c>
      <c r="G177" s="374">
        <v>59347.98</v>
      </c>
      <c r="H177" s="374">
        <v>59347.98</v>
      </c>
      <c r="I177" s="374">
        <v>59347.98</v>
      </c>
      <c r="J177" s="374">
        <v>59347.98</v>
      </c>
      <c r="K177" s="372" t="s">
        <v>1285</v>
      </c>
    </row>
    <row r="178" spans="1:11" ht="16.7" customHeight="1" x14ac:dyDescent="0.25">
      <c r="A178" s="372" t="s">
        <v>1480</v>
      </c>
      <c r="B178" s="373">
        <v>0</v>
      </c>
      <c r="C178" s="371" t="s">
        <v>2439</v>
      </c>
      <c r="D178" s="372" t="s">
        <v>1197</v>
      </c>
      <c r="E178" s="372" t="s">
        <v>1284</v>
      </c>
      <c r="F178" s="371" t="s">
        <v>2439</v>
      </c>
      <c r="G178" s="374">
        <v>89842.4</v>
      </c>
      <c r="H178" s="374">
        <v>89842.4</v>
      </c>
      <c r="I178" s="374">
        <v>89842.4</v>
      </c>
      <c r="J178" s="374">
        <v>89842.4</v>
      </c>
      <c r="K178" s="372" t="s">
        <v>1285</v>
      </c>
    </row>
    <row r="179" spans="1:11" ht="16.7" customHeight="1" x14ac:dyDescent="0.25">
      <c r="A179" s="372" t="s">
        <v>1283</v>
      </c>
      <c r="B179" s="373">
        <v>0</v>
      </c>
      <c r="C179" s="371" t="s">
        <v>2439</v>
      </c>
      <c r="D179" s="372" t="s">
        <v>1197</v>
      </c>
      <c r="E179" s="372" t="s">
        <v>1284</v>
      </c>
      <c r="F179" s="371" t="s">
        <v>2443</v>
      </c>
      <c r="G179" s="374">
        <v>62916.76</v>
      </c>
      <c r="H179" s="374">
        <v>32969.379999999997</v>
      </c>
      <c r="I179" s="374">
        <v>0</v>
      </c>
      <c r="J179" s="374">
        <v>0</v>
      </c>
      <c r="K179" s="372" t="s">
        <v>1285</v>
      </c>
    </row>
    <row r="180" spans="1:11" ht="16.7" customHeight="1" x14ac:dyDescent="0.25">
      <c r="A180" s="372" t="s">
        <v>2295</v>
      </c>
      <c r="B180" s="373">
        <v>0</v>
      </c>
      <c r="C180" s="371" t="s">
        <v>2439</v>
      </c>
      <c r="D180" s="372" t="s">
        <v>1428</v>
      </c>
      <c r="E180" s="372" t="s">
        <v>2296</v>
      </c>
      <c r="F180" s="371" t="s">
        <v>2439</v>
      </c>
      <c r="G180" s="374">
        <v>397028.99</v>
      </c>
      <c r="H180" s="374">
        <v>397028.99</v>
      </c>
      <c r="I180" s="374">
        <v>397028.99</v>
      </c>
      <c r="J180" s="374">
        <v>397028.99</v>
      </c>
      <c r="K180" s="372" t="s">
        <v>2446</v>
      </c>
    </row>
    <row r="181" spans="1:11" ht="16.7" customHeight="1" x14ac:dyDescent="0.25">
      <c r="A181" s="372" t="s">
        <v>1481</v>
      </c>
      <c r="B181" s="373">
        <v>0</v>
      </c>
      <c r="C181" s="371" t="s">
        <v>2439</v>
      </c>
      <c r="D181" s="372" t="s">
        <v>1197</v>
      </c>
      <c r="E181" s="372" t="s">
        <v>1295</v>
      </c>
      <c r="F181" s="371" t="s">
        <v>2439</v>
      </c>
      <c r="G181" s="374">
        <v>91869.33</v>
      </c>
      <c r="H181" s="374">
        <v>95982.27</v>
      </c>
      <c r="I181" s="374">
        <v>91869.33</v>
      </c>
      <c r="J181" s="374">
        <v>91869.33</v>
      </c>
      <c r="K181" s="372" t="s">
        <v>1296</v>
      </c>
    </row>
    <row r="182" spans="1:11" ht="16.7" customHeight="1" x14ac:dyDescent="0.25">
      <c r="A182" s="372" t="s">
        <v>1294</v>
      </c>
      <c r="B182" s="373">
        <v>0</v>
      </c>
      <c r="C182" s="371" t="s">
        <v>2439</v>
      </c>
      <c r="D182" s="372" t="s">
        <v>1197</v>
      </c>
      <c r="E182" s="372" t="s">
        <v>1295</v>
      </c>
      <c r="F182" s="371" t="s">
        <v>2439</v>
      </c>
      <c r="G182" s="374">
        <v>102083.26</v>
      </c>
      <c r="H182" s="374">
        <v>102083.28</v>
      </c>
      <c r="I182" s="374">
        <v>102083.26</v>
      </c>
      <c r="J182" s="374">
        <v>102083.26</v>
      </c>
      <c r="K182" s="372" t="s">
        <v>1296</v>
      </c>
    </row>
    <row r="183" spans="1:11" ht="16.7" customHeight="1" x14ac:dyDescent="0.25">
      <c r="A183" s="372" t="s">
        <v>1305</v>
      </c>
      <c r="B183" s="373">
        <v>0</v>
      </c>
      <c r="C183" s="371" t="s">
        <v>2439</v>
      </c>
      <c r="D183" s="372" t="s">
        <v>1197</v>
      </c>
      <c r="E183" s="372" t="s">
        <v>1295</v>
      </c>
      <c r="F183" s="371" t="s">
        <v>2443</v>
      </c>
      <c r="G183" s="374">
        <v>37340</v>
      </c>
      <c r="H183" s="374">
        <v>27489</v>
      </c>
      <c r="I183" s="374">
        <v>26950</v>
      </c>
      <c r="J183" s="374">
        <v>26950</v>
      </c>
      <c r="K183" s="372" t="s">
        <v>1296</v>
      </c>
    </row>
    <row r="184" spans="1:11" ht="16.7" customHeight="1" x14ac:dyDescent="0.25">
      <c r="A184" s="372" t="s">
        <v>2306</v>
      </c>
      <c r="B184" s="373">
        <v>0</v>
      </c>
      <c r="C184" s="371" t="s">
        <v>2439</v>
      </c>
      <c r="D184" s="372" t="s">
        <v>1269</v>
      </c>
      <c r="E184" s="372" t="s">
        <v>1310</v>
      </c>
      <c r="F184" s="371" t="s">
        <v>2439</v>
      </c>
      <c r="G184" s="374">
        <v>156579.56</v>
      </c>
      <c r="H184" s="374">
        <v>156589.56</v>
      </c>
      <c r="I184" s="374">
        <v>156579.56</v>
      </c>
      <c r="J184" s="374">
        <v>156579.56</v>
      </c>
      <c r="K184" s="372" t="s">
        <v>1311</v>
      </c>
    </row>
    <row r="185" spans="1:11" ht="16.7" customHeight="1" x14ac:dyDescent="0.25">
      <c r="A185" s="372" t="s">
        <v>1309</v>
      </c>
      <c r="B185" s="373">
        <v>0</v>
      </c>
      <c r="C185" s="371" t="s">
        <v>2439</v>
      </c>
      <c r="D185" s="372" t="s">
        <v>1197</v>
      </c>
      <c r="E185" s="372" t="s">
        <v>1310</v>
      </c>
      <c r="F185" s="371" t="s">
        <v>2439</v>
      </c>
      <c r="G185" s="374">
        <v>159998.26999999999</v>
      </c>
      <c r="H185" s="374">
        <v>159998.26999999999</v>
      </c>
      <c r="I185" s="374">
        <v>159998.26999999999</v>
      </c>
      <c r="J185" s="374">
        <v>159998.26999999999</v>
      </c>
      <c r="K185" s="372" t="s">
        <v>1311</v>
      </c>
    </row>
    <row r="186" spans="1:11" ht="16.7" customHeight="1" x14ac:dyDescent="0.25">
      <c r="A186" s="372" t="s">
        <v>1317</v>
      </c>
      <c r="B186" s="373">
        <v>0</v>
      </c>
      <c r="C186" s="371" t="s">
        <v>2439</v>
      </c>
      <c r="D186" s="372" t="s">
        <v>1197</v>
      </c>
      <c r="E186" s="372" t="s">
        <v>1310</v>
      </c>
      <c r="F186" s="371" t="s">
        <v>2443</v>
      </c>
      <c r="G186" s="374">
        <v>147590.25</v>
      </c>
      <c r="H186" s="374">
        <v>98599</v>
      </c>
      <c r="I186" s="374">
        <v>98386.5</v>
      </c>
      <c r="J186" s="374">
        <v>98386.5</v>
      </c>
      <c r="K186" s="372" t="s">
        <v>1311</v>
      </c>
    </row>
    <row r="187" spans="1:11" ht="16.7" customHeight="1" x14ac:dyDescent="0.25">
      <c r="A187" s="372" t="s">
        <v>2307</v>
      </c>
      <c r="B187" s="373">
        <v>0</v>
      </c>
      <c r="C187" s="371" t="s">
        <v>2439</v>
      </c>
      <c r="D187" s="372" t="s">
        <v>1428</v>
      </c>
      <c r="E187" s="372" t="s">
        <v>2308</v>
      </c>
      <c r="F187" s="371" t="s">
        <v>2439</v>
      </c>
      <c r="G187" s="374">
        <v>408440</v>
      </c>
      <c r="H187" s="374">
        <v>408440</v>
      </c>
      <c r="I187" s="374">
        <v>408440</v>
      </c>
      <c r="J187" s="374">
        <v>408440</v>
      </c>
      <c r="K187" s="372" t="s">
        <v>2309</v>
      </c>
    </row>
    <row r="188" spans="1:11" ht="16.7" customHeight="1" x14ac:dyDescent="0.25">
      <c r="A188" s="372" t="s">
        <v>1482</v>
      </c>
      <c r="B188" s="373">
        <v>0</v>
      </c>
      <c r="C188" s="371" t="s">
        <v>2439</v>
      </c>
      <c r="D188" s="372" t="s">
        <v>1113</v>
      </c>
      <c r="E188" s="372" t="s">
        <v>1271</v>
      </c>
      <c r="F188" s="371" t="s">
        <v>2439</v>
      </c>
      <c r="G188" s="374">
        <v>1194986.25</v>
      </c>
      <c r="H188" s="374">
        <v>1194986.25</v>
      </c>
      <c r="I188" s="374">
        <v>1194986.25</v>
      </c>
      <c r="J188" s="374">
        <v>1194986.25</v>
      </c>
      <c r="K188" s="372" t="s">
        <v>1272</v>
      </c>
    </row>
    <row r="189" spans="1:11" ht="16.7" customHeight="1" x14ac:dyDescent="0.25">
      <c r="A189" s="372" t="s">
        <v>1318</v>
      </c>
      <c r="B189" s="373">
        <v>0</v>
      </c>
      <c r="C189" s="371" t="s">
        <v>2439</v>
      </c>
      <c r="D189" s="372" t="s">
        <v>1246</v>
      </c>
      <c r="E189" s="372" t="s">
        <v>1319</v>
      </c>
      <c r="F189" s="371" t="s">
        <v>2443</v>
      </c>
      <c r="G189" s="374">
        <v>623633.99</v>
      </c>
      <c r="H189" s="374">
        <v>499313.99</v>
      </c>
      <c r="I189" s="374">
        <v>499313.99</v>
      </c>
      <c r="J189" s="374">
        <v>499313.99</v>
      </c>
      <c r="K189" s="372" t="s">
        <v>1320</v>
      </c>
    </row>
    <row r="190" spans="1:11" ht="16.7" customHeight="1" x14ac:dyDescent="0.25">
      <c r="A190" s="372" t="s">
        <v>1329</v>
      </c>
      <c r="B190" s="373">
        <v>0</v>
      </c>
      <c r="C190" s="371" t="s">
        <v>2439</v>
      </c>
      <c r="D190" s="372" t="s">
        <v>1246</v>
      </c>
      <c r="E190" s="372" t="s">
        <v>1330</v>
      </c>
      <c r="F190" s="371" t="s">
        <v>2443</v>
      </c>
      <c r="G190" s="374">
        <v>1490000</v>
      </c>
      <c r="H190" s="374">
        <v>1252600</v>
      </c>
      <c r="I190" s="374">
        <v>1252600</v>
      </c>
      <c r="J190" s="374">
        <v>1252600</v>
      </c>
      <c r="K190" s="372" t="s">
        <v>1331</v>
      </c>
    </row>
    <row r="191" spans="1:11" ht="16.7" customHeight="1" x14ac:dyDescent="0.25">
      <c r="A191" s="372" t="s">
        <v>1340</v>
      </c>
      <c r="B191" s="373">
        <v>0</v>
      </c>
      <c r="C191" s="371" t="s">
        <v>2439</v>
      </c>
      <c r="D191" s="372" t="s">
        <v>1246</v>
      </c>
      <c r="E191" s="372" t="s">
        <v>1248</v>
      </c>
      <c r="F191" s="371" t="s">
        <v>2443</v>
      </c>
      <c r="G191" s="374">
        <v>4993377</v>
      </c>
      <c r="H191" s="374">
        <v>2581190.5</v>
      </c>
      <c r="I191" s="374">
        <v>2581190.5</v>
      </c>
      <c r="J191" s="374">
        <v>2581190.5</v>
      </c>
      <c r="K191" s="372" t="s">
        <v>1249</v>
      </c>
    </row>
    <row r="192" spans="1:11" ht="16.7" customHeight="1" x14ac:dyDescent="0.25">
      <c r="A192" s="372" t="s">
        <v>1484</v>
      </c>
      <c r="B192" s="373">
        <v>0</v>
      </c>
      <c r="C192" s="371" t="s">
        <v>2439</v>
      </c>
      <c r="D192" s="372" t="s">
        <v>1428</v>
      </c>
      <c r="E192" s="372" t="s">
        <v>1996</v>
      </c>
      <c r="F192" s="371" t="s">
        <v>2439</v>
      </c>
      <c r="G192" s="374">
        <v>3773008.77</v>
      </c>
      <c r="H192" s="374">
        <v>3773008.77</v>
      </c>
      <c r="I192" s="374">
        <v>3773008.77</v>
      </c>
      <c r="J192" s="374">
        <v>3773008.77</v>
      </c>
      <c r="K192" s="372" t="s">
        <v>1997</v>
      </c>
    </row>
    <row r="193" spans="1:11" ht="16.7" customHeight="1" x14ac:dyDescent="0.25">
      <c r="A193" s="372" t="s">
        <v>2318</v>
      </c>
      <c r="B193" s="373">
        <v>0</v>
      </c>
      <c r="C193" s="371" t="s">
        <v>2439</v>
      </c>
      <c r="D193" s="372" t="s">
        <v>1269</v>
      </c>
      <c r="E193" s="372" t="s">
        <v>2319</v>
      </c>
      <c r="F193" s="371" t="s">
        <v>2439</v>
      </c>
      <c r="G193" s="374">
        <v>229392</v>
      </c>
      <c r="H193" s="374">
        <v>229392</v>
      </c>
      <c r="I193" s="374">
        <v>229392</v>
      </c>
      <c r="J193" s="374">
        <v>229392</v>
      </c>
      <c r="K193" s="372" t="s">
        <v>2447</v>
      </c>
    </row>
    <row r="194" spans="1:11" ht="16.7" customHeight="1" x14ac:dyDescent="0.25">
      <c r="A194" s="372" t="s">
        <v>2328</v>
      </c>
      <c r="B194" s="373">
        <v>0</v>
      </c>
      <c r="C194" s="371" t="s">
        <v>2439</v>
      </c>
      <c r="D194" s="372" t="s">
        <v>1269</v>
      </c>
      <c r="E194" s="372" t="s">
        <v>2329</v>
      </c>
      <c r="F194" s="371" t="s">
        <v>2439</v>
      </c>
      <c r="G194" s="374">
        <v>236348.5</v>
      </c>
      <c r="H194" s="374">
        <v>236348.5</v>
      </c>
      <c r="I194" s="374">
        <v>236348.5</v>
      </c>
      <c r="J194" s="374">
        <v>236348.5</v>
      </c>
      <c r="K194" s="372" t="s">
        <v>2330</v>
      </c>
    </row>
    <row r="195" spans="1:11" ht="16.7" customHeight="1" x14ac:dyDescent="0.25">
      <c r="A195" s="372" t="s">
        <v>1479</v>
      </c>
      <c r="B195" s="373">
        <v>0</v>
      </c>
      <c r="C195" s="371" t="s">
        <v>2439</v>
      </c>
      <c r="D195" s="372" t="s">
        <v>1246</v>
      </c>
      <c r="E195" s="372" t="s">
        <v>2337</v>
      </c>
      <c r="F195" s="371" t="s">
        <v>2443</v>
      </c>
      <c r="G195" s="374">
        <v>336297.68</v>
      </c>
      <c r="H195" s="374">
        <v>277178.18</v>
      </c>
      <c r="I195" s="374">
        <v>277178.18</v>
      </c>
      <c r="J195" s="374">
        <v>277178.18</v>
      </c>
      <c r="K195" s="372" t="s">
        <v>2338</v>
      </c>
    </row>
    <row r="196" spans="1:11" ht="16.7" customHeight="1" x14ac:dyDescent="0.25">
      <c r="A196" s="372" t="s">
        <v>2348</v>
      </c>
      <c r="B196" s="373">
        <v>0</v>
      </c>
      <c r="C196" s="371" t="s">
        <v>2439</v>
      </c>
      <c r="D196" s="372" t="s">
        <v>1428</v>
      </c>
      <c r="E196" s="372" t="s">
        <v>2349</v>
      </c>
      <c r="F196" s="371" t="s">
        <v>2439</v>
      </c>
      <c r="G196" s="374">
        <v>330962.05</v>
      </c>
      <c r="H196" s="374">
        <v>330962.05</v>
      </c>
      <c r="I196" s="374">
        <v>330962.05</v>
      </c>
      <c r="J196" s="374">
        <v>330962.05</v>
      </c>
      <c r="K196" s="372" t="s">
        <v>2350</v>
      </c>
    </row>
    <row r="197" spans="1:11" ht="16.7" customHeight="1" x14ac:dyDescent="0.25">
      <c r="A197" s="372" t="s">
        <v>1350</v>
      </c>
      <c r="B197" s="373">
        <v>0</v>
      </c>
      <c r="C197" s="371" t="s">
        <v>2439</v>
      </c>
      <c r="D197" s="372" t="s">
        <v>1113</v>
      </c>
      <c r="E197" s="372" t="s">
        <v>1351</v>
      </c>
      <c r="F197" s="371" t="s">
        <v>2443</v>
      </c>
      <c r="G197" s="374">
        <v>310000</v>
      </c>
      <c r="H197" s="374">
        <v>68200</v>
      </c>
      <c r="I197" s="374">
        <v>66944.259999999995</v>
      </c>
      <c r="J197" s="374">
        <v>66944.259999999995</v>
      </c>
      <c r="K197" s="372" t="s">
        <v>1352</v>
      </c>
    </row>
    <row r="198" spans="1:11" ht="16.7" customHeight="1" x14ac:dyDescent="0.25">
      <c r="A198" s="372" t="s">
        <v>1359</v>
      </c>
      <c r="B198" s="373">
        <v>0</v>
      </c>
      <c r="C198" s="371" t="s">
        <v>2439</v>
      </c>
      <c r="D198" s="372" t="s">
        <v>1113</v>
      </c>
      <c r="E198" s="372" t="s">
        <v>1360</v>
      </c>
      <c r="F198" s="371" t="s">
        <v>2443</v>
      </c>
      <c r="G198" s="374">
        <v>773457.4</v>
      </c>
      <c r="H198" s="374">
        <v>284025</v>
      </c>
      <c r="I198" s="374">
        <v>284025</v>
      </c>
      <c r="J198" s="374">
        <v>284025</v>
      </c>
      <c r="K198" s="372" t="s">
        <v>1361</v>
      </c>
    </row>
    <row r="199" spans="1:11" ht="16.7" customHeight="1" x14ac:dyDescent="0.25">
      <c r="A199" s="372" t="s">
        <v>1369</v>
      </c>
      <c r="B199" s="373">
        <v>0</v>
      </c>
      <c r="C199" s="371" t="s">
        <v>2439</v>
      </c>
      <c r="D199" s="372" t="s">
        <v>2408</v>
      </c>
      <c r="E199" s="372" t="s">
        <v>1372</v>
      </c>
      <c r="F199" s="371" t="s">
        <v>2443</v>
      </c>
      <c r="G199" s="374">
        <v>812380</v>
      </c>
      <c r="H199" s="374">
        <v>630384</v>
      </c>
      <c r="I199" s="374">
        <v>630384</v>
      </c>
      <c r="J199" s="374">
        <v>630384</v>
      </c>
      <c r="K199" s="372" t="s">
        <v>1373</v>
      </c>
    </row>
    <row r="200" spans="1:11" ht="16.7" customHeight="1" x14ac:dyDescent="0.25">
      <c r="A200" s="372" t="s">
        <v>1383</v>
      </c>
      <c r="B200" s="373">
        <v>0</v>
      </c>
      <c r="C200" s="371" t="s">
        <v>2439</v>
      </c>
      <c r="D200" s="372" t="s">
        <v>1370</v>
      </c>
      <c r="E200" s="372" t="s">
        <v>1384</v>
      </c>
      <c r="F200" s="371" t="s">
        <v>2443</v>
      </c>
      <c r="G200" s="374">
        <v>1029880.99</v>
      </c>
      <c r="H200" s="374">
        <v>973488.15</v>
      </c>
      <c r="I200" s="374">
        <v>973155.55</v>
      </c>
      <c r="J200" s="374">
        <v>973155.55</v>
      </c>
      <c r="K200" s="372" t="s">
        <v>1385</v>
      </c>
    </row>
    <row r="201" spans="1:11" ht="16.7" customHeight="1" x14ac:dyDescent="0.25">
      <c r="A201" s="372" t="s">
        <v>1393</v>
      </c>
      <c r="B201" s="373">
        <v>0</v>
      </c>
      <c r="C201" s="371" t="s">
        <v>2439</v>
      </c>
      <c r="D201" s="372" t="s">
        <v>1113</v>
      </c>
      <c r="E201" s="372" t="s">
        <v>1394</v>
      </c>
      <c r="F201" s="371" t="s">
        <v>2443</v>
      </c>
      <c r="G201" s="374">
        <v>908031</v>
      </c>
      <c r="H201" s="374">
        <v>701009</v>
      </c>
      <c r="I201" s="374">
        <v>701009</v>
      </c>
      <c r="J201" s="374">
        <v>701009</v>
      </c>
      <c r="K201" s="372" t="s">
        <v>1395</v>
      </c>
    </row>
    <row r="202" spans="1:11" ht="16.7" customHeight="1" x14ac:dyDescent="0.25">
      <c r="A202" s="372" t="s">
        <v>1405</v>
      </c>
      <c r="B202" s="373">
        <v>0</v>
      </c>
      <c r="C202" s="371" t="s">
        <v>2439</v>
      </c>
      <c r="D202" s="372" t="s">
        <v>1113</v>
      </c>
      <c r="E202" s="372" t="s">
        <v>1406</v>
      </c>
      <c r="F202" s="371" t="s">
        <v>2443</v>
      </c>
      <c r="G202" s="374">
        <v>243129.44</v>
      </c>
      <c r="H202" s="374">
        <v>156043.44</v>
      </c>
      <c r="I202" s="374">
        <v>156043.44</v>
      </c>
      <c r="J202" s="374">
        <v>156043.44</v>
      </c>
      <c r="K202" s="372" t="s">
        <v>1407</v>
      </c>
    </row>
    <row r="203" spans="1:11" ht="16.7" customHeight="1" x14ac:dyDescent="0.25">
      <c r="A203" s="372" t="s">
        <v>1413</v>
      </c>
      <c r="B203" s="373">
        <v>0</v>
      </c>
      <c r="C203" s="371" t="s">
        <v>2439</v>
      </c>
      <c r="D203" s="372" t="s">
        <v>1246</v>
      </c>
      <c r="E203" s="372" t="s">
        <v>1271</v>
      </c>
      <c r="F203" s="371" t="s">
        <v>2443</v>
      </c>
      <c r="G203" s="374">
        <v>343590</v>
      </c>
      <c r="H203" s="374">
        <v>180917</v>
      </c>
      <c r="I203" s="374">
        <v>180917</v>
      </c>
      <c r="J203" s="374">
        <v>180917</v>
      </c>
      <c r="K203" s="372" t="s">
        <v>1272</v>
      </c>
    </row>
    <row r="204" spans="1:11" ht="16.7" customHeight="1" x14ac:dyDescent="0.25">
      <c r="A204" s="372" t="s">
        <v>1415</v>
      </c>
      <c r="B204" s="373">
        <v>0</v>
      </c>
      <c r="C204" s="371" t="s">
        <v>2439</v>
      </c>
      <c r="D204" s="372" t="s">
        <v>1113</v>
      </c>
      <c r="E204" s="372" t="s">
        <v>1416</v>
      </c>
      <c r="F204" s="371" t="s">
        <v>2443</v>
      </c>
      <c r="G204" s="374">
        <v>577471.73</v>
      </c>
      <c r="H204" s="374">
        <v>122796</v>
      </c>
      <c r="I204" s="374">
        <v>122796</v>
      </c>
      <c r="J204" s="374">
        <v>122796</v>
      </c>
      <c r="K204" s="372" t="s">
        <v>2448</v>
      </c>
    </row>
    <row r="205" spans="1:11" ht="16.7" customHeight="1" x14ac:dyDescent="0.25">
      <c r="A205" s="372" t="s">
        <v>1427</v>
      </c>
      <c r="B205" s="373">
        <v>0</v>
      </c>
      <c r="C205" s="371" t="s">
        <v>2439</v>
      </c>
      <c r="D205" s="372" t="s">
        <v>1428</v>
      </c>
      <c r="E205" s="372" t="s">
        <v>1430</v>
      </c>
      <c r="F205" s="371" t="s">
        <v>2439</v>
      </c>
      <c r="G205" s="374">
        <v>396518.11</v>
      </c>
      <c r="H205" s="374">
        <v>396518.11</v>
      </c>
      <c r="I205" s="374">
        <v>396518.11</v>
      </c>
      <c r="J205" s="374">
        <v>396518.11</v>
      </c>
      <c r="K205" s="372" t="s">
        <v>2449</v>
      </c>
    </row>
    <row r="206" spans="1:11" ht="16.7" customHeight="1" x14ac:dyDescent="0.25">
      <c r="A206" s="372" t="s">
        <v>1439</v>
      </c>
      <c r="B206" s="373">
        <v>0</v>
      </c>
      <c r="C206" s="371" t="s">
        <v>2439</v>
      </c>
      <c r="D206" s="372" t="s">
        <v>1113</v>
      </c>
      <c r="E206" s="372" t="s">
        <v>1394</v>
      </c>
      <c r="F206" s="371" t="s">
        <v>2443</v>
      </c>
      <c r="G206" s="374">
        <v>525456</v>
      </c>
      <c r="H206" s="374">
        <v>280515.20000000001</v>
      </c>
      <c r="I206" s="374">
        <v>181592.6</v>
      </c>
      <c r="J206" s="374">
        <v>181592.6</v>
      </c>
      <c r="K206" s="372" t="s">
        <v>1395</v>
      </c>
    </row>
    <row r="207" spans="1:11" ht="16.7" customHeight="1" x14ac:dyDescent="0.25">
      <c r="A207" s="372" t="s">
        <v>1442</v>
      </c>
      <c r="B207" s="373">
        <v>0</v>
      </c>
      <c r="C207" s="371" t="s">
        <v>2439</v>
      </c>
      <c r="D207" s="372" t="s">
        <v>1443</v>
      </c>
      <c r="E207" s="372" t="s">
        <v>1115</v>
      </c>
      <c r="F207" s="371" t="s">
        <v>2443</v>
      </c>
      <c r="G207" s="374">
        <v>497079.22</v>
      </c>
      <c r="H207" s="374">
        <v>316298.39</v>
      </c>
      <c r="I207" s="374">
        <v>315002.48</v>
      </c>
      <c r="J207" s="374">
        <v>315002.48</v>
      </c>
      <c r="K207" s="372" t="s">
        <v>1116</v>
      </c>
    </row>
    <row r="208" spans="1:11" ht="16.7" customHeight="1" x14ac:dyDescent="0.25">
      <c r="A208" s="372" t="s">
        <v>1447</v>
      </c>
      <c r="B208" s="373">
        <v>0</v>
      </c>
      <c r="C208" s="371" t="s">
        <v>2439</v>
      </c>
      <c r="D208" s="372" t="s">
        <v>1113</v>
      </c>
      <c r="E208" s="372" t="s">
        <v>1448</v>
      </c>
      <c r="F208" s="371" t="s">
        <v>2443</v>
      </c>
      <c r="G208" s="374">
        <v>206700</v>
      </c>
      <c r="H208" s="374">
        <v>162200</v>
      </c>
      <c r="I208" s="374">
        <v>162200</v>
      </c>
      <c r="J208" s="374">
        <v>162200</v>
      </c>
      <c r="K208" s="372" t="s">
        <v>1449</v>
      </c>
    </row>
    <row r="209" spans="1:11" ht="16.7" customHeight="1" x14ac:dyDescent="0.25">
      <c r="A209" s="372" t="s">
        <v>1457</v>
      </c>
      <c r="B209" s="373">
        <v>0</v>
      </c>
      <c r="C209" s="371" t="s">
        <v>2439</v>
      </c>
      <c r="D209" s="372" t="s">
        <v>1443</v>
      </c>
      <c r="E209" s="372" t="s">
        <v>1458</v>
      </c>
      <c r="F209" s="371" t="s">
        <v>2443</v>
      </c>
      <c r="G209" s="374">
        <v>92855.62</v>
      </c>
      <c r="H209" s="374">
        <v>41410.76</v>
      </c>
      <c r="I209" s="374">
        <v>41082.1</v>
      </c>
      <c r="J209" s="374">
        <v>41082.1</v>
      </c>
      <c r="K209" s="372" t="s">
        <v>2442</v>
      </c>
    </row>
    <row r="210" spans="1:11" ht="16.7" customHeight="1" x14ac:dyDescent="0.25">
      <c r="A210" s="372" t="s">
        <v>1466</v>
      </c>
      <c r="B210" s="373">
        <v>0</v>
      </c>
      <c r="C210" s="371" t="s">
        <v>2439</v>
      </c>
      <c r="D210" s="372" t="s">
        <v>1443</v>
      </c>
      <c r="E210" s="372" t="s">
        <v>1147</v>
      </c>
      <c r="F210" s="371" t="s">
        <v>2443</v>
      </c>
      <c r="G210" s="374">
        <v>102465.73</v>
      </c>
      <c r="H210" s="374">
        <v>50715.17</v>
      </c>
      <c r="I210" s="374">
        <v>31500</v>
      </c>
      <c r="J210" s="374">
        <v>31500</v>
      </c>
      <c r="K210" s="372" t="s">
        <v>1148</v>
      </c>
    </row>
    <row r="211" spans="1:11" ht="16.7" customHeight="1" x14ac:dyDescent="0.25">
      <c r="A211" s="372" t="s">
        <v>1472</v>
      </c>
      <c r="B211" s="373">
        <v>0</v>
      </c>
      <c r="C211" s="371" t="s">
        <v>2439</v>
      </c>
      <c r="D211" s="372" t="s">
        <v>1443</v>
      </c>
      <c r="E211" s="372" t="s">
        <v>1115</v>
      </c>
      <c r="F211" s="371" t="s">
        <v>2443</v>
      </c>
      <c r="G211" s="374">
        <v>220437.5</v>
      </c>
      <c r="H211" s="374">
        <v>127034.38</v>
      </c>
      <c r="I211" s="374">
        <v>125375</v>
      </c>
      <c r="J211" s="374">
        <v>125375</v>
      </c>
      <c r="K211" s="372" t="s">
        <v>1116</v>
      </c>
    </row>
    <row r="212" spans="1:11" ht="16.7" customHeight="1" x14ac:dyDescent="0.25">
      <c r="A212" s="372" t="s">
        <v>1473</v>
      </c>
      <c r="B212" s="373">
        <v>0</v>
      </c>
      <c r="C212" s="371" t="s">
        <v>2439</v>
      </c>
      <c r="D212" s="372" t="s">
        <v>1160</v>
      </c>
      <c r="E212" s="372" t="s">
        <v>1162</v>
      </c>
      <c r="F212" s="371" t="s">
        <v>2443</v>
      </c>
      <c r="G212" s="374">
        <v>69583.37</v>
      </c>
      <c r="H212" s="374">
        <v>35484.720000000001</v>
      </c>
      <c r="I212" s="374">
        <v>0</v>
      </c>
      <c r="J212" s="374">
        <v>0</v>
      </c>
      <c r="K212" s="372" t="s">
        <v>1163</v>
      </c>
    </row>
    <row r="213" spans="1:11" ht="16.7" customHeight="1" x14ac:dyDescent="0.25">
      <c r="A213" s="372" t="s">
        <v>2411</v>
      </c>
      <c r="B213" s="373">
        <v>0</v>
      </c>
      <c r="C213" s="371" t="s">
        <v>2439</v>
      </c>
      <c r="D213" s="372" t="s">
        <v>1160</v>
      </c>
      <c r="E213" s="372" t="s">
        <v>2412</v>
      </c>
      <c r="F213" s="371" t="s">
        <v>2443</v>
      </c>
      <c r="G213" s="374">
        <v>110170</v>
      </c>
      <c r="H213" s="374">
        <v>22771.96</v>
      </c>
      <c r="I213" s="374">
        <v>17570.16</v>
      </c>
      <c r="J213" s="374">
        <v>17570.16</v>
      </c>
      <c r="K213" s="372" t="s">
        <v>2413</v>
      </c>
    </row>
    <row r="214" spans="1:11" ht="16.7" customHeight="1" x14ac:dyDescent="0.25">
      <c r="A214" s="372" t="s">
        <v>2423</v>
      </c>
      <c r="B214" s="373">
        <v>0</v>
      </c>
      <c r="C214" s="371" t="s">
        <v>2439</v>
      </c>
      <c r="D214" s="372" t="s">
        <v>1246</v>
      </c>
      <c r="E214" s="372" t="s">
        <v>2424</v>
      </c>
      <c r="F214" s="371" t="s">
        <v>2443</v>
      </c>
      <c r="G214" s="374">
        <v>666874</v>
      </c>
      <c r="H214" s="374">
        <v>118787</v>
      </c>
      <c r="I214" s="374">
        <v>118787</v>
      </c>
      <c r="J214" s="374">
        <v>118787</v>
      </c>
      <c r="K214" s="372" t="s">
        <v>2425</v>
      </c>
    </row>
    <row r="215" spans="1:11" x14ac:dyDescent="0.25">
      <c r="A215" s="372" t="s">
        <v>2513</v>
      </c>
      <c r="B215" s="373">
        <v>0</v>
      </c>
      <c r="C215" s="371" t="s">
        <v>2439</v>
      </c>
      <c r="D215" s="372" t="s">
        <v>1370</v>
      </c>
      <c r="E215" s="372" t="s">
        <v>1227</v>
      </c>
      <c r="F215" s="371" t="s">
        <v>2443</v>
      </c>
      <c r="G215" s="374">
        <v>201900</v>
      </c>
      <c r="H215" s="374">
        <v>75712.5</v>
      </c>
      <c r="I215" s="374">
        <v>0</v>
      </c>
      <c r="J215" s="374">
        <v>0</v>
      </c>
      <c r="K215" s="372" t="s">
        <v>1228</v>
      </c>
    </row>
    <row r="216" spans="1:11" x14ac:dyDescent="0.25">
      <c r="A216" s="372" t="s">
        <v>2515</v>
      </c>
      <c r="B216" s="373">
        <v>0</v>
      </c>
      <c r="C216" s="371" t="s">
        <v>2439</v>
      </c>
      <c r="D216" s="372" t="s">
        <v>1370</v>
      </c>
      <c r="E216" s="372" t="s">
        <v>1227</v>
      </c>
      <c r="F216" s="371" t="s">
        <v>2443</v>
      </c>
      <c r="G216" s="374">
        <v>627872</v>
      </c>
      <c r="H216" s="374">
        <v>0</v>
      </c>
      <c r="I216" s="374">
        <v>0</v>
      </c>
      <c r="J216" s="374">
        <v>0</v>
      </c>
      <c r="K216" s="372" t="s">
        <v>1228</v>
      </c>
    </row>
    <row r="217" spans="1:11" x14ac:dyDescent="0.25">
      <c r="A217" s="372" t="s">
        <v>2463</v>
      </c>
      <c r="B217" s="373">
        <v>0</v>
      </c>
      <c r="C217" s="371" t="s">
        <v>2439</v>
      </c>
      <c r="D217" s="372" t="s">
        <v>1160</v>
      </c>
      <c r="E217" s="372" t="s">
        <v>2464</v>
      </c>
      <c r="F217" s="371" t="s">
        <v>2443</v>
      </c>
      <c r="G217" s="374">
        <v>28967.4</v>
      </c>
      <c r="H217" s="374">
        <v>13035.33</v>
      </c>
      <c r="I217" s="374">
        <v>12874.4</v>
      </c>
      <c r="J217" s="374">
        <v>12874.4</v>
      </c>
      <c r="K217" s="372" t="s">
        <v>2465</v>
      </c>
    </row>
    <row r="218" spans="1:11" x14ac:dyDescent="0.25">
      <c r="A218" s="372" t="s">
        <v>2487</v>
      </c>
      <c r="B218" s="373">
        <v>0</v>
      </c>
      <c r="C218" s="371" t="s">
        <v>2439</v>
      </c>
      <c r="D218" s="372" t="s">
        <v>1113</v>
      </c>
      <c r="E218" s="372" t="s">
        <v>2488</v>
      </c>
      <c r="F218" s="371" t="s">
        <v>2443</v>
      </c>
      <c r="G218" s="374">
        <v>302512.34000000003</v>
      </c>
      <c r="H218" s="374">
        <v>121005.34</v>
      </c>
      <c r="I218" s="374">
        <v>121004.9</v>
      </c>
      <c r="J218" s="374">
        <v>121004.9</v>
      </c>
      <c r="K218" s="372" t="s">
        <v>2489</v>
      </c>
    </row>
    <row r="219" spans="1:11" x14ac:dyDescent="0.25">
      <c r="A219" s="372" t="s">
        <v>2517</v>
      </c>
      <c r="B219" s="373">
        <v>0</v>
      </c>
      <c r="C219" s="371" t="s">
        <v>2439</v>
      </c>
      <c r="D219" s="372" t="s">
        <v>1246</v>
      </c>
      <c r="E219" s="372" t="s">
        <v>1248</v>
      </c>
      <c r="F219" s="371" t="s">
        <v>2443</v>
      </c>
      <c r="G219" s="374">
        <v>2512855</v>
      </c>
      <c r="H219" s="374">
        <v>0</v>
      </c>
      <c r="I219" s="374">
        <v>0</v>
      </c>
      <c r="J219" s="374">
        <v>0</v>
      </c>
      <c r="K219" s="372" t="s">
        <v>1249</v>
      </c>
    </row>
    <row r="220" spans="1:11" x14ac:dyDescent="0.25">
      <c r="A220" s="372" t="s">
        <v>2520</v>
      </c>
      <c r="B220" s="373">
        <v>0</v>
      </c>
      <c r="C220" s="371" t="s">
        <v>2439</v>
      </c>
      <c r="D220" s="372" t="s">
        <v>1113</v>
      </c>
      <c r="E220" s="372" t="s">
        <v>1384</v>
      </c>
      <c r="F220" s="371" t="s">
        <v>2443</v>
      </c>
      <c r="G220" s="374">
        <v>186360</v>
      </c>
      <c r="H220" s="374">
        <v>0</v>
      </c>
      <c r="I220" s="374">
        <v>0</v>
      </c>
      <c r="J220" s="374">
        <v>0</v>
      </c>
      <c r="K220" s="372" t="s">
        <v>1385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P220"/>
  <sheetViews>
    <sheetView topLeftCell="AL1" workbookViewId="0">
      <selection activeCell="BM2" sqref="BM2"/>
    </sheetView>
  </sheetViews>
  <sheetFormatPr defaultRowHeight="15" x14ac:dyDescent="0.25"/>
  <cols>
    <col min="1" max="1" width="21.42578125" customWidth="1"/>
    <col min="9" max="9" width="27.140625" customWidth="1"/>
    <col min="12" max="12" width="16.28515625" customWidth="1"/>
    <col min="18" max="18" width="17" customWidth="1"/>
    <col min="51" max="51" width="16.28515625" customWidth="1"/>
    <col min="52" max="52" width="11.85546875" customWidth="1"/>
  </cols>
  <sheetData>
    <row r="1" spans="1:94" x14ac:dyDescent="0.25">
      <c r="A1" t="s">
        <v>1018</v>
      </c>
      <c r="B1" t="s">
        <v>1019</v>
      </c>
      <c r="C1" t="s">
        <v>1020</v>
      </c>
      <c r="D1" t="s">
        <v>1021</v>
      </c>
      <c r="E1" t="s">
        <v>1022</v>
      </c>
      <c r="F1" t="s">
        <v>1023</v>
      </c>
      <c r="G1" t="s">
        <v>1024</v>
      </c>
      <c r="H1" t="s">
        <v>1025</v>
      </c>
      <c r="I1" t="s">
        <v>1026</v>
      </c>
      <c r="J1" t="s">
        <v>1027</v>
      </c>
      <c r="K1" t="s">
        <v>1028</v>
      </c>
      <c r="L1" t="s">
        <v>1029</v>
      </c>
      <c r="M1" t="s">
        <v>1030</v>
      </c>
      <c r="N1" t="s">
        <v>1031</v>
      </c>
      <c r="O1" t="s">
        <v>1032</v>
      </c>
      <c r="P1" t="s">
        <v>1033</v>
      </c>
      <c r="Q1" t="s">
        <v>1034</v>
      </c>
      <c r="R1" t="s">
        <v>1035</v>
      </c>
      <c r="S1" t="s">
        <v>1036</v>
      </c>
      <c r="T1" t="s">
        <v>1037</v>
      </c>
      <c r="U1" t="s">
        <v>1038</v>
      </c>
      <c r="V1" t="s">
        <v>1039</v>
      </c>
      <c r="W1" t="s">
        <v>1040</v>
      </c>
      <c r="X1" t="s">
        <v>1041</v>
      </c>
      <c r="Y1" t="s">
        <v>1042</v>
      </c>
      <c r="Z1" t="s">
        <v>1043</v>
      </c>
      <c r="AA1" t="s">
        <v>1044</v>
      </c>
      <c r="AB1" t="s">
        <v>1045</v>
      </c>
      <c r="AC1" t="s">
        <v>1046</v>
      </c>
      <c r="AD1" t="s">
        <v>1047</v>
      </c>
      <c r="AE1" t="s">
        <v>1048</v>
      </c>
      <c r="AF1" t="s">
        <v>1049</v>
      </c>
      <c r="AG1" t="s">
        <v>1050</v>
      </c>
      <c r="AH1" t="s">
        <v>1051</v>
      </c>
      <c r="AI1" t="s">
        <v>1052</v>
      </c>
      <c r="AJ1" t="s">
        <v>1053</v>
      </c>
      <c r="AK1" t="s">
        <v>1054</v>
      </c>
      <c r="AL1" t="s">
        <v>1055</v>
      </c>
      <c r="AM1" t="s">
        <v>1056</v>
      </c>
      <c r="AN1" t="s">
        <v>141</v>
      </c>
      <c r="AO1" t="s">
        <v>141</v>
      </c>
      <c r="AP1" t="s">
        <v>1057</v>
      </c>
      <c r="AQ1" t="s">
        <v>1058</v>
      </c>
      <c r="AR1" t="s">
        <v>1059</v>
      </c>
      <c r="AS1" t="s">
        <v>1060</v>
      </c>
      <c r="AT1" t="s">
        <v>1061</v>
      </c>
      <c r="AU1" t="s">
        <v>1062</v>
      </c>
      <c r="AV1" t="s">
        <v>1063</v>
      </c>
      <c r="AW1" t="s">
        <v>1064</v>
      </c>
      <c r="AX1" t="s">
        <v>1065</v>
      </c>
      <c r="AY1" t="s">
        <v>1066</v>
      </c>
      <c r="AZ1" t="s">
        <v>1067</v>
      </c>
      <c r="BA1" t="s">
        <v>1068</v>
      </c>
      <c r="BB1" t="s">
        <v>1069</v>
      </c>
      <c r="BC1" t="s">
        <v>1070</v>
      </c>
      <c r="BD1" t="s">
        <v>1071</v>
      </c>
      <c r="BE1" t="s">
        <v>1072</v>
      </c>
      <c r="BF1" t="s">
        <v>1073</v>
      </c>
      <c r="BG1" t="s">
        <v>1074</v>
      </c>
      <c r="BH1" t="s">
        <v>1075</v>
      </c>
      <c r="BI1" t="s">
        <v>1076</v>
      </c>
      <c r="BJ1" t="s">
        <v>1077</v>
      </c>
      <c r="BK1" t="s">
        <v>1078</v>
      </c>
      <c r="BL1" t="s">
        <v>1079</v>
      </c>
      <c r="BM1" t="s">
        <v>1080</v>
      </c>
      <c r="BN1" t="s">
        <v>1081</v>
      </c>
      <c r="BO1" t="s">
        <v>1082</v>
      </c>
      <c r="BP1" t="s">
        <v>1083</v>
      </c>
      <c r="BQ1" t="s">
        <v>1084</v>
      </c>
      <c r="BR1" t="s">
        <v>1085</v>
      </c>
      <c r="BS1" t="s">
        <v>1086</v>
      </c>
      <c r="BT1" t="s">
        <v>1087</v>
      </c>
      <c r="BU1" t="s">
        <v>1088</v>
      </c>
      <c r="BV1" t="s">
        <v>1089</v>
      </c>
      <c r="BW1" t="s">
        <v>1090</v>
      </c>
      <c r="BX1" t="s">
        <v>1091</v>
      </c>
      <c r="BY1" t="s">
        <v>1092</v>
      </c>
      <c r="BZ1" t="s">
        <v>1093</v>
      </c>
      <c r="CA1" t="s">
        <v>1094</v>
      </c>
      <c r="CB1" t="s">
        <v>1095</v>
      </c>
      <c r="CC1" t="s">
        <v>1096</v>
      </c>
      <c r="CD1" t="s">
        <v>1097</v>
      </c>
      <c r="CE1" t="s">
        <v>1098</v>
      </c>
      <c r="CF1" t="s">
        <v>1099</v>
      </c>
      <c r="CG1" t="s">
        <v>1100</v>
      </c>
      <c r="CH1" t="s">
        <v>1101</v>
      </c>
      <c r="CI1" t="s">
        <v>1102</v>
      </c>
      <c r="CJ1" t="s">
        <v>1103</v>
      </c>
      <c r="CK1" t="s">
        <v>1104</v>
      </c>
      <c r="CL1" t="s">
        <v>1105</v>
      </c>
      <c r="CM1" t="s">
        <v>1106</v>
      </c>
      <c r="CN1" t="s">
        <v>1107</v>
      </c>
      <c r="CO1" t="s">
        <v>1108</v>
      </c>
      <c r="CP1" t="s">
        <v>1109</v>
      </c>
    </row>
    <row r="2" spans="1:94" x14ac:dyDescent="0.25">
      <c r="A2" t="s">
        <v>1485</v>
      </c>
      <c r="B2">
        <v>0</v>
      </c>
      <c r="C2">
        <v>0</v>
      </c>
      <c r="D2" t="s">
        <v>1111</v>
      </c>
      <c r="E2" t="s">
        <v>1112</v>
      </c>
      <c r="F2" t="s">
        <v>1486</v>
      </c>
      <c r="G2" t="s">
        <v>1487</v>
      </c>
      <c r="H2" t="s">
        <v>1488</v>
      </c>
      <c r="I2" t="s">
        <v>1489</v>
      </c>
      <c r="K2" t="s">
        <v>1164</v>
      </c>
      <c r="L2" s="320">
        <v>39980</v>
      </c>
      <c r="M2" t="s">
        <v>1490</v>
      </c>
      <c r="Q2">
        <v>0</v>
      </c>
      <c r="R2">
        <v>162281</v>
      </c>
      <c r="S2" t="s">
        <v>1119</v>
      </c>
      <c r="T2" t="s">
        <v>1120</v>
      </c>
      <c r="V2">
        <v>0</v>
      </c>
      <c r="W2" t="s">
        <v>1491</v>
      </c>
      <c r="X2" t="s">
        <v>1122</v>
      </c>
      <c r="Y2" t="s">
        <v>1492</v>
      </c>
      <c r="Z2" t="s">
        <v>1493</v>
      </c>
      <c r="AA2" t="s">
        <v>63</v>
      </c>
      <c r="AD2" t="s">
        <v>63</v>
      </c>
      <c r="AE2" t="s">
        <v>85</v>
      </c>
      <c r="AF2" t="s">
        <v>85</v>
      </c>
      <c r="AG2" t="s">
        <v>63</v>
      </c>
      <c r="AT2" t="s">
        <v>1124</v>
      </c>
      <c r="AU2" t="s">
        <v>1494</v>
      </c>
      <c r="AV2" t="s">
        <v>63</v>
      </c>
      <c r="AW2" t="s">
        <v>1144</v>
      </c>
      <c r="AY2" s="320">
        <v>40025</v>
      </c>
      <c r="AZ2" s="320">
        <v>40025</v>
      </c>
      <c r="BA2" t="s">
        <v>1128</v>
      </c>
      <c r="BB2">
        <v>0</v>
      </c>
      <c r="BF2" t="s">
        <v>1495</v>
      </c>
      <c r="BG2" t="s">
        <v>1130</v>
      </c>
      <c r="BH2" t="s">
        <v>1131</v>
      </c>
      <c r="BI2" t="s">
        <v>1496</v>
      </c>
      <c r="BJ2" t="s">
        <v>1133</v>
      </c>
      <c r="BK2" t="s">
        <v>1497</v>
      </c>
      <c r="BL2" t="s">
        <v>1135</v>
      </c>
      <c r="BM2">
        <v>6</v>
      </c>
      <c r="BN2" t="s">
        <v>1136</v>
      </c>
      <c r="BO2" t="s">
        <v>1137</v>
      </c>
      <c r="BP2" t="s">
        <v>1138</v>
      </c>
      <c r="BQ2">
        <v>6</v>
      </c>
      <c r="BR2" t="s">
        <v>1136</v>
      </c>
      <c r="BS2" t="s">
        <v>1137</v>
      </c>
      <c r="BT2" t="s">
        <v>1486</v>
      </c>
      <c r="BW2">
        <v>0</v>
      </c>
      <c r="BX2">
        <v>0</v>
      </c>
      <c r="BY2" t="s">
        <v>1128</v>
      </c>
      <c r="BZ2" t="s">
        <v>1128</v>
      </c>
      <c r="CA2" t="s">
        <v>1128</v>
      </c>
      <c r="CB2" t="s">
        <v>1128</v>
      </c>
      <c r="CC2" s="320"/>
      <c r="CD2" s="320">
        <v>39980</v>
      </c>
      <c r="CG2" t="s">
        <v>63</v>
      </c>
    </row>
    <row r="3" spans="1:94" x14ac:dyDescent="0.25">
      <c r="A3" t="s">
        <v>1498</v>
      </c>
      <c r="B3">
        <v>0</v>
      </c>
      <c r="C3">
        <v>2</v>
      </c>
      <c r="D3" t="s">
        <v>1111</v>
      </c>
      <c r="E3" t="s">
        <v>1112</v>
      </c>
      <c r="F3" t="s">
        <v>1499</v>
      </c>
      <c r="G3" t="s">
        <v>1500</v>
      </c>
      <c r="H3" t="s">
        <v>1501</v>
      </c>
      <c r="I3" t="s">
        <v>1502</v>
      </c>
      <c r="K3" t="s">
        <v>1173</v>
      </c>
      <c r="L3" s="320">
        <v>39546</v>
      </c>
      <c r="M3" t="s">
        <v>1490</v>
      </c>
      <c r="Q3">
        <v>0</v>
      </c>
      <c r="R3">
        <v>71333.289999999994</v>
      </c>
      <c r="S3" t="s">
        <v>1119</v>
      </c>
      <c r="T3" t="s">
        <v>1120</v>
      </c>
      <c r="V3">
        <v>0</v>
      </c>
      <c r="W3" t="s">
        <v>1503</v>
      </c>
      <c r="X3" t="s">
        <v>1504</v>
      </c>
      <c r="Y3" t="s">
        <v>1505</v>
      </c>
      <c r="Z3" t="s">
        <v>1506</v>
      </c>
      <c r="AA3" t="s">
        <v>63</v>
      </c>
      <c r="AD3" t="s">
        <v>63</v>
      </c>
      <c r="AE3" t="s">
        <v>85</v>
      </c>
      <c r="AF3" t="s">
        <v>85</v>
      </c>
      <c r="AG3" t="s">
        <v>63</v>
      </c>
      <c r="AT3" t="s">
        <v>1124</v>
      </c>
      <c r="AU3" t="s">
        <v>1125</v>
      </c>
      <c r="AV3" t="s">
        <v>63</v>
      </c>
      <c r="AW3" t="s">
        <v>1144</v>
      </c>
      <c r="AX3" t="s">
        <v>1507</v>
      </c>
      <c r="AY3" s="320">
        <v>39546</v>
      </c>
      <c r="AZ3" s="320">
        <v>39546</v>
      </c>
      <c r="BA3" t="s">
        <v>1128</v>
      </c>
      <c r="BB3">
        <v>0</v>
      </c>
      <c r="BC3">
        <v>26676</v>
      </c>
      <c r="BF3" t="s">
        <v>1508</v>
      </c>
      <c r="BG3" t="s">
        <v>1509</v>
      </c>
      <c r="BH3" t="s">
        <v>1131</v>
      </c>
      <c r="BI3" t="s">
        <v>1510</v>
      </c>
      <c r="BJ3" t="s">
        <v>1511</v>
      </c>
      <c r="BK3" t="s">
        <v>1512</v>
      </c>
      <c r="BL3" t="s">
        <v>1513</v>
      </c>
      <c r="BM3">
        <v>6</v>
      </c>
      <c r="BN3" t="s">
        <v>1136</v>
      </c>
      <c r="BO3" t="s">
        <v>1137</v>
      </c>
      <c r="BP3" t="s">
        <v>1138</v>
      </c>
      <c r="BQ3">
        <v>6</v>
      </c>
      <c r="BR3" t="s">
        <v>1136</v>
      </c>
      <c r="BS3" t="s">
        <v>1137</v>
      </c>
      <c r="BT3" t="s">
        <v>1514</v>
      </c>
      <c r="BW3">
        <v>0</v>
      </c>
      <c r="BX3">
        <v>0</v>
      </c>
      <c r="BY3" t="s">
        <v>1128</v>
      </c>
      <c r="BZ3" t="s">
        <v>1128</v>
      </c>
      <c r="CA3" t="s">
        <v>1128</v>
      </c>
      <c r="CB3" t="s">
        <v>1128</v>
      </c>
      <c r="CC3" s="320">
        <v>39562</v>
      </c>
      <c r="CD3" s="320">
        <v>39546</v>
      </c>
      <c r="CE3">
        <v>2</v>
      </c>
      <c r="CG3" t="s">
        <v>63</v>
      </c>
    </row>
    <row r="4" spans="1:94" x14ac:dyDescent="0.25">
      <c r="A4" t="s">
        <v>1515</v>
      </c>
      <c r="B4">
        <v>0</v>
      </c>
      <c r="C4">
        <v>2</v>
      </c>
      <c r="D4" t="s">
        <v>1111</v>
      </c>
      <c r="E4" t="s">
        <v>1112</v>
      </c>
      <c r="F4" t="s">
        <v>1499</v>
      </c>
      <c r="G4" t="s">
        <v>1500</v>
      </c>
      <c r="H4" t="s">
        <v>1187</v>
      </c>
      <c r="I4" t="s">
        <v>1188</v>
      </c>
      <c r="K4" t="s">
        <v>1164</v>
      </c>
      <c r="L4" s="320">
        <v>39205</v>
      </c>
      <c r="M4" t="s">
        <v>1490</v>
      </c>
      <c r="Q4">
        <v>0</v>
      </c>
      <c r="R4">
        <v>91374</v>
      </c>
      <c r="S4" t="s">
        <v>1149</v>
      </c>
      <c r="T4" t="s">
        <v>141</v>
      </c>
      <c r="V4">
        <v>0</v>
      </c>
      <c r="W4" t="s">
        <v>1516</v>
      </c>
      <c r="X4" t="s">
        <v>1517</v>
      </c>
      <c r="Y4" t="s">
        <v>1190</v>
      </c>
      <c r="AA4" t="s">
        <v>63</v>
      </c>
      <c r="AD4" t="s">
        <v>63</v>
      </c>
      <c r="AE4" t="s">
        <v>85</v>
      </c>
      <c r="AF4" t="s">
        <v>85</v>
      </c>
      <c r="AG4" t="s">
        <v>63</v>
      </c>
      <c r="AT4" t="s">
        <v>1124</v>
      </c>
      <c r="AU4" t="s">
        <v>141</v>
      </c>
      <c r="AV4" t="s">
        <v>63</v>
      </c>
      <c r="AW4" t="s">
        <v>1144</v>
      </c>
      <c r="AY4" s="320"/>
      <c r="AZ4" s="320"/>
      <c r="BA4" t="s">
        <v>1128</v>
      </c>
      <c r="BB4">
        <v>0</v>
      </c>
      <c r="BC4">
        <v>260799</v>
      </c>
      <c r="BF4" t="s">
        <v>1518</v>
      </c>
      <c r="BG4" t="s">
        <v>1519</v>
      </c>
      <c r="BH4" t="s">
        <v>1131</v>
      </c>
      <c r="BI4" t="s">
        <v>1193</v>
      </c>
      <c r="BJ4" t="s">
        <v>1194</v>
      </c>
      <c r="BK4" t="s">
        <v>1520</v>
      </c>
      <c r="BL4" t="s">
        <v>1135</v>
      </c>
      <c r="BM4">
        <v>6</v>
      </c>
      <c r="BN4" t="s">
        <v>1136</v>
      </c>
      <c r="BO4" t="s">
        <v>1137</v>
      </c>
      <c r="BP4" t="s">
        <v>1138</v>
      </c>
      <c r="BQ4">
        <v>6</v>
      </c>
      <c r="BR4" t="s">
        <v>1136</v>
      </c>
      <c r="BS4" t="s">
        <v>1137</v>
      </c>
      <c r="BT4" t="s">
        <v>1514</v>
      </c>
      <c r="BW4">
        <v>0</v>
      </c>
      <c r="BX4">
        <v>0</v>
      </c>
      <c r="BY4" t="s">
        <v>1128</v>
      </c>
      <c r="BZ4" t="s">
        <v>1128</v>
      </c>
      <c r="CA4" t="s">
        <v>1128</v>
      </c>
      <c r="CB4" t="s">
        <v>1128</v>
      </c>
      <c r="CC4" s="320">
        <v>39666</v>
      </c>
      <c r="CD4" s="320">
        <v>39205</v>
      </c>
      <c r="CE4">
        <v>2</v>
      </c>
      <c r="CG4" t="s">
        <v>63</v>
      </c>
    </row>
    <row r="5" spans="1:94" x14ac:dyDescent="0.25">
      <c r="A5" t="s">
        <v>1521</v>
      </c>
      <c r="B5">
        <v>0</v>
      </c>
      <c r="C5">
        <v>0</v>
      </c>
      <c r="D5" t="s">
        <v>1111</v>
      </c>
      <c r="E5" t="s">
        <v>1112</v>
      </c>
      <c r="F5" t="s">
        <v>1499</v>
      </c>
      <c r="G5" t="s">
        <v>1500</v>
      </c>
      <c r="H5" t="s">
        <v>1522</v>
      </c>
      <c r="I5" t="s">
        <v>1523</v>
      </c>
      <c r="K5" t="s">
        <v>1164</v>
      </c>
      <c r="L5" s="320">
        <v>39225</v>
      </c>
      <c r="M5" t="s">
        <v>1490</v>
      </c>
      <c r="Q5">
        <v>0</v>
      </c>
      <c r="R5">
        <v>64545</v>
      </c>
      <c r="S5" t="s">
        <v>1119</v>
      </c>
      <c r="T5" t="s">
        <v>1120</v>
      </c>
      <c r="V5">
        <v>0</v>
      </c>
      <c r="W5" t="s">
        <v>1524</v>
      </c>
      <c r="X5" t="s">
        <v>1525</v>
      </c>
      <c r="Y5" t="s">
        <v>1526</v>
      </c>
      <c r="Z5" t="s">
        <v>1527</v>
      </c>
      <c r="AA5" t="s">
        <v>63</v>
      </c>
      <c r="AD5" t="s">
        <v>63</v>
      </c>
      <c r="AE5" t="s">
        <v>85</v>
      </c>
      <c r="AF5" t="s">
        <v>85</v>
      </c>
      <c r="AG5" t="s">
        <v>63</v>
      </c>
      <c r="AT5" t="s">
        <v>1124</v>
      </c>
      <c r="AU5" t="s">
        <v>1125</v>
      </c>
      <c r="AV5" t="s">
        <v>63</v>
      </c>
      <c r="AW5" t="s">
        <v>1144</v>
      </c>
      <c r="AX5" t="s">
        <v>1528</v>
      </c>
      <c r="AY5" s="320"/>
      <c r="AZ5" s="320"/>
      <c r="BA5" t="s">
        <v>1140</v>
      </c>
      <c r="BB5">
        <v>0</v>
      </c>
      <c r="BC5">
        <v>261906</v>
      </c>
      <c r="BF5" t="s">
        <v>1529</v>
      </c>
      <c r="BG5" t="s">
        <v>1530</v>
      </c>
      <c r="BH5" t="s">
        <v>1531</v>
      </c>
      <c r="BI5" t="s">
        <v>1532</v>
      </c>
      <c r="BJ5" t="s">
        <v>1533</v>
      </c>
      <c r="BK5" t="s">
        <v>1534</v>
      </c>
      <c r="BL5" t="s">
        <v>1135</v>
      </c>
      <c r="BM5">
        <v>6</v>
      </c>
      <c r="BN5" t="s">
        <v>1136</v>
      </c>
      <c r="BO5" t="s">
        <v>1137</v>
      </c>
      <c r="BP5" t="s">
        <v>1138</v>
      </c>
      <c r="BQ5">
        <v>6</v>
      </c>
      <c r="BR5" t="s">
        <v>1136</v>
      </c>
      <c r="BS5" t="s">
        <v>1137</v>
      </c>
      <c r="BT5" t="s">
        <v>1514</v>
      </c>
      <c r="BW5">
        <v>0</v>
      </c>
      <c r="BX5">
        <v>0</v>
      </c>
      <c r="BY5" t="s">
        <v>1128</v>
      </c>
      <c r="BZ5" t="s">
        <v>1128</v>
      </c>
      <c r="CA5" t="s">
        <v>1128</v>
      </c>
      <c r="CB5" t="s">
        <v>1128</v>
      </c>
      <c r="CC5" s="320"/>
      <c r="CD5" s="320">
        <v>39225</v>
      </c>
      <c r="CG5" t="s">
        <v>63</v>
      </c>
    </row>
    <row r="6" spans="1:94" x14ac:dyDescent="0.25">
      <c r="A6" t="s">
        <v>1535</v>
      </c>
      <c r="B6">
        <v>0</v>
      </c>
      <c r="C6">
        <v>1</v>
      </c>
      <c r="D6" t="s">
        <v>1111</v>
      </c>
      <c r="E6" t="s">
        <v>1112</v>
      </c>
      <c r="F6" t="s">
        <v>1499</v>
      </c>
      <c r="G6" t="s">
        <v>1500</v>
      </c>
      <c r="H6" t="s">
        <v>1536</v>
      </c>
      <c r="I6" t="s">
        <v>1537</v>
      </c>
      <c r="K6" t="s">
        <v>1164</v>
      </c>
      <c r="L6" s="320">
        <v>39303</v>
      </c>
      <c r="M6" t="s">
        <v>1490</v>
      </c>
      <c r="Q6">
        <v>0</v>
      </c>
      <c r="R6">
        <v>88536</v>
      </c>
      <c r="S6" t="s">
        <v>1119</v>
      </c>
      <c r="T6" t="s">
        <v>1120</v>
      </c>
      <c r="V6">
        <v>0</v>
      </c>
      <c r="W6" t="s">
        <v>1538</v>
      </c>
      <c r="X6" t="s">
        <v>1539</v>
      </c>
      <c r="Y6">
        <v>330169083896</v>
      </c>
      <c r="AA6" t="s">
        <v>63</v>
      </c>
      <c r="AD6" t="s">
        <v>63</v>
      </c>
      <c r="AE6" t="s">
        <v>63</v>
      </c>
      <c r="AF6" t="s">
        <v>85</v>
      </c>
      <c r="AG6" t="s">
        <v>63</v>
      </c>
      <c r="AT6" t="s">
        <v>1124</v>
      </c>
      <c r="AU6" t="s">
        <v>1125</v>
      </c>
      <c r="AV6" t="s">
        <v>63</v>
      </c>
      <c r="AW6" t="s">
        <v>1144</v>
      </c>
      <c r="AY6" s="320"/>
      <c r="AZ6" s="320"/>
      <c r="BA6" t="s">
        <v>1140</v>
      </c>
      <c r="BB6">
        <v>0</v>
      </c>
      <c r="BC6">
        <v>259116</v>
      </c>
      <c r="BF6" t="s">
        <v>1540</v>
      </c>
      <c r="BG6" t="s">
        <v>1131</v>
      </c>
      <c r="BH6" t="s">
        <v>1131</v>
      </c>
      <c r="BI6" t="s">
        <v>1541</v>
      </c>
      <c r="BK6">
        <v>91191</v>
      </c>
      <c r="BL6" t="s">
        <v>1542</v>
      </c>
      <c r="BM6">
        <v>6</v>
      </c>
      <c r="BN6" t="s">
        <v>1136</v>
      </c>
      <c r="BO6" t="s">
        <v>1137</v>
      </c>
      <c r="BP6" t="s">
        <v>1138</v>
      </c>
      <c r="BQ6">
        <v>6</v>
      </c>
      <c r="BR6" t="s">
        <v>1136</v>
      </c>
      <c r="BS6" t="s">
        <v>1137</v>
      </c>
      <c r="BT6" t="s">
        <v>1514</v>
      </c>
      <c r="BW6">
        <v>0</v>
      </c>
      <c r="BX6">
        <v>0</v>
      </c>
      <c r="BY6" t="s">
        <v>1128</v>
      </c>
      <c r="BZ6" t="s">
        <v>1128</v>
      </c>
      <c r="CA6" t="s">
        <v>1128</v>
      </c>
      <c r="CB6" t="s">
        <v>1128</v>
      </c>
      <c r="CC6" s="320">
        <v>39360</v>
      </c>
      <c r="CD6" s="320">
        <v>39303</v>
      </c>
      <c r="CE6">
        <v>1</v>
      </c>
      <c r="CG6" t="s">
        <v>63</v>
      </c>
    </row>
    <row r="7" spans="1:94" x14ac:dyDescent="0.25">
      <c r="A7" t="s">
        <v>1543</v>
      </c>
      <c r="B7">
        <v>0</v>
      </c>
      <c r="C7">
        <v>2</v>
      </c>
      <c r="D7" t="s">
        <v>1111</v>
      </c>
      <c r="E7" t="s">
        <v>1112</v>
      </c>
      <c r="F7" t="s">
        <v>1499</v>
      </c>
      <c r="G7" t="s">
        <v>1500</v>
      </c>
      <c r="H7" t="s">
        <v>1544</v>
      </c>
      <c r="I7" t="s">
        <v>1545</v>
      </c>
      <c r="K7" t="s">
        <v>1173</v>
      </c>
      <c r="L7" s="320">
        <v>39353</v>
      </c>
      <c r="M7" t="s">
        <v>1490</v>
      </c>
      <c r="Q7">
        <v>0</v>
      </c>
      <c r="R7">
        <v>92299</v>
      </c>
      <c r="S7" t="s">
        <v>1119</v>
      </c>
      <c r="T7" t="s">
        <v>1120</v>
      </c>
      <c r="V7">
        <v>0</v>
      </c>
      <c r="W7" t="s">
        <v>1546</v>
      </c>
      <c r="X7" t="s">
        <v>1547</v>
      </c>
      <c r="Y7" t="s">
        <v>1548</v>
      </c>
      <c r="Z7" t="s">
        <v>1549</v>
      </c>
      <c r="AA7" t="s">
        <v>63</v>
      </c>
      <c r="AD7" t="s">
        <v>63</v>
      </c>
      <c r="AE7" t="s">
        <v>63</v>
      </c>
      <c r="AF7" t="s">
        <v>85</v>
      </c>
      <c r="AG7" t="s">
        <v>63</v>
      </c>
      <c r="AT7" t="s">
        <v>1124</v>
      </c>
      <c r="AU7" t="s">
        <v>1125</v>
      </c>
      <c r="AV7" t="s">
        <v>63</v>
      </c>
      <c r="AW7" t="s">
        <v>1144</v>
      </c>
      <c r="AY7" s="320"/>
      <c r="AZ7" s="320"/>
      <c r="BA7" t="s">
        <v>1140</v>
      </c>
      <c r="BB7">
        <v>0</v>
      </c>
      <c r="BC7">
        <v>264380</v>
      </c>
      <c r="BF7" t="s">
        <v>1508</v>
      </c>
      <c r="BG7" t="s">
        <v>1550</v>
      </c>
      <c r="BH7" t="s">
        <v>1551</v>
      </c>
      <c r="BI7" t="s">
        <v>1552</v>
      </c>
      <c r="BJ7" t="s">
        <v>1304</v>
      </c>
      <c r="BK7" t="s">
        <v>1553</v>
      </c>
      <c r="BL7" t="s">
        <v>1135</v>
      </c>
      <c r="BM7">
        <v>6</v>
      </c>
      <c r="BN7" t="s">
        <v>1136</v>
      </c>
      <c r="BO7" t="s">
        <v>1137</v>
      </c>
      <c r="BP7" t="s">
        <v>1138</v>
      </c>
      <c r="BQ7">
        <v>6</v>
      </c>
      <c r="BR7" t="s">
        <v>1136</v>
      </c>
      <c r="BS7" t="s">
        <v>1137</v>
      </c>
      <c r="BT7" t="s">
        <v>1514</v>
      </c>
      <c r="BW7">
        <v>0</v>
      </c>
      <c r="BX7">
        <v>0</v>
      </c>
      <c r="BY7" t="s">
        <v>1128</v>
      </c>
      <c r="BZ7" t="s">
        <v>1128</v>
      </c>
      <c r="CA7" t="s">
        <v>1128</v>
      </c>
      <c r="CB7" t="s">
        <v>1128</v>
      </c>
      <c r="CC7" s="320">
        <v>39720</v>
      </c>
      <c r="CD7" s="320">
        <v>39353</v>
      </c>
      <c r="CE7">
        <v>2</v>
      </c>
      <c r="CG7" t="s">
        <v>63</v>
      </c>
    </row>
    <row r="8" spans="1:94" x14ac:dyDescent="0.25">
      <c r="A8" t="s">
        <v>1554</v>
      </c>
      <c r="B8">
        <v>0</v>
      </c>
      <c r="C8">
        <v>1</v>
      </c>
      <c r="D8" t="s">
        <v>1111</v>
      </c>
      <c r="E8" t="s">
        <v>1112</v>
      </c>
      <c r="F8" t="s">
        <v>1486</v>
      </c>
      <c r="G8" t="s">
        <v>1487</v>
      </c>
      <c r="H8" t="s">
        <v>1555</v>
      </c>
      <c r="I8" t="s">
        <v>1556</v>
      </c>
      <c r="K8" t="s">
        <v>1164</v>
      </c>
      <c r="L8" s="320">
        <v>39890</v>
      </c>
      <c r="M8" t="s">
        <v>1490</v>
      </c>
      <c r="Q8">
        <v>0</v>
      </c>
      <c r="R8">
        <v>502815</v>
      </c>
      <c r="S8" t="s">
        <v>1119</v>
      </c>
      <c r="T8" t="s">
        <v>1120</v>
      </c>
      <c r="V8">
        <v>0</v>
      </c>
      <c r="AA8" t="s">
        <v>63</v>
      </c>
      <c r="AD8" t="s">
        <v>63</v>
      </c>
      <c r="AE8" t="s">
        <v>63</v>
      </c>
      <c r="AF8" t="s">
        <v>85</v>
      </c>
      <c r="AG8" t="s">
        <v>63</v>
      </c>
      <c r="AT8" t="s">
        <v>1124</v>
      </c>
      <c r="AU8" t="s">
        <v>1125</v>
      </c>
      <c r="AV8" t="s">
        <v>63</v>
      </c>
      <c r="AW8" t="s">
        <v>1144</v>
      </c>
      <c r="AY8" s="320">
        <v>39904</v>
      </c>
      <c r="AZ8" s="320">
        <v>39904</v>
      </c>
      <c r="BA8" t="s">
        <v>1128</v>
      </c>
      <c r="BB8">
        <v>0</v>
      </c>
      <c r="BF8" t="s">
        <v>1557</v>
      </c>
      <c r="BG8" t="s">
        <v>1558</v>
      </c>
      <c r="BH8" t="s">
        <v>1559</v>
      </c>
      <c r="BI8" t="s">
        <v>1132</v>
      </c>
      <c r="BJ8" t="s">
        <v>1133</v>
      </c>
      <c r="BK8">
        <v>23510</v>
      </c>
      <c r="BL8" t="s">
        <v>1135</v>
      </c>
      <c r="BM8">
        <v>6</v>
      </c>
      <c r="BN8" t="s">
        <v>1136</v>
      </c>
      <c r="BO8" t="s">
        <v>1137</v>
      </c>
      <c r="BP8" t="s">
        <v>1138</v>
      </c>
      <c r="BQ8">
        <v>6</v>
      </c>
      <c r="BR8" t="s">
        <v>1136</v>
      </c>
      <c r="BS8" t="s">
        <v>1137</v>
      </c>
      <c r="BT8" t="s">
        <v>1486</v>
      </c>
      <c r="BW8">
        <v>0</v>
      </c>
      <c r="BX8">
        <v>0</v>
      </c>
      <c r="BY8" t="s">
        <v>1128</v>
      </c>
      <c r="BZ8" t="s">
        <v>1128</v>
      </c>
      <c r="CA8" t="s">
        <v>1128</v>
      </c>
      <c r="CB8" t="s">
        <v>1128</v>
      </c>
      <c r="CC8" s="320">
        <v>39904</v>
      </c>
      <c r="CD8" s="320">
        <v>39890</v>
      </c>
      <c r="CE8">
        <v>1</v>
      </c>
      <c r="CG8" t="s">
        <v>63</v>
      </c>
    </row>
    <row r="9" spans="1:94" x14ac:dyDescent="0.25">
      <c r="A9" t="s">
        <v>1560</v>
      </c>
      <c r="B9">
        <v>0</v>
      </c>
      <c r="C9">
        <v>1</v>
      </c>
      <c r="D9" t="s">
        <v>1111</v>
      </c>
      <c r="E9" t="s">
        <v>1112</v>
      </c>
      <c r="F9" t="s">
        <v>1486</v>
      </c>
      <c r="G9" t="s">
        <v>1487</v>
      </c>
      <c r="H9" t="s">
        <v>1555</v>
      </c>
      <c r="I9" t="s">
        <v>1556</v>
      </c>
      <c r="K9" t="s">
        <v>1164</v>
      </c>
      <c r="L9" s="320">
        <v>40179</v>
      </c>
      <c r="M9" t="s">
        <v>1490</v>
      </c>
      <c r="Q9">
        <v>0</v>
      </c>
      <c r="R9">
        <v>857160.01</v>
      </c>
      <c r="S9" t="s">
        <v>1119</v>
      </c>
      <c r="T9" t="s">
        <v>1120</v>
      </c>
      <c r="V9">
        <v>0</v>
      </c>
      <c r="W9" t="s">
        <v>1561</v>
      </c>
      <c r="X9" t="s">
        <v>1562</v>
      </c>
      <c r="Y9" t="s">
        <v>1563</v>
      </c>
      <c r="Z9" t="s">
        <v>1564</v>
      </c>
      <c r="AA9" t="s">
        <v>63</v>
      </c>
      <c r="AD9" t="s">
        <v>63</v>
      </c>
      <c r="AE9" t="s">
        <v>63</v>
      </c>
      <c r="AF9" t="s">
        <v>85</v>
      </c>
      <c r="AG9" t="s">
        <v>63</v>
      </c>
      <c r="AT9" t="s">
        <v>1124</v>
      </c>
      <c r="AU9" t="s">
        <v>1125</v>
      </c>
      <c r="AV9" t="s">
        <v>63</v>
      </c>
      <c r="AW9" t="s">
        <v>1144</v>
      </c>
      <c r="AY9" s="320">
        <v>40169</v>
      </c>
      <c r="AZ9" s="320">
        <v>40169</v>
      </c>
      <c r="BA9" t="s">
        <v>1128</v>
      </c>
      <c r="BB9">
        <v>0</v>
      </c>
      <c r="BF9" t="s">
        <v>1557</v>
      </c>
      <c r="BG9" t="s">
        <v>1558</v>
      </c>
      <c r="BH9" t="s">
        <v>1559</v>
      </c>
      <c r="BI9" t="s">
        <v>1132</v>
      </c>
      <c r="BJ9" t="s">
        <v>1133</v>
      </c>
      <c r="BK9">
        <v>23510</v>
      </c>
      <c r="BL9" t="s">
        <v>1135</v>
      </c>
      <c r="BM9">
        <v>6</v>
      </c>
      <c r="BN9" t="s">
        <v>1136</v>
      </c>
      <c r="BO9" t="s">
        <v>1137</v>
      </c>
      <c r="BP9" t="s">
        <v>1138</v>
      </c>
      <c r="BQ9">
        <v>6</v>
      </c>
      <c r="BR9" t="s">
        <v>1136</v>
      </c>
      <c r="BS9" t="s">
        <v>1137</v>
      </c>
      <c r="BT9" t="s">
        <v>1486</v>
      </c>
      <c r="BW9">
        <v>0</v>
      </c>
      <c r="BX9">
        <v>0</v>
      </c>
      <c r="BY9" t="s">
        <v>1128</v>
      </c>
      <c r="BZ9" t="s">
        <v>1128</v>
      </c>
      <c r="CA9" t="s">
        <v>1128</v>
      </c>
      <c r="CB9" t="s">
        <v>1128</v>
      </c>
      <c r="CC9" s="320">
        <v>40253</v>
      </c>
      <c r="CD9" s="320">
        <v>40179</v>
      </c>
      <c r="CE9">
        <v>1</v>
      </c>
      <c r="CG9" t="s">
        <v>63</v>
      </c>
    </row>
    <row r="10" spans="1:94" x14ac:dyDescent="0.25">
      <c r="A10" t="s">
        <v>1565</v>
      </c>
      <c r="B10">
        <v>0</v>
      </c>
      <c r="C10">
        <v>0</v>
      </c>
      <c r="D10" t="s">
        <v>1111</v>
      </c>
      <c r="E10" t="s">
        <v>1112</v>
      </c>
      <c r="F10" t="s">
        <v>1486</v>
      </c>
      <c r="G10" t="s">
        <v>1487</v>
      </c>
      <c r="H10" t="s">
        <v>1555</v>
      </c>
      <c r="I10" t="s">
        <v>1556</v>
      </c>
      <c r="K10" t="s">
        <v>1164</v>
      </c>
      <c r="L10" s="320">
        <v>40296</v>
      </c>
      <c r="M10" t="s">
        <v>1490</v>
      </c>
      <c r="Q10">
        <v>0</v>
      </c>
      <c r="R10">
        <v>192819</v>
      </c>
      <c r="S10" t="s">
        <v>1119</v>
      </c>
      <c r="T10" t="s">
        <v>1120</v>
      </c>
      <c r="V10">
        <v>0</v>
      </c>
      <c r="W10" t="s">
        <v>1566</v>
      </c>
      <c r="X10" t="s">
        <v>1567</v>
      </c>
      <c r="Y10" t="s">
        <v>1563</v>
      </c>
      <c r="Z10" t="s">
        <v>1564</v>
      </c>
      <c r="AA10" t="s">
        <v>63</v>
      </c>
      <c r="AD10" t="s">
        <v>63</v>
      </c>
      <c r="AE10" t="s">
        <v>85</v>
      </c>
      <c r="AF10" t="s">
        <v>85</v>
      </c>
      <c r="AG10" t="s">
        <v>63</v>
      </c>
      <c r="AT10" t="s">
        <v>1124</v>
      </c>
      <c r="AU10" t="s">
        <v>1125</v>
      </c>
      <c r="AV10" t="s">
        <v>63</v>
      </c>
      <c r="AW10" t="s">
        <v>1144</v>
      </c>
      <c r="AY10" s="320">
        <v>40298</v>
      </c>
      <c r="AZ10" s="320">
        <v>40298</v>
      </c>
      <c r="BA10" t="s">
        <v>1128</v>
      </c>
      <c r="BB10">
        <v>0</v>
      </c>
      <c r="BF10" t="s">
        <v>1557</v>
      </c>
      <c r="BG10" t="s">
        <v>1558</v>
      </c>
      <c r="BH10" t="s">
        <v>1559</v>
      </c>
      <c r="BI10" t="s">
        <v>1132</v>
      </c>
      <c r="BJ10" t="s">
        <v>1133</v>
      </c>
      <c r="BK10">
        <v>23510</v>
      </c>
      <c r="BL10" t="s">
        <v>1135</v>
      </c>
      <c r="BM10">
        <v>6</v>
      </c>
      <c r="BN10" t="s">
        <v>1136</v>
      </c>
      <c r="BO10" t="s">
        <v>1137</v>
      </c>
      <c r="BP10" t="s">
        <v>1138</v>
      </c>
      <c r="BQ10">
        <v>6</v>
      </c>
      <c r="BR10" t="s">
        <v>1136</v>
      </c>
      <c r="BS10" t="s">
        <v>1137</v>
      </c>
      <c r="BT10" t="s">
        <v>1486</v>
      </c>
      <c r="BW10">
        <v>0</v>
      </c>
      <c r="BX10">
        <v>0</v>
      </c>
      <c r="BY10" t="s">
        <v>1128</v>
      </c>
      <c r="BZ10" t="s">
        <v>1128</v>
      </c>
      <c r="CA10" t="s">
        <v>1128</v>
      </c>
      <c r="CB10" t="s">
        <v>1128</v>
      </c>
      <c r="CC10" s="320"/>
      <c r="CD10" s="320">
        <v>40296</v>
      </c>
      <c r="CG10" t="s">
        <v>63</v>
      </c>
    </row>
    <row r="11" spans="1:94" x14ac:dyDescent="0.25">
      <c r="A11" t="s">
        <v>1568</v>
      </c>
      <c r="B11">
        <v>0</v>
      </c>
      <c r="C11">
        <v>6</v>
      </c>
      <c r="D11" t="s">
        <v>1111</v>
      </c>
      <c r="E11" t="s">
        <v>1112</v>
      </c>
      <c r="F11" t="s">
        <v>1486</v>
      </c>
      <c r="G11" t="s">
        <v>1487</v>
      </c>
      <c r="H11" t="s">
        <v>1555</v>
      </c>
      <c r="I11" t="s">
        <v>1556</v>
      </c>
      <c r="K11" t="s">
        <v>1164</v>
      </c>
      <c r="L11" s="320">
        <v>40532</v>
      </c>
      <c r="M11" t="s">
        <v>1490</v>
      </c>
      <c r="Q11">
        <v>0</v>
      </c>
      <c r="R11">
        <v>507075.43</v>
      </c>
      <c r="S11" t="s">
        <v>1119</v>
      </c>
      <c r="T11" t="s">
        <v>1120</v>
      </c>
      <c r="V11">
        <v>0</v>
      </c>
      <c r="W11" t="s">
        <v>1566</v>
      </c>
      <c r="X11" t="s">
        <v>1567</v>
      </c>
      <c r="Y11" t="s">
        <v>1563</v>
      </c>
      <c r="Z11" t="s">
        <v>1564</v>
      </c>
      <c r="AA11" t="s">
        <v>63</v>
      </c>
      <c r="AD11" t="s">
        <v>63</v>
      </c>
      <c r="AE11" t="s">
        <v>85</v>
      </c>
      <c r="AF11" t="s">
        <v>85</v>
      </c>
      <c r="AG11" t="s">
        <v>63</v>
      </c>
      <c r="AT11" t="s">
        <v>1124</v>
      </c>
      <c r="AU11" t="s">
        <v>1125</v>
      </c>
      <c r="AV11" t="s">
        <v>63</v>
      </c>
      <c r="AW11" t="s">
        <v>1144</v>
      </c>
      <c r="AY11" s="320">
        <v>40533</v>
      </c>
      <c r="AZ11" s="320">
        <v>40533</v>
      </c>
      <c r="BA11" t="s">
        <v>1128</v>
      </c>
      <c r="BB11">
        <v>0</v>
      </c>
      <c r="BF11" t="s">
        <v>1557</v>
      </c>
      <c r="BG11" t="s">
        <v>1558</v>
      </c>
      <c r="BH11" t="s">
        <v>1559</v>
      </c>
      <c r="BI11" t="s">
        <v>1132</v>
      </c>
      <c r="BJ11" t="s">
        <v>1133</v>
      </c>
      <c r="BK11">
        <v>23510</v>
      </c>
      <c r="BL11" t="s">
        <v>1135</v>
      </c>
      <c r="BM11">
        <v>6</v>
      </c>
      <c r="BN11" t="s">
        <v>1136</v>
      </c>
      <c r="BO11" t="s">
        <v>1137</v>
      </c>
      <c r="BP11" t="s">
        <v>1138</v>
      </c>
      <c r="BQ11">
        <v>6</v>
      </c>
      <c r="BR11" t="s">
        <v>1136</v>
      </c>
      <c r="BS11" t="s">
        <v>1137</v>
      </c>
      <c r="BT11" t="s">
        <v>1486</v>
      </c>
      <c r="BW11">
        <v>0</v>
      </c>
      <c r="BX11">
        <v>0</v>
      </c>
      <c r="BY11" t="s">
        <v>1128</v>
      </c>
      <c r="BZ11" t="s">
        <v>1128</v>
      </c>
      <c r="CA11" t="s">
        <v>1128</v>
      </c>
      <c r="CB11" t="s">
        <v>1128</v>
      </c>
      <c r="CC11" s="320">
        <v>41030</v>
      </c>
      <c r="CD11" s="320">
        <v>40532</v>
      </c>
      <c r="CE11">
        <v>6</v>
      </c>
      <c r="CG11" t="s">
        <v>63</v>
      </c>
    </row>
    <row r="12" spans="1:94" x14ac:dyDescent="0.25">
      <c r="A12" t="s">
        <v>1569</v>
      </c>
      <c r="B12">
        <v>0</v>
      </c>
      <c r="C12">
        <v>3</v>
      </c>
      <c r="D12" t="s">
        <v>1111</v>
      </c>
      <c r="E12" t="s">
        <v>1112</v>
      </c>
      <c r="F12" t="s">
        <v>1486</v>
      </c>
      <c r="G12" t="s">
        <v>1487</v>
      </c>
      <c r="H12" t="s">
        <v>1555</v>
      </c>
      <c r="I12" t="s">
        <v>1556</v>
      </c>
      <c r="K12" t="s">
        <v>1164</v>
      </c>
      <c r="L12" s="320">
        <v>41374</v>
      </c>
      <c r="M12" t="s">
        <v>1490</v>
      </c>
      <c r="Q12">
        <v>0</v>
      </c>
      <c r="R12">
        <v>53963.41</v>
      </c>
      <c r="S12" t="s">
        <v>1119</v>
      </c>
      <c r="T12" t="s">
        <v>1120</v>
      </c>
      <c r="V12">
        <v>0</v>
      </c>
      <c r="W12" t="s">
        <v>1570</v>
      </c>
      <c r="X12" t="s">
        <v>1571</v>
      </c>
      <c r="Y12" t="s">
        <v>1563</v>
      </c>
      <c r="Z12" t="s">
        <v>1564</v>
      </c>
      <c r="AA12" t="s">
        <v>63</v>
      </c>
      <c r="AD12" t="s">
        <v>63</v>
      </c>
      <c r="AE12" t="s">
        <v>85</v>
      </c>
      <c r="AF12" t="s">
        <v>63</v>
      </c>
      <c r="AG12" t="s">
        <v>63</v>
      </c>
      <c r="AT12" t="s">
        <v>1124</v>
      </c>
      <c r="AU12" t="s">
        <v>1125</v>
      </c>
      <c r="AV12" t="s">
        <v>63</v>
      </c>
      <c r="AW12" t="s">
        <v>1144</v>
      </c>
      <c r="AY12" s="320">
        <v>41375</v>
      </c>
      <c r="AZ12" s="320">
        <v>41375</v>
      </c>
      <c r="BA12" t="s">
        <v>1128</v>
      </c>
      <c r="BB12">
        <v>0</v>
      </c>
      <c r="BF12" t="s">
        <v>1557</v>
      </c>
      <c r="BG12" t="s">
        <v>1558</v>
      </c>
      <c r="BH12" t="s">
        <v>1559</v>
      </c>
      <c r="BI12" t="s">
        <v>1132</v>
      </c>
      <c r="BJ12" t="s">
        <v>1133</v>
      </c>
      <c r="BK12">
        <v>23510</v>
      </c>
      <c r="BL12" t="s">
        <v>1135</v>
      </c>
      <c r="BM12">
        <v>6</v>
      </c>
      <c r="BN12" t="s">
        <v>1136</v>
      </c>
      <c r="BO12" t="s">
        <v>1137</v>
      </c>
      <c r="BP12" t="s">
        <v>1138</v>
      </c>
      <c r="BQ12">
        <v>6</v>
      </c>
      <c r="BR12" t="s">
        <v>1136</v>
      </c>
      <c r="BS12" t="s">
        <v>1137</v>
      </c>
      <c r="BT12" t="s">
        <v>1486</v>
      </c>
      <c r="BW12">
        <v>0</v>
      </c>
      <c r="BX12">
        <v>0</v>
      </c>
      <c r="BY12" t="s">
        <v>1128</v>
      </c>
      <c r="BZ12" t="s">
        <v>1128</v>
      </c>
      <c r="CA12" t="s">
        <v>1128</v>
      </c>
      <c r="CB12" t="s">
        <v>1128</v>
      </c>
      <c r="CC12" s="320">
        <v>41829</v>
      </c>
      <c r="CD12" s="320">
        <v>41374</v>
      </c>
      <c r="CE12">
        <v>3</v>
      </c>
      <c r="CG12" t="s">
        <v>63</v>
      </c>
    </row>
    <row r="13" spans="1:94" x14ac:dyDescent="0.25">
      <c r="A13" t="s">
        <v>1572</v>
      </c>
      <c r="B13">
        <v>0</v>
      </c>
      <c r="C13">
        <v>0</v>
      </c>
      <c r="D13" t="s">
        <v>1111</v>
      </c>
      <c r="E13" t="s">
        <v>1112</v>
      </c>
      <c r="F13" t="s">
        <v>1486</v>
      </c>
      <c r="G13" t="s">
        <v>1487</v>
      </c>
      <c r="H13" t="s">
        <v>1555</v>
      </c>
      <c r="I13" t="s">
        <v>1556</v>
      </c>
      <c r="K13" t="s">
        <v>1164</v>
      </c>
      <c r="L13" s="320">
        <v>41810</v>
      </c>
      <c r="M13" t="s">
        <v>1490</v>
      </c>
      <c r="Q13">
        <v>0</v>
      </c>
      <c r="R13">
        <v>75867.53</v>
      </c>
      <c r="S13" t="s">
        <v>1119</v>
      </c>
      <c r="T13" t="s">
        <v>1120</v>
      </c>
      <c r="V13">
        <v>0</v>
      </c>
      <c r="W13" t="s">
        <v>1573</v>
      </c>
      <c r="AA13" t="s">
        <v>63</v>
      </c>
      <c r="AD13" t="s">
        <v>63</v>
      </c>
      <c r="AE13" t="s">
        <v>85</v>
      </c>
      <c r="AF13" t="s">
        <v>85</v>
      </c>
      <c r="AG13" t="s">
        <v>63</v>
      </c>
      <c r="AT13" t="s">
        <v>1124</v>
      </c>
      <c r="AU13" t="s">
        <v>1125</v>
      </c>
      <c r="AV13" t="s">
        <v>63</v>
      </c>
      <c r="AW13" t="s">
        <v>1144</v>
      </c>
      <c r="AY13" s="320">
        <v>41949</v>
      </c>
      <c r="AZ13" s="320">
        <v>41949</v>
      </c>
      <c r="BA13" t="s">
        <v>1128</v>
      </c>
      <c r="BB13">
        <v>0</v>
      </c>
      <c r="BF13" t="s">
        <v>1557</v>
      </c>
      <c r="BG13" t="s">
        <v>1558</v>
      </c>
      <c r="BH13" t="s">
        <v>1559</v>
      </c>
      <c r="BI13" t="s">
        <v>1132</v>
      </c>
      <c r="BJ13" t="s">
        <v>1133</v>
      </c>
      <c r="BK13">
        <v>23510</v>
      </c>
      <c r="BL13" t="s">
        <v>1135</v>
      </c>
      <c r="BM13">
        <v>6</v>
      </c>
      <c r="BN13" t="s">
        <v>1136</v>
      </c>
      <c r="BO13" t="s">
        <v>1137</v>
      </c>
      <c r="BP13" t="s">
        <v>1138</v>
      </c>
      <c r="BQ13">
        <v>6</v>
      </c>
      <c r="BR13" t="s">
        <v>1136</v>
      </c>
      <c r="BS13" t="s">
        <v>1137</v>
      </c>
      <c r="BT13" t="s">
        <v>1486</v>
      </c>
      <c r="BW13">
        <v>0</v>
      </c>
      <c r="BX13">
        <v>0</v>
      </c>
      <c r="BY13" t="s">
        <v>1128</v>
      </c>
      <c r="BZ13" t="s">
        <v>1128</v>
      </c>
      <c r="CA13" t="s">
        <v>1128</v>
      </c>
      <c r="CB13" t="s">
        <v>1128</v>
      </c>
      <c r="CC13" s="320"/>
      <c r="CD13" s="320">
        <v>41810</v>
      </c>
      <c r="CG13" t="s">
        <v>63</v>
      </c>
    </row>
    <row r="14" spans="1:94" x14ac:dyDescent="0.25">
      <c r="A14" t="s">
        <v>1574</v>
      </c>
      <c r="B14">
        <v>0</v>
      </c>
      <c r="C14">
        <v>14</v>
      </c>
      <c r="D14" t="s">
        <v>1111</v>
      </c>
      <c r="E14" t="s">
        <v>1112</v>
      </c>
      <c r="F14" t="s">
        <v>1575</v>
      </c>
      <c r="G14" t="s">
        <v>1576</v>
      </c>
      <c r="H14" t="s">
        <v>1577</v>
      </c>
      <c r="I14" t="s">
        <v>1578</v>
      </c>
      <c r="K14" t="s">
        <v>1164</v>
      </c>
      <c r="L14" s="320">
        <v>40610</v>
      </c>
      <c r="M14" t="s">
        <v>1490</v>
      </c>
      <c r="Q14">
        <v>0</v>
      </c>
      <c r="R14">
        <v>386615.95</v>
      </c>
      <c r="S14" t="s">
        <v>1119</v>
      </c>
      <c r="T14" t="s">
        <v>1120</v>
      </c>
      <c r="V14">
        <v>0</v>
      </c>
      <c r="AA14" t="s">
        <v>63</v>
      </c>
      <c r="AD14" t="s">
        <v>63</v>
      </c>
      <c r="AE14" t="s">
        <v>85</v>
      </c>
      <c r="AF14" t="s">
        <v>85</v>
      </c>
      <c r="AG14" t="s">
        <v>63</v>
      </c>
      <c r="AT14" t="s">
        <v>1124</v>
      </c>
      <c r="AU14" t="s">
        <v>1125</v>
      </c>
      <c r="AV14" t="s">
        <v>63</v>
      </c>
      <c r="AW14" t="s">
        <v>1144</v>
      </c>
      <c r="AX14" t="s">
        <v>1579</v>
      </c>
      <c r="AY14" s="320">
        <v>39721</v>
      </c>
      <c r="AZ14" s="320">
        <v>39721</v>
      </c>
      <c r="BA14" t="s">
        <v>1128</v>
      </c>
      <c r="BB14">
        <v>0</v>
      </c>
      <c r="BC14">
        <v>269069</v>
      </c>
      <c r="BF14" t="s">
        <v>1580</v>
      </c>
      <c r="BG14" t="s">
        <v>1131</v>
      </c>
      <c r="BH14" t="s">
        <v>1131</v>
      </c>
      <c r="BI14" t="s">
        <v>1581</v>
      </c>
      <c r="BJ14" t="s">
        <v>1382</v>
      </c>
      <c r="BK14">
        <v>92172</v>
      </c>
      <c r="BL14" t="s">
        <v>1135</v>
      </c>
      <c r="BM14">
        <v>6</v>
      </c>
      <c r="BN14" t="s">
        <v>1136</v>
      </c>
      <c r="BO14" t="s">
        <v>1137</v>
      </c>
      <c r="BP14" t="s">
        <v>1138</v>
      </c>
      <c r="BQ14">
        <v>6</v>
      </c>
      <c r="BR14" t="s">
        <v>1136</v>
      </c>
      <c r="BS14" t="s">
        <v>1137</v>
      </c>
      <c r="BT14" t="s">
        <v>1575</v>
      </c>
      <c r="BW14">
        <v>0</v>
      </c>
      <c r="BX14">
        <v>0</v>
      </c>
      <c r="BY14" t="s">
        <v>1128</v>
      </c>
      <c r="BZ14" t="s">
        <v>1128</v>
      </c>
      <c r="CA14" t="s">
        <v>1128</v>
      </c>
      <c r="CB14" t="s">
        <v>1128</v>
      </c>
      <c r="CC14" s="320">
        <v>40792</v>
      </c>
      <c r="CD14" s="320">
        <v>40610</v>
      </c>
      <c r="CE14">
        <v>14</v>
      </c>
      <c r="CG14" t="s">
        <v>63</v>
      </c>
    </row>
    <row r="15" spans="1:94" x14ac:dyDescent="0.25">
      <c r="A15" t="s">
        <v>1582</v>
      </c>
      <c r="B15">
        <v>0</v>
      </c>
      <c r="C15">
        <v>22</v>
      </c>
      <c r="D15" t="s">
        <v>1111</v>
      </c>
      <c r="E15" t="s">
        <v>1112</v>
      </c>
      <c r="F15" t="s">
        <v>1486</v>
      </c>
      <c r="G15" t="s">
        <v>1487</v>
      </c>
      <c r="H15" t="s">
        <v>1583</v>
      </c>
      <c r="I15" t="s">
        <v>1584</v>
      </c>
      <c r="K15" t="s">
        <v>1164</v>
      </c>
      <c r="L15" s="320">
        <v>40550</v>
      </c>
      <c r="M15" t="s">
        <v>1490</v>
      </c>
      <c r="Q15">
        <v>0</v>
      </c>
      <c r="R15">
        <v>4326750.1399999997</v>
      </c>
      <c r="S15" t="s">
        <v>1119</v>
      </c>
      <c r="T15" t="s">
        <v>1120</v>
      </c>
      <c r="V15">
        <v>0</v>
      </c>
      <c r="W15" t="s">
        <v>1585</v>
      </c>
      <c r="X15" t="s">
        <v>1586</v>
      </c>
      <c r="Y15" t="s">
        <v>1587</v>
      </c>
      <c r="Z15" t="s">
        <v>1588</v>
      </c>
      <c r="AA15" t="s">
        <v>63</v>
      </c>
      <c r="AD15" t="s">
        <v>63</v>
      </c>
      <c r="AE15" t="s">
        <v>85</v>
      </c>
      <c r="AF15" t="s">
        <v>63</v>
      </c>
      <c r="AG15" t="s">
        <v>63</v>
      </c>
      <c r="AT15" t="s">
        <v>1124</v>
      </c>
      <c r="AU15" t="s">
        <v>1125</v>
      </c>
      <c r="AV15" t="s">
        <v>63</v>
      </c>
      <c r="AW15" t="s">
        <v>1144</v>
      </c>
      <c r="AY15" s="320">
        <v>39969</v>
      </c>
      <c r="AZ15" s="320">
        <v>39969</v>
      </c>
      <c r="BA15" t="s">
        <v>1140</v>
      </c>
      <c r="BB15">
        <v>0</v>
      </c>
      <c r="BF15" t="s">
        <v>1589</v>
      </c>
      <c r="BG15" t="s">
        <v>1590</v>
      </c>
      <c r="BH15" t="s">
        <v>1131</v>
      </c>
      <c r="BI15" t="s">
        <v>1552</v>
      </c>
      <c r="BJ15" t="s">
        <v>1304</v>
      </c>
      <c r="BK15">
        <v>19106</v>
      </c>
      <c r="BL15" t="s">
        <v>1135</v>
      </c>
      <c r="BM15">
        <v>6</v>
      </c>
      <c r="BN15" t="s">
        <v>1136</v>
      </c>
      <c r="BO15" t="s">
        <v>1137</v>
      </c>
      <c r="BP15" t="s">
        <v>1138</v>
      </c>
      <c r="BQ15">
        <v>6</v>
      </c>
      <c r="BR15" t="s">
        <v>1136</v>
      </c>
      <c r="BS15" t="s">
        <v>1137</v>
      </c>
      <c r="BT15" t="s">
        <v>1486</v>
      </c>
      <c r="BW15">
        <v>0</v>
      </c>
      <c r="BX15">
        <v>0</v>
      </c>
      <c r="BY15" t="s">
        <v>1128</v>
      </c>
      <c r="BZ15" t="s">
        <v>1128</v>
      </c>
      <c r="CA15" t="s">
        <v>1128</v>
      </c>
      <c r="CB15" t="s">
        <v>1128</v>
      </c>
      <c r="CC15" s="320">
        <v>41900</v>
      </c>
      <c r="CD15" s="320">
        <v>40550</v>
      </c>
      <c r="CE15">
        <v>22</v>
      </c>
      <c r="CG15" t="s">
        <v>63</v>
      </c>
    </row>
    <row r="16" spans="1:94" x14ac:dyDescent="0.25">
      <c r="A16" t="s">
        <v>1591</v>
      </c>
      <c r="B16">
        <v>0</v>
      </c>
      <c r="C16">
        <v>0</v>
      </c>
      <c r="D16" t="s">
        <v>1111</v>
      </c>
      <c r="E16" t="s">
        <v>1112</v>
      </c>
      <c r="F16" t="s">
        <v>1499</v>
      </c>
      <c r="G16" t="s">
        <v>1500</v>
      </c>
      <c r="H16" t="s">
        <v>1592</v>
      </c>
      <c r="I16" t="s">
        <v>1593</v>
      </c>
      <c r="K16" t="s">
        <v>1164</v>
      </c>
      <c r="L16" s="320">
        <v>39462</v>
      </c>
      <c r="M16" t="s">
        <v>1490</v>
      </c>
      <c r="Q16">
        <v>0</v>
      </c>
      <c r="R16">
        <v>69500</v>
      </c>
      <c r="S16" t="s">
        <v>1119</v>
      </c>
      <c r="T16" t="s">
        <v>1120</v>
      </c>
      <c r="V16">
        <v>0</v>
      </c>
      <c r="W16" t="s">
        <v>1594</v>
      </c>
      <c r="Y16" t="s">
        <v>1595</v>
      </c>
      <c r="Z16" t="s">
        <v>1596</v>
      </c>
      <c r="AA16" t="s">
        <v>63</v>
      </c>
      <c r="AD16" t="s">
        <v>63</v>
      </c>
      <c r="AE16" t="s">
        <v>85</v>
      </c>
      <c r="AF16" t="s">
        <v>85</v>
      </c>
      <c r="AG16" t="s">
        <v>63</v>
      </c>
      <c r="AT16" t="s">
        <v>1124</v>
      </c>
      <c r="AU16" t="s">
        <v>1125</v>
      </c>
      <c r="AV16" t="s">
        <v>63</v>
      </c>
      <c r="AW16" t="s">
        <v>1144</v>
      </c>
      <c r="AX16" t="s">
        <v>1597</v>
      </c>
      <c r="AY16" s="320">
        <v>39828</v>
      </c>
      <c r="AZ16" s="320">
        <v>39828</v>
      </c>
      <c r="BA16" t="s">
        <v>1140</v>
      </c>
      <c r="BB16">
        <v>0</v>
      </c>
      <c r="BC16">
        <v>268668</v>
      </c>
      <c r="BF16" t="s">
        <v>1598</v>
      </c>
      <c r="BG16" t="s">
        <v>1599</v>
      </c>
      <c r="BH16" t="s">
        <v>1600</v>
      </c>
      <c r="BI16" t="s">
        <v>1601</v>
      </c>
      <c r="BK16" t="s">
        <v>1602</v>
      </c>
      <c r="BL16" t="s">
        <v>1603</v>
      </c>
      <c r="BM16">
        <v>6</v>
      </c>
      <c r="BN16" t="s">
        <v>1136</v>
      </c>
      <c r="BO16" t="s">
        <v>1137</v>
      </c>
      <c r="BP16" t="s">
        <v>1138</v>
      </c>
      <c r="BQ16">
        <v>6</v>
      </c>
      <c r="BR16" t="s">
        <v>1136</v>
      </c>
      <c r="BS16" t="s">
        <v>1137</v>
      </c>
      <c r="BT16" t="s">
        <v>1514</v>
      </c>
      <c r="BW16">
        <v>0</v>
      </c>
      <c r="BX16">
        <v>0</v>
      </c>
      <c r="BY16" t="s">
        <v>1128</v>
      </c>
      <c r="BZ16" t="s">
        <v>1128</v>
      </c>
      <c r="CA16" t="s">
        <v>1128</v>
      </c>
      <c r="CB16" t="s">
        <v>1128</v>
      </c>
      <c r="CC16" s="320"/>
      <c r="CD16" s="320">
        <v>39462</v>
      </c>
      <c r="CG16" t="s">
        <v>63</v>
      </c>
    </row>
    <row r="17" spans="1:85" x14ac:dyDescent="0.25">
      <c r="A17" t="s">
        <v>1604</v>
      </c>
      <c r="B17">
        <v>0</v>
      </c>
      <c r="C17">
        <v>0</v>
      </c>
      <c r="D17" t="s">
        <v>1111</v>
      </c>
      <c r="E17" t="s">
        <v>1112</v>
      </c>
      <c r="F17" t="s">
        <v>1605</v>
      </c>
      <c r="G17" t="s">
        <v>1606</v>
      </c>
      <c r="H17" t="s">
        <v>1607</v>
      </c>
      <c r="I17" t="s">
        <v>1608</v>
      </c>
      <c r="K17" t="s">
        <v>1164</v>
      </c>
      <c r="L17" s="320">
        <v>39478</v>
      </c>
      <c r="M17" t="s">
        <v>1490</v>
      </c>
      <c r="Q17">
        <v>0</v>
      </c>
      <c r="R17">
        <v>75000</v>
      </c>
      <c r="S17" t="s">
        <v>1119</v>
      </c>
      <c r="T17" t="s">
        <v>1609</v>
      </c>
      <c r="V17">
        <v>0</v>
      </c>
      <c r="W17" t="s">
        <v>1610</v>
      </c>
      <c r="Y17" t="s">
        <v>1611</v>
      </c>
      <c r="Z17" t="s">
        <v>1612</v>
      </c>
      <c r="AA17" t="s">
        <v>63</v>
      </c>
      <c r="AD17" t="s">
        <v>63</v>
      </c>
      <c r="AE17" t="s">
        <v>85</v>
      </c>
      <c r="AF17" t="s">
        <v>85</v>
      </c>
      <c r="AG17" t="s">
        <v>63</v>
      </c>
      <c r="AT17" t="s">
        <v>1124</v>
      </c>
      <c r="AU17" t="s">
        <v>1125</v>
      </c>
      <c r="AV17" t="s">
        <v>63</v>
      </c>
      <c r="AW17" t="s">
        <v>1144</v>
      </c>
      <c r="AY17" s="320"/>
      <c r="AZ17" s="320"/>
      <c r="BA17" t="s">
        <v>1140</v>
      </c>
      <c r="BB17">
        <v>0</v>
      </c>
      <c r="BC17">
        <v>264009</v>
      </c>
      <c r="BF17" t="s">
        <v>1613</v>
      </c>
      <c r="BG17" t="s">
        <v>1614</v>
      </c>
      <c r="BH17" t="s">
        <v>1615</v>
      </c>
      <c r="BI17" t="s">
        <v>1616</v>
      </c>
      <c r="BK17" t="s">
        <v>1617</v>
      </c>
      <c r="BL17" t="s">
        <v>1603</v>
      </c>
      <c r="BM17">
        <v>6</v>
      </c>
      <c r="BN17" t="s">
        <v>1136</v>
      </c>
      <c r="BO17" t="s">
        <v>1137</v>
      </c>
      <c r="BP17" t="s">
        <v>1138</v>
      </c>
      <c r="BQ17">
        <v>6</v>
      </c>
      <c r="BR17" t="s">
        <v>1136</v>
      </c>
      <c r="BS17" t="s">
        <v>1137</v>
      </c>
      <c r="BT17" t="s">
        <v>1605</v>
      </c>
      <c r="BW17">
        <v>0</v>
      </c>
      <c r="BX17">
        <v>0</v>
      </c>
      <c r="BY17" t="s">
        <v>1128</v>
      </c>
      <c r="BZ17" t="s">
        <v>1128</v>
      </c>
      <c r="CA17" t="s">
        <v>1128</v>
      </c>
      <c r="CB17" t="s">
        <v>1128</v>
      </c>
      <c r="CC17" s="320"/>
      <c r="CD17" s="320">
        <v>39478</v>
      </c>
      <c r="CG17" t="s">
        <v>63</v>
      </c>
    </row>
    <row r="18" spans="1:85" x14ac:dyDescent="0.25">
      <c r="A18" t="s">
        <v>1618</v>
      </c>
      <c r="B18">
        <v>0</v>
      </c>
      <c r="C18">
        <v>0</v>
      </c>
      <c r="D18" t="s">
        <v>1111</v>
      </c>
      <c r="E18" t="s">
        <v>1112</v>
      </c>
      <c r="F18" t="s">
        <v>1499</v>
      </c>
      <c r="G18" t="s">
        <v>1500</v>
      </c>
      <c r="H18" t="s">
        <v>1619</v>
      </c>
      <c r="I18" t="s">
        <v>1620</v>
      </c>
      <c r="K18" t="s">
        <v>1164</v>
      </c>
      <c r="L18" s="320">
        <v>39521</v>
      </c>
      <c r="M18" t="s">
        <v>1490</v>
      </c>
      <c r="Q18">
        <v>0</v>
      </c>
      <c r="R18">
        <v>50000</v>
      </c>
      <c r="S18" t="s">
        <v>1119</v>
      </c>
      <c r="T18" t="s">
        <v>1120</v>
      </c>
      <c r="V18">
        <v>0</v>
      </c>
      <c r="W18" t="s">
        <v>1621</v>
      </c>
      <c r="Y18" t="s">
        <v>1622</v>
      </c>
      <c r="AA18" t="s">
        <v>63</v>
      </c>
      <c r="AD18" t="s">
        <v>63</v>
      </c>
      <c r="AE18" t="s">
        <v>63</v>
      </c>
      <c r="AF18" t="s">
        <v>85</v>
      </c>
      <c r="AG18" t="s">
        <v>63</v>
      </c>
      <c r="AT18" t="s">
        <v>1124</v>
      </c>
      <c r="AU18" t="s">
        <v>1125</v>
      </c>
      <c r="AV18" t="s">
        <v>63</v>
      </c>
      <c r="AW18" t="s">
        <v>1144</v>
      </c>
      <c r="AX18" t="s">
        <v>1623</v>
      </c>
      <c r="AY18" s="320">
        <v>39721</v>
      </c>
      <c r="AZ18" s="320">
        <v>39721</v>
      </c>
      <c r="BA18" t="s">
        <v>1128</v>
      </c>
      <c r="BB18">
        <v>0</v>
      </c>
      <c r="BC18">
        <v>270700</v>
      </c>
      <c r="BF18" t="s">
        <v>1624</v>
      </c>
      <c r="BG18" t="s">
        <v>1625</v>
      </c>
      <c r="BH18" t="s">
        <v>1131</v>
      </c>
      <c r="BI18" t="s">
        <v>1155</v>
      </c>
      <c r="BJ18" t="s">
        <v>1133</v>
      </c>
      <c r="BK18" t="s">
        <v>1156</v>
      </c>
      <c r="BL18" t="s">
        <v>1135</v>
      </c>
      <c r="BM18">
        <v>6</v>
      </c>
      <c r="BN18" t="s">
        <v>1136</v>
      </c>
      <c r="BO18" t="s">
        <v>1137</v>
      </c>
      <c r="BP18" t="s">
        <v>1138</v>
      </c>
      <c r="BQ18">
        <v>6</v>
      </c>
      <c r="BR18" t="s">
        <v>1136</v>
      </c>
      <c r="BS18" t="s">
        <v>1137</v>
      </c>
      <c r="BT18" t="s">
        <v>1514</v>
      </c>
      <c r="BW18">
        <v>0</v>
      </c>
      <c r="BX18">
        <v>0</v>
      </c>
      <c r="BY18" t="s">
        <v>1128</v>
      </c>
      <c r="BZ18" t="s">
        <v>1128</v>
      </c>
      <c r="CA18" t="s">
        <v>1128</v>
      </c>
      <c r="CB18" t="s">
        <v>1128</v>
      </c>
      <c r="CC18" s="320"/>
      <c r="CD18" s="320">
        <v>39521</v>
      </c>
      <c r="CG18" t="s">
        <v>63</v>
      </c>
    </row>
    <row r="19" spans="1:85" x14ac:dyDescent="0.25">
      <c r="A19" t="s">
        <v>1626</v>
      </c>
      <c r="B19">
        <v>0</v>
      </c>
      <c r="C19">
        <v>1</v>
      </c>
      <c r="D19" t="s">
        <v>1111</v>
      </c>
      <c r="E19" t="s">
        <v>1112</v>
      </c>
      <c r="F19" t="s">
        <v>1499</v>
      </c>
      <c r="G19" t="s">
        <v>1500</v>
      </c>
      <c r="H19" t="s">
        <v>1627</v>
      </c>
      <c r="I19" t="s">
        <v>1628</v>
      </c>
      <c r="K19" t="s">
        <v>1164</v>
      </c>
      <c r="L19" s="320">
        <v>39625</v>
      </c>
      <c r="M19" t="s">
        <v>1490</v>
      </c>
      <c r="Q19">
        <v>0</v>
      </c>
      <c r="R19">
        <v>92543</v>
      </c>
      <c r="S19" t="s">
        <v>1119</v>
      </c>
      <c r="T19" t="s">
        <v>1120</v>
      </c>
      <c r="V19">
        <v>0</v>
      </c>
      <c r="W19" t="s">
        <v>1629</v>
      </c>
      <c r="X19" t="s">
        <v>1630</v>
      </c>
      <c r="Y19" t="s">
        <v>1631</v>
      </c>
      <c r="Z19" t="s">
        <v>1632</v>
      </c>
      <c r="AA19" t="s">
        <v>63</v>
      </c>
      <c r="AD19" t="s">
        <v>63</v>
      </c>
      <c r="AE19" t="s">
        <v>63</v>
      </c>
      <c r="AF19" t="s">
        <v>85</v>
      </c>
      <c r="AG19" t="s">
        <v>63</v>
      </c>
      <c r="AT19" t="s">
        <v>1124</v>
      </c>
      <c r="AU19" t="s">
        <v>1125</v>
      </c>
      <c r="AV19" t="s">
        <v>63</v>
      </c>
      <c r="AW19" t="s">
        <v>1144</v>
      </c>
      <c r="AY19" s="320">
        <v>39626</v>
      </c>
      <c r="AZ19" s="320">
        <v>39626</v>
      </c>
      <c r="BA19" t="s">
        <v>1128</v>
      </c>
      <c r="BB19">
        <v>0</v>
      </c>
      <c r="BF19" t="s">
        <v>1633</v>
      </c>
      <c r="BG19" t="s">
        <v>1634</v>
      </c>
      <c r="BH19" t="s">
        <v>1131</v>
      </c>
      <c r="BI19" t="s">
        <v>1635</v>
      </c>
      <c r="BJ19" t="s">
        <v>1636</v>
      </c>
      <c r="BK19">
        <v>48824</v>
      </c>
      <c r="BL19" t="s">
        <v>1135</v>
      </c>
      <c r="BM19">
        <v>6</v>
      </c>
      <c r="BN19" t="s">
        <v>1136</v>
      </c>
      <c r="BO19" t="s">
        <v>1137</v>
      </c>
      <c r="BP19" t="s">
        <v>1138</v>
      </c>
      <c r="BQ19">
        <v>6</v>
      </c>
      <c r="BR19" t="s">
        <v>1136</v>
      </c>
      <c r="BS19" t="s">
        <v>1137</v>
      </c>
      <c r="BT19" t="s">
        <v>1514</v>
      </c>
      <c r="BW19">
        <v>0</v>
      </c>
      <c r="BX19">
        <v>0</v>
      </c>
      <c r="BY19" t="s">
        <v>1128</v>
      </c>
      <c r="BZ19" t="s">
        <v>1128</v>
      </c>
      <c r="CA19" t="s">
        <v>1128</v>
      </c>
      <c r="CB19" t="s">
        <v>1128</v>
      </c>
      <c r="CC19" s="320">
        <v>39765</v>
      </c>
      <c r="CD19" s="320">
        <v>39625</v>
      </c>
      <c r="CE19">
        <v>1</v>
      </c>
      <c r="CG19" t="s">
        <v>63</v>
      </c>
    </row>
    <row r="20" spans="1:85" x14ac:dyDescent="0.25">
      <c r="A20" t="s">
        <v>1637</v>
      </c>
      <c r="B20">
        <v>0</v>
      </c>
      <c r="C20">
        <v>37</v>
      </c>
      <c r="D20" t="s">
        <v>1111</v>
      </c>
      <c r="E20" t="s">
        <v>1112</v>
      </c>
      <c r="F20" t="s">
        <v>1486</v>
      </c>
      <c r="G20" t="s">
        <v>1487</v>
      </c>
      <c r="H20" t="s">
        <v>1638</v>
      </c>
      <c r="I20" t="s">
        <v>1639</v>
      </c>
      <c r="K20" t="s">
        <v>1164</v>
      </c>
      <c r="L20" s="320">
        <v>40597</v>
      </c>
      <c r="M20" t="s">
        <v>1490</v>
      </c>
      <c r="Q20">
        <v>0</v>
      </c>
      <c r="R20">
        <v>17002520.25</v>
      </c>
      <c r="S20" t="s">
        <v>1119</v>
      </c>
      <c r="T20" t="s">
        <v>1120</v>
      </c>
      <c r="V20">
        <v>0</v>
      </c>
      <c r="W20" t="s">
        <v>1640</v>
      </c>
      <c r="X20" t="s">
        <v>1586</v>
      </c>
      <c r="Y20" t="s">
        <v>1641</v>
      </c>
      <c r="Z20" t="s">
        <v>1642</v>
      </c>
      <c r="AA20" t="s">
        <v>63</v>
      </c>
      <c r="AD20" t="s">
        <v>63</v>
      </c>
      <c r="AE20" t="s">
        <v>85</v>
      </c>
      <c r="AF20" t="s">
        <v>85</v>
      </c>
      <c r="AG20" t="s">
        <v>63</v>
      </c>
      <c r="AT20" t="s">
        <v>1124</v>
      </c>
      <c r="AU20" t="s">
        <v>1125</v>
      </c>
      <c r="AV20" t="s">
        <v>63</v>
      </c>
      <c r="AW20" t="s">
        <v>1144</v>
      </c>
      <c r="AX20" t="s">
        <v>1643</v>
      </c>
      <c r="AY20" s="320">
        <v>40396</v>
      </c>
      <c r="AZ20" s="320">
        <v>40396</v>
      </c>
      <c r="BA20" t="s">
        <v>1128</v>
      </c>
      <c r="BB20">
        <v>0</v>
      </c>
      <c r="BC20">
        <v>270755</v>
      </c>
      <c r="BF20" t="s">
        <v>1644</v>
      </c>
      <c r="BG20" t="s">
        <v>1131</v>
      </c>
      <c r="BH20" t="s">
        <v>1131</v>
      </c>
      <c r="BI20" t="s">
        <v>1496</v>
      </c>
      <c r="BJ20" t="s">
        <v>1133</v>
      </c>
      <c r="BK20" t="s">
        <v>1645</v>
      </c>
      <c r="BL20" t="s">
        <v>1135</v>
      </c>
      <c r="BM20">
        <v>6</v>
      </c>
      <c r="BN20" t="s">
        <v>1136</v>
      </c>
      <c r="BO20" t="s">
        <v>1137</v>
      </c>
      <c r="BP20" t="s">
        <v>1138</v>
      </c>
      <c r="BQ20">
        <v>6</v>
      </c>
      <c r="BR20" t="s">
        <v>1136</v>
      </c>
      <c r="BS20" t="s">
        <v>1137</v>
      </c>
      <c r="BT20" t="s">
        <v>1486</v>
      </c>
      <c r="BW20">
        <v>0</v>
      </c>
      <c r="BX20">
        <v>0</v>
      </c>
      <c r="BY20" t="s">
        <v>1128</v>
      </c>
      <c r="BZ20" t="s">
        <v>1128</v>
      </c>
      <c r="CA20" t="s">
        <v>1128</v>
      </c>
      <c r="CB20" t="s">
        <v>1128</v>
      </c>
      <c r="CC20" s="320">
        <v>41012</v>
      </c>
      <c r="CD20" s="320">
        <v>40597</v>
      </c>
      <c r="CE20">
        <v>37</v>
      </c>
      <c r="CG20" t="s">
        <v>63</v>
      </c>
    </row>
    <row r="21" spans="1:85" x14ac:dyDescent="0.25">
      <c r="A21" t="s">
        <v>1646</v>
      </c>
      <c r="B21">
        <v>0</v>
      </c>
      <c r="C21">
        <v>10</v>
      </c>
      <c r="D21" t="s">
        <v>1111</v>
      </c>
      <c r="E21" t="s">
        <v>1112</v>
      </c>
      <c r="F21" t="s">
        <v>1113</v>
      </c>
      <c r="G21" t="s">
        <v>1114</v>
      </c>
      <c r="H21" t="s">
        <v>1647</v>
      </c>
      <c r="I21" t="s">
        <v>1648</v>
      </c>
      <c r="K21" t="s">
        <v>1173</v>
      </c>
      <c r="L21" s="320">
        <v>40302</v>
      </c>
      <c r="M21" t="s">
        <v>1490</v>
      </c>
      <c r="Q21">
        <v>0</v>
      </c>
      <c r="R21">
        <v>1609760</v>
      </c>
      <c r="S21" t="s">
        <v>1119</v>
      </c>
      <c r="T21" t="s">
        <v>1120</v>
      </c>
      <c r="V21">
        <v>0</v>
      </c>
      <c r="W21" t="s">
        <v>1649</v>
      </c>
      <c r="AA21" t="s">
        <v>63</v>
      </c>
      <c r="AD21" t="s">
        <v>63</v>
      </c>
      <c r="AE21" t="s">
        <v>85</v>
      </c>
      <c r="AF21" t="s">
        <v>85</v>
      </c>
      <c r="AG21" t="s">
        <v>63</v>
      </c>
      <c r="AT21" t="s">
        <v>1124</v>
      </c>
      <c r="AU21" t="s">
        <v>1125</v>
      </c>
      <c r="AV21" t="s">
        <v>63</v>
      </c>
      <c r="AW21" t="s">
        <v>1144</v>
      </c>
      <c r="AY21" s="320">
        <v>39843</v>
      </c>
      <c r="AZ21" s="320">
        <v>39843</v>
      </c>
      <c r="BA21" t="s">
        <v>1128</v>
      </c>
      <c r="BB21">
        <v>0</v>
      </c>
      <c r="BF21" t="s">
        <v>1650</v>
      </c>
      <c r="BG21" t="s">
        <v>1651</v>
      </c>
      <c r="BH21" t="s">
        <v>1131</v>
      </c>
      <c r="BI21" t="s">
        <v>1316</v>
      </c>
      <c r="BJ21" t="s">
        <v>1133</v>
      </c>
      <c r="BK21">
        <v>23606</v>
      </c>
      <c r="BL21" t="s">
        <v>1135</v>
      </c>
      <c r="BM21">
        <v>6</v>
      </c>
      <c r="BN21" t="s">
        <v>1136</v>
      </c>
      <c r="BO21" t="s">
        <v>1137</v>
      </c>
      <c r="BP21" t="s">
        <v>1138</v>
      </c>
      <c r="BQ21">
        <v>6</v>
      </c>
      <c r="BR21" t="s">
        <v>1136</v>
      </c>
      <c r="BS21" t="s">
        <v>1137</v>
      </c>
      <c r="BT21" t="s">
        <v>1113</v>
      </c>
      <c r="BW21">
        <v>0</v>
      </c>
      <c r="BX21">
        <v>0</v>
      </c>
      <c r="BY21" t="s">
        <v>1128</v>
      </c>
      <c r="BZ21" t="s">
        <v>1128</v>
      </c>
      <c r="CA21" t="s">
        <v>1128</v>
      </c>
      <c r="CB21" t="s">
        <v>1128</v>
      </c>
      <c r="CC21" s="320">
        <v>40302</v>
      </c>
      <c r="CD21" s="320">
        <v>40302</v>
      </c>
      <c r="CE21">
        <v>6</v>
      </c>
      <c r="CG21" t="s">
        <v>63</v>
      </c>
    </row>
    <row r="22" spans="1:85" x14ac:dyDescent="0.25">
      <c r="A22" t="s">
        <v>1652</v>
      </c>
      <c r="B22">
        <v>0</v>
      </c>
      <c r="C22">
        <v>1</v>
      </c>
      <c r="D22" t="s">
        <v>1111</v>
      </c>
      <c r="E22" t="s">
        <v>1112</v>
      </c>
      <c r="F22" t="s">
        <v>1113</v>
      </c>
      <c r="G22" t="s">
        <v>1114</v>
      </c>
      <c r="H22" t="s">
        <v>1653</v>
      </c>
      <c r="I22" t="s">
        <v>1654</v>
      </c>
      <c r="K22" t="s">
        <v>1164</v>
      </c>
      <c r="L22" s="320">
        <v>40030</v>
      </c>
      <c r="M22" t="s">
        <v>1655</v>
      </c>
      <c r="Q22">
        <v>0</v>
      </c>
      <c r="R22">
        <v>68903.27</v>
      </c>
      <c r="S22" t="s">
        <v>1119</v>
      </c>
      <c r="T22" t="s">
        <v>1120</v>
      </c>
      <c r="V22">
        <v>0</v>
      </c>
      <c r="W22" t="s">
        <v>1656</v>
      </c>
      <c r="X22" t="s">
        <v>1657</v>
      </c>
      <c r="Y22" t="s">
        <v>1658</v>
      </c>
      <c r="Z22" t="s">
        <v>1659</v>
      </c>
      <c r="AA22" t="s">
        <v>63</v>
      </c>
      <c r="AD22" t="s">
        <v>63</v>
      </c>
      <c r="AE22" t="s">
        <v>85</v>
      </c>
      <c r="AF22" t="s">
        <v>85</v>
      </c>
      <c r="AG22" t="s">
        <v>63</v>
      </c>
      <c r="AT22" t="s">
        <v>1124</v>
      </c>
      <c r="AU22" t="s">
        <v>1125</v>
      </c>
      <c r="AV22" t="s">
        <v>63</v>
      </c>
      <c r="AW22" t="s">
        <v>1144</v>
      </c>
      <c r="AY22" s="320">
        <v>40030</v>
      </c>
      <c r="AZ22" s="320">
        <v>40030</v>
      </c>
      <c r="BA22" t="s">
        <v>1128</v>
      </c>
      <c r="BB22">
        <v>0</v>
      </c>
      <c r="BF22" t="s">
        <v>1660</v>
      </c>
      <c r="BG22" t="s">
        <v>1131</v>
      </c>
      <c r="BH22" t="s">
        <v>1131</v>
      </c>
      <c r="BI22" t="s">
        <v>1155</v>
      </c>
      <c r="BJ22" t="s">
        <v>1133</v>
      </c>
      <c r="BK22" t="s">
        <v>1661</v>
      </c>
      <c r="BL22" t="s">
        <v>1135</v>
      </c>
      <c r="BM22">
        <v>6</v>
      </c>
      <c r="BN22" t="s">
        <v>1136</v>
      </c>
      <c r="BO22" t="s">
        <v>1137</v>
      </c>
      <c r="BP22" t="s">
        <v>1138</v>
      </c>
      <c r="BQ22">
        <v>6</v>
      </c>
      <c r="BR22" t="s">
        <v>1136</v>
      </c>
      <c r="BS22" t="s">
        <v>1137</v>
      </c>
      <c r="BT22" t="s">
        <v>1113</v>
      </c>
      <c r="BW22">
        <v>0</v>
      </c>
      <c r="BX22">
        <v>0</v>
      </c>
      <c r="BY22" t="s">
        <v>1128</v>
      </c>
      <c r="BZ22" t="s">
        <v>1128</v>
      </c>
      <c r="CA22" t="s">
        <v>1128</v>
      </c>
      <c r="CB22" t="s">
        <v>1128</v>
      </c>
      <c r="CC22" s="320">
        <v>40256</v>
      </c>
      <c r="CD22" s="320">
        <v>40030</v>
      </c>
      <c r="CG22" t="s">
        <v>63</v>
      </c>
    </row>
    <row r="23" spans="1:85" x14ac:dyDescent="0.25">
      <c r="A23" t="s">
        <v>1662</v>
      </c>
      <c r="B23">
        <v>0</v>
      </c>
      <c r="C23">
        <v>3</v>
      </c>
      <c r="D23" t="s">
        <v>1111</v>
      </c>
      <c r="E23" t="s">
        <v>1112</v>
      </c>
      <c r="F23" t="s">
        <v>1113</v>
      </c>
      <c r="G23" t="s">
        <v>1114</v>
      </c>
      <c r="H23" t="s">
        <v>1663</v>
      </c>
      <c r="I23" t="s">
        <v>1664</v>
      </c>
      <c r="K23" t="s">
        <v>1164</v>
      </c>
      <c r="L23" s="320">
        <v>40284</v>
      </c>
      <c r="M23" t="s">
        <v>1490</v>
      </c>
      <c r="Q23">
        <v>0</v>
      </c>
      <c r="R23">
        <v>663371.01</v>
      </c>
      <c r="S23" t="s">
        <v>1119</v>
      </c>
      <c r="T23" t="s">
        <v>1120</v>
      </c>
      <c r="V23">
        <v>0</v>
      </c>
      <c r="W23" t="s">
        <v>1665</v>
      </c>
      <c r="X23" t="s">
        <v>1666</v>
      </c>
      <c r="Z23" t="s">
        <v>1667</v>
      </c>
      <c r="AA23" t="s">
        <v>63</v>
      </c>
      <c r="AD23" t="s">
        <v>63</v>
      </c>
      <c r="AE23" t="s">
        <v>85</v>
      </c>
      <c r="AF23" t="s">
        <v>85</v>
      </c>
      <c r="AG23" t="s">
        <v>63</v>
      </c>
      <c r="AT23" t="s">
        <v>1124</v>
      </c>
      <c r="AU23" t="s">
        <v>1125</v>
      </c>
      <c r="AV23" t="s">
        <v>63</v>
      </c>
      <c r="AW23" t="s">
        <v>1144</v>
      </c>
      <c r="AY23" s="320">
        <v>40025</v>
      </c>
      <c r="AZ23" s="320">
        <v>40025</v>
      </c>
      <c r="BA23" t="s">
        <v>1128</v>
      </c>
      <c r="BB23">
        <v>0</v>
      </c>
      <c r="BF23" t="s">
        <v>1668</v>
      </c>
      <c r="BG23" t="s">
        <v>1131</v>
      </c>
      <c r="BH23" t="s">
        <v>1131</v>
      </c>
      <c r="BI23" t="s">
        <v>1496</v>
      </c>
      <c r="BJ23" t="s">
        <v>1133</v>
      </c>
      <c r="BK23">
        <v>23455</v>
      </c>
      <c r="BL23" t="s">
        <v>1135</v>
      </c>
      <c r="BM23">
        <v>6</v>
      </c>
      <c r="BN23" t="s">
        <v>1136</v>
      </c>
      <c r="BO23" t="s">
        <v>1137</v>
      </c>
      <c r="BP23" t="s">
        <v>1138</v>
      </c>
      <c r="BQ23">
        <v>6</v>
      </c>
      <c r="BR23" t="s">
        <v>1136</v>
      </c>
      <c r="BS23" t="s">
        <v>1137</v>
      </c>
      <c r="BT23" t="s">
        <v>1113</v>
      </c>
      <c r="BW23">
        <v>0</v>
      </c>
      <c r="BX23">
        <v>0</v>
      </c>
      <c r="BY23" t="s">
        <v>1128</v>
      </c>
      <c r="BZ23" t="s">
        <v>1128</v>
      </c>
      <c r="CA23" t="s">
        <v>1128</v>
      </c>
      <c r="CB23" t="s">
        <v>1128</v>
      </c>
      <c r="CC23" s="320">
        <v>40284</v>
      </c>
      <c r="CD23" s="320">
        <v>40284</v>
      </c>
      <c r="CG23" t="s">
        <v>63</v>
      </c>
    </row>
    <row r="24" spans="1:85" x14ac:dyDescent="0.25">
      <c r="A24" t="s">
        <v>1669</v>
      </c>
      <c r="B24">
        <v>0</v>
      </c>
      <c r="C24">
        <v>7</v>
      </c>
      <c r="D24" t="s">
        <v>1111</v>
      </c>
      <c r="E24" t="s">
        <v>1112</v>
      </c>
      <c r="F24" t="s">
        <v>1370</v>
      </c>
      <c r="G24" t="s">
        <v>1371</v>
      </c>
      <c r="H24" t="s">
        <v>1501</v>
      </c>
      <c r="I24" t="s">
        <v>1502</v>
      </c>
      <c r="K24" t="s">
        <v>1173</v>
      </c>
      <c r="L24" s="320">
        <v>40291</v>
      </c>
      <c r="M24" t="s">
        <v>1490</v>
      </c>
      <c r="Q24">
        <v>0</v>
      </c>
      <c r="R24">
        <v>1469732.76</v>
      </c>
      <c r="S24" t="s">
        <v>1670</v>
      </c>
      <c r="T24" t="s">
        <v>1120</v>
      </c>
      <c r="V24">
        <v>0</v>
      </c>
      <c r="W24" t="s">
        <v>1503</v>
      </c>
      <c r="X24" t="s">
        <v>1504</v>
      </c>
      <c r="Y24" t="s">
        <v>1505</v>
      </c>
      <c r="AA24" t="s">
        <v>63</v>
      </c>
      <c r="AD24" t="s">
        <v>63</v>
      </c>
      <c r="AE24" t="s">
        <v>85</v>
      </c>
      <c r="AF24" t="s">
        <v>85</v>
      </c>
      <c r="AG24" t="s">
        <v>63</v>
      </c>
      <c r="AT24" t="s">
        <v>1124</v>
      </c>
      <c r="AU24" t="s">
        <v>1125</v>
      </c>
      <c r="AV24" t="s">
        <v>63</v>
      </c>
      <c r="AW24" t="s">
        <v>1144</v>
      </c>
      <c r="AY24" s="320">
        <v>40032</v>
      </c>
      <c r="AZ24" s="320">
        <v>40032</v>
      </c>
      <c r="BA24" t="s">
        <v>1128</v>
      </c>
      <c r="BB24">
        <v>0</v>
      </c>
      <c r="BF24" t="s">
        <v>1508</v>
      </c>
      <c r="BG24" t="s">
        <v>1509</v>
      </c>
      <c r="BH24" t="s">
        <v>1131</v>
      </c>
      <c r="BI24" t="s">
        <v>1510</v>
      </c>
      <c r="BJ24" t="s">
        <v>1511</v>
      </c>
      <c r="BK24" t="s">
        <v>1512</v>
      </c>
      <c r="BL24" t="s">
        <v>1513</v>
      </c>
      <c r="BM24">
        <v>6</v>
      </c>
      <c r="BN24" t="s">
        <v>1136</v>
      </c>
      <c r="BO24" t="s">
        <v>1137</v>
      </c>
      <c r="BP24" t="s">
        <v>1138</v>
      </c>
      <c r="BQ24">
        <v>6</v>
      </c>
      <c r="BR24" t="s">
        <v>1136</v>
      </c>
      <c r="BS24" t="s">
        <v>1137</v>
      </c>
      <c r="BT24" t="s">
        <v>1486</v>
      </c>
      <c r="BW24">
        <v>0</v>
      </c>
      <c r="BX24">
        <v>0</v>
      </c>
      <c r="BY24" t="s">
        <v>1128</v>
      </c>
      <c r="BZ24" t="s">
        <v>1128</v>
      </c>
      <c r="CA24" t="s">
        <v>1128</v>
      </c>
      <c r="CB24" t="s">
        <v>1128</v>
      </c>
      <c r="CC24" s="320">
        <v>41554</v>
      </c>
      <c r="CD24" s="320">
        <v>40291</v>
      </c>
      <c r="CE24">
        <v>7</v>
      </c>
      <c r="CG24" t="s">
        <v>63</v>
      </c>
    </row>
    <row r="25" spans="1:85" x14ac:dyDescent="0.25">
      <c r="A25" t="s">
        <v>1671</v>
      </c>
      <c r="B25">
        <v>0</v>
      </c>
      <c r="C25">
        <v>6</v>
      </c>
      <c r="D25" t="s">
        <v>1111</v>
      </c>
      <c r="E25" t="s">
        <v>1112</v>
      </c>
      <c r="F25" t="s">
        <v>1113</v>
      </c>
      <c r="G25" t="s">
        <v>1114</v>
      </c>
      <c r="H25" t="s">
        <v>1647</v>
      </c>
      <c r="I25" t="s">
        <v>1648</v>
      </c>
      <c r="K25" t="s">
        <v>1173</v>
      </c>
      <c r="L25" s="320">
        <v>40618</v>
      </c>
      <c r="M25" t="s">
        <v>1490</v>
      </c>
      <c r="Q25">
        <v>0</v>
      </c>
      <c r="R25">
        <v>1544196.5</v>
      </c>
      <c r="S25" t="s">
        <v>1119</v>
      </c>
      <c r="T25" t="s">
        <v>1120</v>
      </c>
      <c r="V25">
        <v>0</v>
      </c>
      <c r="W25" t="s">
        <v>1672</v>
      </c>
      <c r="AA25" t="s">
        <v>63</v>
      </c>
      <c r="AD25" t="s">
        <v>63</v>
      </c>
      <c r="AE25" t="s">
        <v>85</v>
      </c>
      <c r="AF25" t="s">
        <v>85</v>
      </c>
      <c r="AG25" t="s">
        <v>63</v>
      </c>
      <c r="AT25" t="s">
        <v>1124</v>
      </c>
      <c r="AU25" t="s">
        <v>1125</v>
      </c>
      <c r="AV25" t="s">
        <v>63</v>
      </c>
      <c r="AW25" t="s">
        <v>1144</v>
      </c>
      <c r="AY25" s="320">
        <v>40086</v>
      </c>
      <c r="AZ25" s="320">
        <v>40086</v>
      </c>
      <c r="BA25" t="s">
        <v>1128</v>
      </c>
      <c r="BB25">
        <v>0</v>
      </c>
      <c r="BF25" t="s">
        <v>1650</v>
      </c>
      <c r="BG25" t="s">
        <v>1651</v>
      </c>
      <c r="BH25" t="s">
        <v>1131</v>
      </c>
      <c r="BI25" t="s">
        <v>1316</v>
      </c>
      <c r="BJ25" t="s">
        <v>1133</v>
      </c>
      <c r="BK25">
        <v>23606</v>
      </c>
      <c r="BL25" t="s">
        <v>1135</v>
      </c>
      <c r="BM25">
        <v>6</v>
      </c>
      <c r="BN25" t="s">
        <v>1136</v>
      </c>
      <c r="BO25" t="s">
        <v>1137</v>
      </c>
      <c r="BP25" t="s">
        <v>1138</v>
      </c>
      <c r="BQ25">
        <v>6</v>
      </c>
      <c r="BR25" t="s">
        <v>1136</v>
      </c>
      <c r="BS25" t="s">
        <v>1137</v>
      </c>
      <c r="BT25" t="s">
        <v>1113</v>
      </c>
      <c r="BW25">
        <v>0</v>
      </c>
      <c r="BX25">
        <v>0</v>
      </c>
      <c r="BY25" t="s">
        <v>1128</v>
      </c>
      <c r="BZ25" t="s">
        <v>1128</v>
      </c>
      <c r="CA25" t="s">
        <v>1128</v>
      </c>
      <c r="CB25" t="s">
        <v>1128</v>
      </c>
      <c r="CC25" s="320">
        <v>40787</v>
      </c>
      <c r="CD25" s="320">
        <v>40618</v>
      </c>
      <c r="CE25">
        <v>5</v>
      </c>
      <c r="CG25" t="s">
        <v>63</v>
      </c>
    </row>
    <row r="26" spans="1:85" x14ac:dyDescent="0.25">
      <c r="A26" t="s">
        <v>1673</v>
      </c>
      <c r="B26">
        <v>0</v>
      </c>
      <c r="C26">
        <v>11</v>
      </c>
      <c r="D26" t="s">
        <v>1111</v>
      </c>
      <c r="E26" t="s">
        <v>1112</v>
      </c>
      <c r="F26" t="s">
        <v>1113</v>
      </c>
      <c r="G26" t="s">
        <v>1114</v>
      </c>
      <c r="H26" t="s">
        <v>1647</v>
      </c>
      <c r="I26" t="s">
        <v>1648</v>
      </c>
      <c r="K26" t="s">
        <v>1173</v>
      </c>
      <c r="L26" s="320">
        <v>40449</v>
      </c>
      <c r="M26" t="s">
        <v>1490</v>
      </c>
      <c r="Q26">
        <v>0</v>
      </c>
      <c r="R26">
        <v>1957379.15</v>
      </c>
      <c r="S26" t="s">
        <v>1119</v>
      </c>
      <c r="T26" t="s">
        <v>1120</v>
      </c>
      <c r="V26">
        <v>0</v>
      </c>
      <c r="W26" t="s">
        <v>1674</v>
      </c>
      <c r="X26" t="s">
        <v>1675</v>
      </c>
      <c r="AA26" t="s">
        <v>63</v>
      </c>
      <c r="AD26" t="s">
        <v>63</v>
      </c>
      <c r="AE26" t="s">
        <v>85</v>
      </c>
      <c r="AF26" t="s">
        <v>85</v>
      </c>
      <c r="AG26" t="s">
        <v>63</v>
      </c>
      <c r="AT26" t="s">
        <v>1124</v>
      </c>
      <c r="AU26" t="s">
        <v>1125</v>
      </c>
      <c r="AV26" t="s">
        <v>63</v>
      </c>
      <c r="AW26" t="s">
        <v>1144</v>
      </c>
      <c r="AY26" s="320">
        <v>40074</v>
      </c>
      <c r="AZ26" s="320">
        <v>40074</v>
      </c>
      <c r="BA26" t="s">
        <v>1128</v>
      </c>
      <c r="BB26">
        <v>0</v>
      </c>
      <c r="BF26" t="s">
        <v>1650</v>
      </c>
      <c r="BG26" t="s">
        <v>1651</v>
      </c>
      <c r="BH26" t="s">
        <v>1131</v>
      </c>
      <c r="BI26" t="s">
        <v>1316</v>
      </c>
      <c r="BJ26" t="s">
        <v>1133</v>
      </c>
      <c r="BK26">
        <v>23606</v>
      </c>
      <c r="BL26" t="s">
        <v>1135</v>
      </c>
      <c r="BM26">
        <v>6</v>
      </c>
      <c r="BN26" t="s">
        <v>1136</v>
      </c>
      <c r="BO26" t="s">
        <v>1137</v>
      </c>
      <c r="BP26" t="s">
        <v>1138</v>
      </c>
      <c r="BQ26">
        <v>6</v>
      </c>
      <c r="BR26" t="s">
        <v>1136</v>
      </c>
      <c r="BS26" t="s">
        <v>1137</v>
      </c>
      <c r="BT26" t="s">
        <v>1113</v>
      </c>
      <c r="BW26">
        <v>0</v>
      </c>
      <c r="BX26">
        <v>0</v>
      </c>
      <c r="BY26" t="s">
        <v>1128</v>
      </c>
      <c r="BZ26" t="s">
        <v>1128</v>
      </c>
      <c r="CA26" t="s">
        <v>1128</v>
      </c>
      <c r="CB26" t="s">
        <v>1128</v>
      </c>
      <c r="CC26" s="320">
        <v>40449</v>
      </c>
      <c r="CD26" s="320">
        <v>40449</v>
      </c>
      <c r="CE26">
        <v>11</v>
      </c>
      <c r="CG26" t="s">
        <v>63</v>
      </c>
    </row>
    <row r="27" spans="1:85" x14ac:dyDescent="0.25">
      <c r="A27" t="s">
        <v>1676</v>
      </c>
      <c r="B27">
        <v>0</v>
      </c>
      <c r="C27">
        <v>0</v>
      </c>
      <c r="D27" t="s">
        <v>1111</v>
      </c>
      <c r="E27" t="s">
        <v>1112</v>
      </c>
      <c r="F27" t="s">
        <v>1499</v>
      </c>
      <c r="G27" t="s">
        <v>1500</v>
      </c>
      <c r="H27" t="s">
        <v>1619</v>
      </c>
      <c r="I27" t="s">
        <v>1620</v>
      </c>
      <c r="K27" t="s">
        <v>1164</v>
      </c>
      <c r="L27" s="320">
        <v>39938</v>
      </c>
      <c r="M27" t="s">
        <v>1490</v>
      </c>
      <c r="Q27">
        <v>0</v>
      </c>
      <c r="R27">
        <v>50000</v>
      </c>
      <c r="S27" t="s">
        <v>1119</v>
      </c>
      <c r="T27" t="s">
        <v>1120</v>
      </c>
      <c r="V27">
        <v>0</v>
      </c>
      <c r="W27" t="s">
        <v>1677</v>
      </c>
      <c r="X27" t="s">
        <v>1678</v>
      </c>
      <c r="Y27" t="s">
        <v>1622</v>
      </c>
      <c r="Z27" t="s">
        <v>1679</v>
      </c>
      <c r="AA27" t="s">
        <v>63</v>
      </c>
      <c r="AD27" t="s">
        <v>63</v>
      </c>
      <c r="AE27" t="s">
        <v>85</v>
      </c>
      <c r="AF27" t="s">
        <v>85</v>
      </c>
      <c r="AG27" t="s">
        <v>63</v>
      </c>
      <c r="AT27" t="s">
        <v>1124</v>
      </c>
      <c r="AU27" t="s">
        <v>1125</v>
      </c>
      <c r="AV27" t="s">
        <v>63</v>
      </c>
      <c r="AW27" t="s">
        <v>1144</v>
      </c>
      <c r="AY27" s="320">
        <v>39946</v>
      </c>
      <c r="AZ27" s="320">
        <v>39946</v>
      </c>
      <c r="BA27" t="s">
        <v>1128</v>
      </c>
      <c r="BB27">
        <v>0</v>
      </c>
      <c r="BF27" t="s">
        <v>1624</v>
      </c>
      <c r="BG27" t="s">
        <v>1625</v>
      </c>
      <c r="BH27" t="s">
        <v>1131</v>
      </c>
      <c r="BI27" t="s">
        <v>1155</v>
      </c>
      <c r="BJ27" t="s">
        <v>1133</v>
      </c>
      <c r="BK27" t="s">
        <v>1156</v>
      </c>
      <c r="BL27" t="s">
        <v>1135</v>
      </c>
      <c r="BM27">
        <v>6</v>
      </c>
      <c r="BN27" t="s">
        <v>1136</v>
      </c>
      <c r="BO27" t="s">
        <v>1137</v>
      </c>
      <c r="BP27" t="s">
        <v>1138</v>
      </c>
      <c r="BQ27">
        <v>6</v>
      </c>
      <c r="BR27" t="s">
        <v>1136</v>
      </c>
      <c r="BS27" t="s">
        <v>1137</v>
      </c>
      <c r="BT27" t="s">
        <v>1514</v>
      </c>
      <c r="BW27">
        <v>0</v>
      </c>
      <c r="BX27">
        <v>0</v>
      </c>
      <c r="BY27" t="s">
        <v>1128</v>
      </c>
      <c r="BZ27" t="s">
        <v>1128</v>
      </c>
      <c r="CA27" t="s">
        <v>1128</v>
      </c>
      <c r="CB27" t="s">
        <v>1128</v>
      </c>
      <c r="CC27" s="320"/>
      <c r="CD27" s="320">
        <v>39938</v>
      </c>
      <c r="CG27" t="s">
        <v>63</v>
      </c>
    </row>
    <row r="28" spans="1:85" x14ac:dyDescent="0.25">
      <c r="A28" t="s">
        <v>1680</v>
      </c>
      <c r="B28">
        <v>0</v>
      </c>
      <c r="C28">
        <v>1</v>
      </c>
      <c r="D28" t="s">
        <v>1111</v>
      </c>
      <c r="E28" t="s">
        <v>1112</v>
      </c>
      <c r="F28" t="s">
        <v>1197</v>
      </c>
      <c r="G28" t="s">
        <v>1198</v>
      </c>
      <c r="H28" t="s">
        <v>1681</v>
      </c>
      <c r="I28" t="s">
        <v>1682</v>
      </c>
      <c r="K28" t="s">
        <v>1164</v>
      </c>
      <c r="L28" s="320">
        <v>40023</v>
      </c>
      <c r="M28" t="s">
        <v>1490</v>
      </c>
      <c r="Q28">
        <v>0</v>
      </c>
      <c r="R28">
        <v>103221.8</v>
      </c>
      <c r="S28" t="s">
        <v>1119</v>
      </c>
      <c r="T28" t="s">
        <v>1120</v>
      </c>
      <c r="V28">
        <v>0</v>
      </c>
      <c r="W28" t="s">
        <v>1683</v>
      </c>
      <c r="X28" t="s">
        <v>1684</v>
      </c>
      <c r="Y28" t="s">
        <v>1685</v>
      </c>
      <c r="Z28" t="s">
        <v>1686</v>
      </c>
      <c r="AA28" t="s">
        <v>63</v>
      </c>
      <c r="AD28" t="s">
        <v>63</v>
      </c>
      <c r="AE28" t="s">
        <v>85</v>
      </c>
      <c r="AF28" t="s">
        <v>85</v>
      </c>
      <c r="AG28" t="s">
        <v>63</v>
      </c>
      <c r="AT28" t="s">
        <v>1124</v>
      </c>
      <c r="AU28" t="s">
        <v>1125</v>
      </c>
      <c r="AV28" t="s">
        <v>63</v>
      </c>
      <c r="AW28" t="s">
        <v>1144</v>
      </c>
      <c r="AY28" s="320">
        <v>40023</v>
      </c>
      <c r="AZ28" s="320">
        <v>40023</v>
      </c>
      <c r="BA28" t="s">
        <v>1128</v>
      </c>
      <c r="BB28">
        <v>0</v>
      </c>
      <c r="BF28" t="s">
        <v>1687</v>
      </c>
      <c r="BG28" t="s">
        <v>1131</v>
      </c>
      <c r="BH28" t="s">
        <v>1131</v>
      </c>
      <c r="BI28" t="s">
        <v>1316</v>
      </c>
      <c r="BJ28" t="s">
        <v>1133</v>
      </c>
      <c r="BK28" t="s">
        <v>1688</v>
      </c>
      <c r="BL28" t="s">
        <v>1135</v>
      </c>
      <c r="BM28">
        <v>6</v>
      </c>
      <c r="BN28" t="s">
        <v>1136</v>
      </c>
      <c r="BO28" t="s">
        <v>1137</v>
      </c>
      <c r="BP28" t="s">
        <v>1138</v>
      </c>
      <c r="BQ28">
        <v>6</v>
      </c>
      <c r="BR28" t="s">
        <v>1136</v>
      </c>
      <c r="BS28" t="s">
        <v>1137</v>
      </c>
      <c r="BT28" t="s">
        <v>1197</v>
      </c>
      <c r="BW28">
        <v>0</v>
      </c>
      <c r="BX28">
        <v>0</v>
      </c>
      <c r="BY28" t="s">
        <v>1128</v>
      </c>
      <c r="BZ28" t="s">
        <v>1128</v>
      </c>
      <c r="CA28" t="s">
        <v>1128</v>
      </c>
      <c r="CB28" t="s">
        <v>1128</v>
      </c>
      <c r="CC28" s="320">
        <v>40106</v>
      </c>
      <c r="CD28" s="320">
        <v>40023</v>
      </c>
      <c r="CE28">
        <v>1</v>
      </c>
      <c r="CG28" t="s">
        <v>63</v>
      </c>
    </row>
    <row r="29" spans="1:85" x14ac:dyDescent="0.25">
      <c r="A29" t="s">
        <v>1689</v>
      </c>
      <c r="B29">
        <v>0</v>
      </c>
      <c r="C29">
        <v>2</v>
      </c>
      <c r="D29" t="s">
        <v>1111</v>
      </c>
      <c r="E29" t="s">
        <v>1112</v>
      </c>
      <c r="F29" t="s">
        <v>1499</v>
      </c>
      <c r="G29" t="s">
        <v>1500</v>
      </c>
      <c r="H29" t="s">
        <v>1690</v>
      </c>
      <c r="I29" t="s">
        <v>1691</v>
      </c>
      <c r="K29" t="s">
        <v>1164</v>
      </c>
      <c r="L29" s="320">
        <v>40409</v>
      </c>
      <c r="M29" t="s">
        <v>1490</v>
      </c>
      <c r="Q29">
        <v>0</v>
      </c>
      <c r="R29">
        <v>99290</v>
      </c>
      <c r="S29" t="s">
        <v>1692</v>
      </c>
      <c r="T29" t="s">
        <v>1120</v>
      </c>
      <c r="V29">
        <v>0</v>
      </c>
      <c r="W29" t="s">
        <v>1693</v>
      </c>
      <c r="X29" t="s">
        <v>1414</v>
      </c>
      <c r="Y29" t="s">
        <v>1694</v>
      </c>
      <c r="Z29" t="s">
        <v>1695</v>
      </c>
      <c r="AA29" t="s">
        <v>63</v>
      </c>
      <c r="AD29" t="s">
        <v>63</v>
      </c>
      <c r="AE29" t="s">
        <v>85</v>
      </c>
      <c r="AF29" t="s">
        <v>85</v>
      </c>
      <c r="AG29" t="s">
        <v>63</v>
      </c>
      <c r="AT29" t="s">
        <v>1124</v>
      </c>
      <c r="AV29" t="s">
        <v>63</v>
      </c>
      <c r="AW29" t="s">
        <v>1144</v>
      </c>
      <c r="AY29" s="320">
        <v>40042</v>
      </c>
      <c r="AZ29" s="320">
        <v>40042</v>
      </c>
      <c r="BA29" t="s">
        <v>1128</v>
      </c>
      <c r="BB29">
        <v>0</v>
      </c>
      <c r="BF29" t="s">
        <v>1696</v>
      </c>
      <c r="BG29" t="s">
        <v>1697</v>
      </c>
      <c r="BH29" t="s">
        <v>1131</v>
      </c>
      <c r="BI29" t="s">
        <v>1698</v>
      </c>
      <c r="BJ29" t="s">
        <v>1699</v>
      </c>
      <c r="BK29">
        <v>11763</v>
      </c>
      <c r="BL29" t="s">
        <v>1135</v>
      </c>
      <c r="BM29">
        <v>6</v>
      </c>
      <c r="BN29" t="s">
        <v>1136</v>
      </c>
      <c r="BO29" t="s">
        <v>1137</v>
      </c>
      <c r="BP29" t="s">
        <v>1138</v>
      </c>
      <c r="BQ29">
        <v>6</v>
      </c>
      <c r="BR29" t="s">
        <v>1136</v>
      </c>
      <c r="BS29" t="s">
        <v>1137</v>
      </c>
      <c r="BT29" t="s">
        <v>1514</v>
      </c>
      <c r="BW29">
        <v>0</v>
      </c>
      <c r="BX29">
        <v>0</v>
      </c>
      <c r="BY29" t="s">
        <v>1128</v>
      </c>
      <c r="BZ29" t="s">
        <v>1128</v>
      </c>
      <c r="CA29" t="s">
        <v>1128</v>
      </c>
      <c r="CB29" t="s">
        <v>1128</v>
      </c>
      <c r="CC29" s="320">
        <v>40409</v>
      </c>
      <c r="CD29" s="320">
        <v>40409</v>
      </c>
      <c r="CE29">
        <v>2</v>
      </c>
      <c r="CG29" t="s">
        <v>63</v>
      </c>
    </row>
    <row r="30" spans="1:85" x14ac:dyDescent="0.25">
      <c r="A30" t="s">
        <v>1700</v>
      </c>
      <c r="B30">
        <v>0</v>
      </c>
      <c r="C30">
        <v>4</v>
      </c>
      <c r="D30" t="s">
        <v>1111</v>
      </c>
      <c r="E30" t="s">
        <v>1112</v>
      </c>
      <c r="F30" t="s">
        <v>1486</v>
      </c>
      <c r="G30" t="s">
        <v>1487</v>
      </c>
      <c r="H30" t="s">
        <v>1284</v>
      </c>
      <c r="I30" t="s">
        <v>1285</v>
      </c>
      <c r="K30" t="s">
        <v>1173</v>
      </c>
      <c r="L30" s="320">
        <v>41548</v>
      </c>
      <c r="M30" t="s">
        <v>1490</v>
      </c>
      <c r="Q30">
        <v>0</v>
      </c>
      <c r="R30">
        <v>57937.14</v>
      </c>
      <c r="S30" t="s">
        <v>1119</v>
      </c>
      <c r="T30" t="s">
        <v>141</v>
      </c>
      <c r="V30">
        <v>0</v>
      </c>
      <c r="W30" t="s">
        <v>1701</v>
      </c>
      <c r="X30" t="s">
        <v>1702</v>
      </c>
      <c r="Y30" t="s">
        <v>1703</v>
      </c>
      <c r="AA30" t="s">
        <v>63</v>
      </c>
      <c r="AD30" t="s">
        <v>63</v>
      </c>
      <c r="AE30" t="s">
        <v>85</v>
      </c>
      <c r="AF30" t="s">
        <v>85</v>
      </c>
      <c r="AG30" t="s">
        <v>63</v>
      </c>
      <c r="AT30" t="s">
        <v>1124</v>
      </c>
      <c r="AU30" t="s">
        <v>141</v>
      </c>
      <c r="AV30" t="s">
        <v>63</v>
      </c>
      <c r="AW30" t="s">
        <v>1144</v>
      </c>
      <c r="AY30" s="320">
        <v>41549</v>
      </c>
      <c r="AZ30" s="320">
        <v>41549</v>
      </c>
      <c r="BA30" t="s">
        <v>1128</v>
      </c>
      <c r="BB30">
        <v>0</v>
      </c>
      <c r="BF30" t="s">
        <v>1290</v>
      </c>
      <c r="BG30" t="s">
        <v>1291</v>
      </c>
      <c r="BH30" t="s">
        <v>1292</v>
      </c>
      <c r="BI30" t="s">
        <v>1132</v>
      </c>
      <c r="BJ30" t="s">
        <v>1133</v>
      </c>
      <c r="BK30" t="s">
        <v>1293</v>
      </c>
      <c r="BL30" t="s">
        <v>1135</v>
      </c>
      <c r="BM30">
        <v>6</v>
      </c>
      <c r="BN30" t="s">
        <v>1136</v>
      </c>
      <c r="BO30" t="s">
        <v>1137</v>
      </c>
      <c r="BP30" t="s">
        <v>1138</v>
      </c>
      <c r="BQ30">
        <v>6</v>
      </c>
      <c r="BR30" t="s">
        <v>1136</v>
      </c>
      <c r="BS30" t="s">
        <v>1137</v>
      </c>
      <c r="BT30" t="s">
        <v>1486</v>
      </c>
      <c r="BW30">
        <v>0</v>
      </c>
      <c r="BX30">
        <v>0</v>
      </c>
      <c r="BY30" t="s">
        <v>1128</v>
      </c>
      <c r="BZ30" t="s">
        <v>1128</v>
      </c>
      <c r="CA30" t="s">
        <v>1128</v>
      </c>
      <c r="CB30" t="s">
        <v>1128</v>
      </c>
      <c r="CC30" s="320">
        <v>41844</v>
      </c>
      <c r="CD30" s="320">
        <v>41548</v>
      </c>
      <c r="CE30">
        <v>4</v>
      </c>
      <c r="CG30" t="s">
        <v>63</v>
      </c>
    </row>
    <row r="31" spans="1:85" x14ac:dyDescent="0.25">
      <c r="A31" t="s">
        <v>1704</v>
      </c>
      <c r="B31">
        <v>0</v>
      </c>
      <c r="C31">
        <v>0</v>
      </c>
      <c r="D31" t="s">
        <v>1111</v>
      </c>
      <c r="E31" t="s">
        <v>1112</v>
      </c>
      <c r="F31" t="s">
        <v>1113</v>
      </c>
      <c r="G31" t="s">
        <v>1114</v>
      </c>
      <c r="H31" t="s">
        <v>1705</v>
      </c>
      <c r="I31" t="s">
        <v>1706</v>
      </c>
      <c r="K31" t="s">
        <v>1173</v>
      </c>
      <c r="L31" s="320">
        <v>40088</v>
      </c>
      <c r="M31" t="s">
        <v>1490</v>
      </c>
      <c r="Q31">
        <v>0</v>
      </c>
      <c r="R31">
        <v>152623</v>
      </c>
      <c r="S31" t="s">
        <v>1707</v>
      </c>
      <c r="T31" t="s">
        <v>1120</v>
      </c>
      <c r="V31">
        <v>0</v>
      </c>
      <c r="W31" t="s">
        <v>1708</v>
      </c>
      <c r="AA31" t="s">
        <v>63</v>
      </c>
      <c r="AD31" t="s">
        <v>63</v>
      </c>
      <c r="AE31" t="s">
        <v>85</v>
      </c>
      <c r="AF31" t="s">
        <v>85</v>
      </c>
      <c r="AG31" t="s">
        <v>63</v>
      </c>
      <c r="AT31" t="s">
        <v>1124</v>
      </c>
      <c r="AU31" t="s">
        <v>1125</v>
      </c>
      <c r="AV31" t="s">
        <v>63</v>
      </c>
      <c r="AW31" t="s">
        <v>1144</v>
      </c>
      <c r="AY31" s="320">
        <v>40106</v>
      </c>
      <c r="AZ31" s="320">
        <v>40106</v>
      </c>
      <c r="BA31" t="s">
        <v>1128</v>
      </c>
      <c r="BB31">
        <v>0</v>
      </c>
      <c r="BF31" t="s">
        <v>1709</v>
      </c>
      <c r="BG31" t="s">
        <v>1710</v>
      </c>
      <c r="BH31" t="s">
        <v>1131</v>
      </c>
      <c r="BI31" t="s">
        <v>1711</v>
      </c>
      <c r="BJ31" t="s">
        <v>1133</v>
      </c>
      <c r="BK31">
        <v>23228</v>
      </c>
      <c r="BL31" t="s">
        <v>1135</v>
      </c>
      <c r="BM31">
        <v>6</v>
      </c>
      <c r="BN31" t="s">
        <v>1136</v>
      </c>
      <c r="BO31" t="s">
        <v>1137</v>
      </c>
      <c r="BP31" t="s">
        <v>1138</v>
      </c>
      <c r="BQ31">
        <v>6</v>
      </c>
      <c r="BR31" t="s">
        <v>1136</v>
      </c>
      <c r="BS31" t="s">
        <v>1137</v>
      </c>
      <c r="BT31" t="s">
        <v>1113</v>
      </c>
      <c r="BW31">
        <v>0</v>
      </c>
      <c r="BX31">
        <v>0</v>
      </c>
      <c r="BY31" t="s">
        <v>1128</v>
      </c>
      <c r="BZ31" t="s">
        <v>1128</v>
      </c>
      <c r="CA31" t="s">
        <v>1128</v>
      </c>
      <c r="CB31" t="s">
        <v>1128</v>
      </c>
      <c r="CC31" s="320"/>
      <c r="CD31" s="320">
        <v>40088</v>
      </c>
      <c r="CG31" t="s">
        <v>63</v>
      </c>
    </row>
    <row r="32" spans="1:85" x14ac:dyDescent="0.25">
      <c r="A32" t="s">
        <v>1712</v>
      </c>
      <c r="B32">
        <v>0</v>
      </c>
      <c r="C32">
        <v>11</v>
      </c>
      <c r="D32" t="s">
        <v>1111</v>
      </c>
      <c r="E32" t="s">
        <v>1112</v>
      </c>
      <c r="F32" t="s">
        <v>1197</v>
      </c>
      <c r="G32" t="s">
        <v>1198</v>
      </c>
      <c r="H32" t="s">
        <v>1713</v>
      </c>
      <c r="I32" t="s">
        <v>1714</v>
      </c>
      <c r="K32" t="s">
        <v>1173</v>
      </c>
      <c r="L32" s="320">
        <v>40392</v>
      </c>
      <c r="M32" t="s">
        <v>1490</v>
      </c>
      <c r="Q32">
        <v>0</v>
      </c>
      <c r="R32">
        <v>1279637.21</v>
      </c>
      <c r="S32" t="s">
        <v>1119</v>
      </c>
      <c r="T32" t="s">
        <v>1120</v>
      </c>
      <c r="V32">
        <v>0</v>
      </c>
      <c r="W32" t="s">
        <v>1715</v>
      </c>
      <c r="X32" t="s">
        <v>1630</v>
      </c>
      <c r="AA32" t="s">
        <v>63</v>
      </c>
      <c r="AD32" t="s">
        <v>63</v>
      </c>
      <c r="AE32" t="s">
        <v>85</v>
      </c>
      <c r="AF32" t="s">
        <v>85</v>
      </c>
      <c r="AG32" t="s">
        <v>63</v>
      </c>
      <c r="AT32" t="s">
        <v>1124</v>
      </c>
      <c r="AU32" t="s">
        <v>1125</v>
      </c>
      <c r="AV32" t="s">
        <v>63</v>
      </c>
      <c r="AW32" t="s">
        <v>1144</v>
      </c>
      <c r="AY32" s="320">
        <v>40123</v>
      </c>
      <c r="AZ32" s="320">
        <v>40123</v>
      </c>
      <c r="BA32" t="s">
        <v>1128</v>
      </c>
      <c r="BB32">
        <v>0</v>
      </c>
      <c r="BF32" t="s">
        <v>1716</v>
      </c>
      <c r="BG32" t="s">
        <v>1717</v>
      </c>
      <c r="BH32" t="s">
        <v>1131</v>
      </c>
      <c r="BI32" t="s">
        <v>1170</v>
      </c>
      <c r="BJ32" t="s">
        <v>1133</v>
      </c>
      <c r="BK32">
        <v>23661</v>
      </c>
      <c r="BL32" t="s">
        <v>1135</v>
      </c>
      <c r="BM32">
        <v>6</v>
      </c>
      <c r="BN32" t="s">
        <v>1136</v>
      </c>
      <c r="BO32" t="s">
        <v>1137</v>
      </c>
      <c r="BP32" t="s">
        <v>1138</v>
      </c>
      <c r="BQ32">
        <v>6</v>
      </c>
      <c r="BR32" t="s">
        <v>1136</v>
      </c>
      <c r="BS32" t="s">
        <v>1137</v>
      </c>
      <c r="BT32" t="s">
        <v>1197</v>
      </c>
      <c r="BW32">
        <v>0</v>
      </c>
      <c r="BX32">
        <v>0</v>
      </c>
      <c r="BY32" t="s">
        <v>1128</v>
      </c>
      <c r="BZ32" t="s">
        <v>1128</v>
      </c>
      <c r="CA32" t="s">
        <v>1128</v>
      </c>
      <c r="CB32" t="s">
        <v>1128</v>
      </c>
      <c r="CC32" s="320">
        <v>40392</v>
      </c>
      <c r="CD32" s="320">
        <v>40392</v>
      </c>
      <c r="CE32">
        <v>11</v>
      </c>
      <c r="CG32" t="s">
        <v>63</v>
      </c>
    </row>
    <row r="33" spans="1:85" x14ac:dyDescent="0.25">
      <c r="A33" t="s">
        <v>1718</v>
      </c>
      <c r="B33">
        <v>0</v>
      </c>
      <c r="C33">
        <v>8</v>
      </c>
      <c r="D33" t="s">
        <v>1111</v>
      </c>
      <c r="E33" t="s">
        <v>1112</v>
      </c>
      <c r="F33" t="s">
        <v>1499</v>
      </c>
      <c r="G33" t="s">
        <v>1500</v>
      </c>
      <c r="H33" t="s">
        <v>1713</v>
      </c>
      <c r="I33" t="s">
        <v>1714</v>
      </c>
      <c r="K33" t="s">
        <v>1173</v>
      </c>
      <c r="L33" s="320">
        <v>40424</v>
      </c>
      <c r="M33" t="s">
        <v>1490</v>
      </c>
      <c r="Q33">
        <v>0</v>
      </c>
      <c r="R33">
        <v>533843.05000000005</v>
      </c>
      <c r="S33" t="s">
        <v>1119</v>
      </c>
      <c r="T33" t="s">
        <v>1120</v>
      </c>
      <c r="V33">
        <v>0</v>
      </c>
      <c r="W33" t="s">
        <v>1719</v>
      </c>
      <c r="X33" t="s">
        <v>1720</v>
      </c>
      <c r="AA33" t="s">
        <v>63</v>
      </c>
      <c r="AD33" t="s">
        <v>63</v>
      </c>
      <c r="AE33" t="s">
        <v>85</v>
      </c>
      <c r="AF33" t="s">
        <v>85</v>
      </c>
      <c r="AG33" t="s">
        <v>63</v>
      </c>
      <c r="AT33" t="s">
        <v>1124</v>
      </c>
      <c r="AU33" t="s">
        <v>1125</v>
      </c>
      <c r="AV33" t="s">
        <v>63</v>
      </c>
      <c r="AW33" t="s">
        <v>1144</v>
      </c>
      <c r="AY33" s="320">
        <v>40142</v>
      </c>
      <c r="AZ33" s="320">
        <v>40142</v>
      </c>
      <c r="BA33" t="s">
        <v>1128</v>
      </c>
      <c r="BB33">
        <v>0</v>
      </c>
      <c r="BF33" t="s">
        <v>1716</v>
      </c>
      <c r="BG33" t="s">
        <v>1717</v>
      </c>
      <c r="BH33" t="s">
        <v>1131</v>
      </c>
      <c r="BI33" t="s">
        <v>1170</v>
      </c>
      <c r="BJ33" t="s">
        <v>1133</v>
      </c>
      <c r="BK33">
        <v>23661</v>
      </c>
      <c r="BL33" t="s">
        <v>1135</v>
      </c>
      <c r="BM33">
        <v>6</v>
      </c>
      <c r="BN33" t="s">
        <v>1136</v>
      </c>
      <c r="BO33" t="s">
        <v>1137</v>
      </c>
      <c r="BP33" t="s">
        <v>1138</v>
      </c>
      <c r="BQ33">
        <v>6</v>
      </c>
      <c r="BR33" t="s">
        <v>1136</v>
      </c>
      <c r="BS33" t="s">
        <v>1137</v>
      </c>
      <c r="BT33" t="s">
        <v>1514</v>
      </c>
      <c r="BW33">
        <v>0</v>
      </c>
      <c r="BX33">
        <v>0</v>
      </c>
      <c r="BY33" t="s">
        <v>1128</v>
      </c>
      <c r="BZ33" t="s">
        <v>1128</v>
      </c>
      <c r="CA33" t="s">
        <v>1128</v>
      </c>
      <c r="CB33" t="s">
        <v>1128</v>
      </c>
      <c r="CC33" s="320">
        <v>40372</v>
      </c>
      <c r="CD33" s="320">
        <v>40424</v>
      </c>
      <c r="CE33">
        <v>8</v>
      </c>
      <c r="CG33" t="s">
        <v>63</v>
      </c>
    </row>
    <row r="34" spans="1:85" x14ac:dyDescent="0.25">
      <c r="A34" t="s">
        <v>1721</v>
      </c>
      <c r="B34">
        <v>0</v>
      </c>
      <c r="C34">
        <v>62</v>
      </c>
      <c r="D34" t="s">
        <v>1111</v>
      </c>
      <c r="E34" t="s">
        <v>1112</v>
      </c>
      <c r="F34" t="s">
        <v>1486</v>
      </c>
      <c r="G34" t="s">
        <v>1487</v>
      </c>
      <c r="H34" t="s">
        <v>1722</v>
      </c>
      <c r="I34" t="s">
        <v>1723</v>
      </c>
      <c r="K34" t="s">
        <v>1173</v>
      </c>
      <c r="L34" s="320">
        <v>40606</v>
      </c>
      <c r="M34" t="s">
        <v>1490</v>
      </c>
      <c r="Q34">
        <v>0</v>
      </c>
      <c r="R34">
        <v>61342616</v>
      </c>
      <c r="S34" t="s">
        <v>1119</v>
      </c>
      <c r="T34" t="s">
        <v>1120</v>
      </c>
      <c r="V34">
        <v>0</v>
      </c>
      <c r="W34" t="s">
        <v>1724</v>
      </c>
      <c r="X34" t="s">
        <v>1725</v>
      </c>
      <c r="Y34" t="s">
        <v>1726</v>
      </c>
      <c r="AA34" t="s">
        <v>63</v>
      </c>
      <c r="AD34" t="s">
        <v>63</v>
      </c>
      <c r="AE34" t="s">
        <v>85</v>
      </c>
      <c r="AF34" t="s">
        <v>85</v>
      </c>
      <c r="AG34" t="s">
        <v>63</v>
      </c>
      <c r="AT34" t="s">
        <v>1124</v>
      </c>
      <c r="AU34" t="s">
        <v>1125</v>
      </c>
      <c r="AV34" t="s">
        <v>63</v>
      </c>
      <c r="AW34" t="s">
        <v>1144</v>
      </c>
      <c r="AY34" s="320">
        <v>40121</v>
      </c>
      <c r="AZ34" s="320">
        <v>40121</v>
      </c>
      <c r="BA34" t="s">
        <v>1128</v>
      </c>
      <c r="BB34">
        <v>0</v>
      </c>
      <c r="BF34" t="s">
        <v>1727</v>
      </c>
      <c r="BG34" t="s">
        <v>1728</v>
      </c>
      <c r="BH34" t="s">
        <v>1131</v>
      </c>
      <c r="BI34" t="s">
        <v>1316</v>
      </c>
      <c r="BJ34" t="s">
        <v>1133</v>
      </c>
      <c r="BK34">
        <v>23606</v>
      </c>
      <c r="BL34" t="s">
        <v>1135</v>
      </c>
      <c r="BM34">
        <v>6</v>
      </c>
      <c r="BN34" t="s">
        <v>1136</v>
      </c>
      <c r="BO34" t="s">
        <v>1137</v>
      </c>
      <c r="BP34" t="s">
        <v>1138</v>
      </c>
      <c r="BQ34">
        <v>6</v>
      </c>
      <c r="BR34" t="s">
        <v>1136</v>
      </c>
      <c r="BS34" t="s">
        <v>1137</v>
      </c>
      <c r="BT34" t="s">
        <v>1486</v>
      </c>
      <c r="BW34">
        <v>0</v>
      </c>
      <c r="BX34">
        <v>0</v>
      </c>
      <c r="BY34" t="s">
        <v>1128</v>
      </c>
      <c r="BZ34" t="s">
        <v>1128</v>
      </c>
      <c r="CA34" t="s">
        <v>1128</v>
      </c>
      <c r="CB34" t="s">
        <v>1128</v>
      </c>
      <c r="CC34" s="320">
        <v>41912</v>
      </c>
      <c r="CD34" s="320">
        <v>40606</v>
      </c>
      <c r="CE34">
        <v>62</v>
      </c>
      <c r="CG34" t="s">
        <v>63</v>
      </c>
    </row>
    <row r="35" spans="1:85" x14ac:dyDescent="0.25">
      <c r="A35" t="s">
        <v>1729</v>
      </c>
      <c r="B35">
        <v>0</v>
      </c>
      <c r="C35">
        <v>1</v>
      </c>
      <c r="D35" t="s">
        <v>1111</v>
      </c>
      <c r="E35" t="s">
        <v>1112</v>
      </c>
      <c r="F35" t="s">
        <v>1499</v>
      </c>
      <c r="G35" t="s">
        <v>1500</v>
      </c>
      <c r="H35" t="s">
        <v>1619</v>
      </c>
      <c r="I35" t="s">
        <v>1620</v>
      </c>
      <c r="K35" t="s">
        <v>1164</v>
      </c>
      <c r="L35" s="320">
        <v>40150</v>
      </c>
      <c r="M35" t="s">
        <v>1490</v>
      </c>
      <c r="Q35">
        <v>0</v>
      </c>
      <c r="R35">
        <v>461000</v>
      </c>
      <c r="S35" t="s">
        <v>1119</v>
      </c>
      <c r="T35" t="s">
        <v>1120</v>
      </c>
      <c r="V35">
        <v>0</v>
      </c>
      <c r="W35" t="s">
        <v>1677</v>
      </c>
      <c r="X35" t="s">
        <v>1678</v>
      </c>
      <c r="AA35" t="s">
        <v>63</v>
      </c>
      <c r="AD35" t="s">
        <v>63</v>
      </c>
      <c r="AE35" t="s">
        <v>85</v>
      </c>
      <c r="AF35" t="s">
        <v>85</v>
      </c>
      <c r="AG35" t="s">
        <v>63</v>
      </c>
      <c r="AT35" t="s">
        <v>1124</v>
      </c>
      <c r="AU35" t="s">
        <v>141</v>
      </c>
      <c r="AV35" t="s">
        <v>63</v>
      </c>
      <c r="AW35" t="s">
        <v>1144</v>
      </c>
      <c r="AY35" s="320">
        <v>40157</v>
      </c>
      <c r="AZ35" s="320">
        <v>40157</v>
      </c>
      <c r="BA35" t="s">
        <v>1128</v>
      </c>
      <c r="BB35">
        <v>0</v>
      </c>
      <c r="BF35" t="s">
        <v>1624</v>
      </c>
      <c r="BG35" t="s">
        <v>1625</v>
      </c>
      <c r="BH35" t="s">
        <v>1131</v>
      </c>
      <c r="BI35" t="s">
        <v>1155</v>
      </c>
      <c r="BJ35" t="s">
        <v>1133</v>
      </c>
      <c r="BK35" t="s">
        <v>1156</v>
      </c>
      <c r="BL35" t="s">
        <v>1135</v>
      </c>
      <c r="BM35">
        <v>6</v>
      </c>
      <c r="BN35" t="s">
        <v>1136</v>
      </c>
      <c r="BO35" t="s">
        <v>1137</v>
      </c>
      <c r="BP35" t="s">
        <v>1138</v>
      </c>
      <c r="BQ35">
        <v>6</v>
      </c>
      <c r="BR35" t="s">
        <v>1136</v>
      </c>
      <c r="BS35" t="s">
        <v>1137</v>
      </c>
      <c r="BT35" t="s">
        <v>1514</v>
      </c>
      <c r="BW35">
        <v>0</v>
      </c>
      <c r="BX35">
        <v>0</v>
      </c>
      <c r="BY35" t="s">
        <v>1128</v>
      </c>
      <c r="BZ35" t="s">
        <v>1128</v>
      </c>
      <c r="CA35" t="s">
        <v>1128</v>
      </c>
      <c r="CB35" t="s">
        <v>1128</v>
      </c>
      <c r="CC35" s="320">
        <v>41180</v>
      </c>
      <c r="CD35" s="320">
        <v>40150</v>
      </c>
      <c r="CE35">
        <v>1</v>
      </c>
      <c r="CG35" t="s">
        <v>63</v>
      </c>
    </row>
    <row r="36" spans="1:85" x14ac:dyDescent="0.25">
      <c r="A36" t="s">
        <v>1730</v>
      </c>
      <c r="B36">
        <v>0</v>
      </c>
      <c r="C36">
        <v>5</v>
      </c>
      <c r="D36" t="s">
        <v>1111</v>
      </c>
      <c r="E36" t="s">
        <v>1112</v>
      </c>
      <c r="F36" t="s">
        <v>1113</v>
      </c>
      <c r="G36" t="s">
        <v>1114</v>
      </c>
      <c r="H36" t="s">
        <v>1731</v>
      </c>
      <c r="I36" t="s">
        <v>1732</v>
      </c>
      <c r="K36" t="s">
        <v>1164</v>
      </c>
      <c r="L36" s="320">
        <v>40354</v>
      </c>
      <c r="M36" t="s">
        <v>1490</v>
      </c>
      <c r="Q36">
        <v>0</v>
      </c>
      <c r="R36">
        <v>1783144</v>
      </c>
      <c r="S36" t="s">
        <v>1733</v>
      </c>
      <c r="T36" t="s">
        <v>1120</v>
      </c>
      <c r="V36">
        <v>0</v>
      </c>
      <c r="W36" t="s">
        <v>1734</v>
      </c>
      <c r="X36" t="s">
        <v>1684</v>
      </c>
      <c r="Y36" t="s">
        <v>1735</v>
      </c>
      <c r="Z36" t="s">
        <v>1736</v>
      </c>
      <c r="AA36" t="s">
        <v>63</v>
      </c>
      <c r="AD36" t="s">
        <v>63</v>
      </c>
      <c r="AE36" t="s">
        <v>85</v>
      </c>
      <c r="AF36" t="s">
        <v>85</v>
      </c>
      <c r="AG36" t="s">
        <v>63</v>
      </c>
      <c r="AT36" t="s">
        <v>1124</v>
      </c>
      <c r="AU36" t="s">
        <v>1125</v>
      </c>
      <c r="AV36" t="s">
        <v>63</v>
      </c>
      <c r="AW36" t="s">
        <v>1144</v>
      </c>
      <c r="AY36" s="320">
        <v>40141</v>
      </c>
      <c r="AZ36" s="320">
        <v>40141</v>
      </c>
      <c r="BA36" t="s">
        <v>1128</v>
      </c>
      <c r="BB36">
        <v>0</v>
      </c>
      <c r="BF36" t="s">
        <v>1737</v>
      </c>
      <c r="BG36" t="s">
        <v>1131</v>
      </c>
      <c r="BH36" t="s">
        <v>1131</v>
      </c>
      <c r="BI36" t="s">
        <v>1738</v>
      </c>
      <c r="BJ36" t="s">
        <v>1133</v>
      </c>
      <c r="BK36">
        <v>23701</v>
      </c>
      <c r="BL36" t="s">
        <v>1135</v>
      </c>
      <c r="BM36">
        <v>6</v>
      </c>
      <c r="BN36" t="s">
        <v>1136</v>
      </c>
      <c r="BO36" t="s">
        <v>1137</v>
      </c>
      <c r="BP36" t="s">
        <v>1138</v>
      </c>
      <c r="BQ36">
        <v>6</v>
      </c>
      <c r="BR36" t="s">
        <v>1136</v>
      </c>
      <c r="BS36" t="s">
        <v>1137</v>
      </c>
      <c r="BT36" t="s">
        <v>1113</v>
      </c>
      <c r="BW36">
        <v>0</v>
      </c>
      <c r="BX36">
        <v>0</v>
      </c>
      <c r="BY36" t="s">
        <v>1128</v>
      </c>
      <c r="BZ36" t="s">
        <v>1128</v>
      </c>
      <c r="CA36" t="s">
        <v>1128</v>
      </c>
      <c r="CB36" t="s">
        <v>1128</v>
      </c>
      <c r="CC36" s="320">
        <v>40354</v>
      </c>
      <c r="CD36" s="320">
        <v>40354</v>
      </c>
      <c r="CE36">
        <v>5</v>
      </c>
      <c r="CG36" t="s">
        <v>63</v>
      </c>
    </row>
    <row r="37" spans="1:85" x14ac:dyDescent="0.25">
      <c r="A37" t="s">
        <v>1739</v>
      </c>
      <c r="B37">
        <v>0</v>
      </c>
      <c r="C37">
        <v>8</v>
      </c>
      <c r="D37" t="s">
        <v>1111</v>
      </c>
      <c r="E37" t="s">
        <v>1112</v>
      </c>
      <c r="F37" t="s">
        <v>1499</v>
      </c>
      <c r="G37" t="s">
        <v>1500</v>
      </c>
      <c r="H37" t="s">
        <v>1647</v>
      </c>
      <c r="I37" t="s">
        <v>1648</v>
      </c>
      <c r="K37" t="s">
        <v>1173</v>
      </c>
      <c r="L37" s="320">
        <v>40525</v>
      </c>
      <c r="M37" t="s">
        <v>1490</v>
      </c>
      <c r="Q37">
        <v>0</v>
      </c>
      <c r="R37">
        <v>1990000</v>
      </c>
      <c r="S37" t="s">
        <v>1119</v>
      </c>
      <c r="T37" t="s">
        <v>1120</v>
      </c>
      <c r="V37">
        <v>0</v>
      </c>
      <c r="W37" t="s">
        <v>1740</v>
      </c>
      <c r="X37" t="s">
        <v>1741</v>
      </c>
      <c r="AA37" t="s">
        <v>63</v>
      </c>
      <c r="AD37" t="s">
        <v>63</v>
      </c>
      <c r="AE37" t="s">
        <v>85</v>
      </c>
      <c r="AF37" t="s">
        <v>85</v>
      </c>
      <c r="AG37" t="s">
        <v>63</v>
      </c>
      <c r="AT37" t="s">
        <v>1124</v>
      </c>
      <c r="AU37" t="s">
        <v>1125</v>
      </c>
      <c r="AV37" t="s">
        <v>63</v>
      </c>
      <c r="AW37" t="s">
        <v>1144</v>
      </c>
      <c r="AY37" s="320">
        <v>40199</v>
      </c>
      <c r="AZ37" s="320">
        <v>40199</v>
      </c>
      <c r="BA37" t="s">
        <v>1128</v>
      </c>
      <c r="BB37">
        <v>0</v>
      </c>
      <c r="BF37" t="s">
        <v>1650</v>
      </c>
      <c r="BG37" t="s">
        <v>1651</v>
      </c>
      <c r="BH37" t="s">
        <v>1131</v>
      </c>
      <c r="BI37" t="s">
        <v>1316</v>
      </c>
      <c r="BJ37" t="s">
        <v>1133</v>
      </c>
      <c r="BK37">
        <v>23606</v>
      </c>
      <c r="BL37" t="s">
        <v>1135</v>
      </c>
      <c r="BM37">
        <v>6</v>
      </c>
      <c r="BN37" t="s">
        <v>1136</v>
      </c>
      <c r="BO37" t="s">
        <v>1137</v>
      </c>
      <c r="BP37" t="s">
        <v>1138</v>
      </c>
      <c r="BQ37">
        <v>6</v>
      </c>
      <c r="BR37" t="s">
        <v>1136</v>
      </c>
      <c r="BS37" t="s">
        <v>1137</v>
      </c>
      <c r="BT37" t="s">
        <v>1514</v>
      </c>
      <c r="BW37">
        <v>0</v>
      </c>
      <c r="BX37">
        <v>0</v>
      </c>
      <c r="BY37" t="s">
        <v>1128</v>
      </c>
      <c r="BZ37" t="s">
        <v>1128</v>
      </c>
      <c r="CA37" t="s">
        <v>1128</v>
      </c>
      <c r="CB37" t="s">
        <v>1128</v>
      </c>
      <c r="CC37" s="320">
        <v>40526</v>
      </c>
      <c r="CD37" s="320">
        <v>40525</v>
      </c>
      <c r="CE37">
        <v>8</v>
      </c>
      <c r="CG37" t="s">
        <v>63</v>
      </c>
    </row>
    <row r="38" spans="1:85" x14ac:dyDescent="0.25">
      <c r="A38" t="s">
        <v>1742</v>
      </c>
      <c r="B38">
        <v>0</v>
      </c>
      <c r="C38">
        <v>5</v>
      </c>
      <c r="D38" t="s">
        <v>1111</v>
      </c>
      <c r="E38" t="s">
        <v>1112</v>
      </c>
      <c r="F38" t="s">
        <v>1499</v>
      </c>
      <c r="G38" t="s">
        <v>1500</v>
      </c>
      <c r="H38" t="s">
        <v>1743</v>
      </c>
      <c r="I38" t="s">
        <v>1744</v>
      </c>
      <c r="K38" t="s">
        <v>1164</v>
      </c>
      <c r="L38" s="320">
        <v>40309</v>
      </c>
      <c r="M38" t="s">
        <v>1490</v>
      </c>
      <c r="Q38">
        <v>0</v>
      </c>
      <c r="R38">
        <v>406009</v>
      </c>
      <c r="S38" t="s">
        <v>1119</v>
      </c>
      <c r="T38" t="s">
        <v>1120</v>
      </c>
      <c r="V38">
        <v>0</v>
      </c>
      <c r="W38" t="s">
        <v>1745</v>
      </c>
      <c r="X38" t="s">
        <v>1746</v>
      </c>
      <c r="AA38" t="s">
        <v>63</v>
      </c>
      <c r="AD38" t="s">
        <v>63</v>
      </c>
      <c r="AE38" t="s">
        <v>85</v>
      </c>
      <c r="AF38" t="s">
        <v>85</v>
      </c>
      <c r="AG38" t="s">
        <v>63</v>
      </c>
      <c r="AT38" t="s">
        <v>1124</v>
      </c>
      <c r="AU38" t="s">
        <v>1125</v>
      </c>
      <c r="AV38" t="s">
        <v>63</v>
      </c>
      <c r="AW38" t="s">
        <v>1144</v>
      </c>
      <c r="AY38" s="320">
        <v>40241</v>
      </c>
      <c r="AZ38" s="320">
        <v>40241</v>
      </c>
      <c r="BA38" t="s">
        <v>1128</v>
      </c>
      <c r="BB38">
        <v>0</v>
      </c>
      <c r="BF38" t="s">
        <v>1747</v>
      </c>
      <c r="BG38" t="s">
        <v>1131</v>
      </c>
      <c r="BH38" t="s">
        <v>1131</v>
      </c>
      <c r="BI38" t="s">
        <v>1748</v>
      </c>
      <c r="BJ38" t="s">
        <v>1133</v>
      </c>
      <c r="BK38">
        <v>23693</v>
      </c>
      <c r="BL38" t="s">
        <v>1135</v>
      </c>
      <c r="BM38">
        <v>6</v>
      </c>
      <c r="BN38" t="s">
        <v>1136</v>
      </c>
      <c r="BO38" t="s">
        <v>1137</v>
      </c>
      <c r="BP38" t="s">
        <v>1138</v>
      </c>
      <c r="BQ38">
        <v>6</v>
      </c>
      <c r="BR38" t="s">
        <v>1136</v>
      </c>
      <c r="BS38" t="s">
        <v>1137</v>
      </c>
      <c r="BT38" t="s">
        <v>1514</v>
      </c>
      <c r="BW38">
        <v>0</v>
      </c>
      <c r="BX38">
        <v>0</v>
      </c>
      <c r="BY38" t="s">
        <v>1128</v>
      </c>
      <c r="BZ38" t="s">
        <v>1128</v>
      </c>
      <c r="CA38" t="s">
        <v>1128</v>
      </c>
      <c r="CB38" t="s">
        <v>1128</v>
      </c>
      <c r="CC38" s="320">
        <v>40338</v>
      </c>
      <c r="CD38" s="320">
        <v>40309</v>
      </c>
      <c r="CE38">
        <v>5</v>
      </c>
      <c r="CG38" t="s">
        <v>63</v>
      </c>
    </row>
    <row r="39" spans="1:85" x14ac:dyDescent="0.25">
      <c r="A39" t="s">
        <v>1749</v>
      </c>
      <c r="B39">
        <v>0</v>
      </c>
      <c r="C39">
        <v>5</v>
      </c>
      <c r="D39" t="s">
        <v>1111</v>
      </c>
      <c r="E39" t="s">
        <v>1112</v>
      </c>
      <c r="F39" t="s">
        <v>1750</v>
      </c>
      <c r="G39" t="s">
        <v>1751</v>
      </c>
      <c r="H39" t="s">
        <v>674</v>
      </c>
      <c r="I39" t="s">
        <v>1172</v>
      </c>
      <c r="K39" t="s">
        <v>1173</v>
      </c>
      <c r="L39" s="320">
        <v>41124</v>
      </c>
      <c r="M39" t="s">
        <v>1490</v>
      </c>
      <c r="Q39">
        <v>0</v>
      </c>
      <c r="R39">
        <v>240928.21</v>
      </c>
      <c r="S39" t="s">
        <v>1119</v>
      </c>
      <c r="T39" t="s">
        <v>1120</v>
      </c>
      <c r="V39">
        <v>0</v>
      </c>
      <c r="W39" t="s">
        <v>1184</v>
      </c>
      <c r="X39" t="s">
        <v>1185</v>
      </c>
      <c r="AA39" t="s">
        <v>63</v>
      </c>
      <c r="AD39" t="s">
        <v>63</v>
      </c>
      <c r="AE39" t="s">
        <v>85</v>
      </c>
      <c r="AF39" t="s">
        <v>85</v>
      </c>
      <c r="AG39" t="s">
        <v>63</v>
      </c>
      <c r="AT39" t="s">
        <v>1124</v>
      </c>
      <c r="AU39" t="s">
        <v>1125</v>
      </c>
      <c r="AV39" t="s">
        <v>63</v>
      </c>
      <c r="AW39" t="s">
        <v>1144</v>
      </c>
      <c r="AY39" s="320">
        <v>41124</v>
      </c>
      <c r="AZ39" s="320">
        <v>41124</v>
      </c>
      <c r="BA39" t="s">
        <v>1128</v>
      </c>
      <c r="BB39">
        <v>0</v>
      </c>
      <c r="BF39" t="s">
        <v>1177</v>
      </c>
      <c r="BG39" t="s">
        <v>1178</v>
      </c>
      <c r="BH39" t="s">
        <v>1179</v>
      </c>
      <c r="BI39" t="s">
        <v>1180</v>
      </c>
      <c r="BJ39" t="s">
        <v>1181</v>
      </c>
      <c r="BK39" t="s">
        <v>1182</v>
      </c>
      <c r="BL39" t="s">
        <v>1135</v>
      </c>
      <c r="BM39">
        <v>6</v>
      </c>
      <c r="BN39" t="s">
        <v>1136</v>
      </c>
      <c r="BO39" t="s">
        <v>1137</v>
      </c>
      <c r="BP39" t="s">
        <v>1138</v>
      </c>
      <c r="BQ39">
        <v>6</v>
      </c>
      <c r="BR39" t="s">
        <v>1136</v>
      </c>
      <c r="BS39" t="s">
        <v>1137</v>
      </c>
      <c r="BT39" t="s">
        <v>1752</v>
      </c>
      <c r="BW39">
        <v>0</v>
      </c>
      <c r="BX39">
        <v>0</v>
      </c>
      <c r="BY39" t="s">
        <v>1128</v>
      </c>
      <c r="BZ39" t="s">
        <v>1128</v>
      </c>
      <c r="CA39" t="s">
        <v>1128</v>
      </c>
      <c r="CB39" t="s">
        <v>1128</v>
      </c>
      <c r="CC39" s="320">
        <v>41502</v>
      </c>
      <c r="CD39" s="320">
        <v>41124</v>
      </c>
      <c r="CE39">
        <v>5</v>
      </c>
      <c r="CG39" t="s">
        <v>63</v>
      </c>
    </row>
    <row r="40" spans="1:85" x14ac:dyDescent="0.25">
      <c r="A40" t="s">
        <v>1753</v>
      </c>
      <c r="B40">
        <v>0</v>
      </c>
      <c r="C40">
        <v>5</v>
      </c>
      <c r="D40" t="s">
        <v>1111</v>
      </c>
      <c r="E40" t="s">
        <v>1112</v>
      </c>
      <c r="F40" t="s">
        <v>1197</v>
      </c>
      <c r="G40" t="s">
        <v>1198</v>
      </c>
      <c r="H40" t="s">
        <v>1754</v>
      </c>
      <c r="I40" t="s">
        <v>1755</v>
      </c>
      <c r="K40" t="s">
        <v>1164</v>
      </c>
      <c r="L40" s="320">
        <v>40490</v>
      </c>
      <c r="M40" t="s">
        <v>1490</v>
      </c>
      <c r="Q40">
        <v>0</v>
      </c>
      <c r="R40">
        <v>546475.93999999994</v>
      </c>
      <c r="S40" t="s">
        <v>1119</v>
      </c>
      <c r="T40" t="s">
        <v>1120</v>
      </c>
      <c r="V40">
        <v>0</v>
      </c>
      <c r="W40" t="s">
        <v>1756</v>
      </c>
      <c r="X40" t="s">
        <v>1684</v>
      </c>
      <c r="Y40" t="s">
        <v>1757</v>
      </c>
      <c r="AA40" t="s">
        <v>63</v>
      </c>
      <c r="AD40" t="s">
        <v>63</v>
      </c>
      <c r="AE40" t="s">
        <v>85</v>
      </c>
      <c r="AF40" t="s">
        <v>85</v>
      </c>
      <c r="AG40" t="s">
        <v>63</v>
      </c>
      <c r="AT40" t="s">
        <v>1124</v>
      </c>
      <c r="AU40" t="s">
        <v>1125</v>
      </c>
      <c r="AV40" t="s">
        <v>63</v>
      </c>
      <c r="AW40" t="s">
        <v>1144</v>
      </c>
      <c r="AX40" t="s">
        <v>1758</v>
      </c>
      <c r="AY40" s="320">
        <v>40359</v>
      </c>
      <c r="AZ40" s="320">
        <v>40359</v>
      </c>
      <c r="BA40" t="s">
        <v>1128</v>
      </c>
      <c r="BB40">
        <v>0</v>
      </c>
      <c r="BC40">
        <v>286582</v>
      </c>
      <c r="BF40" t="s">
        <v>1759</v>
      </c>
      <c r="BG40" t="s">
        <v>1131</v>
      </c>
      <c r="BH40" t="s">
        <v>1131</v>
      </c>
      <c r="BI40" t="s">
        <v>1316</v>
      </c>
      <c r="BJ40" t="s">
        <v>1133</v>
      </c>
      <c r="BK40" t="s">
        <v>1760</v>
      </c>
      <c r="BL40" t="s">
        <v>1135</v>
      </c>
      <c r="BM40">
        <v>6</v>
      </c>
      <c r="BN40" t="s">
        <v>1136</v>
      </c>
      <c r="BO40" t="s">
        <v>1137</v>
      </c>
      <c r="BP40" t="s">
        <v>1138</v>
      </c>
      <c r="BQ40">
        <v>6</v>
      </c>
      <c r="BR40" t="s">
        <v>1136</v>
      </c>
      <c r="BS40" t="s">
        <v>1137</v>
      </c>
      <c r="BT40" t="s">
        <v>1197</v>
      </c>
      <c r="BW40">
        <v>0</v>
      </c>
      <c r="BX40">
        <v>0</v>
      </c>
      <c r="BY40" t="s">
        <v>1128</v>
      </c>
      <c r="BZ40" t="s">
        <v>1128</v>
      </c>
      <c r="CA40" t="s">
        <v>1128</v>
      </c>
      <c r="CB40" t="s">
        <v>1128</v>
      </c>
      <c r="CC40" s="320">
        <v>40490</v>
      </c>
      <c r="CD40" s="320">
        <v>40490</v>
      </c>
      <c r="CE40">
        <v>5</v>
      </c>
      <c r="CG40" t="s">
        <v>63</v>
      </c>
    </row>
    <row r="41" spans="1:85" x14ac:dyDescent="0.25">
      <c r="A41" t="s">
        <v>1761</v>
      </c>
      <c r="B41">
        <v>0</v>
      </c>
      <c r="C41">
        <v>12</v>
      </c>
      <c r="D41" t="s">
        <v>1111</v>
      </c>
      <c r="E41" t="s">
        <v>1112</v>
      </c>
      <c r="F41" t="s">
        <v>1113</v>
      </c>
      <c r="G41" t="s">
        <v>1114</v>
      </c>
      <c r="H41" t="s">
        <v>1762</v>
      </c>
      <c r="I41" t="s">
        <v>1763</v>
      </c>
      <c r="K41" t="s">
        <v>1164</v>
      </c>
      <c r="L41" s="320">
        <v>40513</v>
      </c>
      <c r="M41" t="s">
        <v>1490</v>
      </c>
      <c r="Q41">
        <v>0</v>
      </c>
      <c r="R41">
        <v>1445426</v>
      </c>
      <c r="S41" t="s">
        <v>1119</v>
      </c>
      <c r="T41" t="s">
        <v>1120</v>
      </c>
      <c r="V41">
        <v>0</v>
      </c>
      <c r="W41" t="s">
        <v>1764</v>
      </c>
      <c r="X41" t="s">
        <v>1765</v>
      </c>
      <c r="Y41" t="s">
        <v>1766</v>
      </c>
      <c r="Z41" t="s">
        <v>1767</v>
      </c>
      <c r="AA41" t="s">
        <v>63</v>
      </c>
      <c r="AD41" t="s">
        <v>63</v>
      </c>
      <c r="AE41" t="s">
        <v>85</v>
      </c>
      <c r="AF41" t="s">
        <v>85</v>
      </c>
      <c r="AG41" t="s">
        <v>63</v>
      </c>
      <c r="AT41" t="s">
        <v>1124</v>
      </c>
      <c r="AU41" t="s">
        <v>1125</v>
      </c>
      <c r="AV41" t="s">
        <v>63</v>
      </c>
      <c r="AW41" t="s">
        <v>1144</v>
      </c>
      <c r="AY41" s="320">
        <v>40198</v>
      </c>
      <c r="AZ41" s="320">
        <v>40198</v>
      </c>
      <c r="BA41" t="s">
        <v>1128</v>
      </c>
      <c r="BB41">
        <v>0</v>
      </c>
      <c r="BF41" t="s">
        <v>1768</v>
      </c>
      <c r="BG41" t="s">
        <v>1131</v>
      </c>
      <c r="BH41" t="s">
        <v>1131</v>
      </c>
      <c r="BI41" t="s">
        <v>1769</v>
      </c>
      <c r="BJ41" t="s">
        <v>1133</v>
      </c>
      <c r="BK41" t="s">
        <v>1770</v>
      </c>
      <c r="BL41" t="s">
        <v>1135</v>
      </c>
      <c r="BM41">
        <v>6</v>
      </c>
      <c r="BN41" t="s">
        <v>1136</v>
      </c>
      <c r="BO41" t="s">
        <v>1137</v>
      </c>
      <c r="BP41" t="s">
        <v>1138</v>
      </c>
      <c r="BQ41">
        <v>6</v>
      </c>
      <c r="BR41" t="s">
        <v>1136</v>
      </c>
      <c r="BS41" t="s">
        <v>1137</v>
      </c>
      <c r="BT41" t="s">
        <v>1113</v>
      </c>
      <c r="BW41">
        <v>0</v>
      </c>
      <c r="BX41">
        <v>0</v>
      </c>
      <c r="BY41" t="s">
        <v>1128</v>
      </c>
      <c r="BZ41" t="s">
        <v>1128</v>
      </c>
      <c r="CA41" t="s">
        <v>1128</v>
      </c>
      <c r="CB41" t="s">
        <v>1128</v>
      </c>
      <c r="CC41" s="320">
        <v>40513</v>
      </c>
      <c r="CD41" s="320">
        <v>40513</v>
      </c>
      <c r="CG41" t="s">
        <v>63</v>
      </c>
    </row>
    <row r="42" spans="1:85" x14ac:dyDescent="0.25">
      <c r="A42" t="s">
        <v>1771</v>
      </c>
      <c r="B42">
        <v>0</v>
      </c>
      <c r="C42">
        <v>20</v>
      </c>
      <c r="D42" t="s">
        <v>1111</v>
      </c>
      <c r="E42" t="s">
        <v>1112</v>
      </c>
      <c r="F42" t="s">
        <v>1225</v>
      </c>
      <c r="G42" t="s">
        <v>1226</v>
      </c>
      <c r="H42" t="s">
        <v>1627</v>
      </c>
      <c r="I42" t="s">
        <v>1628</v>
      </c>
      <c r="K42" t="s">
        <v>1396</v>
      </c>
      <c r="L42" s="320">
        <v>40336</v>
      </c>
      <c r="M42" t="s">
        <v>1490</v>
      </c>
      <c r="Q42">
        <v>0</v>
      </c>
      <c r="R42">
        <v>2677709.83</v>
      </c>
      <c r="S42" t="s">
        <v>1119</v>
      </c>
      <c r="T42" t="s">
        <v>1120</v>
      </c>
      <c r="V42">
        <v>0</v>
      </c>
      <c r="W42" t="s">
        <v>1629</v>
      </c>
      <c r="X42" t="s">
        <v>1630</v>
      </c>
      <c r="Y42" t="s">
        <v>1772</v>
      </c>
      <c r="AA42" t="s">
        <v>63</v>
      </c>
      <c r="AD42" t="s">
        <v>63</v>
      </c>
      <c r="AE42" t="s">
        <v>85</v>
      </c>
      <c r="AF42" t="s">
        <v>85</v>
      </c>
      <c r="AG42" t="s">
        <v>63</v>
      </c>
      <c r="AT42" t="s">
        <v>1124</v>
      </c>
      <c r="AU42" t="s">
        <v>1125</v>
      </c>
      <c r="AV42" t="s">
        <v>63</v>
      </c>
      <c r="AW42" t="s">
        <v>1144</v>
      </c>
      <c r="AY42" s="320">
        <v>40479</v>
      </c>
      <c r="AZ42" s="320">
        <v>40479</v>
      </c>
      <c r="BA42" t="s">
        <v>1128</v>
      </c>
      <c r="BB42">
        <v>0</v>
      </c>
      <c r="BF42" t="s">
        <v>1773</v>
      </c>
      <c r="BG42" t="s">
        <v>1774</v>
      </c>
      <c r="BH42" t="s">
        <v>1131</v>
      </c>
      <c r="BI42" t="s">
        <v>1635</v>
      </c>
      <c r="BJ42" t="s">
        <v>1636</v>
      </c>
      <c r="BK42" t="s">
        <v>1775</v>
      </c>
      <c r="BL42" t="s">
        <v>1135</v>
      </c>
      <c r="BM42">
        <v>6</v>
      </c>
      <c r="BN42" t="s">
        <v>1136</v>
      </c>
      <c r="BO42" t="s">
        <v>1137</v>
      </c>
      <c r="BP42" t="s">
        <v>1138</v>
      </c>
      <c r="BQ42">
        <v>6</v>
      </c>
      <c r="BR42" t="s">
        <v>1136</v>
      </c>
      <c r="BS42" t="s">
        <v>1137</v>
      </c>
      <c r="BT42" t="s">
        <v>1235</v>
      </c>
      <c r="BW42">
        <v>0</v>
      </c>
      <c r="BX42">
        <v>0</v>
      </c>
      <c r="BY42" t="s">
        <v>1128</v>
      </c>
      <c r="BZ42" t="s">
        <v>1128</v>
      </c>
      <c r="CA42" t="s">
        <v>1128</v>
      </c>
      <c r="CB42" t="s">
        <v>1128</v>
      </c>
      <c r="CC42" s="320">
        <v>42543</v>
      </c>
      <c r="CD42" s="320">
        <v>40336</v>
      </c>
      <c r="CE42">
        <v>20</v>
      </c>
      <c r="CG42" t="s">
        <v>63</v>
      </c>
    </row>
    <row r="43" spans="1:85" x14ac:dyDescent="0.25">
      <c r="A43" t="s">
        <v>1776</v>
      </c>
      <c r="B43">
        <v>0</v>
      </c>
      <c r="C43">
        <v>8</v>
      </c>
      <c r="D43" t="s">
        <v>1111</v>
      </c>
      <c r="E43" t="s">
        <v>1112</v>
      </c>
      <c r="F43" t="s">
        <v>1113</v>
      </c>
      <c r="G43" t="s">
        <v>1114</v>
      </c>
      <c r="H43" t="s">
        <v>1731</v>
      </c>
      <c r="I43" t="s">
        <v>1732</v>
      </c>
      <c r="K43" t="s">
        <v>1164</v>
      </c>
      <c r="L43" s="320">
        <v>40611</v>
      </c>
      <c r="M43" t="s">
        <v>1490</v>
      </c>
      <c r="Q43">
        <v>0</v>
      </c>
      <c r="R43">
        <v>2298797</v>
      </c>
      <c r="S43" t="s">
        <v>1733</v>
      </c>
      <c r="T43" t="s">
        <v>1120</v>
      </c>
      <c r="V43">
        <v>0</v>
      </c>
      <c r="W43" t="s">
        <v>1734</v>
      </c>
      <c r="X43" t="s">
        <v>1684</v>
      </c>
      <c r="Y43" t="s">
        <v>1735</v>
      </c>
      <c r="Z43" t="s">
        <v>1736</v>
      </c>
      <c r="AA43" t="s">
        <v>63</v>
      </c>
      <c r="AD43" t="s">
        <v>63</v>
      </c>
      <c r="AE43" t="s">
        <v>85</v>
      </c>
      <c r="AF43" t="s">
        <v>85</v>
      </c>
      <c r="AG43" t="s">
        <v>63</v>
      </c>
      <c r="AT43" t="s">
        <v>1124</v>
      </c>
      <c r="AU43" t="s">
        <v>1125</v>
      </c>
      <c r="AV43" t="s">
        <v>63</v>
      </c>
      <c r="AW43" t="s">
        <v>1144</v>
      </c>
      <c r="AY43" s="320">
        <v>40324</v>
      </c>
      <c r="AZ43" s="320">
        <v>40324</v>
      </c>
      <c r="BA43" t="s">
        <v>1128</v>
      </c>
      <c r="BB43">
        <v>0</v>
      </c>
      <c r="BF43" t="s">
        <v>1737</v>
      </c>
      <c r="BG43" t="s">
        <v>1131</v>
      </c>
      <c r="BH43" t="s">
        <v>1131</v>
      </c>
      <c r="BI43" t="s">
        <v>1738</v>
      </c>
      <c r="BJ43" t="s">
        <v>1133</v>
      </c>
      <c r="BK43">
        <v>23701</v>
      </c>
      <c r="BL43" t="s">
        <v>1135</v>
      </c>
      <c r="BM43">
        <v>6</v>
      </c>
      <c r="BN43" t="s">
        <v>1136</v>
      </c>
      <c r="BO43" t="s">
        <v>1137</v>
      </c>
      <c r="BP43" t="s">
        <v>1138</v>
      </c>
      <c r="BQ43">
        <v>6</v>
      </c>
      <c r="BR43" t="s">
        <v>1136</v>
      </c>
      <c r="BS43" t="s">
        <v>1137</v>
      </c>
      <c r="BT43" t="s">
        <v>1113</v>
      </c>
      <c r="BW43">
        <v>0</v>
      </c>
      <c r="BX43">
        <v>0</v>
      </c>
      <c r="BY43" t="s">
        <v>1128</v>
      </c>
      <c r="BZ43" t="s">
        <v>1128</v>
      </c>
      <c r="CA43" t="s">
        <v>1128</v>
      </c>
      <c r="CB43" t="s">
        <v>1128</v>
      </c>
      <c r="CC43" s="320">
        <v>40611</v>
      </c>
      <c r="CD43" s="320">
        <v>40611</v>
      </c>
      <c r="CG43" t="s">
        <v>63</v>
      </c>
    </row>
    <row r="44" spans="1:85" x14ac:dyDescent="0.25">
      <c r="A44" t="s">
        <v>1777</v>
      </c>
      <c r="B44">
        <v>0</v>
      </c>
      <c r="C44">
        <v>2</v>
      </c>
      <c r="D44" t="s">
        <v>1111</v>
      </c>
      <c r="E44" t="s">
        <v>1112</v>
      </c>
      <c r="F44" t="s">
        <v>1197</v>
      </c>
      <c r="G44" t="s">
        <v>1198</v>
      </c>
      <c r="H44" t="s">
        <v>1778</v>
      </c>
      <c r="I44" t="s">
        <v>1779</v>
      </c>
      <c r="K44" t="s">
        <v>1164</v>
      </c>
      <c r="L44" s="320">
        <v>40429</v>
      </c>
      <c r="M44" t="s">
        <v>1490</v>
      </c>
      <c r="Q44">
        <v>0</v>
      </c>
      <c r="R44">
        <v>188433.46</v>
      </c>
      <c r="S44" t="s">
        <v>1119</v>
      </c>
      <c r="T44" t="s">
        <v>1120</v>
      </c>
      <c r="V44">
        <v>0</v>
      </c>
      <c r="W44" t="s">
        <v>1780</v>
      </c>
      <c r="X44" t="s">
        <v>1567</v>
      </c>
      <c r="Y44" t="s">
        <v>1781</v>
      </c>
      <c r="AA44" t="s">
        <v>63</v>
      </c>
      <c r="AD44" t="s">
        <v>63</v>
      </c>
      <c r="AE44" t="s">
        <v>85</v>
      </c>
      <c r="AF44" t="s">
        <v>85</v>
      </c>
      <c r="AG44" t="s">
        <v>63</v>
      </c>
      <c r="AT44" t="s">
        <v>1124</v>
      </c>
      <c r="AU44" t="s">
        <v>1125</v>
      </c>
      <c r="AV44" t="s">
        <v>63</v>
      </c>
      <c r="AW44" t="s">
        <v>1144</v>
      </c>
      <c r="AY44" s="320">
        <v>40456</v>
      </c>
      <c r="AZ44" s="320">
        <v>40456</v>
      </c>
      <c r="BA44" t="s">
        <v>1128</v>
      </c>
      <c r="BB44">
        <v>0</v>
      </c>
      <c r="BF44" t="s">
        <v>1782</v>
      </c>
      <c r="BG44" t="s">
        <v>1131</v>
      </c>
      <c r="BH44" t="s">
        <v>1131</v>
      </c>
      <c r="BI44" t="s">
        <v>1783</v>
      </c>
      <c r="BJ44" t="s">
        <v>1533</v>
      </c>
      <c r="BK44" t="s">
        <v>1784</v>
      </c>
      <c r="BL44" t="s">
        <v>1135</v>
      </c>
      <c r="BM44">
        <v>6</v>
      </c>
      <c r="BN44" t="s">
        <v>1136</v>
      </c>
      <c r="BO44" t="s">
        <v>1137</v>
      </c>
      <c r="BP44" t="s">
        <v>1138</v>
      </c>
      <c r="BQ44">
        <v>6</v>
      </c>
      <c r="BR44" t="s">
        <v>1136</v>
      </c>
      <c r="BS44" t="s">
        <v>1137</v>
      </c>
      <c r="BT44" t="s">
        <v>1197</v>
      </c>
      <c r="BW44">
        <v>0</v>
      </c>
      <c r="BX44">
        <v>0</v>
      </c>
      <c r="BY44" t="s">
        <v>1128</v>
      </c>
      <c r="BZ44" t="s">
        <v>1128</v>
      </c>
      <c r="CA44" t="s">
        <v>1128</v>
      </c>
      <c r="CB44" t="s">
        <v>1128</v>
      </c>
      <c r="CC44" s="320">
        <v>40473</v>
      </c>
      <c r="CD44" s="320">
        <v>40429</v>
      </c>
      <c r="CE44">
        <v>2</v>
      </c>
      <c r="CG44" t="s">
        <v>63</v>
      </c>
    </row>
    <row r="45" spans="1:85" x14ac:dyDescent="0.25">
      <c r="A45" t="s">
        <v>1785</v>
      </c>
      <c r="B45">
        <v>0</v>
      </c>
      <c r="C45">
        <v>9</v>
      </c>
      <c r="D45" t="s">
        <v>1111</v>
      </c>
      <c r="E45" t="s">
        <v>1112</v>
      </c>
      <c r="F45" t="s">
        <v>1486</v>
      </c>
      <c r="G45" t="s">
        <v>1487</v>
      </c>
      <c r="H45" t="s">
        <v>1786</v>
      </c>
      <c r="I45" t="s">
        <v>1787</v>
      </c>
      <c r="K45" t="s">
        <v>1164</v>
      </c>
      <c r="L45" s="320">
        <v>40346</v>
      </c>
      <c r="M45" t="s">
        <v>1490</v>
      </c>
      <c r="Q45">
        <v>0</v>
      </c>
      <c r="R45">
        <v>308900.84999999998</v>
      </c>
      <c r="S45" t="s">
        <v>1119</v>
      </c>
      <c r="T45" t="s">
        <v>1120</v>
      </c>
      <c r="V45">
        <v>0</v>
      </c>
      <c r="W45" t="s">
        <v>1788</v>
      </c>
      <c r="X45" t="s">
        <v>1789</v>
      </c>
      <c r="Y45" t="s">
        <v>1790</v>
      </c>
      <c r="AA45" t="s">
        <v>63</v>
      </c>
      <c r="AD45" t="s">
        <v>63</v>
      </c>
      <c r="AE45" t="s">
        <v>85</v>
      </c>
      <c r="AF45" t="s">
        <v>63</v>
      </c>
      <c r="AG45" t="s">
        <v>63</v>
      </c>
      <c r="AT45" t="s">
        <v>1124</v>
      </c>
      <c r="AU45" t="s">
        <v>1125</v>
      </c>
      <c r="AV45" t="s">
        <v>63</v>
      </c>
      <c r="AW45" t="s">
        <v>1144</v>
      </c>
      <c r="AY45" s="320">
        <v>40429</v>
      </c>
      <c r="AZ45" s="320">
        <v>40429</v>
      </c>
      <c r="BA45" t="s">
        <v>1128</v>
      </c>
      <c r="BB45">
        <v>0</v>
      </c>
      <c r="BF45" t="s">
        <v>1791</v>
      </c>
      <c r="BG45" t="s">
        <v>1131</v>
      </c>
      <c r="BH45" t="s">
        <v>1131</v>
      </c>
      <c r="BI45" t="s">
        <v>1792</v>
      </c>
      <c r="BJ45" t="s">
        <v>1328</v>
      </c>
      <c r="BK45" t="s">
        <v>1793</v>
      </c>
      <c r="BL45" t="s">
        <v>1135</v>
      </c>
      <c r="BM45">
        <v>6</v>
      </c>
      <c r="BN45" t="s">
        <v>1136</v>
      </c>
      <c r="BO45" t="s">
        <v>1137</v>
      </c>
      <c r="BP45" t="s">
        <v>1138</v>
      </c>
      <c r="BQ45">
        <v>6</v>
      </c>
      <c r="BR45" t="s">
        <v>1136</v>
      </c>
      <c r="BS45" t="s">
        <v>1137</v>
      </c>
      <c r="BT45" t="s">
        <v>1486</v>
      </c>
      <c r="BW45">
        <v>0</v>
      </c>
      <c r="BX45">
        <v>0</v>
      </c>
      <c r="BY45" t="s">
        <v>1128</v>
      </c>
      <c r="BZ45" t="s">
        <v>1128</v>
      </c>
      <c r="CA45" t="s">
        <v>1128</v>
      </c>
      <c r="CB45" t="s">
        <v>1128</v>
      </c>
      <c r="CC45" s="320">
        <v>41901</v>
      </c>
      <c r="CD45" s="320">
        <v>40346</v>
      </c>
      <c r="CE45">
        <v>9</v>
      </c>
      <c r="CG45" t="s">
        <v>63</v>
      </c>
    </row>
    <row r="46" spans="1:85" x14ac:dyDescent="0.25">
      <c r="A46" t="s">
        <v>1794</v>
      </c>
      <c r="B46">
        <v>0</v>
      </c>
      <c r="C46">
        <v>12</v>
      </c>
      <c r="D46" t="s">
        <v>1111</v>
      </c>
      <c r="E46" t="s">
        <v>1112</v>
      </c>
      <c r="F46" t="s">
        <v>1795</v>
      </c>
      <c r="G46" t="s">
        <v>1796</v>
      </c>
      <c r="H46" t="s">
        <v>1522</v>
      </c>
      <c r="I46" t="s">
        <v>1523</v>
      </c>
      <c r="K46" t="s">
        <v>1164</v>
      </c>
      <c r="L46" s="320">
        <v>40575</v>
      </c>
      <c r="M46" t="s">
        <v>1490</v>
      </c>
      <c r="Q46">
        <v>0</v>
      </c>
      <c r="R46">
        <v>141863.29999999999</v>
      </c>
      <c r="S46" t="s">
        <v>1119</v>
      </c>
      <c r="T46" t="s">
        <v>1120</v>
      </c>
      <c r="V46">
        <v>0</v>
      </c>
      <c r="W46" t="s">
        <v>1524</v>
      </c>
      <c r="X46" t="s">
        <v>1525</v>
      </c>
      <c r="Y46" t="s">
        <v>1526</v>
      </c>
      <c r="Z46" t="s">
        <v>1527</v>
      </c>
      <c r="AA46" t="s">
        <v>63</v>
      </c>
      <c r="AD46" t="s">
        <v>63</v>
      </c>
      <c r="AE46" t="s">
        <v>85</v>
      </c>
      <c r="AF46" t="s">
        <v>85</v>
      </c>
      <c r="AG46" t="s">
        <v>63</v>
      </c>
      <c r="AT46" t="s">
        <v>1124</v>
      </c>
      <c r="AU46" t="s">
        <v>1125</v>
      </c>
      <c r="AV46" t="s">
        <v>63</v>
      </c>
      <c r="AW46" t="s">
        <v>1144</v>
      </c>
      <c r="AY46" s="320">
        <v>40444</v>
      </c>
      <c r="AZ46" s="320">
        <v>40444</v>
      </c>
      <c r="BA46" t="s">
        <v>1128</v>
      </c>
      <c r="BB46">
        <v>0</v>
      </c>
      <c r="BF46" t="s">
        <v>1529</v>
      </c>
      <c r="BG46" t="s">
        <v>1530</v>
      </c>
      <c r="BH46" t="s">
        <v>1531</v>
      </c>
      <c r="BI46" t="s">
        <v>1532</v>
      </c>
      <c r="BJ46" t="s">
        <v>1533</v>
      </c>
      <c r="BK46" t="s">
        <v>1534</v>
      </c>
      <c r="BL46" t="s">
        <v>1135</v>
      </c>
      <c r="BM46">
        <v>6</v>
      </c>
      <c r="BN46" t="s">
        <v>1136</v>
      </c>
      <c r="BO46" t="s">
        <v>1137</v>
      </c>
      <c r="BP46" t="s">
        <v>1138</v>
      </c>
      <c r="BQ46">
        <v>6</v>
      </c>
      <c r="BR46" t="s">
        <v>1136</v>
      </c>
      <c r="BS46" t="s">
        <v>1137</v>
      </c>
      <c r="BT46" t="s">
        <v>1514</v>
      </c>
      <c r="BW46">
        <v>0</v>
      </c>
      <c r="BX46">
        <v>0</v>
      </c>
      <c r="BY46" t="s">
        <v>1128</v>
      </c>
      <c r="BZ46" t="s">
        <v>1128</v>
      </c>
      <c r="CA46" t="s">
        <v>1128</v>
      </c>
      <c r="CB46" t="s">
        <v>1128</v>
      </c>
      <c r="CC46" s="320">
        <v>41502</v>
      </c>
      <c r="CD46" s="320">
        <v>40575</v>
      </c>
      <c r="CE46">
        <v>12</v>
      </c>
      <c r="CG46" t="s">
        <v>63</v>
      </c>
    </row>
    <row r="47" spans="1:85" x14ac:dyDescent="0.25">
      <c r="A47" t="s">
        <v>1797</v>
      </c>
      <c r="B47">
        <v>0</v>
      </c>
      <c r="C47">
        <v>2</v>
      </c>
      <c r="D47" t="s">
        <v>1111</v>
      </c>
      <c r="E47" t="s">
        <v>1112</v>
      </c>
      <c r="F47" t="s">
        <v>1798</v>
      </c>
      <c r="G47" t="s">
        <v>1799</v>
      </c>
      <c r="H47" t="s">
        <v>1115</v>
      </c>
      <c r="I47" t="s">
        <v>1116</v>
      </c>
      <c r="K47" t="s">
        <v>1117</v>
      </c>
      <c r="L47" s="320">
        <v>40504</v>
      </c>
      <c r="M47" t="s">
        <v>1490</v>
      </c>
      <c r="Q47">
        <v>0</v>
      </c>
      <c r="R47">
        <v>69332.740000000005</v>
      </c>
      <c r="S47" t="s">
        <v>1119</v>
      </c>
      <c r="T47" t="s">
        <v>1120</v>
      </c>
      <c r="V47">
        <v>0</v>
      </c>
      <c r="W47" t="s">
        <v>1800</v>
      </c>
      <c r="X47" t="s">
        <v>1801</v>
      </c>
      <c r="Y47" t="s">
        <v>1123</v>
      </c>
      <c r="Z47" t="s">
        <v>1802</v>
      </c>
      <c r="AA47" t="s">
        <v>63</v>
      </c>
      <c r="AD47" t="s">
        <v>63</v>
      </c>
      <c r="AE47" t="s">
        <v>85</v>
      </c>
      <c r="AF47" t="s">
        <v>85</v>
      </c>
      <c r="AG47" t="s">
        <v>63</v>
      </c>
      <c r="AT47" t="s">
        <v>1124</v>
      </c>
      <c r="AU47" t="s">
        <v>141</v>
      </c>
      <c r="AV47" t="s">
        <v>63</v>
      </c>
      <c r="AW47" t="s">
        <v>1144</v>
      </c>
      <c r="AY47" s="320">
        <v>40108</v>
      </c>
      <c r="AZ47" s="320">
        <v>40108</v>
      </c>
      <c r="BA47" t="s">
        <v>1128</v>
      </c>
      <c r="BB47">
        <v>0</v>
      </c>
      <c r="BF47" t="s">
        <v>1129</v>
      </c>
      <c r="BG47" t="s">
        <v>1130</v>
      </c>
      <c r="BH47" t="s">
        <v>1131</v>
      </c>
      <c r="BI47" t="s">
        <v>1132</v>
      </c>
      <c r="BJ47" t="s">
        <v>1133</v>
      </c>
      <c r="BK47" t="s">
        <v>1134</v>
      </c>
      <c r="BL47" t="s">
        <v>1135</v>
      </c>
      <c r="BM47">
        <v>6</v>
      </c>
      <c r="BN47" t="s">
        <v>1136</v>
      </c>
      <c r="BO47" t="s">
        <v>1137</v>
      </c>
      <c r="BP47" t="s">
        <v>1138</v>
      </c>
      <c r="BQ47">
        <v>6</v>
      </c>
      <c r="BR47" t="s">
        <v>1136</v>
      </c>
      <c r="BS47" t="s">
        <v>1137</v>
      </c>
      <c r="BT47" t="s">
        <v>1798</v>
      </c>
      <c r="BW47">
        <v>0</v>
      </c>
      <c r="BX47">
        <v>0</v>
      </c>
      <c r="BY47" t="s">
        <v>1128</v>
      </c>
      <c r="BZ47" t="s">
        <v>1128</v>
      </c>
      <c r="CA47" t="s">
        <v>1128</v>
      </c>
      <c r="CB47" t="s">
        <v>1128</v>
      </c>
      <c r="CC47" s="320">
        <v>41040</v>
      </c>
      <c r="CD47" s="320">
        <v>40504</v>
      </c>
      <c r="CE47">
        <v>2</v>
      </c>
      <c r="CG47" t="s">
        <v>63</v>
      </c>
    </row>
    <row r="48" spans="1:85" x14ac:dyDescent="0.25">
      <c r="A48" t="s">
        <v>1803</v>
      </c>
      <c r="B48">
        <v>0</v>
      </c>
      <c r="C48">
        <v>3</v>
      </c>
      <c r="D48" t="s">
        <v>1111</v>
      </c>
      <c r="E48" t="s">
        <v>1112</v>
      </c>
      <c r="F48" t="s">
        <v>1798</v>
      </c>
      <c r="G48" t="s">
        <v>1799</v>
      </c>
      <c r="H48" t="s">
        <v>1284</v>
      </c>
      <c r="I48" t="s">
        <v>1285</v>
      </c>
      <c r="K48" t="s">
        <v>1173</v>
      </c>
      <c r="L48" s="320">
        <v>40512</v>
      </c>
      <c r="M48" t="s">
        <v>1490</v>
      </c>
      <c r="Q48">
        <v>0</v>
      </c>
      <c r="R48">
        <v>76000</v>
      </c>
      <c r="S48" t="s">
        <v>1119</v>
      </c>
      <c r="T48" t="s">
        <v>1120</v>
      </c>
      <c r="V48">
        <v>0</v>
      </c>
      <c r="W48" t="s">
        <v>1804</v>
      </c>
      <c r="X48" t="s">
        <v>1805</v>
      </c>
      <c r="Y48" t="s">
        <v>1806</v>
      </c>
      <c r="Z48" t="s">
        <v>1289</v>
      </c>
      <c r="AA48" t="s">
        <v>63</v>
      </c>
      <c r="AD48" t="s">
        <v>63</v>
      </c>
      <c r="AE48" t="s">
        <v>85</v>
      </c>
      <c r="AF48" t="s">
        <v>85</v>
      </c>
      <c r="AG48" t="s">
        <v>63</v>
      </c>
      <c r="AT48" t="s">
        <v>1124</v>
      </c>
      <c r="AU48" t="s">
        <v>141</v>
      </c>
      <c r="AV48" t="s">
        <v>63</v>
      </c>
      <c r="AW48" t="s">
        <v>1144</v>
      </c>
      <c r="AY48" s="320">
        <v>40116</v>
      </c>
      <c r="AZ48" s="320">
        <v>40116</v>
      </c>
      <c r="BA48" t="s">
        <v>1128</v>
      </c>
      <c r="BB48">
        <v>0</v>
      </c>
      <c r="BF48" t="s">
        <v>1290</v>
      </c>
      <c r="BG48" t="s">
        <v>1291</v>
      </c>
      <c r="BH48" t="s">
        <v>1292</v>
      </c>
      <c r="BI48" t="s">
        <v>1132</v>
      </c>
      <c r="BJ48" t="s">
        <v>1133</v>
      </c>
      <c r="BK48" t="s">
        <v>1293</v>
      </c>
      <c r="BL48" t="s">
        <v>1135</v>
      </c>
      <c r="BM48">
        <v>6</v>
      </c>
      <c r="BN48" t="s">
        <v>1136</v>
      </c>
      <c r="BO48" t="s">
        <v>1137</v>
      </c>
      <c r="BP48" t="s">
        <v>1138</v>
      </c>
      <c r="BQ48">
        <v>6</v>
      </c>
      <c r="BR48" t="s">
        <v>1136</v>
      </c>
      <c r="BS48" t="s">
        <v>1137</v>
      </c>
      <c r="BT48" t="s">
        <v>1798</v>
      </c>
      <c r="BW48">
        <v>0</v>
      </c>
      <c r="BX48">
        <v>0</v>
      </c>
      <c r="BY48" t="s">
        <v>1128</v>
      </c>
      <c r="BZ48" t="s">
        <v>1128</v>
      </c>
      <c r="CA48" t="s">
        <v>1128</v>
      </c>
      <c r="CB48" t="s">
        <v>1128</v>
      </c>
      <c r="CC48" s="320">
        <v>41050</v>
      </c>
      <c r="CD48" s="320">
        <v>40512</v>
      </c>
      <c r="CE48">
        <v>3</v>
      </c>
      <c r="CG48" t="s">
        <v>63</v>
      </c>
    </row>
    <row r="49" spans="1:85" x14ac:dyDescent="0.25">
      <c r="A49" t="s">
        <v>1807</v>
      </c>
      <c r="B49">
        <v>0</v>
      </c>
      <c r="C49">
        <v>6</v>
      </c>
      <c r="D49" t="s">
        <v>1111</v>
      </c>
      <c r="E49" t="s">
        <v>1112</v>
      </c>
      <c r="F49" t="s">
        <v>1269</v>
      </c>
      <c r="G49" t="s">
        <v>1808</v>
      </c>
      <c r="H49" t="s">
        <v>1310</v>
      </c>
      <c r="I49" t="s">
        <v>1311</v>
      </c>
      <c r="K49" t="s">
        <v>1173</v>
      </c>
      <c r="L49" s="320">
        <v>41548</v>
      </c>
      <c r="M49" t="s">
        <v>1490</v>
      </c>
      <c r="Q49">
        <v>0</v>
      </c>
      <c r="R49">
        <v>242625.93</v>
      </c>
      <c r="S49" t="s">
        <v>1119</v>
      </c>
      <c r="T49" t="s">
        <v>1120</v>
      </c>
      <c r="V49">
        <v>0</v>
      </c>
      <c r="W49" t="s">
        <v>1809</v>
      </c>
      <c r="X49" t="s">
        <v>1810</v>
      </c>
      <c r="Y49" t="s">
        <v>1811</v>
      </c>
      <c r="AA49" t="s">
        <v>63</v>
      </c>
      <c r="AD49" t="s">
        <v>63</v>
      </c>
      <c r="AE49" t="s">
        <v>85</v>
      </c>
      <c r="AF49" t="s">
        <v>85</v>
      </c>
      <c r="AG49" t="s">
        <v>63</v>
      </c>
      <c r="AT49" t="s">
        <v>1124</v>
      </c>
      <c r="AU49" t="s">
        <v>141</v>
      </c>
      <c r="AV49" t="s">
        <v>63</v>
      </c>
      <c r="AW49" t="s">
        <v>1144</v>
      </c>
      <c r="AY49" s="320">
        <v>41549</v>
      </c>
      <c r="AZ49" s="320">
        <v>41549</v>
      </c>
      <c r="BA49" t="s">
        <v>1128</v>
      </c>
      <c r="BB49">
        <v>0</v>
      </c>
      <c r="BF49" t="s">
        <v>1315</v>
      </c>
      <c r="BG49" t="s">
        <v>1131</v>
      </c>
      <c r="BH49" t="s">
        <v>1131</v>
      </c>
      <c r="BI49" t="s">
        <v>1316</v>
      </c>
      <c r="BJ49" t="s">
        <v>1133</v>
      </c>
      <c r="BK49">
        <v>23606</v>
      </c>
      <c r="BL49" t="s">
        <v>1135</v>
      </c>
      <c r="BM49">
        <v>6</v>
      </c>
      <c r="BN49" t="s">
        <v>1136</v>
      </c>
      <c r="BO49" t="s">
        <v>1137</v>
      </c>
      <c r="BP49" t="s">
        <v>1138</v>
      </c>
      <c r="BQ49">
        <v>6</v>
      </c>
      <c r="BR49" t="s">
        <v>1136</v>
      </c>
      <c r="BS49" t="s">
        <v>1137</v>
      </c>
      <c r="BT49" t="s">
        <v>1269</v>
      </c>
      <c r="BW49">
        <v>0</v>
      </c>
      <c r="BX49">
        <v>0</v>
      </c>
      <c r="BY49" t="s">
        <v>1128</v>
      </c>
      <c r="BZ49" t="s">
        <v>1128</v>
      </c>
      <c r="CA49" t="s">
        <v>1128</v>
      </c>
      <c r="CB49" t="s">
        <v>1128</v>
      </c>
      <c r="CC49" s="320">
        <v>42079</v>
      </c>
      <c r="CD49" s="320">
        <v>41548</v>
      </c>
      <c r="CE49">
        <v>6</v>
      </c>
      <c r="CG49" t="s">
        <v>63</v>
      </c>
    </row>
    <row r="50" spans="1:85" x14ac:dyDescent="0.25">
      <c r="A50" t="s">
        <v>1812</v>
      </c>
      <c r="B50">
        <v>0</v>
      </c>
      <c r="C50">
        <v>2</v>
      </c>
      <c r="D50" t="s">
        <v>1111</v>
      </c>
      <c r="E50" t="s">
        <v>1112</v>
      </c>
      <c r="F50" t="s">
        <v>1197</v>
      </c>
      <c r="G50" t="s">
        <v>1198</v>
      </c>
      <c r="H50" t="s">
        <v>1583</v>
      </c>
      <c r="I50" t="s">
        <v>1584</v>
      </c>
      <c r="K50" t="s">
        <v>1164</v>
      </c>
      <c r="L50" s="320">
        <v>41835</v>
      </c>
      <c r="M50" t="s">
        <v>1490</v>
      </c>
      <c r="Q50">
        <v>0</v>
      </c>
      <c r="R50">
        <v>83060</v>
      </c>
      <c r="S50" t="s">
        <v>1119</v>
      </c>
      <c r="T50" t="s">
        <v>1120</v>
      </c>
      <c r="V50">
        <v>0</v>
      </c>
      <c r="W50" t="s">
        <v>1813</v>
      </c>
      <c r="Y50" t="s">
        <v>1814</v>
      </c>
      <c r="Z50" t="s">
        <v>1588</v>
      </c>
      <c r="AA50" t="s">
        <v>63</v>
      </c>
      <c r="AD50" t="s">
        <v>63</v>
      </c>
      <c r="AE50" t="s">
        <v>85</v>
      </c>
      <c r="AF50" t="s">
        <v>85</v>
      </c>
      <c r="AG50" t="s">
        <v>63</v>
      </c>
      <c r="AT50" t="s">
        <v>1124</v>
      </c>
      <c r="AU50" t="s">
        <v>1125</v>
      </c>
      <c r="AV50" t="s">
        <v>63</v>
      </c>
      <c r="AW50" t="s">
        <v>1144</v>
      </c>
      <c r="AY50" s="320">
        <v>41887</v>
      </c>
      <c r="AZ50" s="320">
        <v>41887</v>
      </c>
      <c r="BA50" t="s">
        <v>1128</v>
      </c>
      <c r="BB50">
        <v>0</v>
      </c>
      <c r="BF50" t="s">
        <v>1589</v>
      </c>
      <c r="BG50" t="s">
        <v>1590</v>
      </c>
      <c r="BH50" t="s">
        <v>1131</v>
      </c>
      <c r="BI50" t="s">
        <v>1552</v>
      </c>
      <c r="BJ50" t="s">
        <v>1304</v>
      </c>
      <c r="BK50">
        <v>19106</v>
      </c>
      <c r="BL50" t="s">
        <v>1135</v>
      </c>
      <c r="BM50">
        <v>6</v>
      </c>
      <c r="BN50" t="s">
        <v>1136</v>
      </c>
      <c r="BO50" t="s">
        <v>1137</v>
      </c>
      <c r="BP50" t="s">
        <v>1138</v>
      </c>
      <c r="BQ50">
        <v>6</v>
      </c>
      <c r="BR50" t="s">
        <v>1136</v>
      </c>
      <c r="BS50" t="s">
        <v>1137</v>
      </c>
      <c r="BT50" t="s">
        <v>1197</v>
      </c>
      <c r="BW50">
        <v>0</v>
      </c>
      <c r="BX50">
        <v>0</v>
      </c>
      <c r="BY50" t="s">
        <v>1128</v>
      </c>
      <c r="BZ50" t="s">
        <v>1128</v>
      </c>
      <c r="CA50" t="s">
        <v>1128</v>
      </c>
      <c r="CB50" t="s">
        <v>1128</v>
      </c>
      <c r="CC50" s="320">
        <v>42041</v>
      </c>
      <c r="CD50" s="320">
        <v>41835</v>
      </c>
      <c r="CE50">
        <v>2</v>
      </c>
      <c r="CG50" t="s">
        <v>63</v>
      </c>
    </row>
    <row r="51" spans="1:85" x14ac:dyDescent="0.25">
      <c r="A51" t="s">
        <v>1815</v>
      </c>
      <c r="B51">
        <v>0</v>
      </c>
      <c r="C51">
        <v>2</v>
      </c>
      <c r="D51" t="s">
        <v>1111</v>
      </c>
      <c r="E51" t="s">
        <v>1112</v>
      </c>
      <c r="F51" t="s">
        <v>1816</v>
      </c>
      <c r="G51" t="s">
        <v>1799</v>
      </c>
      <c r="H51" t="s">
        <v>1522</v>
      </c>
      <c r="I51" t="s">
        <v>1523</v>
      </c>
      <c r="K51" t="s">
        <v>1164</v>
      </c>
      <c r="L51" s="320">
        <v>41548</v>
      </c>
      <c r="M51" t="s">
        <v>1490</v>
      </c>
      <c r="Q51">
        <v>0</v>
      </c>
      <c r="R51">
        <v>17680.97</v>
      </c>
      <c r="S51" t="s">
        <v>1119</v>
      </c>
      <c r="T51" t="s">
        <v>1120</v>
      </c>
      <c r="V51">
        <v>0</v>
      </c>
      <c r="W51" t="s">
        <v>1817</v>
      </c>
      <c r="X51" t="s">
        <v>1818</v>
      </c>
      <c r="Y51" t="s">
        <v>1526</v>
      </c>
      <c r="Z51" t="s">
        <v>1527</v>
      </c>
      <c r="AA51" t="s">
        <v>63</v>
      </c>
      <c r="AD51" t="s">
        <v>63</v>
      </c>
      <c r="AE51" t="s">
        <v>85</v>
      </c>
      <c r="AF51" t="s">
        <v>85</v>
      </c>
      <c r="AG51" t="s">
        <v>63</v>
      </c>
      <c r="AT51" t="s">
        <v>1124</v>
      </c>
      <c r="AU51" t="s">
        <v>1125</v>
      </c>
      <c r="AV51" t="s">
        <v>63</v>
      </c>
      <c r="AW51" t="s">
        <v>1144</v>
      </c>
      <c r="AY51" s="320">
        <v>41550</v>
      </c>
      <c r="AZ51" s="320">
        <v>41550</v>
      </c>
      <c r="BA51" t="s">
        <v>1128</v>
      </c>
      <c r="BB51">
        <v>0</v>
      </c>
      <c r="BF51" t="s">
        <v>1529</v>
      </c>
      <c r="BG51" t="s">
        <v>1530</v>
      </c>
      <c r="BH51" t="s">
        <v>1531</v>
      </c>
      <c r="BI51" t="s">
        <v>1532</v>
      </c>
      <c r="BJ51" t="s">
        <v>1533</v>
      </c>
      <c r="BK51" t="s">
        <v>1534</v>
      </c>
      <c r="BL51" t="s">
        <v>1135</v>
      </c>
      <c r="BM51">
        <v>6</v>
      </c>
      <c r="BN51" t="s">
        <v>1136</v>
      </c>
      <c r="BO51" t="s">
        <v>1137</v>
      </c>
      <c r="BP51" t="s">
        <v>1138</v>
      </c>
      <c r="BQ51">
        <v>6</v>
      </c>
      <c r="BR51" t="s">
        <v>1136</v>
      </c>
      <c r="BS51" t="s">
        <v>1137</v>
      </c>
      <c r="BT51" t="s">
        <v>1798</v>
      </c>
      <c r="BW51">
        <v>0</v>
      </c>
      <c r="BX51">
        <v>0</v>
      </c>
      <c r="BY51" t="s">
        <v>1128</v>
      </c>
      <c r="BZ51" t="s">
        <v>1128</v>
      </c>
      <c r="CA51" t="s">
        <v>1128</v>
      </c>
      <c r="CB51" t="s">
        <v>1128</v>
      </c>
      <c r="CC51" s="320">
        <v>41666</v>
      </c>
      <c r="CD51" s="320">
        <v>41548</v>
      </c>
      <c r="CE51">
        <v>2</v>
      </c>
      <c r="CG51" t="s">
        <v>63</v>
      </c>
    </row>
    <row r="52" spans="1:85" x14ac:dyDescent="0.25">
      <c r="A52" t="s">
        <v>1819</v>
      </c>
      <c r="B52">
        <v>0</v>
      </c>
      <c r="C52">
        <v>6</v>
      </c>
      <c r="D52" t="s">
        <v>1111</v>
      </c>
      <c r="E52" t="s">
        <v>1112</v>
      </c>
      <c r="F52" t="s">
        <v>1750</v>
      </c>
      <c r="G52" t="s">
        <v>1751</v>
      </c>
      <c r="H52" t="s">
        <v>1115</v>
      </c>
      <c r="I52" t="s">
        <v>1116</v>
      </c>
      <c r="K52" t="s">
        <v>1117</v>
      </c>
      <c r="L52" s="320">
        <v>40550</v>
      </c>
      <c r="M52" t="s">
        <v>1490</v>
      </c>
      <c r="Q52">
        <v>0</v>
      </c>
      <c r="R52">
        <v>587747.78</v>
      </c>
      <c r="S52" t="s">
        <v>1119</v>
      </c>
      <c r="T52" t="s">
        <v>1120</v>
      </c>
      <c r="V52">
        <v>0</v>
      </c>
      <c r="W52" t="s">
        <v>1820</v>
      </c>
      <c r="X52" t="s">
        <v>1821</v>
      </c>
      <c r="Y52" t="s">
        <v>1123</v>
      </c>
      <c r="AA52" t="s">
        <v>63</v>
      </c>
      <c r="AD52" t="s">
        <v>63</v>
      </c>
      <c r="AE52" t="s">
        <v>85</v>
      </c>
      <c r="AF52" t="s">
        <v>85</v>
      </c>
      <c r="AG52" t="s">
        <v>63</v>
      </c>
      <c r="AT52" t="s">
        <v>1124</v>
      </c>
      <c r="AU52" t="s">
        <v>141</v>
      </c>
      <c r="AV52" t="s">
        <v>63</v>
      </c>
      <c r="AW52" t="s">
        <v>1144</v>
      </c>
      <c r="AY52" s="320">
        <v>40550</v>
      </c>
      <c r="AZ52" s="320">
        <v>40550</v>
      </c>
      <c r="BA52" t="s">
        <v>1128</v>
      </c>
      <c r="BB52">
        <v>0</v>
      </c>
      <c r="BF52" t="s">
        <v>1129</v>
      </c>
      <c r="BG52" t="s">
        <v>1130</v>
      </c>
      <c r="BH52" t="s">
        <v>1131</v>
      </c>
      <c r="BI52" t="s">
        <v>1132</v>
      </c>
      <c r="BJ52" t="s">
        <v>1133</v>
      </c>
      <c r="BK52" t="s">
        <v>1134</v>
      </c>
      <c r="BL52" t="s">
        <v>1135</v>
      </c>
      <c r="BM52">
        <v>6</v>
      </c>
      <c r="BN52" t="s">
        <v>1136</v>
      </c>
      <c r="BO52" t="s">
        <v>1137</v>
      </c>
      <c r="BP52" t="s">
        <v>1138</v>
      </c>
      <c r="BQ52">
        <v>6</v>
      </c>
      <c r="BR52" t="s">
        <v>1136</v>
      </c>
      <c r="BS52" t="s">
        <v>1137</v>
      </c>
      <c r="BT52" t="s">
        <v>1752</v>
      </c>
      <c r="BW52">
        <v>0</v>
      </c>
      <c r="BX52">
        <v>0</v>
      </c>
      <c r="BY52" t="s">
        <v>1128</v>
      </c>
      <c r="BZ52" t="s">
        <v>1128</v>
      </c>
      <c r="CA52" t="s">
        <v>1128</v>
      </c>
      <c r="CB52" t="s">
        <v>1128</v>
      </c>
      <c r="CC52" s="320">
        <v>41556</v>
      </c>
      <c r="CD52" s="320">
        <v>40550</v>
      </c>
      <c r="CE52">
        <v>6</v>
      </c>
      <c r="CG52" t="s">
        <v>63</v>
      </c>
    </row>
    <row r="53" spans="1:85" x14ac:dyDescent="0.25">
      <c r="A53" t="s">
        <v>1822</v>
      </c>
      <c r="B53">
        <v>0</v>
      </c>
      <c r="C53">
        <v>1</v>
      </c>
      <c r="D53" t="s">
        <v>1111</v>
      </c>
      <c r="E53" t="s">
        <v>1112</v>
      </c>
      <c r="F53" t="s">
        <v>1113</v>
      </c>
      <c r="G53" t="s">
        <v>1114</v>
      </c>
      <c r="H53" t="s">
        <v>1823</v>
      </c>
      <c r="I53" t="s">
        <v>1824</v>
      </c>
      <c r="K53" t="s">
        <v>1164</v>
      </c>
      <c r="L53" s="320">
        <v>40568</v>
      </c>
      <c r="M53" t="s">
        <v>1490</v>
      </c>
      <c r="Q53">
        <v>0</v>
      </c>
      <c r="R53">
        <v>129641</v>
      </c>
      <c r="S53" t="s">
        <v>1119</v>
      </c>
      <c r="T53" t="s">
        <v>1120</v>
      </c>
      <c r="V53">
        <v>0</v>
      </c>
      <c r="W53" t="s">
        <v>1825</v>
      </c>
      <c r="X53" t="s">
        <v>1826</v>
      </c>
      <c r="Y53" t="s">
        <v>1827</v>
      </c>
      <c r="Z53" t="s">
        <v>1828</v>
      </c>
      <c r="AA53" t="s">
        <v>63</v>
      </c>
      <c r="AD53" t="s">
        <v>63</v>
      </c>
      <c r="AE53" t="s">
        <v>85</v>
      </c>
      <c r="AF53" t="s">
        <v>85</v>
      </c>
      <c r="AG53" t="s">
        <v>63</v>
      </c>
      <c r="AT53" t="s">
        <v>1124</v>
      </c>
      <c r="AU53" t="s">
        <v>1125</v>
      </c>
      <c r="AV53" t="s">
        <v>63</v>
      </c>
      <c r="AW53" t="s">
        <v>1144</v>
      </c>
      <c r="AY53" s="320">
        <v>40480</v>
      </c>
      <c r="AZ53" s="320">
        <v>40480</v>
      </c>
      <c r="BA53" t="s">
        <v>1128</v>
      </c>
      <c r="BB53">
        <v>0</v>
      </c>
      <c r="BF53" t="s">
        <v>1829</v>
      </c>
      <c r="BG53" t="s">
        <v>1131</v>
      </c>
      <c r="BH53" t="s">
        <v>1131</v>
      </c>
      <c r="BI53" t="s">
        <v>1830</v>
      </c>
      <c r="BJ53" t="s">
        <v>1831</v>
      </c>
      <c r="BK53">
        <v>27235</v>
      </c>
      <c r="BL53" t="s">
        <v>1135</v>
      </c>
      <c r="BM53">
        <v>6</v>
      </c>
      <c r="BN53" t="s">
        <v>1136</v>
      </c>
      <c r="BO53" t="s">
        <v>1137</v>
      </c>
      <c r="BP53" t="s">
        <v>1138</v>
      </c>
      <c r="BQ53">
        <v>6</v>
      </c>
      <c r="BR53" t="s">
        <v>1136</v>
      </c>
      <c r="BS53" t="s">
        <v>1137</v>
      </c>
      <c r="BT53" t="s">
        <v>1113</v>
      </c>
      <c r="BW53">
        <v>0</v>
      </c>
      <c r="BX53">
        <v>0</v>
      </c>
      <c r="BY53" t="s">
        <v>1128</v>
      </c>
      <c r="BZ53" t="s">
        <v>1128</v>
      </c>
      <c r="CA53" t="s">
        <v>1128</v>
      </c>
      <c r="CB53" t="s">
        <v>1128</v>
      </c>
      <c r="CC53" s="320">
        <v>40568</v>
      </c>
      <c r="CD53" s="320">
        <v>40568</v>
      </c>
      <c r="CG53" t="s">
        <v>63</v>
      </c>
    </row>
    <row r="54" spans="1:85" x14ac:dyDescent="0.25">
      <c r="A54" t="s">
        <v>1832</v>
      </c>
      <c r="B54">
        <v>0</v>
      </c>
      <c r="C54">
        <v>3</v>
      </c>
      <c r="D54" t="s">
        <v>1111</v>
      </c>
      <c r="E54" t="s">
        <v>1112</v>
      </c>
      <c r="F54" t="s">
        <v>1113</v>
      </c>
      <c r="G54" t="s">
        <v>1114</v>
      </c>
      <c r="H54" t="s">
        <v>1731</v>
      </c>
      <c r="I54" t="s">
        <v>1732</v>
      </c>
      <c r="K54" t="s">
        <v>1164</v>
      </c>
      <c r="L54" s="320">
        <v>40568</v>
      </c>
      <c r="M54" t="s">
        <v>1490</v>
      </c>
      <c r="Q54">
        <v>0</v>
      </c>
      <c r="R54">
        <v>734257</v>
      </c>
      <c r="S54" t="s">
        <v>1733</v>
      </c>
      <c r="T54" t="s">
        <v>1120</v>
      </c>
      <c r="V54">
        <v>0</v>
      </c>
      <c r="W54" t="s">
        <v>1734</v>
      </c>
      <c r="X54" t="s">
        <v>1684</v>
      </c>
      <c r="Y54" t="s">
        <v>1735</v>
      </c>
      <c r="Z54" t="s">
        <v>1736</v>
      </c>
      <c r="AA54" t="s">
        <v>63</v>
      </c>
      <c r="AD54" t="s">
        <v>63</v>
      </c>
      <c r="AE54" t="s">
        <v>85</v>
      </c>
      <c r="AF54" t="s">
        <v>85</v>
      </c>
      <c r="AG54" t="s">
        <v>63</v>
      </c>
      <c r="AT54" t="s">
        <v>1124</v>
      </c>
      <c r="AU54" t="s">
        <v>1125</v>
      </c>
      <c r="AV54" t="s">
        <v>63</v>
      </c>
      <c r="AW54" t="s">
        <v>1144</v>
      </c>
      <c r="AY54" s="320">
        <v>40569</v>
      </c>
      <c r="AZ54" s="320">
        <v>40569</v>
      </c>
      <c r="BA54" t="s">
        <v>1128</v>
      </c>
      <c r="BB54">
        <v>0</v>
      </c>
      <c r="BF54" t="s">
        <v>1737</v>
      </c>
      <c r="BG54" t="s">
        <v>1131</v>
      </c>
      <c r="BH54" t="s">
        <v>1131</v>
      </c>
      <c r="BI54" t="s">
        <v>1738</v>
      </c>
      <c r="BJ54" t="s">
        <v>1133</v>
      </c>
      <c r="BK54">
        <v>23701</v>
      </c>
      <c r="BL54" t="s">
        <v>1135</v>
      </c>
      <c r="BM54">
        <v>6</v>
      </c>
      <c r="BN54" t="s">
        <v>1136</v>
      </c>
      <c r="BO54" t="s">
        <v>1137</v>
      </c>
      <c r="BP54" t="s">
        <v>1138</v>
      </c>
      <c r="BQ54">
        <v>6</v>
      </c>
      <c r="BR54" t="s">
        <v>1136</v>
      </c>
      <c r="BS54" t="s">
        <v>1137</v>
      </c>
      <c r="BT54" t="s">
        <v>1113</v>
      </c>
      <c r="BW54">
        <v>0</v>
      </c>
      <c r="BX54">
        <v>0</v>
      </c>
      <c r="BY54" t="s">
        <v>1128</v>
      </c>
      <c r="BZ54" t="s">
        <v>1128</v>
      </c>
      <c r="CA54" t="s">
        <v>1128</v>
      </c>
      <c r="CB54" t="s">
        <v>1128</v>
      </c>
      <c r="CC54" s="320">
        <v>40708</v>
      </c>
      <c r="CD54" s="320">
        <v>40568</v>
      </c>
      <c r="CG54" t="s">
        <v>63</v>
      </c>
    </row>
    <row r="55" spans="1:85" x14ac:dyDescent="0.25">
      <c r="A55" t="s">
        <v>1833</v>
      </c>
      <c r="B55">
        <v>0</v>
      </c>
      <c r="C55">
        <v>3</v>
      </c>
      <c r="D55" t="s">
        <v>1111</v>
      </c>
      <c r="E55" t="s">
        <v>1112</v>
      </c>
      <c r="F55" t="s">
        <v>1499</v>
      </c>
      <c r="G55" t="s">
        <v>1500</v>
      </c>
      <c r="H55" t="s">
        <v>1834</v>
      </c>
      <c r="I55" t="s">
        <v>1835</v>
      </c>
      <c r="K55" t="s">
        <v>1164</v>
      </c>
      <c r="L55" s="320">
        <v>40637</v>
      </c>
      <c r="M55" t="s">
        <v>1490</v>
      </c>
      <c r="Q55">
        <v>0</v>
      </c>
      <c r="R55">
        <v>304246</v>
      </c>
      <c r="S55" t="s">
        <v>1362</v>
      </c>
      <c r="T55" t="s">
        <v>1120</v>
      </c>
      <c r="V55">
        <v>0</v>
      </c>
      <c r="W55" t="s">
        <v>1836</v>
      </c>
      <c r="X55" t="s">
        <v>1837</v>
      </c>
      <c r="Y55" t="s">
        <v>1838</v>
      </c>
      <c r="AA55" t="s">
        <v>63</v>
      </c>
      <c r="AD55" t="s">
        <v>63</v>
      </c>
      <c r="AE55" t="s">
        <v>85</v>
      </c>
      <c r="AF55" t="s">
        <v>85</v>
      </c>
      <c r="AG55" t="s">
        <v>63</v>
      </c>
      <c r="AT55" t="s">
        <v>1124</v>
      </c>
      <c r="AU55" t="s">
        <v>1125</v>
      </c>
      <c r="AV55" t="s">
        <v>63</v>
      </c>
      <c r="AW55" t="s">
        <v>1144</v>
      </c>
      <c r="AY55" s="320">
        <v>40597</v>
      </c>
      <c r="AZ55" s="320">
        <v>40597</v>
      </c>
      <c r="BA55" t="s">
        <v>1128</v>
      </c>
      <c r="BB55">
        <v>0</v>
      </c>
      <c r="BF55" t="s">
        <v>1839</v>
      </c>
      <c r="BG55" t="s">
        <v>1131</v>
      </c>
      <c r="BH55" t="s">
        <v>1131</v>
      </c>
      <c r="BI55" t="s">
        <v>1840</v>
      </c>
      <c r="BJ55" t="s">
        <v>1636</v>
      </c>
      <c r="BK55">
        <v>48187</v>
      </c>
      <c r="BL55" t="s">
        <v>1135</v>
      </c>
      <c r="BM55">
        <v>6</v>
      </c>
      <c r="BN55" t="s">
        <v>1136</v>
      </c>
      <c r="BO55" t="s">
        <v>1137</v>
      </c>
      <c r="BP55" t="s">
        <v>1138</v>
      </c>
      <c r="BQ55">
        <v>6</v>
      </c>
      <c r="BR55" t="s">
        <v>1136</v>
      </c>
      <c r="BS55" t="s">
        <v>1137</v>
      </c>
      <c r="BT55" t="s">
        <v>1514</v>
      </c>
      <c r="BW55">
        <v>0</v>
      </c>
      <c r="BX55">
        <v>0</v>
      </c>
      <c r="BY55" t="s">
        <v>1128</v>
      </c>
      <c r="BZ55" t="s">
        <v>1128</v>
      </c>
      <c r="CA55" t="s">
        <v>1128</v>
      </c>
      <c r="CB55" t="s">
        <v>1128</v>
      </c>
      <c r="CC55" s="320">
        <v>40703</v>
      </c>
      <c r="CD55" s="320">
        <v>40637</v>
      </c>
      <c r="CE55">
        <v>3</v>
      </c>
      <c r="CG55" t="s">
        <v>63</v>
      </c>
    </row>
    <row r="56" spans="1:85" x14ac:dyDescent="0.25">
      <c r="A56" t="s">
        <v>1841</v>
      </c>
      <c r="B56">
        <v>0</v>
      </c>
      <c r="C56">
        <v>1</v>
      </c>
      <c r="D56" t="s">
        <v>1111</v>
      </c>
      <c r="E56" t="s">
        <v>1112</v>
      </c>
      <c r="F56" t="s">
        <v>1816</v>
      </c>
      <c r="G56" t="s">
        <v>1799</v>
      </c>
      <c r="H56" t="s">
        <v>1743</v>
      </c>
      <c r="I56" t="s">
        <v>1744</v>
      </c>
      <c r="K56" t="s">
        <v>1173</v>
      </c>
      <c r="L56" s="320">
        <v>40630</v>
      </c>
      <c r="M56" t="s">
        <v>1490</v>
      </c>
      <c r="Q56">
        <v>0</v>
      </c>
      <c r="R56">
        <v>208758</v>
      </c>
      <c r="S56" t="s">
        <v>1119</v>
      </c>
      <c r="T56" t="s">
        <v>1120</v>
      </c>
      <c r="V56">
        <v>0</v>
      </c>
      <c r="W56" t="s">
        <v>1745</v>
      </c>
      <c r="X56" t="s">
        <v>1746</v>
      </c>
      <c r="AA56" t="s">
        <v>63</v>
      </c>
      <c r="AD56" t="s">
        <v>63</v>
      </c>
      <c r="AE56" t="s">
        <v>85</v>
      </c>
      <c r="AF56" t="s">
        <v>85</v>
      </c>
      <c r="AG56" t="s">
        <v>63</v>
      </c>
      <c r="AT56" t="s">
        <v>1124</v>
      </c>
      <c r="AU56" t="s">
        <v>1125</v>
      </c>
      <c r="AV56" t="s">
        <v>63</v>
      </c>
      <c r="AW56" t="s">
        <v>1144</v>
      </c>
      <c r="AY56" s="320">
        <v>40631</v>
      </c>
      <c r="AZ56" s="320">
        <v>40631</v>
      </c>
      <c r="BA56" t="s">
        <v>1128</v>
      </c>
      <c r="BB56">
        <v>0</v>
      </c>
      <c r="BF56" t="s">
        <v>1842</v>
      </c>
      <c r="BG56" t="s">
        <v>1131</v>
      </c>
      <c r="BH56" t="s">
        <v>1131</v>
      </c>
      <c r="BI56" t="s">
        <v>1748</v>
      </c>
      <c r="BJ56" t="s">
        <v>1133</v>
      </c>
      <c r="BK56">
        <v>23693</v>
      </c>
      <c r="BL56" t="s">
        <v>1135</v>
      </c>
      <c r="BM56">
        <v>6</v>
      </c>
      <c r="BN56" t="s">
        <v>1136</v>
      </c>
      <c r="BO56" t="s">
        <v>1137</v>
      </c>
      <c r="BP56" t="s">
        <v>1138</v>
      </c>
      <c r="BQ56">
        <v>6</v>
      </c>
      <c r="BR56" t="s">
        <v>1136</v>
      </c>
      <c r="BS56" t="s">
        <v>1137</v>
      </c>
      <c r="BT56" t="s">
        <v>1798</v>
      </c>
      <c r="BW56">
        <v>0</v>
      </c>
      <c r="BX56">
        <v>0</v>
      </c>
      <c r="BY56" t="s">
        <v>1128</v>
      </c>
      <c r="BZ56" t="s">
        <v>1128</v>
      </c>
      <c r="CA56" t="s">
        <v>1128</v>
      </c>
      <c r="CB56" t="s">
        <v>1128</v>
      </c>
      <c r="CC56" s="320">
        <v>40781</v>
      </c>
      <c r="CD56" s="320">
        <v>40630</v>
      </c>
      <c r="CE56">
        <v>1</v>
      </c>
      <c r="CG56" t="s">
        <v>63</v>
      </c>
    </row>
    <row r="57" spans="1:85" x14ac:dyDescent="0.25">
      <c r="A57" t="s">
        <v>1843</v>
      </c>
      <c r="B57">
        <v>0</v>
      </c>
      <c r="C57">
        <v>1</v>
      </c>
      <c r="D57" t="s">
        <v>1111</v>
      </c>
      <c r="E57" t="s">
        <v>1112</v>
      </c>
      <c r="F57" t="s">
        <v>1370</v>
      </c>
      <c r="G57" t="s">
        <v>1371</v>
      </c>
      <c r="H57" t="s">
        <v>1844</v>
      </c>
      <c r="I57" t="s">
        <v>1845</v>
      </c>
      <c r="K57" t="s">
        <v>1164</v>
      </c>
      <c r="L57" s="320">
        <v>40633</v>
      </c>
      <c r="M57" t="s">
        <v>1490</v>
      </c>
      <c r="Q57">
        <v>0</v>
      </c>
      <c r="R57">
        <v>158000</v>
      </c>
      <c r="S57" t="s">
        <v>1119</v>
      </c>
      <c r="T57" t="s">
        <v>1120</v>
      </c>
      <c r="V57">
        <v>0</v>
      </c>
      <c r="W57" t="s">
        <v>1846</v>
      </c>
      <c r="X57" t="s">
        <v>1847</v>
      </c>
      <c r="Y57" t="s">
        <v>1848</v>
      </c>
      <c r="Z57" t="s">
        <v>1849</v>
      </c>
      <c r="AA57" t="s">
        <v>63</v>
      </c>
      <c r="AD57" t="s">
        <v>63</v>
      </c>
      <c r="AE57" t="s">
        <v>85</v>
      </c>
      <c r="AF57" t="s">
        <v>85</v>
      </c>
      <c r="AG57" t="s">
        <v>63</v>
      </c>
      <c r="AT57" t="s">
        <v>1124</v>
      </c>
      <c r="AU57" t="s">
        <v>1125</v>
      </c>
      <c r="AV57" t="s">
        <v>63</v>
      </c>
      <c r="AW57" t="s">
        <v>1144</v>
      </c>
      <c r="AY57" s="320">
        <v>40634</v>
      </c>
      <c r="AZ57" s="320">
        <v>40634</v>
      </c>
      <c r="BA57" t="s">
        <v>1128</v>
      </c>
      <c r="BB57">
        <v>0</v>
      </c>
      <c r="BF57" t="s">
        <v>1850</v>
      </c>
      <c r="BG57" t="s">
        <v>1851</v>
      </c>
      <c r="BH57" t="s">
        <v>1852</v>
      </c>
      <c r="BI57" t="s">
        <v>1853</v>
      </c>
      <c r="BJ57" t="s">
        <v>1382</v>
      </c>
      <c r="BK57" t="s">
        <v>1854</v>
      </c>
      <c r="BL57" t="s">
        <v>1135</v>
      </c>
      <c r="BM57">
        <v>6</v>
      </c>
      <c r="BN57" t="s">
        <v>1136</v>
      </c>
      <c r="BO57" t="s">
        <v>1137</v>
      </c>
      <c r="BP57" t="s">
        <v>1138</v>
      </c>
      <c r="BQ57">
        <v>6</v>
      </c>
      <c r="BR57" t="s">
        <v>1136</v>
      </c>
      <c r="BS57" t="s">
        <v>1137</v>
      </c>
      <c r="BT57" t="s">
        <v>1370</v>
      </c>
      <c r="BW57">
        <v>0</v>
      </c>
      <c r="BX57">
        <v>0</v>
      </c>
      <c r="BY57" t="s">
        <v>1128</v>
      </c>
      <c r="BZ57" t="s">
        <v>1128</v>
      </c>
      <c r="CA57" t="s">
        <v>1128</v>
      </c>
      <c r="CB57" t="s">
        <v>1128</v>
      </c>
      <c r="CC57" s="320">
        <v>40760</v>
      </c>
      <c r="CD57" s="320">
        <v>40633</v>
      </c>
      <c r="CE57">
        <v>1</v>
      </c>
      <c r="CG57" t="s">
        <v>63</v>
      </c>
    </row>
    <row r="58" spans="1:85" x14ac:dyDescent="0.25">
      <c r="A58" t="s">
        <v>1855</v>
      </c>
      <c r="B58">
        <v>0</v>
      </c>
      <c r="C58">
        <v>5</v>
      </c>
      <c r="D58" t="s">
        <v>1111</v>
      </c>
      <c r="E58" t="s">
        <v>1112</v>
      </c>
      <c r="F58" t="s">
        <v>1750</v>
      </c>
      <c r="G58" t="s">
        <v>1751</v>
      </c>
      <c r="H58" t="s">
        <v>1522</v>
      </c>
      <c r="I58" t="s">
        <v>1523</v>
      </c>
      <c r="K58" t="s">
        <v>1164</v>
      </c>
      <c r="L58" s="320">
        <v>40644</v>
      </c>
      <c r="M58" t="s">
        <v>1490</v>
      </c>
      <c r="Q58">
        <v>0</v>
      </c>
      <c r="R58">
        <v>576968.15</v>
      </c>
      <c r="S58" t="s">
        <v>1119</v>
      </c>
      <c r="T58" t="s">
        <v>1120</v>
      </c>
      <c r="V58">
        <v>0</v>
      </c>
      <c r="W58" t="s">
        <v>1524</v>
      </c>
      <c r="X58" t="s">
        <v>1525</v>
      </c>
      <c r="Y58" t="s">
        <v>1526</v>
      </c>
      <c r="Z58" t="s">
        <v>1527</v>
      </c>
      <c r="AA58" t="s">
        <v>63</v>
      </c>
      <c r="AD58" t="s">
        <v>63</v>
      </c>
      <c r="AE58" t="s">
        <v>85</v>
      </c>
      <c r="AF58" t="s">
        <v>85</v>
      </c>
      <c r="AG58" t="s">
        <v>63</v>
      </c>
      <c r="AT58" t="s">
        <v>1124</v>
      </c>
      <c r="AU58" t="s">
        <v>1125</v>
      </c>
      <c r="AV58" t="s">
        <v>63</v>
      </c>
      <c r="AW58" t="s">
        <v>1144</v>
      </c>
      <c r="AY58" s="320">
        <v>40667</v>
      </c>
      <c r="AZ58" s="320">
        <v>40667</v>
      </c>
      <c r="BA58" t="s">
        <v>1128</v>
      </c>
      <c r="BB58">
        <v>0</v>
      </c>
      <c r="BF58" t="s">
        <v>1529</v>
      </c>
      <c r="BG58" t="s">
        <v>1530</v>
      </c>
      <c r="BH58" t="s">
        <v>1531</v>
      </c>
      <c r="BI58" t="s">
        <v>1532</v>
      </c>
      <c r="BJ58" t="s">
        <v>1533</v>
      </c>
      <c r="BK58" t="s">
        <v>1534</v>
      </c>
      <c r="BL58" t="s">
        <v>1135</v>
      </c>
      <c r="BM58">
        <v>6</v>
      </c>
      <c r="BN58" t="s">
        <v>1136</v>
      </c>
      <c r="BO58" t="s">
        <v>1137</v>
      </c>
      <c r="BP58" t="s">
        <v>1138</v>
      </c>
      <c r="BQ58">
        <v>6</v>
      </c>
      <c r="BR58" t="s">
        <v>1136</v>
      </c>
      <c r="BS58" t="s">
        <v>1137</v>
      </c>
      <c r="BT58" t="s">
        <v>1752</v>
      </c>
      <c r="BW58">
        <v>0</v>
      </c>
      <c r="BX58">
        <v>0</v>
      </c>
      <c r="BY58" t="s">
        <v>1128</v>
      </c>
      <c r="BZ58" t="s">
        <v>1128</v>
      </c>
      <c r="CA58" t="s">
        <v>1128</v>
      </c>
      <c r="CB58" t="s">
        <v>1128</v>
      </c>
      <c r="CC58" s="320">
        <v>41887</v>
      </c>
      <c r="CD58" s="320">
        <v>40644</v>
      </c>
      <c r="CE58">
        <v>5</v>
      </c>
      <c r="CG58" t="s">
        <v>63</v>
      </c>
    </row>
    <row r="59" spans="1:85" x14ac:dyDescent="0.25">
      <c r="A59" t="s">
        <v>1856</v>
      </c>
      <c r="B59">
        <v>0</v>
      </c>
      <c r="C59">
        <v>0</v>
      </c>
      <c r="D59" t="s">
        <v>1111</v>
      </c>
      <c r="E59" t="s">
        <v>1112</v>
      </c>
      <c r="F59" t="s">
        <v>1370</v>
      </c>
      <c r="G59" t="s">
        <v>1371</v>
      </c>
      <c r="H59" t="s">
        <v>1351</v>
      </c>
      <c r="I59" t="s">
        <v>1352</v>
      </c>
      <c r="K59" t="s">
        <v>1173</v>
      </c>
      <c r="L59" s="320">
        <v>40690</v>
      </c>
      <c r="M59" t="s">
        <v>1490</v>
      </c>
      <c r="Q59">
        <v>0</v>
      </c>
      <c r="R59">
        <v>193321.29</v>
      </c>
      <c r="S59" t="s">
        <v>1119</v>
      </c>
      <c r="T59" t="s">
        <v>1120</v>
      </c>
      <c r="V59">
        <v>0</v>
      </c>
      <c r="W59" t="s">
        <v>1857</v>
      </c>
      <c r="X59" t="s">
        <v>1858</v>
      </c>
      <c r="Y59" t="s">
        <v>1859</v>
      </c>
      <c r="AA59" t="s">
        <v>63</v>
      </c>
      <c r="AD59" t="s">
        <v>63</v>
      </c>
      <c r="AE59" t="s">
        <v>85</v>
      </c>
      <c r="AF59" t="s">
        <v>85</v>
      </c>
      <c r="AG59" t="s">
        <v>63</v>
      </c>
      <c r="AT59" t="s">
        <v>1124</v>
      </c>
      <c r="AU59" t="s">
        <v>1125</v>
      </c>
      <c r="AV59" t="s">
        <v>63</v>
      </c>
      <c r="AW59" t="s">
        <v>1144</v>
      </c>
      <c r="AY59" s="320">
        <v>40697</v>
      </c>
      <c r="AZ59" s="320">
        <v>40697</v>
      </c>
      <c r="BA59" t="s">
        <v>1128</v>
      </c>
      <c r="BB59">
        <v>0</v>
      </c>
      <c r="BF59" t="s">
        <v>1860</v>
      </c>
      <c r="BG59" t="s">
        <v>1861</v>
      </c>
      <c r="BH59" t="s">
        <v>1862</v>
      </c>
      <c r="BI59" t="s">
        <v>1357</v>
      </c>
      <c r="BJ59" t="s">
        <v>1328</v>
      </c>
      <c r="BK59" t="s">
        <v>1358</v>
      </c>
      <c r="BL59" t="s">
        <v>1135</v>
      </c>
      <c r="BM59">
        <v>6</v>
      </c>
      <c r="BN59" t="s">
        <v>1136</v>
      </c>
      <c r="BO59" t="s">
        <v>1137</v>
      </c>
      <c r="BP59" t="s">
        <v>1138</v>
      </c>
      <c r="BQ59">
        <v>6</v>
      </c>
      <c r="BR59" t="s">
        <v>1136</v>
      </c>
      <c r="BS59" t="s">
        <v>1137</v>
      </c>
      <c r="BT59" t="s">
        <v>1370</v>
      </c>
      <c r="BW59">
        <v>0</v>
      </c>
      <c r="BX59">
        <v>0</v>
      </c>
      <c r="BY59" t="s">
        <v>1128</v>
      </c>
      <c r="BZ59" t="s">
        <v>1128</v>
      </c>
      <c r="CA59" t="s">
        <v>1128</v>
      </c>
      <c r="CB59" t="s">
        <v>1128</v>
      </c>
      <c r="CC59" s="320"/>
      <c r="CD59" s="320">
        <v>40690</v>
      </c>
      <c r="CG59" t="s">
        <v>63</v>
      </c>
    </row>
    <row r="60" spans="1:85" x14ac:dyDescent="0.25">
      <c r="A60" t="s">
        <v>1863</v>
      </c>
      <c r="B60">
        <v>0</v>
      </c>
      <c r="C60">
        <v>3</v>
      </c>
      <c r="D60" t="s">
        <v>1111</v>
      </c>
      <c r="E60" t="s">
        <v>1112</v>
      </c>
      <c r="F60" t="s">
        <v>1486</v>
      </c>
      <c r="G60" t="s">
        <v>1487</v>
      </c>
      <c r="H60" t="s">
        <v>1864</v>
      </c>
      <c r="I60" t="s">
        <v>1865</v>
      </c>
      <c r="K60" t="s">
        <v>1396</v>
      </c>
      <c r="L60" s="320">
        <v>40709</v>
      </c>
      <c r="M60" t="s">
        <v>1490</v>
      </c>
      <c r="Q60">
        <v>0</v>
      </c>
      <c r="R60">
        <v>200000</v>
      </c>
      <c r="S60" t="s">
        <v>1119</v>
      </c>
      <c r="T60" t="s">
        <v>1120</v>
      </c>
      <c r="V60">
        <v>0</v>
      </c>
      <c r="W60" t="s">
        <v>1866</v>
      </c>
      <c r="X60" t="s">
        <v>1867</v>
      </c>
      <c r="AA60" t="s">
        <v>63</v>
      </c>
      <c r="AD60" t="s">
        <v>63</v>
      </c>
      <c r="AE60" t="s">
        <v>85</v>
      </c>
      <c r="AF60" t="s">
        <v>63</v>
      </c>
      <c r="AG60" t="s">
        <v>63</v>
      </c>
      <c r="AT60" t="s">
        <v>1124</v>
      </c>
      <c r="AU60" t="s">
        <v>1125</v>
      </c>
      <c r="AV60" t="s">
        <v>63</v>
      </c>
      <c r="AW60" t="s">
        <v>1144</v>
      </c>
      <c r="AY60" s="320">
        <v>40711</v>
      </c>
      <c r="AZ60" s="320">
        <v>40711</v>
      </c>
      <c r="BA60" t="s">
        <v>1128</v>
      </c>
      <c r="BB60">
        <v>0</v>
      </c>
      <c r="BF60" t="s">
        <v>1868</v>
      </c>
      <c r="BG60" t="s">
        <v>1131</v>
      </c>
      <c r="BH60" t="s">
        <v>1131</v>
      </c>
      <c r="BI60" t="s">
        <v>1869</v>
      </c>
      <c r="BK60">
        <v>630090</v>
      </c>
      <c r="BL60" t="s">
        <v>1870</v>
      </c>
      <c r="BM60">
        <v>6</v>
      </c>
      <c r="BN60" t="s">
        <v>1136</v>
      </c>
      <c r="BO60" t="s">
        <v>1137</v>
      </c>
      <c r="BP60" t="s">
        <v>1138</v>
      </c>
      <c r="BQ60">
        <v>6</v>
      </c>
      <c r="BR60" t="s">
        <v>1136</v>
      </c>
      <c r="BS60" t="s">
        <v>1137</v>
      </c>
      <c r="BT60" t="s">
        <v>1514</v>
      </c>
      <c r="BW60">
        <v>0</v>
      </c>
      <c r="BX60">
        <v>0</v>
      </c>
      <c r="BY60" t="s">
        <v>1128</v>
      </c>
      <c r="BZ60" t="s">
        <v>1128</v>
      </c>
      <c r="CA60" t="s">
        <v>1128</v>
      </c>
      <c r="CB60" t="s">
        <v>1128</v>
      </c>
      <c r="CC60" s="320">
        <v>42103</v>
      </c>
      <c r="CD60" s="320">
        <v>40709</v>
      </c>
      <c r="CE60">
        <v>3</v>
      </c>
      <c r="CG60" t="s">
        <v>63</v>
      </c>
    </row>
    <row r="61" spans="1:85" x14ac:dyDescent="0.25">
      <c r="A61" t="s">
        <v>1871</v>
      </c>
      <c r="B61">
        <v>0</v>
      </c>
      <c r="C61">
        <v>5</v>
      </c>
      <c r="D61" t="s">
        <v>1111</v>
      </c>
      <c r="E61" t="s">
        <v>1112</v>
      </c>
      <c r="F61" t="s">
        <v>1486</v>
      </c>
      <c r="G61" t="s">
        <v>1487</v>
      </c>
      <c r="H61" t="s">
        <v>1872</v>
      </c>
      <c r="I61" t="s">
        <v>1873</v>
      </c>
      <c r="K61" t="s">
        <v>1164</v>
      </c>
      <c r="L61" s="320">
        <v>40766</v>
      </c>
      <c r="M61" t="s">
        <v>1490</v>
      </c>
      <c r="Q61">
        <v>0</v>
      </c>
      <c r="R61">
        <v>536478</v>
      </c>
      <c r="S61" t="s">
        <v>1119</v>
      </c>
      <c r="T61" t="s">
        <v>1120</v>
      </c>
      <c r="V61">
        <v>0</v>
      </c>
      <c r="W61" t="s">
        <v>1874</v>
      </c>
      <c r="X61" t="s">
        <v>1571</v>
      </c>
      <c r="Y61" t="s">
        <v>1875</v>
      </c>
      <c r="AA61" t="s">
        <v>63</v>
      </c>
      <c r="AD61" t="s">
        <v>63</v>
      </c>
      <c r="AE61" t="s">
        <v>85</v>
      </c>
      <c r="AF61" t="s">
        <v>85</v>
      </c>
      <c r="AG61" t="s">
        <v>63</v>
      </c>
      <c r="AT61" t="s">
        <v>1124</v>
      </c>
      <c r="AV61" t="s">
        <v>63</v>
      </c>
      <c r="AW61" t="s">
        <v>1144</v>
      </c>
      <c r="AY61" s="320">
        <v>40766</v>
      </c>
      <c r="AZ61" s="320">
        <v>40766</v>
      </c>
      <c r="BA61" t="s">
        <v>1128</v>
      </c>
      <c r="BB61">
        <v>0</v>
      </c>
      <c r="BF61" t="s">
        <v>1876</v>
      </c>
      <c r="BG61" t="s">
        <v>1131</v>
      </c>
      <c r="BH61" t="s">
        <v>1131</v>
      </c>
      <c r="BI61" t="s">
        <v>1877</v>
      </c>
      <c r="BJ61" t="s">
        <v>1133</v>
      </c>
      <c r="BK61">
        <v>23005</v>
      </c>
      <c r="BL61" t="s">
        <v>1135</v>
      </c>
      <c r="BM61">
        <v>6</v>
      </c>
      <c r="BN61" t="s">
        <v>1136</v>
      </c>
      <c r="BO61" t="s">
        <v>1137</v>
      </c>
      <c r="BP61" t="s">
        <v>1138</v>
      </c>
      <c r="BQ61">
        <v>6</v>
      </c>
      <c r="BR61" t="s">
        <v>1136</v>
      </c>
      <c r="BS61" t="s">
        <v>1137</v>
      </c>
      <c r="BT61" t="s">
        <v>1486</v>
      </c>
      <c r="BW61">
        <v>0</v>
      </c>
      <c r="BX61">
        <v>0</v>
      </c>
      <c r="BY61" t="s">
        <v>1128</v>
      </c>
      <c r="BZ61" t="s">
        <v>1128</v>
      </c>
      <c r="CA61" t="s">
        <v>1128</v>
      </c>
      <c r="CB61" t="s">
        <v>1128</v>
      </c>
      <c r="CC61" s="320">
        <v>41375</v>
      </c>
      <c r="CD61" s="320">
        <v>40766</v>
      </c>
      <c r="CE61">
        <v>5</v>
      </c>
      <c r="CG61" t="s">
        <v>63</v>
      </c>
    </row>
    <row r="62" spans="1:85" x14ac:dyDescent="0.25">
      <c r="A62" t="s">
        <v>1878</v>
      </c>
      <c r="B62">
        <v>0</v>
      </c>
      <c r="C62">
        <v>1</v>
      </c>
      <c r="D62" t="s">
        <v>1111</v>
      </c>
      <c r="E62" t="s">
        <v>1112</v>
      </c>
      <c r="F62" t="s">
        <v>1816</v>
      </c>
      <c r="G62" t="s">
        <v>1799</v>
      </c>
      <c r="H62" t="s">
        <v>1879</v>
      </c>
      <c r="I62" t="s">
        <v>1880</v>
      </c>
      <c r="K62" t="s">
        <v>1164</v>
      </c>
      <c r="L62" s="320">
        <v>40778</v>
      </c>
      <c r="M62" t="s">
        <v>1490</v>
      </c>
      <c r="Q62">
        <v>0</v>
      </c>
      <c r="R62">
        <v>164665</v>
      </c>
      <c r="S62" t="s">
        <v>1119</v>
      </c>
      <c r="T62" t="s">
        <v>1120</v>
      </c>
      <c r="V62">
        <v>0</v>
      </c>
      <c r="W62" t="s">
        <v>1881</v>
      </c>
      <c r="X62" t="s">
        <v>1882</v>
      </c>
      <c r="Y62" t="s">
        <v>1883</v>
      </c>
      <c r="AA62" t="s">
        <v>63</v>
      </c>
      <c r="AD62" t="s">
        <v>63</v>
      </c>
      <c r="AE62" t="s">
        <v>85</v>
      </c>
      <c r="AF62" t="s">
        <v>85</v>
      </c>
      <c r="AG62" t="s">
        <v>63</v>
      </c>
      <c r="AT62" t="s">
        <v>1124</v>
      </c>
      <c r="AU62" t="s">
        <v>1125</v>
      </c>
      <c r="AV62" t="s">
        <v>63</v>
      </c>
      <c r="AW62" t="s">
        <v>1144</v>
      </c>
      <c r="AY62" s="320">
        <v>40785</v>
      </c>
      <c r="AZ62" s="320">
        <v>40785</v>
      </c>
      <c r="BA62" t="s">
        <v>1128</v>
      </c>
      <c r="BB62">
        <v>0</v>
      </c>
      <c r="BF62" t="s">
        <v>1884</v>
      </c>
      <c r="BG62" t="s">
        <v>1131</v>
      </c>
      <c r="BH62" t="s">
        <v>1131</v>
      </c>
      <c r="BI62" t="s">
        <v>1711</v>
      </c>
      <c r="BJ62" t="s">
        <v>1133</v>
      </c>
      <c r="BK62">
        <v>23234</v>
      </c>
      <c r="BL62" t="s">
        <v>1135</v>
      </c>
      <c r="BM62">
        <v>6</v>
      </c>
      <c r="BN62" t="s">
        <v>1136</v>
      </c>
      <c r="BO62" t="s">
        <v>1137</v>
      </c>
      <c r="BP62" t="s">
        <v>1138</v>
      </c>
      <c r="BQ62">
        <v>6</v>
      </c>
      <c r="BR62" t="s">
        <v>1136</v>
      </c>
      <c r="BS62" t="s">
        <v>1137</v>
      </c>
      <c r="BT62" t="s">
        <v>1798</v>
      </c>
      <c r="BW62">
        <v>0</v>
      </c>
      <c r="BX62">
        <v>0</v>
      </c>
      <c r="BY62" t="s">
        <v>1128</v>
      </c>
      <c r="BZ62" t="s">
        <v>1128</v>
      </c>
      <c r="CA62" t="s">
        <v>1128</v>
      </c>
      <c r="CB62" t="s">
        <v>1128</v>
      </c>
      <c r="CC62" s="320">
        <v>40785</v>
      </c>
      <c r="CD62" s="320">
        <v>40778</v>
      </c>
      <c r="CE62">
        <v>1</v>
      </c>
      <c r="CG62" t="s">
        <v>63</v>
      </c>
    </row>
    <row r="63" spans="1:85" x14ac:dyDescent="0.25">
      <c r="A63" t="s">
        <v>1885</v>
      </c>
      <c r="B63">
        <v>0</v>
      </c>
      <c r="C63">
        <v>10</v>
      </c>
      <c r="D63" t="s">
        <v>1111</v>
      </c>
      <c r="E63" t="s">
        <v>1112</v>
      </c>
      <c r="F63" t="s">
        <v>1750</v>
      </c>
      <c r="G63" t="s">
        <v>1751</v>
      </c>
      <c r="H63" t="s">
        <v>1886</v>
      </c>
      <c r="I63" t="s">
        <v>1887</v>
      </c>
      <c r="K63" t="s">
        <v>1173</v>
      </c>
      <c r="L63" s="320">
        <v>40813</v>
      </c>
      <c r="M63" t="s">
        <v>1490</v>
      </c>
      <c r="Q63">
        <v>0</v>
      </c>
      <c r="R63">
        <v>899915.71</v>
      </c>
      <c r="S63" t="s">
        <v>1119</v>
      </c>
      <c r="T63" t="s">
        <v>1120</v>
      </c>
      <c r="V63">
        <v>0</v>
      </c>
      <c r="W63" t="s">
        <v>1888</v>
      </c>
      <c r="X63" t="s">
        <v>1889</v>
      </c>
      <c r="Y63" t="s">
        <v>1890</v>
      </c>
      <c r="AA63" t="s">
        <v>63</v>
      </c>
      <c r="AD63" t="s">
        <v>63</v>
      </c>
      <c r="AE63" t="s">
        <v>85</v>
      </c>
      <c r="AF63" t="s">
        <v>85</v>
      </c>
      <c r="AG63" t="s">
        <v>63</v>
      </c>
      <c r="AT63" t="s">
        <v>1124</v>
      </c>
      <c r="AU63" t="s">
        <v>1125</v>
      </c>
      <c r="AV63" t="s">
        <v>63</v>
      </c>
      <c r="AW63" t="s">
        <v>1144</v>
      </c>
      <c r="AY63" s="320">
        <v>40813</v>
      </c>
      <c r="AZ63" s="320">
        <v>40813</v>
      </c>
      <c r="BA63" t="s">
        <v>1128</v>
      </c>
      <c r="BB63">
        <v>0</v>
      </c>
      <c r="BF63" t="s">
        <v>1891</v>
      </c>
      <c r="BG63" t="s">
        <v>1892</v>
      </c>
      <c r="BH63" t="s">
        <v>1131</v>
      </c>
      <c r="BI63" t="s">
        <v>1893</v>
      </c>
      <c r="BJ63" t="s">
        <v>1404</v>
      </c>
      <c r="BK63">
        <v>60510</v>
      </c>
      <c r="BL63" t="s">
        <v>1135</v>
      </c>
      <c r="BM63">
        <v>6</v>
      </c>
      <c r="BN63" t="s">
        <v>1136</v>
      </c>
      <c r="BO63" t="s">
        <v>1137</v>
      </c>
      <c r="BP63" t="s">
        <v>1138</v>
      </c>
      <c r="BQ63">
        <v>6</v>
      </c>
      <c r="BR63" t="s">
        <v>1136</v>
      </c>
      <c r="BS63" t="s">
        <v>1137</v>
      </c>
      <c r="BT63" t="s">
        <v>1752</v>
      </c>
      <c r="BW63">
        <v>0</v>
      </c>
      <c r="BX63">
        <v>0</v>
      </c>
      <c r="BY63" t="s">
        <v>1128</v>
      </c>
      <c r="BZ63" t="s">
        <v>1128</v>
      </c>
      <c r="CA63" t="s">
        <v>1128</v>
      </c>
      <c r="CB63" t="s">
        <v>1128</v>
      </c>
      <c r="CC63" s="320">
        <v>42326</v>
      </c>
      <c r="CD63" s="320">
        <v>40813</v>
      </c>
      <c r="CE63">
        <v>9</v>
      </c>
      <c r="CG63" t="s">
        <v>63</v>
      </c>
    </row>
    <row r="64" spans="1:85" x14ac:dyDescent="0.25">
      <c r="A64" t="s">
        <v>1894</v>
      </c>
      <c r="B64">
        <v>0</v>
      </c>
      <c r="C64">
        <v>4</v>
      </c>
      <c r="D64" t="s">
        <v>1111</v>
      </c>
      <c r="E64" t="s">
        <v>1112</v>
      </c>
      <c r="F64" t="s">
        <v>1798</v>
      </c>
      <c r="G64" t="s">
        <v>1799</v>
      </c>
      <c r="H64" t="s">
        <v>1115</v>
      </c>
      <c r="I64" t="s">
        <v>1116</v>
      </c>
      <c r="K64" t="s">
        <v>1117</v>
      </c>
      <c r="L64" s="320">
        <v>40582</v>
      </c>
      <c r="M64" t="s">
        <v>1490</v>
      </c>
      <c r="Q64">
        <v>0</v>
      </c>
      <c r="R64">
        <v>54712.24</v>
      </c>
      <c r="S64" t="s">
        <v>1119</v>
      </c>
      <c r="T64" t="s">
        <v>1120</v>
      </c>
      <c r="V64">
        <v>0</v>
      </c>
      <c r="W64" t="s">
        <v>1820</v>
      </c>
      <c r="X64" t="s">
        <v>1821</v>
      </c>
      <c r="AA64" t="s">
        <v>63</v>
      </c>
      <c r="AD64" t="s">
        <v>63</v>
      </c>
      <c r="AE64" t="s">
        <v>85</v>
      </c>
      <c r="AF64" t="s">
        <v>85</v>
      </c>
      <c r="AG64" t="s">
        <v>63</v>
      </c>
      <c r="AT64" t="s">
        <v>1124</v>
      </c>
      <c r="AU64" t="s">
        <v>141</v>
      </c>
      <c r="AV64" t="s">
        <v>63</v>
      </c>
      <c r="AW64" t="s">
        <v>1144</v>
      </c>
      <c r="AY64" s="320">
        <v>40493</v>
      </c>
      <c r="AZ64" s="320">
        <v>40493</v>
      </c>
      <c r="BA64" t="s">
        <v>1128</v>
      </c>
      <c r="BB64">
        <v>0</v>
      </c>
      <c r="BF64" t="s">
        <v>1129</v>
      </c>
      <c r="BG64" t="s">
        <v>1130</v>
      </c>
      <c r="BH64" t="s">
        <v>1131</v>
      </c>
      <c r="BI64" t="s">
        <v>1132</v>
      </c>
      <c r="BJ64" t="s">
        <v>1133</v>
      </c>
      <c r="BK64" t="s">
        <v>1134</v>
      </c>
      <c r="BL64" t="s">
        <v>1135</v>
      </c>
      <c r="BM64">
        <v>6</v>
      </c>
      <c r="BN64" t="s">
        <v>1136</v>
      </c>
      <c r="BO64" t="s">
        <v>1137</v>
      </c>
      <c r="BP64" t="s">
        <v>1138</v>
      </c>
      <c r="BQ64">
        <v>6</v>
      </c>
      <c r="BR64" t="s">
        <v>1136</v>
      </c>
      <c r="BS64" t="s">
        <v>1137</v>
      </c>
      <c r="BT64" t="s">
        <v>1798</v>
      </c>
      <c r="BW64">
        <v>0</v>
      </c>
      <c r="BX64">
        <v>0</v>
      </c>
      <c r="BY64" t="s">
        <v>1128</v>
      </c>
      <c r="BZ64" t="s">
        <v>1128</v>
      </c>
      <c r="CA64" t="s">
        <v>1128</v>
      </c>
      <c r="CB64" t="s">
        <v>1128</v>
      </c>
      <c r="CC64" s="320">
        <v>40658</v>
      </c>
      <c r="CD64" s="320">
        <v>40582</v>
      </c>
      <c r="CE64">
        <v>4</v>
      </c>
      <c r="CG64" t="s">
        <v>63</v>
      </c>
    </row>
    <row r="65" spans="1:85" x14ac:dyDescent="0.25">
      <c r="A65" t="s">
        <v>1895</v>
      </c>
      <c r="B65">
        <v>0</v>
      </c>
      <c r="C65">
        <v>7</v>
      </c>
      <c r="D65" t="s">
        <v>1111</v>
      </c>
      <c r="E65" t="s">
        <v>1112</v>
      </c>
      <c r="F65" t="s">
        <v>1816</v>
      </c>
      <c r="G65" t="s">
        <v>1799</v>
      </c>
      <c r="H65" t="s">
        <v>1458</v>
      </c>
      <c r="I65" t="s">
        <v>1459</v>
      </c>
      <c r="K65" t="s">
        <v>1164</v>
      </c>
      <c r="L65" s="320">
        <v>40583</v>
      </c>
      <c r="M65" t="s">
        <v>1490</v>
      </c>
      <c r="Q65">
        <v>0</v>
      </c>
      <c r="R65">
        <v>93100</v>
      </c>
      <c r="S65" t="s">
        <v>1119</v>
      </c>
      <c r="T65" t="s">
        <v>1120</v>
      </c>
      <c r="V65">
        <v>0</v>
      </c>
      <c r="W65" t="s">
        <v>1460</v>
      </c>
      <c r="X65" t="s">
        <v>1461</v>
      </c>
      <c r="Y65" t="s">
        <v>1462</v>
      </c>
      <c r="Z65" t="s">
        <v>1463</v>
      </c>
      <c r="AA65" t="s">
        <v>63</v>
      </c>
      <c r="AD65" t="s">
        <v>63</v>
      </c>
      <c r="AE65" t="s">
        <v>85</v>
      </c>
      <c r="AF65" t="s">
        <v>85</v>
      </c>
      <c r="AG65" t="s">
        <v>63</v>
      </c>
      <c r="AT65" t="s">
        <v>1124</v>
      </c>
      <c r="AU65" t="s">
        <v>1125</v>
      </c>
      <c r="AV65" t="s">
        <v>63</v>
      </c>
      <c r="AW65" t="s">
        <v>1144</v>
      </c>
      <c r="AY65" s="320">
        <v>40585</v>
      </c>
      <c r="AZ65" s="320">
        <v>40585</v>
      </c>
      <c r="BA65" t="s">
        <v>1128</v>
      </c>
      <c r="BB65">
        <v>0</v>
      </c>
      <c r="BF65" t="s">
        <v>1464</v>
      </c>
      <c r="BG65" t="s">
        <v>1131</v>
      </c>
      <c r="BH65" t="s">
        <v>1131</v>
      </c>
      <c r="BI65" t="s">
        <v>1286</v>
      </c>
      <c r="BJ65" t="s">
        <v>1465</v>
      </c>
      <c r="BK65">
        <v>20064</v>
      </c>
      <c r="BL65" t="s">
        <v>1135</v>
      </c>
      <c r="BM65">
        <v>6</v>
      </c>
      <c r="BN65" t="s">
        <v>1136</v>
      </c>
      <c r="BO65" t="s">
        <v>1137</v>
      </c>
      <c r="BP65" t="s">
        <v>1138</v>
      </c>
      <c r="BQ65">
        <v>6</v>
      </c>
      <c r="BR65" t="s">
        <v>1136</v>
      </c>
      <c r="BS65" t="s">
        <v>1137</v>
      </c>
      <c r="BT65" t="s">
        <v>1798</v>
      </c>
      <c r="BW65">
        <v>0</v>
      </c>
      <c r="BX65">
        <v>0</v>
      </c>
      <c r="BY65" t="s">
        <v>1128</v>
      </c>
      <c r="BZ65" t="s">
        <v>1128</v>
      </c>
      <c r="CA65" t="s">
        <v>1128</v>
      </c>
      <c r="CB65" t="s">
        <v>1128</v>
      </c>
      <c r="CC65" s="320">
        <v>41710</v>
      </c>
      <c r="CD65" s="320">
        <v>40583</v>
      </c>
      <c r="CE65">
        <v>7</v>
      </c>
      <c r="CG65" t="s">
        <v>63</v>
      </c>
    </row>
    <row r="66" spans="1:85" x14ac:dyDescent="0.25">
      <c r="A66" t="s">
        <v>1896</v>
      </c>
      <c r="B66">
        <v>0</v>
      </c>
      <c r="C66">
        <v>0</v>
      </c>
      <c r="D66" t="s">
        <v>1111</v>
      </c>
      <c r="E66" t="s">
        <v>1112</v>
      </c>
      <c r="F66" t="s">
        <v>1798</v>
      </c>
      <c r="G66" t="s">
        <v>1799</v>
      </c>
      <c r="H66" t="s">
        <v>1897</v>
      </c>
      <c r="I66" t="s">
        <v>1898</v>
      </c>
      <c r="K66" t="s">
        <v>1164</v>
      </c>
      <c r="L66" s="320">
        <v>40634</v>
      </c>
      <c r="M66" t="s">
        <v>1490</v>
      </c>
      <c r="Q66">
        <v>0</v>
      </c>
      <c r="R66">
        <v>97905.55</v>
      </c>
      <c r="S66" t="s">
        <v>1119</v>
      </c>
      <c r="T66" t="s">
        <v>1120</v>
      </c>
      <c r="V66">
        <v>0</v>
      </c>
      <c r="W66" t="s">
        <v>1899</v>
      </c>
      <c r="X66" t="s">
        <v>1725</v>
      </c>
      <c r="Y66" t="s">
        <v>1900</v>
      </c>
      <c r="Z66" t="s">
        <v>1901</v>
      </c>
      <c r="AA66" t="s">
        <v>63</v>
      </c>
      <c r="AD66" t="s">
        <v>63</v>
      </c>
      <c r="AE66" t="s">
        <v>85</v>
      </c>
      <c r="AF66" t="s">
        <v>85</v>
      </c>
      <c r="AG66" t="s">
        <v>63</v>
      </c>
      <c r="AT66" t="s">
        <v>1124</v>
      </c>
      <c r="AU66" t="s">
        <v>1125</v>
      </c>
      <c r="AV66" t="s">
        <v>63</v>
      </c>
      <c r="AW66" t="s">
        <v>1144</v>
      </c>
      <c r="AY66" s="320">
        <v>40640</v>
      </c>
      <c r="AZ66" s="320">
        <v>40640</v>
      </c>
      <c r="BA66" t="s">
        <v>1128</v>
      </c>
      <c r="BB66">
        <v>0</v>
      </c>
      <c r="BF66" t="s">
        <v>1902</v>
      </c>
      <c r="BG66" t="s">
        <v>1131</v>
      </c>
      <c r="BH66" t="s">
        <v>1131</v>
      </c>
      <c r="BI66" t="s">
        <v>1711</v>
      </c>
      <c r="BJ66" t="s">
        <v>1133</v>
      </c>
      <c r="BK66">
        <v>23230</v>
      </c>
      <c r="BL66" t="s">
        <v>1135</v>
      </c>
      <c r="BM66">
        <v>6</v>
      </c>
      <c r="BN66" t="s">
        <v>1136</v>
      </c>
      <c r="BO66" t="s">
        <v>1137</v>
      </c>
      <c r="BP66" t="s">
        <v>1138</v>
      </c>
      <c r="BQ66">
        <v>6</v>
      </c>
      <c r="BR66" t="s">
        <v>1136</v>
      </c>
      <c r="BS66" t="s">
        <v>1137</v>
      </c>
      <c r="BT66" t="s">
        <v>1798</v>
      </c>
      <c r="BW66">
        <v>0</v>
      </c>
      <c r="BX66">
        <v>0</v>
      </c>
      <c r="BY66" t="s">
        <v>1128</v>
      </c>
      <c r="BZ66" t="s">
        <v>1128</v>
      </c>
      <c r="CA66" t="s">
        <v>1128</v>
      </c>
      <c r="CB66" t="s">
        <v>1128</v>
      </c>
      <c r="CC66" s="320"/>
      <c r="CD66" s="320">
        <v>40634</v>
      </c>
      <c r="CG66" t="s">
        <v>63</v>
      </c>
    </row>
    <row r="67" spans="1:85" x14ac:dyDescent="0.25">
      <c r="A67" t="s">
        <v>1903</v>
      </c>
      <c r="B67">
        <v>0</v>
      </c>
      <c r="C67">
        <v>0</v>
      </c>
      <c r="D67" t="s">
        <v>1111</v>
      </c>
      <c r="E67" t="s">
        <v>1112</v>
      </c>
      <c r="F67" t="s">
        <v>1798</v>
      </c>
      <c r="G67" t="s">
        <v>1799</v>
      </c>
      <c r="H67" t="s">
        <v>1904</v>
      </c>
      <c r="I67" t="s">
        <v>1905</v>
      </c>
      <c r="K67" t="s">
        <v>1164</v>
      </c>
      <c r="L67" s="320">
        <v>40666</v>
      </c>
      <c r="M67" t="s">
        <v>1490</v>
      </c>
      <c r="Q67">
        <v>0</v>
      </c>
      <c r="R67">
        <v>94976</v>
      </c>
      <c r="S67" t="s">
        <v>1119</v>
      </c>
      <c r="T67" t="s">
        <v>1120</v>
      </c>
      <c r="V67">
        <v>0</v>
      </c>
      <c r="W67" t="s">
        <v>1906</v>
      </c>
      <c r="X67" t="s">
        <v>1907</v>
      </c>
      <c r="Y67" t="s">
        <v>1908</v>
      </c>
      <c r="AA67" t="s">
        <v>63</v>
      </c>
      <c r="AD67" t="s">
        <v>63</v>
      </c>
      <c r="AE67" t="s">
        <v>85</v>
      </c>
      <c r="AF67" t="s">
        <v>85</v>
      </c>
      <c r="AG67" t="s">
        <v>63</v>
      </c>
      <c r="AT67" t="s">
        <v>1124</v>
      </c>
      <c r="AU67" t="s">
        <v>1125</v>
      </c>
      <c r="AV67" t="s">
        <v>63</v>
      </c>
      <c r="AW67" t="s">
        <v>1144</v>
      </c>
      <c r="AY67" s="320">
        <v>40681</v>
      </c>
      <c r="AZ67" s="320">
        <v>40681</v>
      </c>
      <c r="BA67" t="s">
        <v>1128</v>
      </c>
      <c r="BB67">
        <v>0</v>
      </c>
      <c r="BF67" t="s">
        <v>1909</v>
      </c>
      <c r="BG67" t="s">
        <v>1131</v>
      </c>
      <c r="BH67" t="s">
        <v>1131</v>
      </c>
      <c r="BI67" t="s">
        <v>1316</v>
      </c>
      <c r="BJ67" t="s">
        <v>1133</v>
      </c>
      <c r="BK67">
        <v>23602</v>
      </c>
      <c r="BL67" t="s">
        <v>1135</v>
      </c>
      <c r="BM67">
        <v>6</v>
      </c>
      <c r="BN67" t="s">
        <v>1136</v>
      </c>
      <c r="BO67" t="s">
        <v>1137</v>
      </c>
      <c r="BP67" t="s">
        <v>1138</v>
      </c>
      <c r="BQ67">
        <v>6</v>
      </c>
      <c r="BR67" t="s">
        <v>1136</v>
      </c>
      <c r="BS67" t="s">
        <v>1137</v>
      </c>
      <c r="BT67" t="s">
        <v>1798</v>
      </c>
      <c r="BW67">
        <v>0</v>
      </c>
      <c r="BX67">
        <v>0</v>
      </c>
      <c r="BY67" t="s">
        <v>1128</v>
      </c>
      <c r="BZ67" t="s">
        <v>1128</v>
      </c>
      <c r="CA67" t="s">
        <v>1128</v>
      </c>
      <c r="CB67" t="s">
        <v>1128</v>
      </c>
      <c r="CD67" s="320">
        <v>40666</v>
      </c>
      <c r="CG67" t="s">
        <v>63</v>
      </c>
    </row>
    <row r="68" spans="1:85" x14ac:dyDescent="0.25">
      <c r="A68" t="s">
        <v>1910</v>
      </c>
      <c r="B68">
        <v>0</v>
      </c>
      <c r="C68">
        <v>0</v>
      </c>
      <c r="D68" t="s">
        <v>1111</v>
      </c>
      <c r="E68" t="s">
        <v>1112</v>
      </c>
      <c r="F68" t="s">
        <v>1486</v>
      </c>
      <c r="G68" t="s">
        <v>1487</v>
      </c>
      <c r="H68" t="s">
        <v>1911</v>
      </c>
      <c r="I68" t="s">
        <v>2475</v>
      </c>
      <c r="K68" t="s">
        <v>1173</v>
      </c>
      <c r="L68" s="320">
        <v>40765</v>
      </c>
      <c r="M68" t="s">
        <v>1490</v>
      </c>
      <c r="Q68">
        <v>0</v>
      </c>
      <c r="R68">
        <v>85470</v>
      </c>
      <c r="S68" t="s">
        <v>1119</v>
      </c>
      <c r="T68" t="s">
        <v>1120</v>
      </c>
      <c r="V68">
        <v>0</v>
      </c>
      <c r="W68" t="s">
        <v>1913</v>
      </c>
      <c r="X68" t="s">
        <v>1138</v>
      </c>
      <c r="Y68" t="s">
        <v>1914</v>
      </c>
      <c r="AA68" t="s">
        <v>63</v>
      </c>
      <c r="AD68" t="s">
        <v>63</v>
      </c>
      <c r="AE68" t="s">
        <v>85</v>
      </c>
      <c r="AF68" t="s">
        <v>85</v>
      </c>
      <c r="AG68" t="s">
        <v>63</v>
      </c>
      <c r="AT68" t="s">
        <v>1124</v>
      </c>
      <c r="AU68" t="s">
        <v>1125</v>
      </c>
      <c r="AV68" t="s">
        <v>63</v>
      </c>
      <c r="AW68" t="s">
        <v>1144</v>
      </c>
      <c r="AY68" s="320">
        <v>40766</v>
      </c>
      <c r="AZ68" s="320">
        <v>40766</v>
      </c>
      <c r="BA68" t="s">
        <v>1128</v>
      </c>
      <c r="BB68">
        <v>0</v>
      </c>
      <c r="BF68" t="s">
        <v>1915</v>
      </c>
      <c r="BG68" t="s">
        <v>1131</v>
      </c>
      <c r="BH68" t="s">
        <v>1131</v>
      </c>
      <c r="BI68" t="s">
        <v>1170</v>
      </c>
      <c r="BJ68" t="s">
        <v>1133</v>
      </c>
      <c r="BK68">
        <v>23661</v>
      </c>
      <c r="BL68" t="s">
        <v>1135</v>
      </c>
      <c r="BM68">
        <v>6</v>
      </c>
      <c r="BN68" t="s">
        <v>1136</v>
      </c>
      <c r="BO68" t="s">
        <v>1137</v>
      </c>
      <c r="BP68" t="s">
        <v>1138</v>
      </c>
      <c r="BQ68">
        <v>6</v>
      </c>
      <c r="BR68" t="s">
        <v>1136</v>
      </c>
      <c r="BS68" t="s">
        <v>1137</v>
      </c>
      <c r="BT68" t="s">
        <v>1486</v>
      </c>
      <c r="BW68">
        <v>0</v>
      </c>
      <c r="BX68">
        <v>0</v>
      </c>
      <c r="BY68" t="s">
        <v>1128</v>
      </c>
      <c r="BZ68" t="s">
        <v>1128</v>
      </c>
      <c r="CA68" t="s">
        <v>1128</v>
      </c>
      <c r="CB68" t="s">
        <v>1128</v>
      </c>
      <c r="CC68" s="320"/>
      <c r="CD68" s="320">
        <v>40765</v>
      </c>
      <c r="CG68" t="s">
        <v>63</v>
      </c>
    </row>
    <row r="69" spans="1:85" x14ac:dyDescent="0.25">
      <c r="A69" t="s">
        <v>1916</v>
      </c>
      <c r="B69">
        <v>0</v>
      </c>
      <c r="C69">
        <v>4</v>
      </c>
      <c r="D69" t="s">
        <v>1111</v>
      </c>
      <c r="E69" t="s">
        <v>1112</v>
      </c>
      <c r="F69" t="s">
        <v>1816</v>
      </c>
      <c r="G69" t="s">
        <v>1799</v>
      </c>
      <c r="H69" t="s">
        <v>1917</v>
      </c>
      <c r="I69" t="s">
        <v>1918</v>
      </c>
      <c r="K69" t="s">
        <v>1173</v>
      </c>
      <c r="L69" s="320">
        <v>40779</v>
      </c>
      <c r="M69" t="s">
        <v>1490</v>
      </c>
      <c r="Q69">
        <v>0</v>
      </c>
      <c r="R69">
        <v>109200</v>
      </c>
      <c r="S69" t="s">
        <v>1119</v>
      </c>
      <c r="T69" t="s">
        <v>1120</v>
      </c>
      <c r="V69">
        <v>0</v>
      </c>
      <c r="W69" t="s">
        <v>1919</v>
      </c>
      <c r="X69" t="s">
        <v>1920</v>
      </c>
      <c r="AA69" t="s">
        <v>63</v>
      </c>
      <c r="AD69" t="s">
        <v>63</v>
      </c>
      <c r="AE69" t="s">
        <v>85</v>
      </c>
      <c r="AF69" t="s">
        <v>85</v>
      </c>
      <c r="AG69" t="s">
        <v>63</v>
      </c>
      <c r="AT69" t="s">
        <v>1124</v>
      </c>
      <c r="AU69" t="s">
        <v>1125</v>
      </c>
      <c r="AV69" t="s">
        <v>63</v>
      </c>
      <c r="AW69" t="s">
        <v>1144</v>
      </c>
      <c r="AY69" s="320">
        <v>40780</v>
      </c>
      <c r="AZ69" s="320">
        <v>40780</v>
      </c>
      <c r="BA69" t="s">
        <v>1128</v>
      </c>
      <c r="BB69">
        <v>0</v>
      </c>
      <c r="BF69" t="s">
        <v>1921</v>
      </c>
      <c r="BG69" t="s">
        <v>1131</v>
      </c>
      <c r="BH69" t="s">
        <v>1131</v>
      </c>
      <c r="BI69" t="s">
        <v>1711</v>
      </c>
      <c r="BJ69" t="s">
        <v>1133</v>
      </c>
      <c r="BK69">
        <v>23230</v>
      </c>
      <c r="BL69" t="s">
        <v>1135</v>
      </c>
      <c r="BM69">
        <v>6</v>
      </c>
      <c r="BN69" t="s">
        <v>1136</v>
      </c>
      <c r="BO69" t="s">
        <v>1137</v>
      </c>
      <c r="BP69" t="s">
        <v>1138</v>
      </c>
      <c r="BQ69">
        <v>6</v>
      </c>
      <c r="BR69" t="s">
        <v>1136</v>
      </c>
      <c r="BS69" t="s">
        <v>1137</v>
      </c>
      <c r="BT69" t="s">
        <v>1798</v>
      </c>
      <c r="BW69">
        <v>0</v>
      </c>
      <c r="BX69">
        <v>0</v>
      </c>
      <c r="BY69" t="s">
        <v>1128</v>
      </c>
      <c r="BZ69" t="s">
        <v>1128</v>
      </c>
      <c r="CA69" t="s">
        <v>1128</v>
      </c>
      <c r="CB69" t="s">
        <v>1128</v>
      </c>
      <c r="CC69" s="320">
        <v>40942</v>
      </c>
      <c r="CD69" s="320">
        <v>40779</v>
      </c>
      <c r="CE69">
        <v>4</v>
      </c>
      <c r="CG69" t="s">
        <v>63</v>
      </c>
    </row>
    <row r="70" spans="1:85" x14ac:dyDescent="0.25">
      <c r="A70" t="s">
        <v>1922</v>
      </c>
      <c r="B70">
        <v>0</v>
      </c>
      <c r="C70">
        <v>1</v>
      </c>
      <c r="D70" t="s">
        <v>1111</v>
      </c>
      <c r="E70" t="s">
        <v>1112</v>
      </c>
      <c r="F70" t="s">
        <v>1486</v>
      </c>
      <c r="G70" t="s">
        <v>1487</v>
      </c>
      <c r="H70" t="s">
        <v>1923</v>
      </c>
      <c r="I70" t="s">
        <v>1924</v>
      </c>
      <c r="K70" t="s">
        <v>1164</v>
      </c>
      <c r="L70" s="320">
        <v>40814</v>
      </c>
      <c r="M70" t="s">
        <v>1490</v>
      </c>
      <c r="Q70">
        <v>0</v>
      </c>
      <c r="R70">
        <v>56930.69</v>
      </c>
      <c r="S70" t="s">
        <v>1119</v>
      </c>
      <c r="T70" t="s">
        <v>1120</v>
      </c>
      <c r="V70">
        <v>0</v>
      </c>
      <c r="W70" t="s">
        <v>1925</v>
      </c>
      <c r="X70" t="s">
        <v>1926</v>
      </c>
      <c r="Y70" t="s">
        <v>1927</v>
      </c>
      <c r="Z70" t="s">
        <v>1928</v>
      </c>
      <c r="AA70" t="s">
        <v>63</v>
      </c>
      <c r="AD70" t="s">
        <v>63</v>
      </c>
      <c r="AE70" t="s">
        <v>85</v>
      </c>
      <c r="AF70" t="s">
        <v>85</v>
      </c>
      <c r="AG70" t="s">
        <v>63</v>
      </c>
      <c r="AT70" t="s">
        <v>1124</v>
      </c>
      <c r="AV70" t="s">
        <v>63</v>
      </c>
      <c r="AW70" t="s">
        <v>1144</v>
      </c>
      <c r="AY70" s="320">
        <v>40815</v>
      </c>
      <c r="AZ70" s="320">
        <v>40815</v>
      </c>
      <c r="BA70" t="s">
        <v>1128</v>
      </c>
      <c r="BB70">
        <v>0</v>
      </c>
      <c r="BF70" t="s">
        <v>1929</v>
      </c>
      <c r="BG70" t="s">
        <v>1930</v>
      </c>
      <c r="BH70" t="s">
        <v>1131</v>
      </c>
      <c r="BI70" t="s">
        <v>1711</v>
      </c>
      <c r="BJ70" t="s">
        <v>1133</v>
      </c>
      <c r="BK70">
        <v>23219</v>
      </c>
      <c r="BL70" t="s">
        <v>1135</v>
      </c>
      <c r="BM70">
        <v>6</v>
      </c>
      <c r="BN70" t="s">
        <v>1136</v>
      </c>
      <c r="BO70" t="s">
        <v>1137</v>
      </c>
      <c r="BP70" t="s">
        <v>1138</v>
      </c>
      <c r="BQ70">
        <v>6</v>
      </c>
      <c r="BR70" t="s">
        <v>1136</v>
      </c>
      <c r="BS70" t="s">
        <v>1137</v>
      </c>
      <c r="BT70" t="s">
        <v>1486</v>
      </c>
      <c r="BW70">
        <v>0</v>
      </c>
      <c r="BX70">
        <v>0</v>
      </c>
      <c r="BY70" t="s">
        <v>1128</v>
      </c>
      <c r="BZ70" t="s">
        <v>1128</v>
      </c>
      <c r="CA70" t="s">
        <v>1128</v>
      </c>
      <c r="CB70" t="s">
        <v>1128</v>
      </c>
      <c r="CC70" s="320">
        <v>40918</v>
      </c>
      <c r="CD70" s="320">
        <v>40814</v>
      </c>
      <c r="CE70">
        <v>1</v>
      </c>
      <c r="CG70" t="s">
        <v>63</v>
      </c>
    </row>
    <row r="71" spans="1:85" x14ac:dyDescent="0.25">
      <c r="A71" t="s">
        <v>1931</v>
      </c>
      <c r="B71">
        <v>0</v>
      </c>
      <c r="C71">
        <v>6</v>
      </c>
      <c r="D71" t="s">
        <v>1111</v>
      </c>
      <c r="E71" t="s">
        <v>1112</v>
      </c>
      <c r="F71" t="s">
        <v>1113</v>
      </c>
      <c r="G71" t="s">
        <v>1114</v>
      </c>
      <c r="H71" t="s">
        <v>1731</v>
      </c>
      <c r="I71" t="s">
        <v>1732</v>
      </c>
      <c r="K71" t="s">
        <v>1164</v>
      </c>
      <c r="L71" s="320">
        <v>40526</v>
      </c>
      <c r="M71" t="s">
        <v>1490</v>
      </c>
      <c r="Q71">
        <v>0</v>
      </c>
      <c r="R71">
        <v>3424260.43</v>
      </c>
      <c r="S71" t="s">
        <v>1733</v>
      </c>
      <c r="T71" t="s">
        <v>1120</v>
      </c>
      <c r="V71">
        <v>0</v>
      </c>
      <c r="W71" t="s">
        <v>1734</v>
      </c>
      <c r="X71" t="s">
        <v>1684</v>
      </c>
      <c r="Y71" t="s">
        <v>1735</v>
      </c>
      <c r="Z71" t="s">
        <v>1736</v>
      </c>
      <c r="AA71" t="s">
        <v>63</v>
      </c>
      <c r="AD71" t="s">
        <v>63</v>
      </c>
      <c r="AE71" t="s">
        <v>85</v>
      </c>
      <c r="AF71" t="s">
        <v>85</v>
      </c>
      <c r="AG71" t="s">
        <v>63</v>
      </c>
      <c r="AT71" t="s">
        <v>1124</v>
      </c>
      <c r="AU71" t="s">
        <v>1125</v>
      </c>
      <c r="AV71" t="s">
        <v>63</v>
      </c>
      <c r="AW71" t="s">
        <v>1144</v>
      </c>
      <c r="AY71" s="320">
        <v>40526</v>
      </c>
      <c r="AZ71" s="320">
        <v>40526</v>
      </c>
      <c r="BA71" t="s">
        <v>1128</v>
      </c>
      <c r="BB71">
        <v>0</v>
      </c>
      <c r="BF71" t="s">
        <v>1737</v>
      </c>
      <c r="BG71" t="s">
        <v>1131</v>
      </c>
      <c r="BH71" t="s">
        <v>1131</v>
      </c>
      <c r="BI71" t="s">
        <v>1738</v>
      </c>
      <c r="BJ71" t="s">
        <v>1133</v>
      </c>
      <c r="BK71">
        <v>23701</v>
      </c>
      <c r="BL71" t="s">
        <v>1135</v>
      </c>
      <c r="BM71">
        <v>6</v>
      </c>
      <c r="BN71" t="s">
        <v>1136</v>
      </c>
      <c r="BO71" t="s">
        <v>1137</v>
      </c>
      <c r="BP71" t="s">
        <v>1138</v>
      </c>
      <c r="BQ71">
        <v>6</v>
      </c>
      <c r="BR71" t="s">
        <v>1136</v>
      </c>
      <c r="BS71" t="s">
        <v>1137</v>
      </c>
      <c r="BT71" t="s">
        <v>1113</v>
      </c>
      <c r="BW71">
        <v>0</v>
      </c>
      <c r="BX71">
        <v>0</v>
      </c>
      <c r="BY71" t="s">
        <v>1128</v>
      </c>
      <c r="BZ71" t="s">
        <v>1128</v>
      </c>
      <c r="CA71" t="s">
        <v>1128</v>
      </c>
      <c r="CB71" t="s">
        <v>1128</v>
      </c>
      <c r="CC71" s="320">
        <v>40925</v>
      </c>
      <c r="CD71" s="320">
        <v>40526</v>
      </c>
      <c r="CE71">
        <v>5</v>
      </c>
      <c r="CG71" t="s">
        <v>63</v>
      </c>
    </row>
    <row r="72" spans="1:85" x14ac:dyDescent="0.25">
      <c r="A72" t="s">
        <v>1932</v>
      </c>
      <c r="B72">
        <v>0</v>
      </c>
      <c r="C72">
        <v>12</v>
      </c>
      <c r="D72" t="s">
        <v>1111</v>
      </c>
      <c r="E72" t="s">
        <v>1112</v>
      </c>
      <c r="F72" t="s">
        <v>1269</v>
      </c>
      <c r="G72" t="s">
        <v>1808</v>
      </c>
      <c r="H72" t="s">
        <v>1115</v>
      </c>
      <c r="I72" t="s">
        <v>1116</v>
      </c>
      <c r="K72" t="s">
        <v>1117</v>
      </c>
      <c r="L72" s="320">
        <v>41827</v>
      </c>
      <c r="M72" t="s">
        <v>1490</v>
      </c>
      <c r="Q72">
        <v>0</v>
      </c>
      <c r="R72">
        <v>250904.53</v>
      </c>
      <c r="S72" t="s">
        <v>1119</v>
      </c>
      <c r="T72" t="s">
        <v>1120</v>
      </c>
      <c r="V72">
        <v>0</v>
      </c>
      <c r="W72" t="s">
        <v>1933</v>
      </c>
      <c r="Y72" t="s">
        <v>1123</v>
      </c>
      <c r="AA72" t="s">
        <v>63</v>
      </c>
      <c r="AD72" t="s">
        <v>63</v>
      </c>
      <c r="AE72" t="s">
        <v>85</v>
      </c>
      <c r="AF72" t="s">
        <v>85</v>
      </c>
      <c r="AG72" t="s">
        <v>63</v>
      </c>
      <c r="AT72" t="s">
        <v>1124</v>
      </c>
      <c r="AU72" t="s">
        <v>141</v>
      </c>
      <c r="AV72" t="s">
        <v>63</v>
      </c>
      <c r="AW72" t="s">
        <v>1144</v>
      </c>
      <c r="AY72" s="320">
        <v>41829</v>
      </c>
      <c r="AZ72" s="320">
        <v>41829</v>
      </c>
      <c r="BA72" t="s">
        <v>1128</v>
      </c>
      <c r="BB72">
        <v>0</v>
      </c>
      <c r="BF72" t="s">
        <v>1129</v>
      </c>
      <c r="BG72" t="s">
        <v>1130</v>
      </c>
      <c r="BH72" t="s">
        <v>1131</v>
      </c>
      <c r="BI72" t="s">
        <v>1132</v>
      </c>
      <c r="BJ72" t="s">
        <v>1133</v>
      </c>
      <c r="BK72" t="s">
        <v>1134</v>
      </c>
      <c r="BL72" t="s">
        <v>1135</v>
      </c>
      <c r="BM72">
        <v>6</v>
      </c>
      <c r="BN72" t="s">
        <v>1136</v>
      </c>
      <c r="BO72" t="s">
        <v>1137</v>
      </c>
      <c r="BP72" t="s">
        <v>1138</v>
      </c>
      <c r="BQ72">
        <v>6</v>
      </c>
      <c r="BR72" t="s">
        <v>1136</v>
      </c>
      <c r="BS72" t="s">
        <v>1137</v>
      </c>
      <c r="BT72" t="s">
        <v>1269</v>
      </c>
      <c r="BW72">
        <v>0</v>
      </c>
      <c r="BX72">
        <v>0</v>
      </c>
      <c r="BY72" t="s">
        <v>1128</v>
      </c>
      <c r="BZ72" t="s">
        <v>1128</v>
      </c>
      <c r="CA72" t="s">
        <v>1128</v>
      </c>
      <c r="CB72" t="s">
        <v>1128</v>
      </c>
      <c r="CC72" s="320">
        <v>42325</v>
      </c>
      <c r="CD72" s="320">
        <v>41827</v>
      </c>
      <c r="CE72">
        <v>12</v>
      </c>
      <c r="CG72" t="s">
        <v>63</v>
      </c>
    </row>
    <row r="73" spans="1:85" x14ac:dyDescent="0.25">
      <c r="A73" t="s">
        <v>1934</v>
      </c>
      <c r="B73">
        <v>0</v>
      </c>
      <c r="C73">
        <v>2</v>
      </c>
      <c r="D73" t="s">
        <v>1111</v>
      </c>
      <c r="E73" t="s">
        <v>1112</v>
      </c>
      <c r="F73" t="s">
        <v>1269</v>
      </c>
      <c r="G73" t="s">
        <v>1808</v>
      </c>
      <c r="H73" t="s">
        <v>1115</v>
      </c>
      <c r="I73" t="s">
        <v>1116</v>
      </c>
      <c r="K73" t="s">
        <v>1117</v>
      </c>
      <c r="L73" s="320">
        <v>41913</v>
      </c>
      <c r="M73" t="s">
        <v>1490</v>
      </c>
      <c r="Q73">
        <v>0</v>
      </c>
      <c r="R73">
        <v>67500</v>
      </c>
      <c r="S73" t="s">
        <v>1119</v>
      </c>
      <c r="T73" t="s">
        <v>1120</v>
      </c>
      <c r="V73">
        <v>0</v>
      </c>
      <c r="AA73" t="s">
        <v>63</v>
      </c>
      <c r="AD73" t="s">
        <v>63</v>
      </c>
      <c r="AE73" t="s">
        <v>85</v>
      </c>
      <c r="AF73" t="s">
        <v>85</v>
      </c>
      <c r="AG73" t="s">
        <v>63</v>
      </c>
      <c r="AT73" t="s">
        <v>1124</v>
      </c>
      <c r="AU73" t="s">
        <v>1125</v>
      </c>
      <c r="AV73" t="s">
        <v>63</v>
      </c>
      <c r="AW73" t="s">
        <v>1144</v>
      </c>
      <c r="AX73" t="s">
        <v>1935</v>
      </c>
      <c r="AY73" s="320">
        <v>42247</v>
      </c>
      <c r="AZ73" s="320">
        <v>42247</v>
      </c>
      <c r="BA73" t="s">
        <v>1128</v>
      </c>
      <c r="BB73">
        <v>0</v>
      </c>
      <c r="BF73" t="s">
        <v>1129</v>
      </c>
      <c r="BG73" t="s">
        <v>1130</v>
      </c>
      <c r="BH73" t="s">
        <v>1131</v>
      </c>
      <c r="BI73" t="s">
        <v>1132</v>
      </c>
      <c r="BJ73" t="s">
        <v>1133</v>
      </c>
      <c r="BK73" t="s">
        <v>1134</v>
      </c>
      <c r="BL73" t="s">
        <v>1135</v>
      </c>
      <c r="BM73">
        <v>6</v>
      </c>
      <c r="BN73" t="s">
        <v>1136</v>
      </c>
      <c r="BO73" t="s">
        <v>1137</v>
      </c>
      <c r="BP73" t="s">
        <v>1138</v>
      </c>
      <c r="BQ73">
        <v>6</v>
      </c>
      <c r="BR73" t="s">
        <v>1136</v>
      </c>
      <c r="BS73" t="s">
        <v>1137</v>
      </c>
      <c r="BT73" t="s">
        <v>1269</v>
      </c>
      <c r="BW73">
        <v>0</v>
      </c>
      <c r="BX73">
        <v>0</v>
      </c>
      <c r="BY73" t="s">
        <v>1128</v>
      </c>
      <c r="BZ73" t="s">
        <v>1128</v>
      </c>
      <c r="CA73" t="s">
        <v>1128</v>
      </c>
      <c r="CB73" t="s">
        <v>1128</v>
      </c>
      <c r="CC73" s="320">
        <v>42088</v>
      </c>
      <c r="CD73" s="320">
        <v>41913</v>
      </c>
      <c r="CE73">
        <v>2</v>
      </c>
      <c r="CG73" t="s">
        <v>63</v>
      </c>
    </row>
    <row r="74" spans="1:85" x14ac:dyDescent="0.25">
      <c r="A74" t="s">
        <v>1936</v>
      </c>
      <c r="B74">
        <v>0</v>
      </c>
      <c r="C74">
        <v>19</v>
      </c>
      <c r="D74" t="s">
        <v>1111</v>
      </c>
      <c r="E74" t="s">
        <v>1112</v>
      </c>
      <c r="F74" t="s">
        <v>1139</v>
      </c>
      <c r="G74" t="s">
        <v>1937</v>
      </c>
      <c r="H74" t="s">
        <v>1115</v>
      </c>
      <c r="I74" t="s">
        <v>1116</v>
      </c>
      <c r="K74" t="s">
        <v>1117</v>
      </c>
      <c r="L74" s="320">
        <v>42220</v>
      </c>
      <c r="M74" t="s">
        <v>1490</v>
      </c>
      <c r="Q74">
        <v>0</v>
      </c>
      <c r="R74">
        <v>298702.93</v>
      </c>
      <c r="S74" t="s">
        <v>1119</v>
      </c>
      <c r="T74" t="s">
        <v>1120</v>
      </c>
      <c r="V74">
        <v>0</v>
      </c>
      <c r="W74" t="s">
        <v>1121</v>
      </c>
      <c r="X74" t="s">
        <v>1122</v>
      </c>
      <c r="Y74" t="s">
        <v>1123</v>
      </c>
      <c r="Z74" t="s">
        <v>1802</v>
      </c>
      <c r="AA74" t="s">
        <v>63</v>
      </c>
      <c r="AD74" t="s">
        <v>63</v>
      </c>
      <c r="AE74" t="s">
        <v>63</v>
      </c>
      <c r="AF74" t="s">
        <v>85</v>
      </c>
      <c r="AG74" t="s">
        <v>63</v>
      </c>
      <c r="AT74" t="s">
        <v>1124</v>
      </c>
      <c r="AU74" t="s">
        <v>141</v>
      </c>
      <c r="AV74" t="s">
        <v>63</v>
      </c>
      <c r="AW74" t="s">
        <v>1144</v>
      </c>
      <c r="AX74" t="s">
        <v>1938</v>
      </c>
      <c r="AY74" s="320">
        <v>42400</v>
      </c>
      <c r="AZ74" s="320">
        <v>42400</v>
      </c>
      <c r="BA74" t="s">
        <v>1128</v>
      </c>
      <c r="BB74">
        <v>0</v>
      </c>
      <c r="BC74">
        <v>356818</v>
      </c>
      <c r="BF74" t="s">
        <v>1129</v>
      </c>
      <c r="BG74" t="s">
        <v>1130</v>
      </c>
      <c r="BH74" t="s">
        <v>1131</v>
      </c>
      <c r="BI74" t="s">
        <v>1132</v>
      </c>
      <c r="BJ74" t="s">
        <v>1133</v>
      </c>
      <c r="BK74" t="s">
        <v>1134</v>
      </c>
      <c r="BL74" t="s">
        <v>1135</v>
      </c>
      <c r="BM74">
        <v>6</v>
      </c>
      <c r="BN74" t="s">
        <v>1136</v>
      </c>
      <c r="BO74" t="s">
        <v>1137</v>
      </c>
      <c r="BP74" t="s">
        <v>1138</v>
      </c>
      <c r="BQ74">
        <v>6</v>
      </c>
      <c r="BR74" t="s">
        <v>1136</v>
      </c>
      <c r="BS74" t="s">
        <v>1137</v>
      </c>
      <c r="BT74" t="s">
        <v>1269</v>
      </c>
      <c r="BW74">
        <v>0</v>
      </c>
      <c r="BX74">
        <v>0</v>
      </c>
      <c r="BY74" t="s">
        <v>1128</v>
      </c>
      <c r="BZ74" t="s">
        <v>1128</v>
      </c>
      <c r="CA74" t="s">
        <v>1128</v>
      </c>
      <c r="CB74" t="s">
        <v>1128</v>
      </c>
      <c r="CC74" s="320">
        <v>42551</v>
      </c>
      <c r="CD74" s="320">
        <v>42220</v>
      </c>
      <c r="CE74">
        <v>19</v>
      </c>
      <c r="CG74" t="s">
        <v>63</v>
      </c>
    </row>
    <row r="75" spans="1:85" x14ac:dyDescent="0.25">
      <c r="A75" t="s">
        <v>1110</v>
      </c>
      <c r="B75">
        <v>0</v>
      </c>
      <c r="C75">
        <v>15</v>
      </c>
      <c r="D75" t="s">
        <v>1111</v>
      </c>
      <c r="E75" t="s">
        <v>1112</v>
      </c>
      <c r="F75" t="s">
        <v>1113</v>
      </c>
      <c r="G75" t="s">
        <v>1114</v>
      </c>
      <c r="H75" t="s">
        <v>1115</v>
      </c>
      <c r="I75" t="s">
        <v>1116</v>
      </c>
      <c r="K75" t="s">
        <v>1117</v>
      </c>
      <c r="L75" s="320">
        <v>42644</v>
      </c>
      <c r="M75" t="s">
        <v>1490</v>
      </c>
      <c r="Q75">
        <v>0</v>
      </c>
      <c r="R75">
        <v>281447.25</v>
      </c>
      <c r="S75" t="s">
        <v>1119</v>
      </c>
      <c r="T75" t="s">
        <v>1120</v>
      </c>
      <c r="V75">
        <v>0</v>
      </c>
      <c r="W75" t="s">
        <v>1121</v>
      </c>
      <c r="X75" t="s">
        <v>1122</v>
      </c>
      <c r="Y75" t="s">
        <v>1123</v>
      </c>
      <c r="AA75" t="s">
        <v>63</v>
      </c>
      <c r="AD75" t="s">
        <v>63</v>
      </c>
      <c r="AE75" t="s">
        <v>85</v>
      </c>
      <c r="AF75" t="s">
        <v>85</v>
      </c>
      <c r="AG75" t="s">
        <v>63</v>
      </c>
      <c r="AT75" t="s">
        <v>1124</v>
      </c>
      <c r="AU75" t="s">
        <v>1125</v>
      </c>
      <c r="AV75" t="s">
        <v>63</v>
      </c>
      <c r="AW75" t="s">
        <v>1126</v>
      </c>
      <c r="AX75" t="s">
        <v>1127</v>
      </c>
      <c r="AY75" s="320">
        <v>42674</v>
      </c>
      <c r="AZ75" s="320">
        <v>42674</v>
      </c>
      <c r="BA75" t="s">
        <v>1128</v>
      </c>
      <c r="BB75">
        <v>0</v>
      </c>
      <c r="BC75">
        <v>366130</v>
      </c>
      <c r="BF75" t="s">
        <v>1129</v>
      </c>
      <c r="BG75" t="s">
        <v>1130</v>
      </c>
      <c r="BH75" t="s">
        <v>1131</v>
      </c>
      <c r="BI75" t="s">
        <v>1132</v>
      </c>
      <c r="BJ75" t="s">
        <v>1133</v>
      </c>
      <c r="BK75" t="s">
        <v>1134</v>
      </c>
      <c r="BL75" t="s">
        <v>1135</v>
      </c>
      <c r="BM75">
        <v>6</v>
      </c>
      <c r="BN75" t="s">
        <v>1136</v>
      </c>
      <c r="BO75" t="s">
        <v>1137</v>
      </c>
      <c r="BP75" t="s">
        <v>1138</v>
      </c>
      <c r="BQ75">
        <v>6</v>
      </c>
      <c r="BR75" t="s">
        <v>1136</v>
      </c>
      <c r="BS75" t="s">
        <v>1137</v>
      </c>
      <c r="BT75" t="s">
        <v>1139</v>
      </c>
      <c r="BW75">
        <v>0</v>
      </c>
      <c r="BX75">
        <v>0</v>
      </c>
      <c r="BY75" t="s">
        <v>1140</v>
      </c>
      <c r="BZ75" t="s">
        <v>1140</v>
      </c>
      <c r="CA75" t="s">
        <v>1140</v>
      </c>
      <c r="CB75" t="s">
        <v>1140</v>
      </c>
      <c r="CC75" s="320">
        <v>43102</v>
      </c>
      <c r="CD75" s="320">
        <v>42682</v>
      </c>
      <c r="CE75">
        <v>15</v>
      </c>
      <c r="CG75" t="s">
        <v>63</v>
      </c>
    </row>
    <row r="76" spans="1:85" x14ac:dyDescent="0.25">
      <c r="A76" t="s">
        <v>1939</v>
      </c>
      <c r="B76">
        <v>0</v>
      </c>
      <c r="C76">
        <v>18</v>
      </c>
      <c r="D76" t="s">
        <v>1111</v>
      </c>
      <c r="E76" t="s">
        <v>1112</v>
      </c>
      <c r="F76" t="s">
        <v>1798</v>
      </c>
      <c r="G76" t="s">
        <v>1799</v>
      </c>
      <c r="H76" t="s">
        <v>1147</v>
      </c>
      <c r="I76" t="s">
        <v>1148</v>
      </c>
      <c r="K76" t="s">
        <v>1117</v>
      </c>
      <c r="L76" s="320">
        <v>40613</v>
      </c>
      <c r="M76" t="s">
        <v>1490</v>
      </c>
      <c r="Q76">
        <v>0</v>
      </c>
      <c r="R76">
        <v>503611.59</v>
      </c>
      <c r="S76" t="s">
        <v>1119</v>
      </c>
      <c r="T76" t="s">
        <v>1120</v>
      </c>
      <c r="V76">
        <v>0</v>
      </c>
      <c r="W76" t="s">
        <v>1468</v>
      </c>
      <c r="X76" t="s">
        <v>1158</v>
      </c>
      <c r="Y76" t="s">
        <v>1152</v>
      </c>
      <c r="Z76" t="s">
        <v>1153</v>
      </c>
      <c r="AA76" t="s">
        <v>63</v>
      </c>
      <c r="AD76" t="s">
        <v>63</v>
      </c>
      <c r="AE76" t="s">
        <v>85</v>
      </c>
      <c r="AF76" t="s">
        <v>85</v>
      </c>
      <c r="AG76" t="s">
        <v>63</v>
      </c>
      <c r="AT76" t="s">
        <v>1124</v>
      </c>
      <c r="AU76" t="s">
        <v>1125</v>
      </c>
      <c r="AV76" t="s">
        <v>63</v>
      </c>
      <c r="AW76" t="s">
        <v>1144</v>
      </c>
      <c r="AY76" s="320">
        <v>40511</v>
      </c>
      <c r="AZ76" s="320">
        <v>40511</v>
      </c>
      <c r="BA76" t="s">
        <v>1128</v>
      </c>
      <c r="BB76">
        <v>0</v>
      </c>
      <c r="BF76" t="s">
        <v>1154</v>
      </c>
      <c r="BG76" t="s">
        <v>1131</v>
      </c>
      <c r="BH76" t="s">
        <v>1131</v>
      </c>
      <c r="BI76" t="s">
        <v>1155</v>
      </c>
      <c r="BJ76" t="s">
        <v>1133</v>
      </c>
      <c r="BK76" t="s">
        <v>1156</v>
      </c>
      <c r="BL76" t="s">
        <v>1135</v>
      </c>
      <c r="BM76">
        <v>6</v>
      </c>
      <c r="BN76" t="s">
        <v>1136</v>
      </c>
      <c r="BO76" t="s">
        <v>1137</v>
      </c>
      <c r="BP76" t="s">
        <v>1138</v>
      </c>
      <c r="BQ76">
        <v>6</v>
      </c>
      <c r="BR76" t="s">
        <v>1136</v>
      </c>
      <c r="BS76" t="s">
        <v>1137</v>
      </c>
      <c r="BT76" t="s">
        <v>1798</v>
      </c>
      <c r="BW76">
        <v>0</v>
      </c>
      <c r="BX76">
        <v>0</v>
      </c>
      <c r="BY76" t="s">
        <v>1128</v>
      </c>
      <c r="BZ76" t="s">
        <v>1128</v>
      </c>
      <c r="CA76" t="s">
        <v>1128</v>
      </c>
      <c r="CB76" t="s">
        <v>1128</v>
      </c>
      <c r="CC76" s="320">
        <v>41150</v>
      </c>
      <c r="CD76" s="320">
        <v>40613</v>
      </c>
      <c r="CE76">
        <v>18</v>
      </c>
      <c r="CG76" t="s">
        <v>63</v>
      </c>
    </row>
    <row r="77" spans="1:85" x14ac:dyDescent="0.25">
      <c r="A77" t="s">
        <v>1940</v>
      </c>
      <c r="B77">
        <v>0</v>
      </c>
      <c r="C77">
        <v>15</v>
      </c>
      <c r="D77" t="s">
        <v>1111</v>
      </c>
      <c r="E77" t="s">
        <v>1112</v>
      </c>
      <c r="F77" t="s">
        <v>1798</v>
      </c>
      <c r="G77" t="s">
        <v>1799</v>
      </c>
      <c r="H77" t="s">
        <v>1115</v>
      </c>
      <c r="I77" t="s">
        <v>1116</v>
      </c>
      <c r="K77" t="s">
        <v>1117</v>
      </c>
      <c r="L77" s="320">
        <v>40575</v>
      </c>
      <c r="M77" t="s">
        <v>1490</v>
      </c>
      <c r="Q77">
        <v>0</v>
      </c>
      <c r="R77">
        <v>1056583.6799999999</v>
      </c>
      <c r="S77" t="s">
        <v>1119</v>
      </c>
      <c r="T77" t="s">
        <v>1120</v>
      </c>
      <c r="V77">
        <v>0</v>
      </c>
      <c r="W77" t="s">
        <v>1820</v>
      </c>
      <c r="X77" t="s">
        <v>1821</v>
      </c>
      <c r="AA77" t="s">
        <v>63</v>
      </c>
      <c r="AD77" t="s">
        <v>63</v>
      </c>
      <c r="AE77" t="s">
        <v>85</v>
      </c>
      <c r="AF77" t="s">
        <v>85</v>
      </c>
      <c r="AG77" t="s">
        <v>63</v>
      </c>
      <c r="AT77" t="s">
        <v>1124</v>
      </c>
      <c r="AU77" t="s">
        <v>141</v>
      </c>
      <c r="AV77" t="s">
        <v>63</v>
      </c>
      <c r="AW77" t="s">
        <v>1144</v>
      </c>
      <c r="AY77" s="320">
        <v>40457</v>
      </c>
      <c r="AZ77" s="320">
        <v>40457</v>
      </c>
      <c r="BA77" t="s">
        <v>1128</v>
      </c>
      <c r="BB77">
        <v>0</v>
      </c>
      <c r="BF77" t="s">
        <v>1129</v>
      </c>
      <c r="BG77" t="s">
        <v>1130</v>
      </c>
      <c r="BH77" t="s">
        <v>1131</v>
      </c>
      <c r="BI77" t="s">
        <v>1132</v>
      </c>
      <c r="BJ77" t="s">
        <v>1133</v>
      </c>
      <c r="BK77" t="s">
        <v>1134</v>
      </c>
      <c r="BL77" t="s">
        <v>1135</v>
      </c>
      <c r="BM77">
        <v>6</v>
      </c>
      <c r="BN77" t="s">
        <v>1136</v>
      </c>
      <c r="BO77" t="s">
        <v>1137</v>
      </c>
      <c r="BP77" t="s">
        <v>1138</v>
      </c>
      <c r="BQ77">
        <v>6</v>
      </c>
      <c r="BR77" t="s">
        <v>1136</v>
      </c>
      <c r="BS77" t="s">
        <v>1137</v>
      </c>
      <c r="BT77" t="s">
        <v>1798</v>
      </c>
      <c r="BW77">
        <v>0</v>
      </c>
      <c r="BX77">
        <v>0</v>
      </c>
      <c r="BY77" t="s">
        <v>1128</v>
      </c>
      <c r="BZ77" t="s">
        <v>1128</v>
      </c>
      <c r="CA77" t="s">
        <v>1128</v>
      </c>
      <c r="CB77" t="s">
        <v>1128</v>
      </c>
      <c r="CC77" s="320">
        <v>41180</v>
      </c>
      <c r="CD77" s="320">
        <v>40575</v>
      </c>
      <c r="CE77">
        <v>14</v>
      </c>
      <c r="CG77" t="s">
        <v>63</v>
      </c>
    </row>
    <row r="78" spans="1:85" x14ac:dyDescent="0.25">
      <c r="A78" t="s">
        <v>1941</v>
      </c>
      <c r="B78">
        <v>0</v>
      </c>
      <c r="C78">
        <v>18</v>
      </c>
      <c r="D78" t="s">
        <v>1111</v>
      </c>
      <c r="E78" t="s">
        <v>1112</v>
      </c>
      <c r="F78" t="s">
        <v>1798</v>
      </c>
      <c r="G78" t="s">
        <v>1799</v>
      </c>
      <c r="H78" t="s">
        <v>1162</v>
      </c>
      <c r="I78" t="s">
        <v>1163</v>
      </c>
      <c r="K78" t="s">
        <v>1117</v>
      </c>
      <c r="L78" s="320">
        <v>40575</v>
      </c>
      <c r="M78" t="s">
        <v>1490</v>
      </c>
      <c r="Q78">
        <v>0</v>
      </c>
      <c r="R78">
        <v>388322.53</v>
      </c>
      <c r="S78" t="s">
        <v>1119</v>
      </c>
      <c r="T78" t="s">
        <v>1120</v>
      </c>
      <c r="V78">
        <v>0</v>
      </c>
      <c r="W78" t="s">
        <v>1165</v>
      </c>
      <c r="X78" t="s">
        <v>1166</v>
      </c>
      <c r="Y78" t="s">
        <v>1942</v>
      </c>
      <c r="Z78" t="s">
        <v>1943</v>
      </c>
      <c r="AA78" t="s">
        <v>63</v>
      </c>
      <c r="AD78" t="s">
        <v>63</v>
      </c>
      <c r="AE78" t="s">
        <v>85</v>
      </c>
      <c r="AF78" t="s">
        <v>85</v>
      </c>
      <c r="AG78" t="s">
        <v>63</v>
      </c>
      <c r="AT78" t="s">
        <v>1124</v>
      </c>
      <c r="AU78" t="s">
        <v>141</v>
      </c>
      <c r="AV78" t="s">
        <v>63</v>
      </c>
      <c r="AW78" t="s">
        <v>1144</v>
      </c>
      <c r="AY78" s="320">
        <v>40458</v>
      </c>
      <c r="AZ78" s="320">
        <v>40458</v>
      </c>
      <c r="BA78" t="s">
        <v>1128</v>
      </c>
      <c r="BB78">
        <v>0</v>
      </c>
      <c r="BF78" t="s">
        <v>1475</v>
      </c>
      <c r="BG78" t="s">
        <v>1131</v>
      </c>
      <c r="BH78" t="s">
        <v>1131</v>
      </c>
      <c r="BI78" t="s">
        <v>1170</v>
      </c>
      <c r="BJ78" t="s">
        <v>1133</v>
      </c>
      <c r="BK78">
        <v>23668</v>
      </c>
      <c r="BL78" t="s">
        <v>1135</v>
      </c>
      <c r="BM78">
        <v>6</v>
      </c>
      <c r="BN78" t="s">
        <v>1136</v>
      </c>
      <c r="BO78" t="s">
        <v>1137</v>
      </c>
      <c r="BP78" t="s">
        <v>1138</v>
      </c>
      <c r="BQ78">
        <v>6</v>
      </c>
      <c r="BR78" t="s">
        <v>1136</v>
      </c>
      <c r="BS78" t="s">
        <v>1137</v>
      </c>
      <c r="BT78" t="s">
        <v>1798</v>
      </c>
      <c r="BW78">
        <v>0</v>
      </c>
      <c r="BX78">
        <v>0</v>
      </c>
      <c r="BY78" t="s">
        <v>1128</v>
      </c>
      <c r="BZ78" t="s">
        <v>1128</v>
      </c>
      <c r="CA78" t="s">
        <v>1128</v>
      </c>
      <c r="CB78" t="s">
        <v>1128</v>
      </c>
      <c r="CC78" s="320">
        <v>41051</v>
      </c>
      <c r="CD78" s="320">
        <v>40575</v>
      </c>
      <c r="CE78">
        <v>18</v>
      </c>
      <c r="CG78" t="s">
        <v>63</v>
      </c>
    </row>
    <row r="79" spans="1:85" x14ac:dyDescent="0.25">
      <c r="A79" t="s">
        <v>1944</v>
      </c>
      <c r="B79">
        <v>0</v>
      </c>
      <c r="C79">
        <v>14</v>
      </c>
      <c r="D79" t="s">
        <v>1111</v>
      </c>
      <c r="E79" t="s">
        <v>1112</v>
      </c>
      <c r="F79" t="s">
        <v>1269</v>
      </c>
      <c r="G79" t="s">
        <v>1808</v>
      </c>
      <c r="H79" t="s">
        <v>1945</v>
      </c>
      <c r="I79" t="s">
        <v>1946</v>
      </c>
      <c r="K79" t="s">
        <v>1250</v>
      </c>
      <c r="L79" s="320">
        <v>41548</v>
      </c>
      <c r="M79" t="s">
        <v>1490</v>
      </c>
      <c r="Q79">
        <v>0</v>
      </c>
      <c r="R79">
        <v>127684.47</v>
      </c>
      <c r="S79" t="s">
        <v>1947</v>
      </c>
      <c r="T79" t="s">
        <v>141</v>
      </c>
      <c r="V79">
        <v>0</v>
      </c>
      <c r="X79" t="s">
        <v>1948</v>
      </c>
      <c r="AA79" t="s">
        <v>63</v>
      </c>
      <c r="AD79" t="s">
        <v>63</v>
      </c>
      <c r="AE79" t="s">
        <v>85</v>
      </c>
      <c r="AF79" t="s">
        <v>85</v>
      </c>
      <c r="AG79" t="s">
        <v>63</v>
      </c>
      <c r="AT79" t="s">
        <v>1124</v>
      </c>
      <c r="AU79" t="s">
        <v>141</v>
      </c>
      <c r="AV79" t="s">
        <v>63</v>
      </c>
      <c r="AW79" t="s">
        <v>1144</v>
      </c>
      <c r="AY79" s="320">
        <v>41550</v>
      </c>
      <c r="AZ79" s="320">
        <v>41550</v>
      </c>
      <c r="BA79" t="s">
        <v>1128</v>
      </c>
      <c r="BB79">
        <v>0</v>
      </c>
      <c r="BF79" t="s">
        <v>1949</v>
      </c>
      <c r="BG79" t="s">
        <v>1950</v>
      </c>
      <c r="BH79" t="s">
        <v>1951</v>
      </c>
      <c r="BI79" t="s">
        <v>1952</v>
      </c>
      <c r="BJ79" t="s">
        <v>1953</v>
      </c>
      <c r="BK79" t="s">
        <v>1954</v>
      </c>
      <c r="BL79" t="s">
        <v>1135</v>
      </c>
      <c r="BM79">
        <v>6</v>
      </c>
      <c r="BN79" t="s">
        <v>1136</v>
      </c>
      <c r="BO79" t="s">
        <v>1137</v>
      </c>
      <c r="BP79" t="s">
        <v>1138</v>
      </c>
      <c r="BQ79">
        <v>6</v>
      </c>
      <c r="BR79" t="s">
        <v>1136</v>
      </c>
      <c r="BS79" t="s">
        <v>1137</v>
      </c>
      <c r="BT79" t="s">
        <v>1269</v>
      </c>
      <c r="BW79">
        <v>0</v>
      </c>
      <c r="BX79">
        <v>0</v>
      </c>
      <c r="BY79" t="s">
        <v>1128</v>
      </c>
      <c r="BZ79" t="s">
        <v>1128</v>
      </c>
      <c r="CA79" t="s">
        <v>1128</v>
      </c>
      <c r="CB79" t="s">
        <v>1128</v>
      </c>
      <c r="CC79" s="320">
        <v>42277</v>
      </c>
      <c r="CD79" s="320">
        <v>41548</v>
      </c>
      <c r="CE79">
        <v>14</v>
      </c>
      <c r="CG79" t="s">
        <v>63</v>
      </c>
    </row>
    <row r="80" spans="1:85" x14ac:dyDescent="0.25">
      <c r="A80" t="s">
        <v>1955</v>
      </c>
      <c r="B80">
        <v>0</v>
      </c>
      <c r="C80">
        <v>1</v>
      </c>
      <c r="D80" t="s">
        <v>1111</v>
      </c>
      <c r="E80" t="s">
        <v>1112</v>
      </c>
      <c r="F80" t="s">
        <v>1113</v>
      </c>
      <c r="G80" t="s">
        <v>1114</v>
      </c>
      <c r="H80" t="s">
        <v>1956</v>
      </c>
      <c r="I80" t="s">
        <v>1957</v>
      </c>
      <c r="K80" t="s">
        <v>1164</v>
      </c>
      <c r="L80" s="320">
        <v>40822</v>
      </c>
      <c r="M80" t="s">
        <v>1490</v>
      </c>
      <c r="Q80">
        <v>0</v>
      </c>
      <c r="R80">
        <v>130202.99</v>
      </c>
      <c r="S80" t="s">
        <v>1119</v>
      </c>
      <c r="T80" t="s">
        <v>1120</v>
      </c>
      <c r="V80">
        <v>0</v>
      </c>
      <c r="W80" t="s">
        <v>1958</v>
      </c>
      <c r="Y80" t="s">
        <v>1959</v>
      </c>
      <c r="Z80" t="s">
        <v>1960</v>
      </c>
      <c r="AA80" t="s">
        <v>63</v>
      </c>
      <c r="AD80" t="s">
        <v>63</v>
      </c>
      <c r="AE80" t="s">
        <v>85</v>
      </c>
      <c r="AF80" t="s">
        <v>85</v>
      </c>
      <c r="AG80" t="s">
        <v>63</v>
      </c>
      <c r="AT80" t="s">
        <v>1124</v>
      </c>
      <c r="AU80" t="s">
        <v>141</v>
      </c>
      <c r="AV80" t="s">
        <v>63</v>
      </c>
      <c r="AW80" t="s">
        <v>1144</v>
      </c>
      <c r="AY80" s="320">
        <v>40941</v>
      </c>
      <c r="AZ80" s="320">
        <v>40941</v>
      </c>
      <c r="BA80" t="s">
        <v>1128</v>
      </c>
      <c r="BB80">
        <v>0</v>
      </c>
      <c r="BF80" t="s">
        <v>1961</v>
      </c>
      <c r="BG80" t="s">
        <v>1962</v>
      </c>
      <c r="BH80" t="s">
        <v>1131</v>
      </c>
      <c r="BI80" t="s">
        <v>1316</v>
      </c>
      <c r="BJ80" t="s">
        <v>1133</v>
      </c>
      <c r="BK80">
        <v>23606</v>
      </c>
      <c r="BL80" t="s">
        <v>1135</v>
      </c>
      <c r="BM80">
        <v>6</v>
      </c>
      <c r="BN80" t="s">
        <v>1136</v>
      </c>
      <c r="BO80" t="s">
        <v>1137</v>
      </c>
      <c r="BP80" t="s">
        <v>1138</v>
      </c>
      <c r="BQ80">
        <v>6</v>
      </c>
      <c r="BR80" t="s">
        <v>1136</v>
      </c>
      <c r="BS80" t="s">
        <v>1137</v>
      </c>
      <c r="BT80" t="s">
        <v>1113</v>
      </c>
      <c r="BW80">
        <v>0</v>
      </c>
      <c r="BX80">
        <v>0</v>
      </c>
      <c r="BY80" t="s">
        <v>1128</v>
      </c>
      <c r="BZ80" t="s">
        <v>1128</v>
      </c>
      <c r="CA80" t="s">
        <v>1128</v>
      </c>
      <c r="CB80" t="s">
        <v>1128</v>
      </c>
      <c r="CC80" s="320">
        <v>40941</v>
      </c>
      <c r="CD80" s="320">
        <v>40822</v>
      </c>
      <c r="CG80" t="s">
        <v>63</v>
      </c>
    </row>
    <row r="81" spans="1:85" x14ac:dyDescent="0.25">
      <c r="A81" t="s">
        <v>1963</v>
      </c>
      <c r="B81">
        <v>0</v>
      </c>
      <c r="C81">
        <v>1</v>
      </c>
      <c r="D81" t="s">
        <v>1111</v>
      </c>
      <c r="E81" t="s">
        <v>1112</v>
      </c>
      <c r="F81" t="s">
        <v>1499</v>
      </c>
      <c r="G81" t="s">
        <v>1500</v>
      </c>
      <c r="H81" t="s">
        <v>1964</v>
      </c>
      <c r="I81" t="s">
        <v>1965</v>
      </c>
      <c r="K81" t="s">
        <v>1164</v>
      </c>
      <c r="L81" s="320">
        <v>40854</v>
      </c>
      <c r="M81" t="s">
        <v>1490</v>
      </c>
      <c r="Q81">
        <v>0</v>
      </c>
      <c r="R81">
        <v>203451.9</v>
      </c>
      <c r="S81" t="s">
        <v>1119</v>
      </c>
      <c r="T81" t="s">
        <v>1120</v>
      </c>
      <c r="V81">
        <v>0</v>
      </c>
      <c r="W81" t="s">
        <v>1966</v>
      </c>
      <c r="X81" t="s">
        <v>1967</v>
      </c>
      <c r="Y81" t="s">
        <v>1968</v>
      </c>
      <c r="Z81" t="s">
        <v>1969</v>
      </c>
      <c r="AA81" t="s">
        <v>63</v>
      </c>
      <c r="AD81" t="s">
        <v>63</v>
      </c>
      <c r="AE81" t="s">
        <v>85</v>
      </c>
      <c r="AF81" t="s">
        <v>85</v>
      </c>
      <c r="AG81" t="s">
        <v>63</v>
      </c>
      <c r="AT81" t="s">
        <v>1124</v>
      </c>
      <c r="AU81" t="s">
        <v>1125</v>
      </c>
      <c r="AV81" t="s">
        <v>63</v>
      </c>
      <c r="AW81" t="s">
        <v>1144</v>
      </c>
      <c r="AY81" s="320">
        <v>40868</v>
      </c>
      <c r="AZ81" s="320">
        <v>40868</v>
      </c>
      <c r="BA81" t="s">
        <v>1128</v>
      </c>
      <c r="BB81">
        <v>0</v>
      </c>
      <c r="BF81" t="s">
        <v>1970</v>
      </c>
      <c r="BG81" t="s">
        <v>1131</v>
      </c>
      <c r="BH81" t="s">
        <v>1131</v>
      </c>
      <c r="BI81" t="s">
        <v>1971</v>
      </c>
      <c r="BJ81" t="s">
        <v>1281</v>
      </c>
      <c r="BK81">
        <v>44050</v>
      </c>
      <c r="BL81" t="s">
        <v>1135</v>
      </c>
      <c r="BM81">
        <v>6</v>
      </c>
      <c r="BN81" t="s">
        <v>1136</v>
      </c>
      <c r="BO81" t="s">
        <v>1137</v>
      </c>
      <c r="BP81" t="s">
        <v>1138</v>
      </c>
      <c r="BQ81">
        <v>6</v>
      </c>
      <c r="BR81" t="s">
        <v>1136</v>
      </c>
      <c r="BS81" t="s">
        <v>1137</v>
      </c>
      <c r="BT81" t="s">
        <v>1514</v>
      </c>
      <c r="BW81">
        <v>0</v>
      </c>
      <c r="BX81">
        <v>0</v>
      </c>
      <c r="BY81" t="s">
        <v>1128</v>
      </c>
      <c r="BZ81" t="s">
        <v>1128</v>
      </c>
      <c r="CA81" t="s">
        <v>1128</v>
      </c>
      <c r="CB81" t="s">
        <v>1128</v>
      </c>
      <c r="CC81" s="320">
        <v>40912</v>
      </c>
      <c r="CD81" s="320">
        <v>40854</v>
      </c>
      <c r="CE81">
        <v>1</v>
      </c>
      <c r="CG81" t="s">
        <v>63</v>
      </c>
    </row>
    <row r="82" spans="1:85" x14ac:dyDescent="0.25">
      <c r="A82" t="s">
        <v>1972</v>
      </c>
      <c r="B82">
        <v>0</v>
      </c>
      <c r="C82">
        <v>2</v>
      </c>
      <c r="D82" t="s">
        <v>1111</v>
      </c>
      <c r="E82" t="s">
        <v>1112</v>
      </c>
      <c r="F82" t="s">
        <v>1973</v>
      </c>
      <c r="G82" t="s">
        <v>1974</v>
      </c>
      <c r="H82" t="s">
        <v>1975</v>
      </c>
      <c r="I82" t="s">
        <v>1976</v>
      </c>
      <c r="K82" t="s">
        <v>1164</v>
      </c>
      <c r="L82" s="320">
        <v>40877</v>
      </c>
      <c r="M82" t="s">
        <v>1490</v>
      </c>
      <c r="Q82">
        <v>0</v>
      </c>
      <c r="R82">
        <v>231780</v>
      </c>
      <c r="S82" t="s">
        <v>1119</v>
      </c>
      <c r="T82" t="s">
        <v>1120</v>
      </c>
      <c r="V82">
        <v>0</v>
      </c>
      <c r="W82" t="s">
        <v>1977</v>
      </c>
      <c r="X82" t="s">
        <v>1847</v>
      </c>
      <c r="Y82" t="s">
        <v>1978</v>
      </c>
      <c r="Z82" t="s">
        <v>1979</v>
      </c>
      <c r="AA82" t="s">
        <v>63</v>
      </c>
      <c r="AD82" t="s">
        <v>63</v>
      </c>
      <c r="AE82" t="s">
        <v>85</v>
      </c>
      <c r="AF82" t="s">
        <v>85</v>
      </c>
      <c r="AG82" t="s">
        <v>63</v>
      </c>
      <c r="AT82" t="s">
        <v>1124</v>
      </c>
      <c r="AU82" t="s">
        <v>1125</v>
      </c>
      <c r="AV82" t="s">
        <v>63</v>
      </c>
      <c r="AW82" t="s">
        <v>1144</v>
      </c>
      <c r="AX82" t="s">
        <v>1980</v>
      </c>
      <c r="AY82" s="320">
        <v>40939</v>
      </c>
      <c r="AZ82" s="320">
        <v>40939</v>
      </c>
      <c r="BA82" t="s">
        <v>1128</v>
      </c>
      <c r="BB82">
        <v>0</v>
      </c>
      <c r="BC82">
        <v>311745</v>
      </c>
      <c r="BF82" t="s">
        <v>1981</v>
      </c>
      <c r="BG82" t="s">
        <v>1131</v>
      </c>
      <c r="BH82" t="s">
        <v>1131</v>
      </c>
      <c r="BI82" t="s">
        <v>1982</v>
      </c>
      <c r="BJ82" t="s">
        <v>1328</v>
      </c>
      <c r="BK82">
        <v>1746</v>
      </c>
      <c r="BL82" t="s">
        <v>1135</v>
      </c>
      <c r="BM82">
        <v>6</v>
      </c>
      <c r="BN82" t="s">
        <v>1136</v>
      </c>
      <c r="BO82" t="s">
        <v>1137</v>
      </c>
      <c r="BP82" t="s">
        <v>1138</v>
      </c>
      <c r="BQ82">
        <v>6</v>
      </c>
      <c r="BR82" t="s">
        <v>1136</v>
      </c>
      <c r="BS82" t="s">
        <v>1137</v>
      </c>
      <c r="BT82" t="s">
        <v>1983</v>
      </c>
      <c r="BW82">
        <v>0</v>
      </c>
      <c r="BX82">
        <v>0</v>
      </c>
      <c r="BY82" t="s">
        <v>1128</v>
      </c>
      <c r="BZ82" t="s">
        <v>1128</v>
      </c>
      <c r="CA82" t="s">
        <v>1128</v>
      </c>
      <c r="CB82" t="s">
        <v>1128</v>
      </c>
      <c r="CC82" s="320">
        <v>41023</v>
      </c>
      <c r="CD82" s="320">
        <v>40877</v>
      </c>
      <c r="CE82">
        <v>2</v>
      </c>
      <c r="CG82" t="s">
        <v>63</v>
      </c>
    </row>
    <row r="83" spans="1:85" x14ac:dyDescent="0.25">
      <c r="A83" t="s">
        <v>1984</v>
      </c>
      <c r="B83">
        <v>0</v>
      </c>
      <c r="C83">
        <v>0</v>
      </c>
      <c r="D83" t="s">
        <v>1111</v>
      </c>
      <c r="E83" t="s">
        <v>1112</v>
      </c>
      <c r="F83" t="s">
        <v>1370</v>
      </c>
      <c r="G83" t="s">
        <v>1371</v>
      </c>
      <c r="H83" t="s">
        <v>1351</v>
      </c>
      <c r="I83" t="s">
        <v>1352</v>
      </c>
      <c r="K83" t="s">
        <v>1173</v>
      </c>
      <c r="L83" s="320">
        <v>40919</v>
      </c>
      <c r="M83" t="s">
        <v>1655</v>
      </c>
      <c r="Q83">
        <v>0</v>
      </c>
      <c r="R83">
        <v>69883.98</v>
      </c>
      <c r="S83" t="s">
        <v>1119</v>
      </c>
      <c r="T83" t="s">
        <v>1120</v>
      </c>
      <c r="V83">
        <v>0</v>
      </c>
      <c r="W83" t="s">
        <v>1985</v>
      </c>
      <c r="Y83" t="s">
        <v>1986</v>
      </c>
      <c r="AA83" t="s">
        <v>63</v>
      </c>
      <c r="AD83" t="s">
        <v>63</v>
      </c>
      <c r="AE83" t="s">
        <v>85</v>
      </c>
      <c r="AF83" t="s">
        <v>85</v>
      </c>
      <c r="AG83" t="s">
        <v>63</v>
      </c>
      <c r="AT83" t="s">
        <v>1124</v>
      </c>
      <c r="AU83" t="s">
        <v>1125</v>
      </c>
      <c r="AV83" t="s">
        <v>63</v>
      </c>
      <c r="AW83" t="s">
        <v>1144</v>
      </c>
      <c r="AY83" s="320">
        <v>40925</v>
      </c>
      <c r="AZ83" s="320">
        <v>40925</v>
      </c>
      <c r="BA83" t="s">
        <v>1128</v>
      </c>
      <c r="BB83">
        <v>0</v>
      </c>
      <c r="BF83" t="s">
        <v>1860</v>
      </c>
      <c r="BG83" t="s">
        <v>1861</v>
      </c>
      <c r="BH83" t="s">
        <v>1862</v>
      </c>
      <c r="BI83" t="s">
        <v>1357</v>
      </c>
      <c r="BJ83" t="s">
        <v>1328</v>
      </c>
      <c r="BK83" t="s">
        <v>1358</v>
      </c>
      <c r="BL83" t="s">
        <v>1135</v>
      </c>
      <c r="BM83">
        <v>6</v>
      </c>
      <c r="BN83" t="s">
        <v>1136</v>
      </c>
      <c r="BO83" t="s">
        <v>1137</v>
      </c>
      <c r="BP83" t="s">
        <v>1138</v>
      </c>
      <c r="BQ83">
        <v>6</v>
      </c>
      <c r="BR83" t="s">
        <v>1136</v>
      </c>
      <c r="BS83" t="s">
        <v>1137</v>
      </c>
      <c r="BT83" t="s">
        <v>1370</v>
      </c>
      <c r="BW83">
        <v>0</v>
      </c>
      <c r="BX83">
        <v>0</v>
      </c>
      <c r="BY83" t="s">
        <v>1128</v>
      </c>
      <c r="BZ83" t="s">
        <v>1128</v>
      </c>
      <c r="CA83" t="s">
        <v>1128</v>
      </c>
      <c r="CB83" t="s">
        <v>1128</v>
      </c>
      <c r="CD83" s="320">
        <v>40919</v>
      </c>
      <c r="CG83" t="s">
        <v>63</v>
      </c>
    </row>
    <row r="84" spans="1:85" x14ac:dyDescent="0.25">
      <c r="A84" t="s">
        <v>1987</v>
      </c>
      <c r="B84">
        <v>0</v>
      </c>
      <c r="C84">
        <v>4</v>
      </c>
      <c r="D84" t="s">
        <v>1111</v>
      </c>
      <c r="E84" t="s">
        <v>1112</v>
      </c>
      <c r="F84" t="s">
        <v>1113</v>
      </c>
      <c r="G84" t="s">
        <v>1114</v>
      </c>
      <c r="H84" t="s">
        <v>1988</v>
      </c>
      <c r="I84" t="s">
        <v>1989</v>
      </c>
      <c r="K84" t="s">
        <v>1164</v>
      </c>
      <c r="L84" s="320">
        <v>40913</v>
      </c>
      <c r="M84" t="s">
        <v>1490</v>
      </c>
      <c r="Q84">
        <v>0</v>
      </c>
      <c r="R84">
        <v>163164</v>
      </c>
      <c r="S84" t="s">
        <v>1119</v>
      </c>
      <c r="T84" t="s">
        <v>1120</v>
      </c>
      <c r="V84">
        <v>0</v>
      </c>
      <c r="W84" t="s">
        <v>1990</v>
      </c>
      <c r="X84" t="s">
        <v>1991</v>
      </c>
      <c r="Y84" t="s">
        <v>1992</v>
      </c>
      <c r="AA84" t="s">
        <v>63</v>
      </c>
      <c r="AD84" t="s">
        <v>63</v>
      </c>
      <c r="AE84" t="s">
        <v>85</v>
      </c>
      <c r="AF84" t="s">
        <v>85</v>
      </c>
      <c r="AG84" t="s">
        <v>63</v>
      </c>
      <c r="AT84" t="s">
        <v>1124</v>
      </c>
      <c r="AU84" t="s">
        <v>1125</v>
      </c>
      <c r="AV84" t="s">
        <v>63</v>
      </c>
      <c r="AW84" t="s">
        <v>1144</v>
      </c>
      <c r="AY84" s="320">
        <v>40913</v>
      </c>
      <c r="AZ84" s="320">
        <v>40913</v>
      </c>
      <c r="BA84" t="s">
        <v>1128</v>
      </c>
      <c r="BB84">
        <v>0</v>
      </c>
      <c r="BF84" t="s">
        <v>1993</v>
      </c>
      <c r="BG84" t="s">
        <v>1131</v>
      </c>
      <c r="BH84" t="s">
        <v>1131</v>
      </c>
      <c r="BI84" t="s">
        <v>1994</v>
      </c>
      <c r="BJ84" t="s">
        <v>1404</v>
      </c>
      <c r="BK84">
        <v>60638</v>
      </c>
      <c r="BL84" t="s">
        <v>1135</v>
      </c>
      <c r="BM84">
        <v>6</v>
      </c>
      <c r="BN84" t="s">
        <v>1136</v>
      </c>
      <c r="BO84" t="s">
        <v>1137</v>
      </c>
      <c r="BP84" t="s">
        <v>1138</v>
      </c>
      <c r="BQ84">
        <v>6</v>
      </c>
      <c r="BR84" t="s">
        <v>1136</v>
      </c>
      <c r="BS84" t="s">
        <v>1137</v>
      </c>
      <c r="BT84" t="s">
        <v>1113</v>
      </c>
      <c r="BW84">
        <v>0</v>
      </c>
      <c r="BX84">
        <v>0</v>
      </c>
      <c r="BY84" t="s">
        <v>1128</v>
      </c>
      <c r="BZ84" t="s">
        <v>1128</v>
      </c>
      <c r="CA84" t="s">
        <v>1128</v>
      </c>
      <c r="CB84" t="s">
        <v>1128</v>
      </c>
      <c r="CC84" s="320">
        <v>41052</v>
      </c>
      <c r="CD84" s="320">
        <v>40913</v>
      </c>
      <c r="CE84">
        <v>3</v>
      </c>
      <c r="CG84" t="s">
        <v>63</v>
      </c>
    </row>
    <row r="85" spans="1:85" x14ac:dyDescent="0.25">
      <c r="A85" t="s">
        <v>1995</v>
      </c>
      <c r="B85">
        <v>0</v>
      </c>
      <c r="C85">
        <v>14</v>
      </c>
      <c r="D85" t="s">
        <v>1111</v>
      </c>
      <c r="E85" t="s">
        <v>1112</v>
      </c>
      <c r="F85" t="s">
        <v>1113</v>
      </c>
      <c r="G85" t="s">
        <v>1114</v>
      </c>
      <c r="H85" t="s">
        <v>1996</v>
      </c>
      <c r="I85" t="s">
        <v>1997</v>
      </c>
      <c r="K85" t="s">
        <v>1164</v>
      </c>
      <c r="L85" s="320">
        <v>41044</v>
      </c>
      <c r="M85" t="s">
        <v>1490</v>
      </c>
      <c r="Q85">
        <v>0</v>
      </c>
      <c r="R85">
        <v>2289579.5499999998</v>
      </c>
      <c r="S85" t="s">
        <v>1119</v>
      </c>
      <c r="T85" t="s">
        <v>1120</v>
      </c>
      <c r="V85">
        <v>0</v>
      </c>
      <c r="W85" t="s">
        <v>1998</v>
      </c>
      <c r="Y85" t="s">
        <v>1999</v>
      </c>
      <c r="AA85" t="s">
        <v>63</v>
      </c>
      <c r="AD85" t="s">
        <v>63</v>
      </c>
      <c r="AE85" t="s">
        <v>85</v>
      </c>
      <c r="AF85" t="s">
        <v>63</v>
      </c>
      <c r="AG85" t="s">
        <v>63</v>
      </c>
      <c r="AT85" t="s">
        <v>1124</v>
      </c>
      <c r="AU85" t="s">
        <v>141</v>
      </c>
      <c r="AV85" t="s">
        <v>63</v>
      </c>
      <c r="AW85" t="s">
        <v>1144</v>
      </c>
      <c r="AY85" s="320">
        <v>41044</v>
      </c>
      <c r="AZ85" s="320">
        <v>41044</v>
      </c>
      <c r="BA85" t="s">
        <v>1128</v>
      </c>
      <c r="BB85">
        <v>0</v>
      </c>
      <c r="BF85" t="s">
        <v>2000</v>
      </c>
      <c r="BG85" t="s">
        <v>2001</v>
      </c>
      <c r="BH85" t="s">
        <v>1131</v>
      </c>
      <c r="BI85" t="s">
        <v>1316</v>
      </c>
      <c r="BJ85" t="s">
        <v>1133</v>
      </c>
      <c r="BK85" t="s">
        <v>2002</v>
      </c>
      <c r="BL85" t="s">
        <v>1135</v>
      </c>
      <c r="BM85">
        <v>6</v>
      </c>
      <c r="BN85" t="s">
        <v>1136</v>
      </c>
      <c r="BO85" t="s">
        <v>1137</v>
      </c>
      <c r="BP85" t="s">
        <v>1138</v>
      </c>
      <c r="BQ85">
        <v>6</v>
      </c>
      <c r="BR85" t="s">
        <v>1136</v>
      </c>
      <c r="BS85" t="s">
        <v>1137</v>
      </c>
      <c r="BT85" t="s">
        <v>1113</v>
      </c>
      <c r="BW85">
        <v>0</v>
      </c>
      <c r="BX85">
        <v>0</v>
      </c>
      <c r="BY85" t="s">
        <v>1128</v>
      </c>
      <c r="BZ85" t="s">
        <v>1128</v>
      </c>
      <c r="CA85" t="s">
        <v>1128</v>
      </c>
      <c r="CB85" t="s">
        <v>1128</v>
      </c>
      <c r="CC85" s="320">
        <v>41520</v>
      </c>
      <c r="CD85" s="320">
        <v>41044</v>
      </c>
      <c r="CE85">
        <v>13</v>
      </c>
      <c r="CG85" t="s">
        <v>63</v>
      </c>
    </row>
    <row r="86" spans="1:85" x14ac:dyDescent="0.25">
      <c r="A86" t="s">
        <v>2003</v>
      </c>
      <c r="B86">
        <v>0</v>
      </c>
      <c r="C86">
        <v>2</v>
      </c>
      <c r="D86" t="s">
        <v>1111</v>
      </c>
      <c r="E86" t="s">
        <v>1112</v>
      </c>
      <c r="F86" t="s">
        <v>1197</v>
      </c>
      <c r="G86" t="s">
        <v>1198</v>
      </c>
      <c r="H86" t="s">
        <v>2004</v>
      </c>
      <c r="I86" t="s">
        <v>2005</v>
      </c>
      <c r="K86" t="s">
        <v>1164</v>
      </c>
      <c r="L86" s="320">
        <v>41051</v>
      </c>
      <c r="M86" t="s">
        <v>1490</v>
      </c>
      <c r="Q86">
        <v>0</v>
      </c>
      <c r="R86">
        <v>227521</v>
      </c>
      <c r="S86" t="s">
        <v>1119</v>
      </c>
      <c r="T86" t="s">
        <v>1120</v>
      </c>
      <c r="V86">
        <v>0</v>
      </c>
      <c r="W86" t="s">
        <v>2006</v>
      </c>
      <c r="X86" t="s">
        <v>2007</v>
      </c>
      <c r="Y86" t="s">
        <v>2008</v>
      </c>
      <c r="Z86" t="s">
        <v>2009</v>
      </c>
      <c r="AA86" t="s">
        <v>63</v>
      </c>
      <c r="AD86" t="s">
        <v>63</v>
      </c>
      <c r="AE86" t="s">
        <v>85</v>
      </c>
      <c r="AF86" t="s">
        <v>85</v>
      </c>
      <c r="AG86" t="s">
        <v>63</v>
      </c>
      <c r="AT86" t="s">
        <v>1124</v>
      </c>
      <c r="AU86" t="s">
        <v>141</v>
      </c>
      <c r="AV86" t="s">
        <v>63</v>
      </c>
      <c r="AW86" t="s">
        <v>1144</v>
      </c>
      <c r="AY86" s="320">
        <v>41059</v>
      </c>
      <c r="AZ86" s="320">
        <v>41059</v>
      </c>
      <c r="BA86" t="s">
        <v>1128</v>
      </c>
      <c r="BB86">
        <v>0</v>
      </c>
      <c r="BF86" t="s">
        <v>2010</v>
      </c>
      <c r="BG86" t="s">
        <v>1131</v>
      </c>
      <c r="BH86" t="s">
        <v>1131</v>
      </c>
      <c r="BI86" t="s">
        <v>1316</v>
      </c>
      <c r="BJ86" t="s">
        <v>1133</v>
      </c>
      <c r="BK86">
        <v>23606</v>
      </c>
      <c r="BL86" t="s">
        <v>1135</v>
      </c>
      <c r="BM86">
        <v>6</v>
      </c>
      <c r="BN86" t="s">
        <v>1136</v>
      </c>
      <c r="BO86" t="s">
        <v>1137</v>
      </c>
      <c r="BP86" t="s">
        <v>1138</v>
      </c>
      <c r="BQ86">
        <v>6</v>
      </c>
      <c r="BR86" t="s">
        <v>1136</v>
      </c>
      <c r="BS86" t="s">
        <v>1137</v>
      </c>
      <c r="BT86" t="s">
        <v>1197</v>
      </c>
      <c r="BW86">
        <v>0</v>
      </c>
      <c r="BX86">
        <v>0</v>
      </c>
      <c r="BY86" t="s">
        <v>1128</v>
      </c>
      <c r="BZ86" t="s">
        <v>1128</v>
      </c>
      <c r="CA86" t="s">
        <v>1128</v>
      </c>
      <c r="CB86" t="s">
        <v>1128</v>
      </c>
      <c r="CC86" s="320">
        <v>41136</v>
      </c>
      <c r="CD86" s="320">
        <v>41051</v>
      </c>
      <c r="CE86">
        <v>2</v>
      </c>
      <c r="CG86" t="s">
        <v>63</v>
      </c>
    </row>
    <row r="87" spans="1:85" x14ac:dyDescent="0.25">
      <c r="A87" t="s">
        <v>2011</v>
      </c>
      <c r="B87">
        <v>0</v>
      </c>
      <c r="C87">
        <v>8</v>
      </c>
      <c r="D87" t="s">
        <v>1111</v>
      </c>
      <c r="E87" t="s">
        <v>1112</v>
      </c>
      <c r="F87" t="s">
        <v>1499</v>
      </c>
      <c r="G87" t="s">
        <v>1500</v>
      </c>
      <c r="H87" t="s">
        <v>2012</v>
      </c>
      <c r="I87" t="s">
        <v>2013</v>
      </c>
      <c r="K87" t="s">
        <v>1173</v>
      </c>
      <c r="L87" s="320">
        <v>41129</v>
      </c>
      <c r="M87" t="s">
        <v>1490</v>
      </c>
      <c r="Q87">
        <v>0</v>
      </c>
      <c r="R87">
        <v>969484.67</v>
      </c>
      <c r="S87" t="s">
        <v>1707</v>
      </c>
      <c r="T87" t="s">
        <v>1120</v>
      </c>
      <c r="V87">
        <v>0</v>
      </c>
      <c r="W87" t="s">
        <v>2014</v>
      </c>
      <c r="X87" t="s">
        <v>2015</v>
      </c>
      <c r="Y87" t="s">
        <v>2016</v>
      </c>
      <c r="AA87" t="s">
        <v>63</v>
      </c>
      <c r="AD87" t="s">
        <v>63</v>
      </c>
      <c r="AE87" t="s">
        <v>85</v>
      </c>
      <c r="AF87" t="s">
        <v>85</v>
      </c>
      <c r="AG87" t="s">
        <v>63</v>
      </c>
      <c r="AT87" t="s">
        <v>1124</v>
      </c>
      <c r="AU87" t="s">
        <v>1125</v>
      </c>
      <c r="AV87" t="s">
        <v>63</v>
      </c>
      <c r="AW87" t="s">
        <v>1144</v>
      </c>
      <c r="AY87" s="320">
        <v>41156</v>
      </c>
      <c r="AZ87" s="320">
        <v>41156</v>
      </c>
      <c r="BA87" t="s">
        <v>1128</v>
      </c>
      <c r="BB87">
        <v>0</v>
      </c>
      <c r="BF87" t="s">
        <v>2017</v>
      </c>
      <c r="BG87" t="s">
        <v>1131</v>
      </c>
      <c r="BH87" t="s">
        <v>1131</v>
      </c>
      <c r="BI87" t="s">
        <v>1170</v>
      </c>
      <c r="BJ87" t="s">
        <v>1133</v>
      </c>
      <c r="BK87">
        <v>23661</v>
      </c>
      <c r="BL87" t="s">
        <v>1135</v>
      </c>
      <c r="BM87">
        <v>6</v>
      </c>
      <c r="BN87" t="s">
        <v>1136</v>
      </c>
      <c r="BO87" t="s">
        <v>1137</v>
      </c>
      <c r="BP87" t="s">
        <v>1138</v>
      </c>
      <c r="BQ87">
        <v>6</v>
      </c>
      <c r="BR87" t="s">
        <v>1136</v>
      </c>
      <c r="BS87" t="s">
        <v>1137</v>
      </c>
      <c r="BT87" t="s">
        <v>1514</v>
      </c>
      <c r="BW87">
        <v>0</v>
      </c>
      <c r="BX87">
        <v>0</v>
      </c>
      <c r="BY87" t="s">
        <v>1128</v>
      </c>
      <c r="BZ87" t="s">
        <v>1128</v>
      </c>
      <c r="CA87" t="s">
        <v>1128</v>
      </c>
      <c r="CB87" t="s">
        <v>1128</v>
      </c>
      <c r="CC87" s="320">
        <v>41527</v>
      </c>
      <c r="CD87" s="320">
        <v>41129</v>
      </c>
      <c r="CE87">
        <v>8</v>
      </c>
      <c r="CG87" t="s">
        <v>63</v>
      </c>
    </row>
    <row r="88" spans="1:85" x14ac:dyDescent="0.25">
      <c r="A88" t="s">
        <v>2018</v>
      </c>
      <c r="B88">
        <v>0</v>
      </c>
      <c r="C88">
        <v>14</v>
      </c>
      <c r="D88" t="s">
        <v>1111</v>
      </c>
      <c r="E88" t="s">
        <v>1112</v>
      </c>
      <c r="F88" t="s">
        <v>1113</v>
      </c>
      <c r="G88" t="s">
        <v>1114</v>
      </c>
      <c r="H88" t="s">
        <v>2019</v>
      </c>
      <c r="I88" t="s">
        <v>2020</v>
      </c>
      <c r="K88" t="s">
        <v>1173</v>
      </c>
      <c r="L88" s="320">
        <v>41102</v>
      </c>
      <c r="M88" t="s">
        <v>1490</v>
      </c>
      <c r="Q88">
        <v>0</v>
      </c>
      <c r="R88">
        <v>284304</v>
      </c>
      <c r="S88" t="s">
        <v>1119</v>
      </c>
      <c r="T88" t="s">
        <v>1120</v>
      </c>
      <c r="V88">
        <v>0</v>
      </c>
      <c r="W88" t="s">
        <v>2021</v>
      </c>
      <c r="X88" t="s">
        <v>1907</v>
      </c>
      <c r="Y88" t="s">
        <v>2022</v>
      </c>
      <c r="Z88" t="s">
        <v>2023</v>
      </c>
      <c r="AA88" t="s">
        <v>63</v>
      </c>
      <c r="AD88" t="s">
        <v>63</v>
      </c>
      <c r="AE88" t="s">
        <v>85</v>
      </c>
      <c r="AF88" t="s">
        <v>63</v>
      </c>
      <c r="AG88" t="s">
        <v>63</v>
      </c>
      <c r="AT88" t="s">
        <v>1124</v>
      </c>
      <c r="AU88" t="s">
        <v>141</v>
      </c>
      <c r="AV88" t="s">
        <v>63</v>
      </c>
      <c r="AW88" t="s">
        <v>1144</v>
      </c>
      <c r="AY88" s="320">
        <v>41102</v>
      </c>
      <c r="AZ88" s="320">
        <v>41102</v>
      </c>
      <c r="BA88" t="s">
        <v>1128</v>
      </c>
      <c r="BB88">
        <v>0</v>
      </c>
      <c r="BF88" t="s">
        <v>2024</v>
      </c>
      <c r="BG88" t="s">
        <v>1131</v>
      </c>
      <c r="BH88" t="s">
        <v>1131</v>
      </c>
      <c r="BI88" t="s">
        <v>1738</v>
      </c>
      <c r="BJ88" t="s">
        <v>1133</v>
      </c>
      <c r="BK88">
        <v>23707</v>
      </c>
      <c r="BL88" t="s">
        <v>1135</v>
      </c>
      <c r="BM88">
        <v>6</v>
      </c>
      <c r="BN88" t="s">
        <v>1136</v>
      </c>
      <c r="BO88" t="s">
        <v>1137</v>
      </c>
      <c r="BP88" t="s">
        <v>1138</v>
      </c>
      <c r="BQ88">
        <v>6</v>
      </c>
      <c r="BR88" t="s">
        <v>1136</v>
      </c>
      <c r="BS88" t="s">
        <v>1137</v>
      </c>
      <c r="BT88" t="s">
        <v>1113</v>
      </c>
      <c r="BW88">
        <v>0</v>
      </c>
      <c r="BX88">
        <v>0</v>
      </c>
      <c r="BY88" t="s">
        <v>1128</v>
      </c>
      <c r="BZ88" t="s">
        <v>1128</v>
      </c>
      <c r="CA88" t="s">
        <v>1128</v>
      </c>
      <c r="CB88" t="s">
        <v>1128</v>
      </c>
      <c r="CC88" s="320">
        <v>41542</v>
      </c>
      <c r="CD88" s="320">
        <v>41102</v>
      </c>
      <c r="CE88">
        <v>14</v>
      </c>
      <c r="CG88" t="s">
        <v>63</v>
      </c>
    </row>
    <row r="89" spans="1:85" x14ac:dyDescent="0.25">
      <c r="A89" t="s">
        <v>2025</v>
      </c>
      <c r="B89">
        <v>0</v>
      </c>
      <c r="C89">
        <v>5</v>
      </c>
      <c r="D89" t="s">
        <v>1111</v>
      </c>
      <c r="E89" t="s">
        <v>1112</v>
      </c>
      <c r="F89" t="s">
        <v>1499</v>
      </c>
      <c r="G89" t="s">
        <v>1500</v>
      </c>
      <c r="H89" t="s">
        <v>1964</v>
      </c>
      <c r="I89" t="s">
        <v>1965</v>
      </c>
      <c r="K89" t="s">
        <v>1164</v>
      </c>
      <c r="L89" s="320">
        <v>41164</v>
      </c>
      <c r="M89" t="s">
        <v>1490</v>
      </c>
      <c r="Q89">
        <v>0</v>
      </c>
      <c r="R89">
        <v>465072.03</v>
      </c>
      <c r="S89" t="s">
        <v>1119</v>
      </c>
      <c r="T89" t="s">
        <v>1120</v>
      </c>
      <c r="V89">
        <v>0</v>
      </c>
      <c r="W89" t="s">
        <v>1966</v>
      </c>
      <c r="X89" t="s">
        <v>1967</v>
      </c>
      <c r="Y89" t="s">
        <v>2026</v>
      </c>
      <c r="AA89" t="s">
        <v>63</v>
      </c>
      <c r="AD89" t="s">
        <v>63</v>
      </c>
      <c r="AE89" t="s">
        <v>85</v>
      </c>
      <c r="AF89" t="s">
        <v>85</v>
      </c>
      <c r="AG89" t="s">
        <v>63</v>
      </c>
      <c r="AT89" t="s">
        <v>1124</v>
      </c>
      <c r="AU89" t="s">
        <v>1125</v>
      </c>
      <c r="AV89" t="s">
        <v>63</v>
      </c>
      <c r="AW89" t="s">
        <v>1144</v>
      </c>
      <c r="AY89" s="320">
        <v>41164</v>
      </c>
      <c r="AZ89" s="320">
        <v>41164</v>
      </c>
      <c r="BA89" t="s">
        <v>1128</v>
      </c>
      <c r="BB89">
        <v>0</v>
      </c>
      <c r="BF89" t="s">
        <v>1970</v>
      </c>
      <c r="BG89" t="s">
        <v>1131</v>
      </c>
      <c r="BH89" t="s">
        <v>1131</v>
      </c>
      <c r="BI89" t="s">
        <v>1971</v>
      </c>
      <c r="BJ89" t="s">
        <v>1281</v>
      </c>
      <c r="BK89">
        <v>44050</v>
      </c>
      <c r="BL89" t="s">
        <v>1135</v>
      </c>
      <c r="BM89">
        <v>6</v>
      </c>
      <c r="BN89" t="s">
        <v>1136</v>
      </c>
      <c r="BO89" t="s">
        <v>1137</v>
      </c>
      <c r="BP89" t="s">
        <v>1138</v>
      </c>
      <c r="BQ89">
        <v>6</v>
      </c>
      <c r="BR89" t="s">
        <v>1136</v>
      </c>
      <c r="BS89" t="s">
        <v>1137</v>
      </c>
      <c r="BT89" t="s">
        <v>1514</v>
      </c>
      <c r="BW89">
        <v>0</v>
      </c>
      <c r="BX89">
        <v>0</v>
      </c>
      <c r="BY89" t="s">
        <v>1128</v>
      </c>
      <c r="BZ89" t="s">
        <v>1128</v>
      </c>
      <c r="CA89" t="s">
        <v>1128</v>
      </c>
      <c r="CB89" t="s">
        <v>1128</v>
      </c>
      <c r="CC89" s="320">
        <v>41292</v>
      </c>
      <c r="CD89" s="320">
        <v>41164</v>
      </c>
      <c r="CE89">
        <v>5</v>
      </c>
      <c r="CG89" t="s">
        <v>63</v>
      </c>
    </row>
    <row r="90" spans="1:85" x14ac:dyDescent="0.25">
      <c r="A90" t="s">
        <v>2027</v>
      </c>
      <c r="B90">
        <v>0</v>
      </c>
      <c r="C90">
        <v>4</v>
      </c>
      <c r="D90" t="s">
        <v>1111</v>
      </c>
      <c r="E90" t="s">
        <v>1112</v>
      </c>
      <c r="F90" t="s">
        <v>1370</v>
      </c>
      <c r="G90" t="s">
        <v>1371</v>
      </c>
      <c r="H90" t="s">
        <v>1458</v>
      </c>
      <c r="I90" t="s">
        <v>1459</v>
      </c>
      <c r="K90" t="s">
        <v>1164</v>
      </c>
      <c r="L90" s="320">
        <v>41162</v>
      </c>
      <c r="M90" t="s">
        <v>1490</v>
      </c>
      <c r="Q90">
        <v>0</v>
      </c>
      <c r="R90">
        <v>61328.76</v>
      </c>
      <c r="S90" t="s">
        <v>1119</v>
      </c>
      <c r="T90" t="s">
        <v>1120</v>
      </c>
      <c r="V90">
        <v>0</v>
      </c>
      <c r="W90" t="s">
        <v>1460</v>
      </c>
      <c r="X90" t="s">
        <v>1461</v>
      </c>
      <c r="Y90" t="s">
        <v>1462</v>
      </c>
      <c r="Z90" t="s">
        <v>1463</v>
      </c>
      <c r="AA90" t="s">
        <v>63</v>
      </c>
      <c r="AD90" t="s">
        <v>63</v>
      </c>
      <c r="AE90" t="s">
        <v>85</v>
      </c>
      <c r="AF90" t="s">
        <v>85</v>
      </c>
      <c r="AG90" t="s">
        <v>63</v>
      </c>
      <c r="AT90" t="s">
        <v>1124</v>
      </c>
      <c r="AU90" t="s">
        <v>1125</v>
      </c>
      <c r="AV90" t="s">
        <v>63</v>
      </c>
      <c r="AW90" t="s">
        <v>1144</v>
      </c>
      <c r="AY90" s="320">
        <v>41162</v>
      </c>
      <c r="AZ90" s="320">
        <v>41162</v>
      </c>
      <c r="BA90" t="s">
        <v>1128</v>
      </c>
      <c r="BB90">
        <v>0</v>
      </c>
      <c r="BF90" t="s">
        <v>1464</v>
      </c>
      <c r="BG90" t="s">
        <v>1131</v>
      </c>
      <c r="BH90" t="s">
        <v>1131</v>
      </c>
      <c r="BI90" t="s">
        <v>1286</v>
      </c>
      <c r="BJ90" t="s">
        <v>1465</v>
      </c>
      <c r="BK90">
        <v>20064</v>
      </c>
      <c r="BL90" t="s">
        <v>1135</v>
      </c>
      <c r="BM90">
        <v>6</v>
      </c>
      <c r="BN90" t="s">
        <v>1136</v>
      </c>
      <c r="BO90" t="s">
        <v>1137</v>
      </c>
      <c r="BP90" t="s">
        <v>1138</v>
      </c>
      <c r="BQ90">
        <v>6</v>
      </c>
      <c r="BR90" t="s">
        <v>1136</v>
      </c>
      <c r="BS90" t="s">
        <v>1137</v>
      </c>
      <c r="BT90" t="s">
        <v>1514</v>
      </c>
      <c r="BW90">
        <v>0</v>
      </c>
      <c r="BX90">
        <v>0</v>
      </c>
      <c r="BY90" t="s">
        <v>1128</v>
      </c>
      <c r="BZ90" t="s">
        <v>1128</v>
      </c>
      <c r="CA90" t="s">
        <v>1128</v>
      </c>
      <c r="CB90" t="s">
        <v>1128</v>
      </c>
      <c r="CC90" s="320">
        <v>41502</v>
      </c>
      <c r="CD90" s="320">
        <v>41162</v>
      </c>
      <c r="CE90">
        <v>4</v>
      </c>
      <c r="CG90" t="s">
        <v>63</v>
      </c>
    </row>
    <row r="91" spans="1:85" x14ac:dyDescent="0.25">
      <c r="A91" t="s">
        <v>2028</v>
      </c>
      <c r="B91">
        <v>0</v>
      </c>
      <c r="C91">
        <v>5</v>
      </c>
      <c r="D91" t="s">
        <v>1111</v>
      </c>
      <c r="E91" t="s">
        <v>1112</v>
      </c>
      <c r="F91" t="s">
        <v>1113</v>
      </c>
      <c r="G91" t="s">
        <v>1114</v>
      </c>
      <c r="H91" t="s">
        <v>1879</v>
      </c>
      <c r="I91" t="s">
        <v>1880</v>
      </c>
      <c r="K91" t="s">
        <v>1164</v>
      </c>
      <c r="L91" s="320">
        <v>41163</v>
      </c>
      <c r="M91" t="s">
        <v>1490</v>
      </c>
      <c r="Q91">
        <v>0</v>
      </c>
      <c r="R91">
        <v>285921.5</v>
      </c>
      <c r="S91" t="s">
        <v>1119</v>
      </c>
      <c r="T91" t="s">
        <v>1120</v>
      </c>
      <c r="V91">
        <v>0</v>
      </c>
      <c r="W91" t="s">
        <v>1881</v>
      </c>
      <c r="X91" t="s">
        <v>1882</v>
      </c>
      <c r="Y91" t="s">
        <v>1883</v>
      </c>
      <c r="AA91" t="s">
        <v>63</v>
      </c>
      <c r="AD91" t="s">
        <v>63</v>
      </c>
      <c r="AE91" t="s">
        <v>85</v>
      </c>
      <c r="AF91" t="s">
        <v>85</v>
      </c>
      <c r="AG91" t="s">
        <v>63</v>
      </c>
      <c r="AT91" t="s">
        <v>1124</v>
      </c>
      <c r="AV91" t="s">
        <v>63</v>
      </c>
      <c r="AW91" t="s">
        <v>1144</v>
      </c>
      <c r="AY91" s="320">
        <v>41164</v>
      </c>
      <c r="AZ91" s="320">
        <v>41164</v>
      </c>
      <c r="BA91" t="s">
        <v>1128</v>
      </c>
      <c r="BB91">
        <v>0</v>
      </c>
      <c r="BF91" t="s">
        <v>1884</v>
      </c>
      <c r="BG91" t="s">
        <v>1131</v>
      </c>
      <c r="BH91" t="s">
        <v>1131</v>
      </c>
      <c r="BI91" t="s">
        <v>1711</v>
      </c>
      <c r="BJ91" t="s">
        <v>1133</v>
      </c>
      <c r="BK91">
        <v>23234</v>
      </c>
      <c r="BL91" t="s">
        <v>1135</v>
      </c>
      <c r="BM91">
        <v>6</v>
      </c>
      <c r="BN91" t="s">
        <v>1136</v>
      </c>
      <c r="BO91" t="s">
        <v>1137</v>
      </c>
      <c r="BP91" t="s">
        <v>1138</v>
      </c>
      <c r="BQ91">
        <v>6</v>
      </c>
      <c r="BR91" t="s">
        <v>1136</v>
      </c>
      <c r="BS91" t="s">
        <v>1137</v>
      </c>
      <c r="BT91" t="s">
        <v>1113</v>
      </c>
      <c r="BW91">
        <v>0</v>
      </c>
      <c r="BX91">
        <v>0</v>
      </c>
      <c r="BY91" t="s">
        <v>1128</v>
      </c>
      <c r="BZ91" t="s">
        <v>1128</v>
      </c>
      <c r="CA91" t="s">
        <v>1128</v>
      </c>
      <c r="CB91" t="s">
        <v>1128</v>
      </c>
      <c r="CC91" s="320">
        <v>41381</v>
      </c>
      <c r="CD91" s="320">
        <v>41163</v>
      </c>
      <c r="CG91" t="s">
        <v>63</v>
      </c>
    </row>
    <row r="92" spans="1:85" x14ac:dyDescent="0.25">
      <c r="A92" t="s">
        <v>2029</v>
      </c>
      <c r="B92">
        <v>0</v>
      </c>
      <c r="C92">
        <v>0</v>
      </c>
      <c r="D92" t="s">
        <v>1111</v>
      </c>
      <c r="E92" t="s">
        <v>1112</v>
      </c>
      <c r="F92" t="s">
        <v>1486</v>
      </c>
      <c r="G92" t="s">
        <v>1487</v>
      </c>
      <c r="H92" t="s">
        <v>1115</v>
      </c>
      <c r="I92" t="s">
        <v>1116</v>
      </c>
      <c r="K92" t="s">
        <v>1117</v>
      </c>
      <c r="L92" s="320">
        <v>41180</v>
      </c>
      <c r="M92" t="s">
        <v>1490</v>
      </c>
      <c r="Q92">
        <v>0</v>
      </c>
      <c r="R92">
        <v>200000</v>
      </c>
      <c r="S92" t="s">
        <v>1119</v>
      </c>
      <c r="T92" t="s">
        <v>1120</v>
      </c>
      <c r="V92">
        <v>0</v>
      </c>
      <c r="W92" t="s">
        <v>2030</v>
      </c>
      <c r="X92" t="s">
        <v>2031</v>
      </c>
      <c r="Y92" t="s">
        <v>2032</v>
      </c>
      <c r="AA92" t="s">
        <v>63</v>
      </c>
      <c r="AD92" t="s">
        <v>63</v>
      </c>
      <c r="AE92" t="s">
        <v>85</v>
      </c>
      <c r="AF92" t="s">
        <v>85</v>
      </c>
      <c r="AG92" t="s">
        <v>63</v>
      </c>
      <c r="AT92" t="s">
        <v>1124</v>
      </c>
      <c r="AU92" t="s">
        <v>141</v>
      </c>
      <c r="AV92" t="s">
        <v>63</v>
      </c>
      <c r="AW92" t="s">
        <v>1144</v>
      </c>
      <c r="AY92" s="320">
        <v>41180</v>
      </c>
      <c r="AZ92" s="320">
        <v>41180</v>
      </c>
      <c r="BA92" t="s">
        <v>1128</v>
      </c>
      <c r="BB92">
        <v>0</v>
      </c>
      <c r="BF92" t="s">
        <v>1129</v>
      </c>
      <c r="BG92" t="s">
        <v>1130</v>
      </c>
      <c r="BH92" t="s">
        <v>1131</v>
      </c>
      <c r="BI92" t="s">
        <v>1132</v>
      </c>
      <c r="BJ92" t="s">
        <v>1133</v>
      </c>
      <c r="BK92" t="s">
        <v>1134</v>
      </c>
      <c r="BL92" t="s">
        <v>1135</v>
      </c>
      <c r="BM92">
        <v>6</v>
      </c>
      <c r="BN92" t="s">
        <v>1136</v>
      </c>
      <c r="BO92" t="s">
        <v>1137</v>
      </c>
      <c r="BP92" t="s">
        <v>1138</v>
      </c>
      <c r="BQ92">
        <v>6</v>
      </c>
      <c r="BR92" t="s">
        <v>1136</v>
      </c>
      <c r="BS92" t="s">
        <v>1137</v>
      </c>
      <c r="BT92" t="s">
        <v>1486</v>
      </c>
      <c r="BW92">
        <v>0</v>
      </c>
      <c r="BX92">
        <v>0</v>
      </c>
      <c r="BY92" t="s">
        <v>1128</v>
      </c>
      <c r="BZ92" t="s">
        <v>1128</v>
      </c>
      <c r="CA92" t="s">
        <v>1128</v>
      </c>
      <c r="CB92" t="s">
        <v>1128</v>
      </c>
      <c r="CC92" s="320"/>
      <c r="CD92" s="320">
        <v>41180</v>
      </c>
      <c r="CG92" t="s">
        <v>63</v>
      </c>
    </row>
    <row r="93" spans="1:85" x14ac:dyDescent="0.25">
      <c r="A93" t="s">
        <v>2033</v>
      </c>
      <c r="B93">
        <v>0</v>
      </c>
      <c r="C93">
        <v>19</v>
      </c>
      <c r="D93" t="s">
        <v>1111</v>
      </c>
      <c r="E93" t="s">
        <v>1112</v>
      </c>
      <c r="F93" t="s">
        <v>1750</v>
      </c>
      <c r="G93" t="s">
        <v>1751</v>
      </c>
      <c r="H93" t="s">
        <v>1886</v>
      </c>
      <c r="I93" t="s">
        <v>1887</v>
      </c>
      <c r="K93" t="s">
        <v>1173</v>
      </c>
      <c r="L93" s="320">
        <v>41564</v>
      </c>
      <c r="M93" t="s">
        <v>1490</v>
      </c>
      <c r="Q93">
        <v>0</v>
      </c>
      <c r="R93">
        <v>3012971.96</v>
      </c>
      <c r="S93" t="s">
        <v>1119</v>
      </c>
      <c r="T93" t="s">
        <v>1120</v>
      </c>
      <c r="V93">
        <v>0</v>
      </c>
      <c r="W93" t="s">
        <v>2034</v>
      </c>
      <c r="Y93" t="s">
        <v>1890</v>
      </c>
      <c r="AA93" t="s">
        <v>63</v>
      </c>
      <c r="AD93" t="s">
        <v>63</v>
      </c>
      <c r="AE93" t="s">
        <v>85</v>
      </c>
      <c r="AF93" t="s">
        <v>85</v>
      </c>
      <c r="AG93" t="s">
        <v>63</v>
      </c>
      <c r="AT93" t="s">
        <v>1124</v>
      </c>
      <c r="AU93" t="s">
        <v>1125</v>
      </c>
      <c r="AV93" t="s">
        <v>63</v>
      </c>
      <c r="AW93" t="s">
        <v>1144</v>
      </c>
      <c r="AX93" t="s">
        <v>2035</v>
      </c>
      <c r="AY93" s="320">
        <v>41927</v>
      </c>
      <c r="AZ93" s="320">
        <v>41927</v>
      </c>
      <c r="BA93" t="s">
        <v>1128</v>
      </c>
      <c r="BB93">
        <v>0</v>
      </c>
      <c r="BC93">
        <v>339745</v>
      </c>
      <c r="BF93" t="s">
        <v>1891</v>
      </c>
      <c r="BG93" t="s">
        <v>1892</v>
      </c>
      <c r="BH93" t="s">
        <v>1131</v>
      </c>
      <c r="BI93" t="s">
        <v>1893</v>
      </c>
      <c r="BJ93" t="s">
        <v>1404</v>
      </c>
      <c r="BK93">
        <v>60510</v>
      </c>
      <c r="BL93" t="s">
        <v>1135</v>
      </c>
      <c r="BM93">
        <v>6</v>
      </c>
      <c r="BN93" t="s">
        <v>1136</v>
      </c>
      <c r="BO93" t="s">
        <v>1137</v>
      </c>
      <c r="BP93" t="s">
        <v>1138</v>
      </c>
      <c r="BQ93">
        <v>6</v>
      </c>
      <c r="BR93" t="s">
        <v>1136</v>
      </c>
      <c r="BS93" t="s">
        <v>1137</v>
      </c>
      <c r="BT93" t="s">
        <v>1752</v>
      </c>
      <c r="BW93">
        <v>0</v>
      </c>
      <c r="BX93">
        <v>0</v>
      </c>
      <c r="BY93" t="s">
        <v>1128</v>
      </c>
      <c r="BZ93" t="s">
        <v>1128</v>
      </c>
      <c r="CA93" t="s">
        <v>1128</v>
      </c>
      <c r="CB93" t="s">
        <v>1128</v>
      </c>
      <c r="CC93" s="320">
        <v>42326</v>
      </c>
      <c r="CD93" s="320">
        <v>41564</v>
      </c>
      <c r="CE93">
        <v>19</v>
      </c>
      <c r="CG93" t="s">
        <v>63</v>
      </c>
    </row>
    <row r="94" spans="1:85" x14ac:dyDescent="0.25">
      <c r="A94" t="s">
        <v>2036</v>
      </c>
      <c r="B94">
        <v>0</v>
      </c>
      <c r="C94">
        <v>4</v>
      </c>
      <c r="D94" t="s">
        <v>1111</v>
      </c>
      <c r="E94" t="s">
        <v>1112</v>
      </c>
      <c r="F94" t="s">
        <v>1499</v>
      </c>
      <c r="G94" t="s">
        <v>1500</v>
      </c>
      <c r="H94" t="s">
        <v>2037</v>
      </c>
      <c r="I94" t="s">
        <v>2038</v>
      </c>
      <c r="K94" t="s">
        <v>1164</v>
      </c>
      <c r="L94" s="320">
        <v>40819</v>
      </c>
      <c r="M94" t="s">
        <v>1490</v>
      </c>
      <c r="Q94">
        <v>0</v>
      </c>
      <c r="R94">
        <v>102529.15</v>
      </c>
      <c r="S94" t="s">
        <v>2039</v>
      </c>
      <c r="T94" t="s">
        <v>1120</v>
      </c>
      <c r="V94">
        <v>0</v>
      </c>
      <c r="W94" t="s">
        <v>2040</v>
      </c>
      <c r="X94" t="s">
        <v>2041</v>
      </c>
      <c r="Y94" t="s">
        <v>2042</v>
      </c>
      <c r="Z94" t="s">
        <v>2043</v>
      </c>
      <c r="AA94" t="s">
        <v>63</v>
      </c>
      <c r="AD94" t="s">
        <v>63</v>
      </c>
      <c r="AE94" t="s">
        <v>85</v>
      </c>
      <c r="AF94" t="s">
        <v>85</v>
      </c>
      <c r="AG94" t="s">
        <v>63</v>
      </c>
      <c r="AT94" t="s">
        <v>1124</v>
      </c>
      <c r="AU94" t="s">
        <v>1125</v>
      </c>
      <c r="AV94" t="s">
        <v>63</v>
      </c>
      <c r="AW94" t="s">
        <v>1144</v>
      </c>
      <c r="AY94" s="320">
        <v>40829</v>
      </c>
      <c r="AZ94" s="320">
        <v>40829</v>
      </c>
      <c r="BA94" t="s">
        <v>1128</v>
      </c>
      <c r="BB94">
        <v>0</v>
      </c>
      <c r="BF94" t="s">
        <v>2044</v>
      </c>
      <c r="BG94" t="s">
        <v>1131</v>
      </c>
      <c r="BH94" t="s">
        <v>1131</v>
      </c>
      <c r="BI94" t="s">
        <v>2045</v>
      </c>
      <c r="BJ94" t="s">
        <v>1268</v>
      </c>
      <c r="BK94">
        <v>20706</v>
      </c>
      <c r="BL94" t="s">
        <v>1135</v>
      </c>
      <c r="BM94">
        <v>6</v>
      </c>
      <c r="BN94" t="s">
        <v>1136</v>
      </c>
      <c r="BO94" t="s">
        <v>1137</v>
      </c>
      <c r="BP94" t="s">
        <v>1138</v>
      </c>
      <c r="BQ94">
        <v>6</v>
      </c>
      <c r="BR94" t="s">
        <v>1136</v>
      </c>
      <c r="BS94" t="s">
        <v>1137</v>
      </c>
      <c r="BT94" t="s">
        <v>1514</v>
      </c>
      <c r="BW94">
        <v>0</v>
      </c>
      <c r="BX94">
        <v>0</v>
      </c>
      <c r="BY94" t="s">
        <v>1128</v>
      </c>
      <c r="BZ94" t="s">
        <v>1128</v>
      </c>
      <c r="CA94" t="s">
        <v>1128</v>
      </c>
      <c r="CB94" t="s">
        <v>1128</v>
      </c>
      <c r="CC94" s="320">
        <v>41128</v>
      </c>
      <c r="CD94" s="320">
        <v>40819</v>
      </c>
      <c r="CE94">
        <v>4</v>
      </c>
      <c r="CG94" t="s">
        <v>63</v>
      </c>
    </row>
    <row r="95" spans="1:85" x14ac:dyDescent="0.25">
      <c r="A95" t="s">
        <v>2046</v>
      </c>
      <c r="B95">
        <v>0</v>
      </c>
      <c r="C95">
        <v>0</v>
      </c>
      <c r="D95" t="s">
        <v>1111</v>
      </c>
      <c r="E95" t="s">
        <v>1112</v>
      </c>
      <c r="F95" t="s">
        <v>1816</v>
      </c>
      <c r="G95" t="s">
        <v>1799</v>
      </c>
      <c r="H95" t="s">
        <v>2047</v>
      </c>
      <c r="I95" t="s">
        <v>2048</v>
      </c>
      <c r="K95" t="s">
        <v>1396</v>
      </c>
      <c r="L95" s="320">
        <v>40862</v>
      </c>
      <c r="M95" t="s">
        <v>1490</v>
      </c>
      <c r="Q95">
        <v>0</v>
      </c>
      <c r="R95">
        <v>47935.01</v>
      </c>
      <c r="S95" t="s">
        <v>1119</v>
      </c>
      <c r="T95" t="s">
        <v>1120</v>
      </c>
      <c r="V95">
        <v>0</v>
      </c>
      <c r="W95" t="s">
        <v>2049</v>
      </c>
      <c r="X95" t="s">
        <v>2050</v>
      </c>
      <c r="Y95" t="s">
        <v>2051</v>
      </c>
      <c r="Z95" t="s">
        <v>2052</v>
      </c>
      <c r="AA95" t="s">
        <v>63</v>
      </c>
      <c r="AD95" t="s">
        <v>63</v>
      </c>
      <c r="AE95" t="s">
        <v>85</v>
      </c>
      <c r="AF95" t="s">
        <v>85</v>
      </c>
      <c r="AG95" t="s">
        <v>63</v>
      </c>
      <c r="AT95" t="s">
        <v>1124</v>
      </c>
      <c r="AU95" t="s">
        <v>1125</v>
      </c>
      <c r="AV95" t="s">
        <v>63</v>
      </c>
      <c r="AW95" t="s">
        <v>1144</v>
      </c>
      <c r="AY95" s="320">
        <v>40863</v>
      </c>
      <c r="AZ95" s="320">
        <v>40863</v>
      </c>
      <c r="BA95" t="s">
        <v>1128</v>
      </c>
      <c r="BB95">
        <v>0</v>
      </c>
      <c r="BF95" t="s">
        <v>2053</v>
      </c>
      <c r="BG95" t="s">
        <v>2054</v>
      </c>
      <c r="BH95" t="s">
        <v>1131</v>
      </c>
      <c r="BI95" t="s">
        <v>2055</v>
      </c>
      <c r="BJ95" t="s">
        <v>1133</v>
      </c>
      <c r="BK95">
        <v>23324</v>
      </c>
      <c r="BL95" t="s">
        <v>1135</v>
      </c>
      <c r="BM95">
        <v>6</v>
      </c>
      <c r="BN95" t="s">
        <v>1136</v>
      </c>
      <c r="BO95" t="s">
        <v>1137</v>
      </c>
      <c r="BP95" t="s">
        <v>1138</v>
      </c>
      <c r="BQ95">
        <v>6</v>
      </c>
      <c r="BR95" t="s">
        <v>1136</v>
      </c>
      <c r="BS95" t="s">
        <v>1137</v>
      </c>
      <c r="BT95" t="s">
        <v>1798</v>
      </c>
      <c r="BW95">
        <v>0</v>
      </c>
      <c r="BX95">
        <v>0</v>
      </c>
      <c r="BY95" t="s">
        <v>1128</v>
      </c>
      <c r="BZ95" t="s">
        <v>1128</v>
      </c>
      <c r="CA95" t="s">
        <v>1128</v>
      </c>
      <c r="CB95" t="s">
        <v>1128</v>
      </c>
      <c r="CC95" s="320"/>
      <c r="CD95" s="320">
        <v>40862</v>
      </c>
      <c r="CG95" t="s">
        <v>63</v>
      </c>
    </row>
    <row r="96" spans="1:85" x14ac:dyDescent="0.25">
      <c r="A96" t="s">
        <v>2056</v>
      </c>
      <c r="B96">
        <v>0</v>
      </c>
      <c r="C96">
        <v>4</v>
      </c>
      <c r="D96" t="s">
        <v>1111</v>
      </c>
      <c r="E96" t="s">
        <v>1112</v>
      </c>
      <c r="F96" t="s">
        <v>1816</v>
      </c>
      <c r="G96" t="s">
        <v>1799</v>
      </c>
      <c r="H96" t="s">
        <v>2057</v>
      </c>
      <c r="I96" t="s">
        <v>2058</v>
      </c>
      <c r="K96" t="s">
        <v>1164</v>
      </c>
      <c r="L96" s="320">
        <v>40864</v>
      </c>
      <c r="M96" t="s">
        <v>1490</v>
      </c>
      <c r="Q96">
        <v>0</v>
      </c>
      <c r="R96">
        <v>171836.74</v>
      </c>
      <c r="S96" t="s">
        <v>1119</v>
      </c>
      <c r="T96" t="s">
        <v>1120</v>
      </c>
      <c r="V96">
        <v>0</v>
      </c>
      <c r="W96" t="s">
        <v>2059</v>
      </c>
      <c r="X96" t="s">
        <v>2060</v>
      </c>
      <c r="Y96" t="s">
        <v>2061</v>
      </c>
      <c r="AA96" t="s">
        <v>63</v>
      </c>
      <c r="AD96" t="s">
        <v>63</v>
      </c>
      <c r="AE96" t="s">
        <v>85</v>
      </c>
      <c r="AF96" t="s">
        <v>85</v>
      </c>
      <c r="AG96" t="s">
        <v>63</v>
      </c>
      <c r="AT96" t="s">
        <v>1124</v>
      </c>
      <c r="AU96" t="s">
        <v>1125</v>
      </c>
      <c r="AV96" t="s">
        <v>63</v>
      </c>
      <c r="AW96" t="s">
        <v>1144</v>
      </c>
      <c r="AY96" s="320">
        <v>40864</v>
      </c>
      <c r="AZ96" s="320">
        <v>40864</v>
      </c>
      <c r="BA96" t="s">
        <v>1128</v>
      </c>
      <c r="BB96">
        <v>0</v>
      </c>
      <c r="BF96" t="s">
        <v>2062</v>
      </c>
      <c r="BG96" t="s">
        <v>1131</v>
      </c>
      <c r="BH96" t="s">
        <v>1131</v>
      </c>
      <c r="BI96" t="s">
        <v>1738</v>
      </c>
      <c r="BJ96" t="s">
        <v>1133</v>
      </c>
      <c r="BK96">
        <v>23701</v>
      </c>
      <c r="BL96" t="s">
        <v>1135</v>
      </c>
      <c r="BM96">
        <v>6</v>
      </c>
      <c r="BN96" t="s">
        <v>1136</v>
      </c>
      <c r="BO96" t="s">
        <v>1137</v>
      </c>
      <c r="BP96" t="s">
        <v>1138</v>
      </c>
      <c r="BQ96">
        <v>6</v>
      </c>
      <c r="BR96" t="s">
        <v>1136</v>
      </c>
      <c r="BS96" t="s">
        <v>1137</v>
      </c>
      <c r="BT96" t="s">
        <v>1798</v>
      </c>
      <c r="BW96">
        <v>0</v>
      </c>
      <c r="BX96">
        <v>0</v>
      </c>
      <c r="BY96" t="s">
        <v>1128</v>
      </c>
      <c r="BZ96" t="s">
        <v>1128</v>
      </c>
      <c r="CA96" t="s">
        <v>1128</v>
      </c>
      <c r="CB96" t="s">
        <v>1128</v>
      </c>
      <c r="CC96" s="320">
        <v>40997</v>
      </c>
      <c r="CD96" s="320">
        <v>40864</v>
      </c>
      <c r="CE96">
        <v>4</v>
      </c>
      <c r="CG96" t="s">
        <v>63</v>
      </c>
    </row>
    <row r="97" spans="1:85" x14ac:dyDescent="0.25">
      <c r="A97" t="s">
        <v>2063</v>
      </c>
      <c r="B97">
        <v>0</v>
      </c>
      <c r="C97">
        <v>0</v>
      </c>
      <c r="D97" t="s">
        <v>1111</v>
      </c>
      <c r="E97" t="s">
        <v>1112</v>
      </c>
      <c r="F97" t="s">
        <v>1499</v>
      </c>
      <c r="G97" t="s">
        <v>1500</v>
      </c>
      <c r="H97" t="s">
        <v>2064</v>
      </c>
      <c r="I97" t="s">
        <v>2065</v>
      </c>
      <c r="K97" t="s">
        <v>1250</v>
      </c>
      <c r="L97" s="320">
        <v>41106</v>
      </c>
      <c r="M97" t="s">
        <v>1655</v>
      </c>
      <c r="Q97">
        <v>0</v>
      </c>
      <c r="R97">
        <v>56325.69</v>
      </c>
      <c r="S97" t="s">
        <v>1119</v>
      </c>
      <c r="T97" t="s">
        <v>1120</v>
      </c>
      <c r="V97">
        <v>0</v>
      </c>
      <c r="W97" t="s">
        <v>2066</v>
      </c>
      <c r="X97" t="s">
        <v>1826</v>
      </c>
      <c r="Y97" t="s">
        <v>2067</v>
      </c>
      <c r="AA97" t="s">
        <v>63</v>
      </c>
      <c r="AD97" t="s">
        <v>63</v>
      </c>
      <c r="AE97" t="s">
        <v>85</v>
      </c>
      <c r="AF97" t="s">
        <v>85</v>
      </c>
      <c r="AG97" t="s">
        <v>63</v>
      </c>
      <c r="AT97" t="s">
        <v>1124</v>
      </c>
      <c r="AU97" t="s">
        <v>1125</v>
      </c>
      <c r="AV97" t="s">
        <v>63</v>
      </c>
      <c r="AW97" t="s">
        <v>1144</v>
      </c>
      <c r="AY97" s="320">
        <v>41110</v>
      </c>
      <c r="AZ97" s="320">
        <v>41110</v>
      </c>
      <c r="BA97" t="s">
        <v>1128</v>
      </c>
      <c r="BB97">
        <v>0</v>
      </c>
      <c r="BF97" t="s">
        <v>2068</v>
      </c>
      <c r="BG97" t="s">
        <v>2069</v>
      </c>
      <c r="BH97" t="s">
        <v>2070</v>
      </c>
      <c r="BI97" t="s">
        <v>2071</v>
      </c>
      <c r="BJ97" t="s">
        <v>1328</v>
      </c>
      <c r="BK97" t="s">
        <v>2072</v>
      </c>
      <c r="BL97" t="s">
        <v>1135</v>
      </c>
      <c r="BM97">
        <v>6</v>
      </c>
      <c r="BN97" t="s">
        <v>1136</v>
      </c>
      <c r="BO97" t="s">
        <v>1137</v>
      </c>
      <c r="BP97" t="s">
        <v>1138</v>
      </c>
      <c r="BQ97">
        <v>6</v>
      </c>
      <c r="BR97" t="s">
        <v>1136</v>
      </c>
      <c r="BS97" t="s">
        <v>1137</v>
      </c>
      <c r="BT97" t="s">
        <v>1514</v>
      </c>
      <c r="BW97">
        <v>0</v>
      </c>
      <c r="BX97">
        <v>0</v>
      </c>
      <c r="BY97" t="s">
        <v>1128</v>
      </c>
      <c r="BZ97" t="s">
        <v>1128</v>
      </c>
      <c r="CA97" t="s">
        <v>1128</v>
      </c>
      <c r="CB97" t="s">
        <v>1128</v>
      </c>
      <c r="CC97" s="320"/>
      <c r="CD97" s="320">
        <v>41106</v>
      </c>
      <c r="CG97" t="s">
        <v>63</v>
      </c>
    </row>
    <row r="98" spans="1:85" x14ac:dyDescent="0.25">
      <c r="A98" t="s">
        <v>2073</v>
      </c>
      <c r="B98">
        <v>0</v>
      </c>
      <c r="C98">
        <v>1</v>
      </c>
      <c r="D98" t="s">
        <v>1111</v>
      </c>
      <c r="E98" t="s">
        <v>1112</v>
      </c>
      <c r="F98" t="s">
        <v>1113</v>
      </c>
      <c r="G98" t="s">
        <v>1114</v>
      </c>
      <c r="H98" t="s">
        <v>1911</v>
      </c>
      <c r="I98" t="s">
        <v>2475</v>
      </c>
      <c r="K98" t="s">
        <v>1173</v>
      </c>
      <c r="L98" s="320">
        <v>41149</v>
      </c>
      <c r="M98" t="s">
        <v>1490</v>
      </c>
      <c r="Q98">
        <v>0</v>
      </c>
      <c r="R98">
        <v>146000</v>
      </c>
      <c r="S98" t="s">
        <v>1119</v>
      </c>
      <c r="T98" t="s">
        <v>1120</v>
      </c>
      <c r="V98">
        <v>0</v>
      </c>
      <c r="AA98" t="s">
        <v>63</v>
      </c>
      <c r="AD98" t="s">
        <v>63</v>
      </c>
      <c r="AE98" t="s">
        <v>85</v>
      </c>
      <c r="AF98" t="s">
        <v>85</v>
      </c>
      <c r="AG98" t="s">
        <v>63</v>
      </c>
      <c r="AT98" t="s">
        <v>1124</v>
      </c>
      <c r="AU98" t="s">
        <v>1125</v>
      </c>
      <c r="AV98" t="s">
        <v>63</v>
      </c>
      <c r="AW98" t="s">
        <v>1144</v>
      </c>
      <c r="AY98" s="320">
        <v>41149</v>
      </c>
      <c r="AZ98" s="320">
        <v>41149</v>
      </c>
      <c r="BA98" t="s">
        <v>1128</v>
      </c>
      <c r="BB98">
        <v>0</v>
      </c>
      <c r="BF98" t="s">
        <v>1915</v>
      </c>
      <c r="BG98" t="s">
        <v>1131</v>
      </c>
      <c r="BH98" t="s">
        <v>1131</v>
      </c>
      <c r="BI98" t="s">
        <v>1170</v>
      </c>
      <c r="BJ98" t="s">
        <v>1133</v>
      </c>
      <c r="BK98">
        <v>23661</v>
      </c>
      <c r="BL98" t="s">
        <v>1135</v>
      </c>
      <c r="BM98">
        <v>6</v>
      </c>
      <c r="BN98" t="s">
        <v>1136</v>
      </c>
      <c r="BO98" t="s">
        <v>1137</v>
      </c>
      <c r="BP98" t="s">
        <v>1138</v>
      </c>
      <c r="BQ98">
        <v>6</v>
      </c>
      <c r="BR98" t="s">
        <v>1136</v>
      </c>
      <c r="BS98" t="s">
        <v>1137</v>
      </c>
      <c r="BT98" t="s">
        <v>1113</v>
      </c>
      <c r="BW98">
        <v>0</v>
      </c>
      <c r="BX98">
        <v>0</v>
      </c>
      <c r="BY98" t="s">
        <v>1128</v>
      </c>
      <c r="BZ98" t="s">
        <v>1128</v>
      </c>
      <c r="CA98" t="s">
        <v>1128</v>
      </c>
      <c r="CB98" t="s">
        <v>1128</v>
      </c>
      <c r="CC98" s="320">
        <v>41163</v>
      </c>
      <c r="CD98" s="320">
        <v>41149</v>
      </c>
      <c r="CG98" t="s">
        <v>63</v>
      </c>
    </row>
    <row r="99" spans="1:85" x14ac:dyDescent="0.25">
      <c r="A99" t="s">
        <v>2074</v>
      </c>
      <c r="B99">
        <v>0</v>
      </c>
      <c r="C99">
        <v>1</v>
      </c>
      <c r="D99" t="s">
        <v>1111</v>
      </c>
      <c r="E99" t="s">
        <v>1112</v>
      </c>
      <c r="F99" t="s">
        <v>1816</v>
      </c>
      <c r="G99" t="s">
        <v>1799</v>
      </c>
      <c r="H99" t="s">
        <v>1147</v>
      </c>
      <c r="I99" t="s">
        <v>1148</v>
      </c>
      <c r="K99" t="s">
        <v>1117</v>
      </c>
      <c r="L99" s="320">
        <v>40848</v>
      </c>
      <c r="M99" t="s">
        <v>1490</v>
      </c>
      <c r="Q99">
        <v>0</v>
      </c>
      <c r="R99">
        <v>80000</v>
      </c>
      <c r="S99" t="s">
        <v>1119</v>
      </c>
      <c r="T99" t="s">
        <v>1120</v>
      </c>
      <c r="V99">
        <v>0</v>
      </c>
      <c r="W99" t="s">
        <v>1468</v>
      </c>
      <c r="X99" t="s">
        <v>1158</v>
      </c>
      <c r="Y99" t="s">
        <v>2075</v>
      </c>
      <c r="AA99" t="s">
        <v>63</v>
      </c>
      <c r="AD99" t="s">
        <v>63</v>
      </c>
      <c r="AE99" t="s">
        <v>85</v>
      </c>
      <c r="AF99" t="s">
        <v>85</v>
      </c>
      <c r="AG99" t="s">
        <v>63</v>
      </c>
      <c r="AT99" t="s">
        <v>1124</v>
      </c>
      <c r="AU99" t="s">
        <v>1125</v>
      </c>
      <c r="AV99" t="s">
        <v>63</v>
      </c>
      <c r="AW99" t="s">
        <v>1144</v>
      </c>
      <c r="AY99" s="320">
        <v>40837</v>
      </c>
      <c r="AZ99" s="320">
        <v>40837</v>
      </c>
      <c r="BA99" t="s">
        <v>1128</v>
      </c>
      <c r="BB99">
        <v>0</v>
      </c>
      <c r="BF99" t="s">
        <v>1154</v>
      </c>
      <c r="BG99" t="s">
        <v>1131</v>
      </c>
      <c r="BH99" t="s">
        <v>1131</v>
      </c>
      <c r="BI99" t="s">
        <v>1155</v>
      </c>
      <c r="BJ99" t="s">
        <v>1133</v>
      </c>
      <c r="BK99" t="s">
        <v>1156</v>
      </c>
      <c r="BL99" t="s">
        <v>1135</v>
      </c>
      <c r="BM99">
        <v>6</v>
      </c>
      <c r="BN99" t="s">
        <v>1136</v>
      </c>
      <c r="BO99" t="s">
        <v>1137</v>
      </c>
      <c r="BP99" t="s">
        <v>1138</v>
      </c>
      <c r="BQ99">
        <v>6</v>
      </c>
      <c r="BR99" t="s">
        <v>1136</v>
      </c>
      <c r="BS99" t="s">
        <v>1137</v>
      </c>
      <c r="BT99" t="s">
        <v>1798</v>
      </c>
      <c r="BW99">
        <v>0</v>
      </c>
      <c r="BX99">
        <v>0</v>
      </c>
      <c r="BY99" t="s">
        <v>1128</v>
      </c>
      <c r="BZ99" t="s">
        <v>1128</v>
      </c>
      <c r="CA99" t="s">
        <v>1128</v>
      </c>
      <c r="CB99" t="s">
        <v>1128</v>
      </c>
      <c r="CC99" s="320">
        <v>41087</v>
      </c>
      <c r="CD99" s="320">
        <v>40848</v>
      </c>
      <c r="CE99">
        <v>1</v>
      </c>
      <c r="CG99" t="s">
        <v>63</v>
      </c>
    </row>
    <row r="100" spans="1:85" x14ac:dyDescent="0.25">
      <c r="A100" t="s">
        <v>2076</v>
      </c>
      <c r="B100">
        <v>0</v>
      </c>
      <c r="C100">
        <v>8</v>
      </c>
      <c r="D100" t="s">
        <v>1111</v>
      </c>
      <c r="E100" t="s">
        <v>1112</v>
      </c>
      <c r="F100" t="s">
        <v>1269</v>
      </c>
      <c r="G100" t="s">
        <v>1808</v>
      </c>
      <c r="H100" t="s">
        <v>1458</v>
      </c>
      <c r="I100" t="s">
        <v>1459</v>
      </c>
      <c r="K100" t="s">
        <v>1164</v>
      </c>
      <c r="L100" s="320">
        <v>41549</v>
      </c>
      <c r="M100" t="s">
        <v>1490</v>
      </c>
      <c r="Q100">
        <v>0</v>
      </c>
      <c r="R100">
        <v>80844.66</v>
      </c>
      <c r="S100" t="s">
        <v>1119</v>
      </c>
      <c r="T100" t="s">
        <v>1120</v>
      </c>
      <c r="V100">
        <v>0</v>
      </c>
      <c r="W100" t="s">
        <v>1460</v>
      </c>
      <c r="X100" t="s">
        <v>1461</v>
      </c>
      <c r="Y100" t="s">
        <v>1462</v>
      </c>
      <c r="Z100" t="s">
        <v>1463</v>
      </c>
      <c r="AA100" t="s">
        <v>63</v>
      </c>
      <c r="AD100" t="s">
        <v>63</v>
      </c>
      <c r="AE100" t="s">
        <v>85</v>
      </c>
      <c r="AF100" t="s">
        <v>85</v>
      </c>
      <c r="AG100" t="s">
        <v>63</v>
      </c>
      <c r="AT100" t="s">
        <v>1124</v>
      </c>
      <c r="AU100" t="s">
        <v>1125</v>
      </c>
      <c r="AV100" t="s">
        <v>63</v>
      </c>
      <c r="AW100" t="s">
        <v>1144</v>
      </c>
      <c r="AY100" s="320">
        <v>41549</v>
      </c>
      <c r="AZ100" s="320">
        <v>41549</v>
      </c>
      <c r="BA100" t="s">
        <v>1128</v>
      </c>
      <c r="BB100">
        <v>0</v>
      </c>
      <c r="BF100" t="s">
        <v>1464</v>
      </c>
      <c r="BG100" t="s">
        <v>1131</v>
      </c>
      <c r="BH100" t="s">
        <v>1131</v>
      </c>
      <c r="BI100" t="s">
        <v>1286</v>
      </c>
      <c r="BJ100" t="s">
        <v>1465</v>
      </c>
      <c r="BK100">
        <v>20064</v>
      </c>
      <c r="BL100" t="s">
        <v>1135</v>
      </c>
      <c r="BM100">
        <v>6</v>
      </c>
      <c r="BN100" t="s">
        <v>1136</v>
      </c>
      <c r="BO100" t="s">
        <v>1137</v>
      </c>
      <c r="BP100" t="s">
        <v>1138</v>
      </c>
      <c r="BQ100">
        <v>6</v>
      </c>
      <c r="BR100" t="s">
        <v>1136</v>
      </c>
      <c r="BS100" t="s">
        <v>1137</v>
      </c>
      <c r="BT100" t="s">
        <v>1269</v>
      </c>
      <c r="BW100">
        <v>0</v>
      </c>
      <c r="BX100">
        <v>0</v>
      </c>
      <c r="BY100" t="s">
        <v>1128</v>
      </c>
      <c r="BZ100" t="s">
        <v>1128</v>
      </c>
      <c r="CA100" t="s">
        <v>1128</v>
      </c>
      <c r="CB100" t="s">
        <v>1128</v>
      </c>
      <c r="CC100" s="320">
        <v>41948</v>
      </c>
      <c r="CD100" s="320">
        <v>41549</v>
      </c>
      <c r="CE100">
        <v>8</v>
      </c>
      <c r="CG100" t="s">
        <v>63</v>
      </c>
    </row>
    <row r="101" spans="1:85" x14ac:dyDescent="0.25">
      <c r="A101" t="s">
        <v>2077</v>
      </c>
      <c r="B101">
        <v>0</v>
      </c>
      <c r="C101">
        <v>4</v>
      </c>
      <c r="D101" t="s">
        <v>1111</v>
      </c>
      <c r="E101" t="s">
        <v>1112</v>
      </c>
      <c r="F101" t="s">
        <v>1269</v>
      </c>
      <c r="G101" t="s">
        <v>1808</v>
      </c>
      <c r="H101" t="s">
        <v>1458</v>
      </c>
      <c r="I101" t="s">
        <v>1459</v>
      </c>
      <c r="K101" t="s">
        <v>1164</v>
      </c>
      <c r="L101" s="320">
        <v>41880</v>
      </c>
      <c r="M101" t="s">
        <v>1490</v>
      </c>
      <c r="Q101">
        <v>0</v>
      </c>
      <c r="R101">
        <v>47952.800000000003</v>
      </c>
      <c r="S101" t="s">
        <v>1119</v>
      </c>
      <c r="T101" t="s">
        <v>1120</v>
      </c>
      <c r="V101">
        <v>0</v>
      </c>
      <c r="W101" t="s">
        <v>2078</v>
      </c>
      <c r="Y101" t="s">
        <v>1462</v>
      </c>
      <c r="Z101" t="s">
        <v>1463</v>
      </c>
      <c r="AA101" t="s">
        <v>63</v>
      </c>
      <c r="AD101" t="s">
        <v>63</v>
      </c>
      <c r="AE101" t="s">
        <v>85</v>
      </c>
      <c r="AF101" t="s">
        <v>85</v>
      </c>
      <c r="AG101" t="s">
        <v>63</v>
      </c>
      <c r="AT101" t="s">
        <v>1124</v>
      </c>
      <c r="AU101" t="s">
        <v>1125</v>
      </c>
      <c r="AV101" t="s">
        <v>63</v>
      </c>
      <c r="AW101" t="s">
        <v>1144</v>
      </c>
      <c r="AY101" s="320">
        <v>41880</v>
      </c>
      <c r="AZ101" s="320">
        <v>41880</v>
      </c>
      <c r="BA101" t="s">
        <v>1128</v>
      </c>
      <c r="BB101">
        <v>0</v>
      </c>
      <c r="BF101" t="s">
        <v>1464</v>
      </c>
      <c r="BG101" t="s">
        <v>1131</v>
      </c>
      <c r="BH101" t="s">
        <v>1131</v>
      </c>
      <c r="BI101" t="s">
        <v>1286</v>
      </c>
      <c r="BJ101" t="s">
        <v>1465</v>
      </c>
      <c r="BK101">
        <v>20064</v>
      </c>
      <c r="BL101" t="s">
        <v>1135</v>
      </c>
      <c r="BM101">
        <v>6</v>
      </c>
      <c r="BN101" t="s">
        <v>1136</v>
      </c>
      <c r="BO101" t="s">
        <v>1137</v>
      </c>
      <c r="BP101" t="s">
        <v>1138</v>
      </c>
      <c r="BQ101">
        <v>6</v>
      </c>
      <c r="BR101" t="s">
        <v>1136</v>
      </c>
      <c r="BS101" t="s">
        <v>1137</v>
      </c>
      <c r="BT101" t="s">
        <v>1269</v>
      </c>
      <c r="BW101">
        <v>0</v>
      </c>
      <c r="BX101">
        <v>0</v>
      </c>
      <c r="BY101" t="s">
        <v>1128</v>
      </c>
      <c r="BZ101" t="s">
        <v>1128</v>
      </c>
      <c r="CA101" t="s">
        <v>1128</v>
      </c>
      <c r="CB101" t="s">
        <v>1128</v>
      </c>
      <c r="CC101" s="320">
        <v>42087</v>
      </c>
      <c r="CD101" s="320">
        <v>41880</v>
      </c>
      <c r="CE101">
        <v>5</v>
      </c>
      <c r="CG101" t="s">
        <v>63</v>
      </c>
    </row>
    <row r="102" spans="1:85" x14ac:dyDescent="0.25">
      <c r="A102" t="s">
        <v>2079</v>
      </c>
      <c r="B102">
        <v>0</v>
      </c>
      <c r="C102">
        <v>6</v>
      </c>
      <c r="D102" t="s">
        <v>1111</v>
      </c>
      <c r="E102" t="s">
        <v>1112</v>
      </c>
      <c r="F102" t="s">
        <v>1269</v>
      </c>
      <c r="G102" t="s">
        <v>1808</v>
      </c>
      <c r="H102" t="s">
        <v>1458</v>
      </c>
      <c r="I102" t="s">
        <v>1459</v>
      </c>
      <c r="K102" t="s">
        <v>1164</v>
      </c>
      <c r="L102" s="320">
        <v>42217</v>
      </c>
      <c r="M102" t="s">
        <v>1490</v>
      </c>
      <c r="Q102">
        <v>0</v>
      </c>
      <c r="R102">
        <v>97845.02</v>
      </c>
      <c r="S102" t="s">
        <v>1119</v>
      </c>
      <c r="T102" t="s">
        <v>1120</v>
      </c>
      <c r="V102">
        <v>0</v>
      </c>
      <c r="W102" t="s">
        <v>2080</v>
      </c>
      <c r="X102" t="s">
        <v>2081</v>
      </c>
      <c r="Y102" t="s">
        <v>1462</v>
      </c>
      <c r="Z102" t="s">
        <v>1463</v>
      </c>
      <c r="AA102" t="s">
        <v>63</v>
      </c>
      <c r="AD102" t="s">
        <v>63</v>
      </c>
      <c r="AE102" t="s">
        <v>63</v>
      </c>
      <c r="AF102" t="s">
        <v>85</v>
      </c>
      <c r="AG102" t="s">
        <v>63</v>
      </c>
      <c r="AT102" t="s">
        <v>1124</v>
      </c>
      <c r="AU102" t="s">
        <v>1125</v>
      </c>
      <c r="AV102" t="s">
        <v>63</v>
      </c>
      <c r="AW102" t="s">
        <v>1144</v>
      </c>
      <c r="AX102" t="s">
        <v>2082</v>
      </c>
      <c r="AY102" s="320">
        <v>42582</v>
      </c>
      <c r="AZ102" s="320">
        <v>42582</v>
      </c>
      <c r="BA102" t="s">
        <v>1128</v>
      </c>
      <c r="BB102">
        <v>0</v>
      </c>
      <c r="BF102" t="s">
        <v>1464</v>
      </c>
      <c r="BG102" t="s">
        <v>1131</v>
      </c>
      <c r="BH102" t="s">
        <v>1131</v>
      </c>
      <c r="BI102" t="s">
        <v>1286</v>
      </c>
      <c r="BJ102" t="s">
        <v>1465</v>
      </c>
      <c r="BK102">
        <v>20064</v>
      </c>
      <c r="BL102" t="s">
        <v>1135</v>
      </c>
      <c r="BM102">
        <v>6</v>
      </c>
      <c r="BN102" t="s">
        <v>1136</v>
      </c>
      <c r="BO102" t="s">
        <v>1137</v>
      </c>
      <c r="BP102" t="s">
        <v>1138</v>
      </c>
      <c r="BQ102">
        <v>6</v>
      </c>
      <c r="BR102" t="s">
        <v>1136</v>
      </c>
      <c r="BS102" t="s">
        <v>1137</v>
      </c>
      <c r="BT102" t="s">
        <v>1269</v>
      </c>
      <c r="BW102">
        <v>0</v>
      </c>
      <c r="BX102">
        <v>0</v>
      </c>
      <c r="BY102" t="s">
        <v>1128</v>
      </c>
      <c r="BZ102" t="s">
        <v>1128</v>
      </c>
      <c r="CA102" t="s">
        <v>1128</v>
      </c>
      <c r="CB102" t="s">
        <v>1128</v>
      </c>
      <c r="CC102" s="320">
        <v>42678</v>
      </c>
      <c r="CD102" s="320">
        <v>42217</v>
      </c>
      <c r="CE102">
        <v>5</v>
      </c>
      <c r="CG102" t="s">
        <v>63</v>
      </c>
    </row>
    <row r="103" spans="1:85" x14ac:dyDescent="0.25">
      <c r="A103" t="s">
        <v>1476</v>
      </c>
      <c r="B103">
        <v>0</v>
      </c>
      <c r="C103">
        <v>5</v>
      </c>
      <c r="D103" t="s">
        <v>1111</v>
      </c>
      <c r="E103" t="s">
        <v>1112</v>
      </c>
      <c r="F103" t="s">
        <v>1113</v>
      </c>
      <c r="G103" t="s">
        <v>1114</v>
      </c>
      <c r="H103" t="s">
        <v>1458</v>
      </c>
      <c r="I103" t="s">
        <v>1459</v>
      </c>
      <c r="K103" t="s">
        <v>1164</v>
      </c>
      <c r="L103" s="320">
        <v>42578</v>
      </c>
      <c r="M103" t="s">
        <v>1490</v>
      </c>
      <c r="Q103">
        <v>0</v>
      </c>
      <c r="R103">
        <v>89659.91</v>
      </c>
      <c r="S103" t="s">
        <v>1119</v>
      </c>
      <c r="T103" t="s">
        <v>1120</v>
      </c>
      <c r="V103">
        <v>0</v>
      </c>
      <c r="W103" t="s">
        <v>2080</v>
      </c>
      <c r="X103" t="s">
        <v>2081</v>
      </c>
      <c r="Y103" t="s">
        <v>1462</v>
      </c>
      <c r="Z103" t="s">
        <v>1463</v>
      </c>
      <c r="AA103" t="s">
        <v>63</v>
      </c>
      <c r="AD103" t="s">
        <v>63</v>
      </c>
      <c r="AE103" t="s">
        <v>85</v>
      </c>
      <c r="AF103" t="s">
        <v>85</v>
      </c>
      <c r="AG103" t="s">
        <v>63</v>
      </c>
      <c r="AT103" t="s">
        <v>1124</v>
      </c>
      <c r="AU103" t="s">
        <v>1125</v>
      </c>
      <c r="AV103" t="s">
        <v>63</v>
      </c>
      <c r="AW103" t="s">
        <v>1144</v>
      </c>
      <c r="AX103" t="s">
        <v>1145</v>
      </c>
      <c r="AY103" s="320">
        <v>42579</v>
      </c>
      <c r="AZ103" s="320">
        <v>42886</v>
      </c>
      <c r="BA103" t="s">
        <v>1128</v>
      </c>
      <c r="BB103">
        <v>0</v>
      </c>
      <c r="BC103">
        <v>364975</v>
      </c>
      <c r="BF103" t="s">
        <v>1464</v>
      </c>
      <c r="BG103" t="s">
        <v>1131</v>
      </c>
      <c r="BH103" t="s">
        <v>1131</v>
      </c>
      <c r="BI103" t="s">
        <v>1286</v>
      </c>
      <c r="BJ103" t="s">
        <v>1465</v>
      </c>
      <c r="BK103">
        <v>20064</v>
      </c>
      <c r="BL103" t="s">
        <v>1135</v>
      </c>
      <c r="BM103">
        <v>6</v>
      </c>
      <c r="BN103" t="s">
        <v>1136</v>
      </c>
      <c r="BO103" t="s">
        <v>1137</v>
      </c>
      <c r="BP103" t="s">
        <v>1138</v>
      </c>
      <c r="BQ103">
        <v>6</v>
      </c>
      <c r="BR103" t="s">
        <v>1136</v>
      </c>
      <c r="BS103" t="s">
        <v>1137</v>
      </c>
      <c r="BT103" t="s">
        <v>1139</v>
      </c>
      <c r="BW103">
        <v>0</v>
      </c>
      <c r="BX103">
        <v>0</v>
      </c>
      <c r="BY103" t="s">
        <v>1128</v>
      </c>
      <c r="BZ103" t="s">
        <v>1128</v>
      </c>
      <c r="CA103" t="s">
        <v>1128</v>
      </c>
      <c r="CB103" t="s">
        <v>1128</v>
      </c>
      <c r="CC103" s="320">
        <v>42944</v>
      </c>
      <c r="CD103" s="320">
        <v>42578</v>
      </c>
      <c r="CE103">
        <v>5</v>
      </c>
      <c r="CG103" t="s">
        <v>63</v>
      </c>
    </row>
    <row r="104" spans="1:85" x14ac:dyDescent="0.25">
      <c r="A104" t="s">
        <v>2083</v>
      </c>
      <c r="B104">
        <v>0</v>
      </c>
      <c r="C104">
        <v>9</v>
      </c>
      <c r="D104" t="s">
        <v>1111</v>
      </c>
      <c r="E104" t="s">
        <v>1112</v>
      </c>
      <c r="F104" t="s">
        <v>1269</v>
      </c>
      <c r="G104" t="s">
        <v>1808</v>
      </c>
      <c r="H104" t="s">
        <v>1115</v>
      </c>
      <c r="I104" t="s">
        <v>1116</v>
      </c>
      <c r="K104" t="s">
        <v>1117</v>
      </c>
      <c r="L104" s="320">
        <v>41180</v>
      </c>
      <c r="M104" t="s">
        <v>1490</v>
      </c>
      <c r="Q104">
        <v>0</v>
      </c>
      <c r="R104">
        <v>579886.92000000004</v>
      </c>
      <c r="S104" t="s">
        <v>1119</v>
      </c>
      <c r="T104" t="s">
        <v>1120</v>
      </c>
      <c r="V104">
        <v>0</v>
      </c>
      <c r="X104" t="s">
        <v>2084</v>
      </c>
      <c r="AA104" t="s">
        <v>63</v>
      </c>
      <c r="AD104" t="s">
        <v>63</v>
      </c>
      <c r="AE104" t="s">
        <v>85</v>
      </c>
      <c r="AF104" t="s">
        <v>85</v>
      </c>
      <c r="AG104" t="s">
        <v>63</v>
      </c>
      <c r="AT104" t="s">
        <v>1124</v>
      </c>
      <c r="AU104" t="s">
        <v>141</v>
      </c>
      <c r="AV104" t="s">
        <v>63</v>
      </c>
      <c r="AW104" t="s">
        <v>1144</v>
      </c>
      <c r="AY104" s="320">
        <v>41545</v>
      </c>
      <c r="AZ104" s="320">
        <v>41545</v>
      </c>
      <c r="BA104" t="s">
        <v>1128</v>
      </c>
      <c r="BB104">
        <v>0</v>
      </c>
      <c r="BF104" t="s">
        <v>1129</v>
      </c>
      <c r="BG104" t="s">
        <v>1130</v>
      </c>
      <c r="BH104" t="s">
        <v>1131</v>
      </c>
      <c r="BI104" t="s">
        <v>1132</v>
      </c>
      <c r="BJ104" t="s">
        <v>1133</v>
      </c>
      <c r="BK104" t="s">
        <v>1134</v>
      </c>
      <c r="BL104" t="s">
        <v>1135</v>
      </c>
      <c r="BM104">
        <v>6</v>
      </c>
      <c r="BN104" t="s">
        <v>1136</v>
      </c>
      <c r="BO104" t="s">
        <v>1137</v>
      </c>
      <c r="BP104" t="s">
        <v>1138</v>
      </c>
      <c r="BQ104">
        <v>6</v>
      </c>
      <c r="BR104" t="s">
        <v>1136</v>
      </c>
      <c r="BS104" t="s">
        <v>1137</v>
      </c>
      <c r="BT104" t="s">
        <v>1269</v>
      </c>
      <c r="BW104">
        <v>0</v>
      </c>
      <c r="BX104">
        <v>0</v>
      </c>
      <c r="BY104" t="s">
        <v>1128</v>
      </c>
      <c r="BZ104" t="s">
        <v>1128</v>
      </c>
      <c r="CA104" t="s">
        <v>1128</v>
      </c>
      <c r="CB104" t="s">
        <v>1128</v>
      </c>
      <c r="CC104" s="320">
        <v>41864</v>
      </c>
      <c r="CD104" s="320">
        <v>41180</v>
      </c>
      <c r="CE104">
        <v>9</v>
      </c>
      <c r="CG104" t="s">
        <v>63</v>
      </c>
    </row>
    <row r="105" spans="1:85" x14ac:dyDescent="0.25">
      <c r="A105" t="s">
        <v>2085</v>
      </c>
      <c r="B105">
        <v>0</v>
      </c>
      <c r="C105">
        <v>17</v>
      </c>
      <c r="D105" t="s">
        <v>1111</v>
      </c>
      <c r="E105" t="s">
        <v>1112</v>
      </c>
      <c r="F105" t="s">
        <v>1486</v>
      </c>
      <c r="G105" t="s">
        <v>1487</v>
      </c>
      <c r="H105" t="s">
        <v>1115</v>
      </c>
      <c r="I105" t="s">
        <v>1116</v>
      </c>
      <c r="K105" t="s">
        <v>1117</v>
      </c>
      <c r="L105" s="320">
        <v>41582</v>
      </c>
      <c r="M105" t="s">
        <v>1490</v>
      </c>
      <c r="Q105">
        <v>0</v>
      </c>
      <c r="R105">
        <v>654120.38</v>
      </c>
      <c r="S105" t="s">
        <v>1119</v>
      </c>
      <c r="T105" t="s">
        <v>1120</v>
      </c>
      <c r="V105">
        <v>0</v>
      </c>
      <c r="W105" t="s">
        <v>2086</v>
      </c>
      <c r="X105" t="s">
        <v>2084</v>
      </c>
      <c r="AA105" t="s">
        <v>63</v>
      </c>
      <c r="AD105" t="s">
        <v>63</v>
      </c>
      <c r="AE105" t="s">
        <v>85</v>
      </c>
      <c r="AF105" t="s">
        <v>63</v>
      </c>
      <c r="AG105" t="s">
        <v>63</v>
      </c>
      <c r="AT105" t="s">
        <v>1124</v>
      </c>
      <c r="AU105" t="s">
        <v>141</v>
      </c>
      <c r="AV105" t="s">
        <v>63</v>
      </c>
      <c r="AW105" t="s">
        <v>1144</v>
      </c>
      <c r="AY105" s="320">
        <v>41582</v>
      </c>
      <c r="AZ105" s="320">
        <v>41582</v>
      </c>
      <c r="BA105" t="s">
        <v>1128</v>
      </c>
      <c r="BB105">
        <v>0</v>
      </c>
      <c r="BF105" t="s">
        <v>1129</v>
      </c>
      <c r="BG105" t="s">
        <v>1130</v>
      </c>
      <c r="BH105" t="s">
        <v>1131</v>
      </c>
      <c r="BI105" t="s">
        <v>1132</v>
      </c>
      <c r="BJ105" t="s">
        <v>1133</v>
      </c>
      <c r="BK105" t="s">
        <v>1134</v>
      </c>
      <c r="BL105" t="s">
        <v>1135</v>
      </c>
      <c r="BM105">
        <v>6</v>
      </c>
      <c r="BN105" t="s">
        <v>1136</v>
      </c>
      <c r="BO105" t="s">
        <v>1137</v>
      </c>
      <c r="BP105" t="s">
        <v>1138</v>
      </c>
      <c r="BQ105">
        <v>6</v>
      </c>
      <c r="BR105" t="s">
        <v>1136</v>
      </c>
      <c r="BS105" t="s">
        <v>1137</v>
      </c>
      <c r="BT105" t="s">
        <v>1486</v>
      </c>
      <c r="BW105">
        <v>0</v>
      </c>
      <c r="BX105">
        <v>0</v>
      </c>
      <c r="BY105" t="s">
        <v>1128</v>
      </c>
      <c r="BZ105" t="s">
        <v>1128</v>
      </c>
      <c r="CA105" t="s">
        <v>1128</v>
      </c>
      <c r="CB105" t="s">
        <v>1128</v>
      </c>
      <c r="CC105" s="320">
        <v>41829</v>
      </c>
      <c r="CD105" s="320">
        <v>41582</v>
      </c>
      <c r="CE105">
        <v>17</v>
      </c>
      <c r="CG105" t="s">
        <v>63</v>
      </c>
    </row>
    <row r="106" spans="1:85" x14ac:dyDescent="0.25">
      <c r="A106" t="s">
        <v>2087</v>
      </c>
      <c r="B106">
        <v>0</v>
      </c>
      <c r="C106">
        <v>17</v>
      </c>
      <c r="D106" t="s">
        <v>1111</v>
      </c>
      <c r="E106" t="s">
        <v>1112</v>
      </c>
      <c r="F106" t="s">
        <v>1269</v>
      </c>
      <c r="G106" t="s">
        <v>1808</v>
      </c>
      <c r="H106" t="s">
        <v>1115</v>
      </c>
      <c r="I106" t="s">
        <v>1116</v>
      </c>
      <c r="K106" t="s">
        <v>1117</v>
      </c>
      <c r="L106" s="320">
        <v>41827</v>
      </c>
      <c r="M106" t="s">
        <v>1490</v>
      </c>
      <c r="Q106">
        <v>0</v>
      </c>
      <c r="R106">
        <v>761442.72</v>
      </c>
      <c r="S106" t="s">
        <v>1119</v>
      </c>
      <c r="T106" t="s">
        <v>1120</v>
      </c>
      <c r="V106">
        <v>0</v>
      </c>
      <c r="W106" t="s">
        <v>1142</v>
      </c>
      <c r="X106" t="s">
        <v>1143</v>
      </c>
      <c r="Y106" t="s">
        <v>1123</v>
      </c>
      <c r="AA106" t="s">
        <v>63</v>
      </c>
      <c r="AD106" t="s">
        <v>63</v>
      </c>
      <c r="AE106" t="s">
        <v>85</v>
      </c>
      <c r="AF106" t="s">
        <v>85</v>
      </c>
      <c r="AG106" t="s">
        <v>63</v>
      </c>
      <c r="AT106" t="s">
        <v>1124</v>
      </c>
      <c r="AU106" t="s">
        <v>141</v>
      </c>
      <c r="AV106" t="s">
        <v>63</v>
      </c>
      <c r="AW106" t="s">
        <v>1144</v>
      </c>
      <c r="AY106" s="320">
        <v>41829</v>
      </c>
      <c r="AZ106" s="320">
        <v>41829</v>
      </c>
      <c r="BA106" t="s">
        <v>1128</v>
      </c>
      <c r="BB106">
        <v>0</v>
      </c>
      <c r="BF106" t="s">
        <v>1129</v>
      </c>
      <c r="BG106" t="s">
        <v>1130</v>
      </c>
      <c r="BH106" t="s">
        <v>1131</v>
      </c>
      <c r="BI106" t="s">
        <v>1132</v>
      </c>
      <c r="BJ106" t="s">
        <v>1133</v>
      </c>
      <c r="BK106" t="s">
        <v>1134</v>
      </c>
      <c r="BL106" t="s">
        <v>1135</v>
      </c>
      <c r="BM106">
        <v>6</v>
      </c>
      <c r="BN106" t="s">
        <v>1136</v>
      </c>
      <c r="BO106" t="s">
        <v>1137</v>
      </c>
      <c r="BP106" t="s">
        <v>1138</v>
      </c>
      <c r="BQ106">
        <v>6</v>
      </c>
      <c r="BR106" t="s">
        <v>1136</v>
      </c>
      <c r="BS106" t="s">
        <v>1137</v>
      </c>
      <c r="BT106" t="s">
        <v>1269</v>
      </c>
      <c r="BW106">
        <v>0</v>
      </c>
      <c r="BX106">
        <v>0</v>
      </c>
      <c r="BY106" t="s">
        <v>1128</v>
      </c>
      <c r="BZ106" t="s">
        <v>1128</v>
      </c>
      <c r="CA106" t="s">
        <v>1128</v>
      </c>
      <c r="CB106" t="s">
        <v>1128</v>
      </c>
      <c r="CC106" s="320">
        <v>42195</v>
      </c>
      <c r="CD106" s="320">
        <v>41827</v>
      </c>
      <c r="CE106">
        <v>17</v>
      </c>
      <c r="CG106" t="s">
        <v>63</v>
      </c>
    </row>
    <row r="107" spans="1:85" x14ac:dyDescent="0.25">
      <c r="A107" t="s">
        <v>2088</v>
      </c>
      <c r="B107">
        <v>0</v>
      </c>
      <c r="C107">
        <v>0</v>
      </c>
      <c r="D107" t="s">
        <v>1111</v>
      </c>
      <c r="E107" t="s">
        <v>1112</v>
      </c>
      <c r="F107" t="s">
        <v>1269</v>
      </c>
      <c r="G107" t="s">
        <v>1808</v>
      </c>
      <c r="H107" t="s">
        <v>1115</v>
      </c>
      <c r="I107" t="s">
        <v>1116</v>
      </c>
      <c r="K107" t="s">
        <v>1117</v>
      </c>
      <c r="L107" s="320">
        <v>42201</v>
      </c>
      <c r="M107" t="s">
        <v>1490</v>
      </c>
      <c r="Q107">
        <v>0</v>
      </c>
      <c r="R107">
        <v>5588</v>
      </c>
      <c r="S107" t="s">
        <v>1119</v>
      </c>
      <c r="T107" t="s">
        <v>1120</v>
      </c>
      <c r="V107">
        <v>0</v>
      </c>
      <c r="AA107" t="s">
        <v>63</v>
      </c>
      <c r="AD107" t="s">
        <v>63</v>
      </c>
      <c r="AE107" t="s">
        <v>63</v>
      </c>
      <c r="AF107" t="s">
        <v>85</v>
      </c>
      <c r="AG107" t="s">
        <v>63</v>
      </c>
      <c r="AT107" t="s">
        <v>1124</v>
      </c>
      <c r="AU107" t="s">
        <v>141</v>
      </c>
      <c r="AV107" t="s">
        <v>63</v>
      </c>
      <c r="AW107" t="s">
        <v>1144</v>
      </c>
      <c r="AX107" t="s">
        <v>2089</v>
      </c>
      <c r="AY107" s="320">
        <v>42231</v>
      </c>
      <c r="AZ107" s="320">
        <v>42231</v>
      </c>
      <c r="BA107" t="s">
        <v>1128</v>
      </c>
      <c r="BB107">
        <v>0</v>
      </c>
      <c r="BC107">
        <v>356588</v>
      </c>
      <c r="BF107" t="s">
        <v>1129</v>
      </c>
      <c r="BG107" t="s">
        <v>1130</v>
      </c>
      <c r="BH107" t="s">
        <v>1131</v>
      </c>
      <c r="BI107" t="s">
        <v>1132</v>
      </c>
      <c r="BJ107" t="s">
        <v>1133</v>
      </c>
      <c r="BK107" t="s">
        <v>1134</v>
      </c>
      <c r="BL107" t="s">
        <v>1135</v>
      </c>
      <c r="BM107">
        <v>6</v>
      </c>
      <c r="BN107" t="s">
        <v>1136</v>
      </c>
      <c r="BO107" t="s">
        <v>1137</v>
      </c>
      <c r="BP107" t="s">
        <v>1138</v>
      </c>
      <c r="BQ107">
        <v>6</v>
      </c>
      <c r="BR107" t="s">
        <v>1136</v>
      </c>
      <c r="BS107" t="s">
        <v>1137</v>
      </c>
      <c r="BT107" t="s">
        <v>1269</v>
      </c>
      <c r="BW107">
        <v>0</v>
      </c>
      <c r="BX107">
        <v>0</v>
      </c>
      <c r="BY107" t="s">
        <v>1128</v>
      </c>
      <c r="BZ107" t="s">
        <v>1128</v>
      </c>
      <c r="CA107" t="s">
        <v>1128</v>
      </c>
      <c r="CB107" t="s">
        <v>1128</v>
      </c>
      <c r="CD107" s="320">
        <v>42201</v>
      </c>
      <c r="CG107" t="s">
        <v>63</v>
      </c>
    </row>
    <row r="108" spans="1:85" x14ac:dyDescent="0.25">
      <c r="A108" t="s">
        <v>2090</v>
      </c>
      <c r="B108">
        <v>0</v>
      </c>
      <c r="C108">
        <v>22</v>
      </c>
      <c r="D108" t="s">
        <v>1111</v>
      </c>
      <c r="E108" t="s">
        <v>1112</v>
      </c>
      <c r="F108" t="s">
        <v>1139</v>
      </c>
      <c r="G108" t="s">
        <v>1937</v>
      </c>
      <c r="H108" t="s">
        <v>1115</v>
      </c>
      <c r="I108" t="s">
        <v>1116</v>
      </c>
      <c r="K108" t="s">
        <v>1117</v>
      </c>
      <c r="L108" s="320">
        <v>42235</v>
      </c>
      <c r="M108" t="s">
        <v>1490</v>
      </c>
      <c r="Q108">
        <v>0</v>
      </c>
      <c r="R108">
        <v>793774.85</v>
      </c>
      <c r="S108" t="s">
        <v>1119</v>
      </c>
      <c r="T108" t="s">
        <v>1120</v>
      </c>
      <c r="V108">
        <v>0</v>
      </c>
      <c r="W108" t="s">
        <v>1121</v>
      </c>
      <c r="X108" t="s">
        <v>1122</v>
      </c>
      <c r="AA108" t="s">
        <v>63</v>
      </c>
      <c r="AD108" t="s">
        <v>63</v>
      </c>
      <c r="AE108" t="s">
        <v>63</v>
      </c>
      <c r="AF108" t="s">
        <v>85</v>
      </c>
      <c r="AG108" t="s">
        <v>63</v>
      </c>
      <c r="AT108" t="s">
        <v>1124</v>
      </c>
      <c r="AU108" t="s">
        <v>1125</v>
      </c>
      <c r="AV108" t="s">
        <v>63</v>
      </c>
      <c r="AW108" t="s">
        <v>1144</v>
      </c>
      <c r="AX108" t="s">
        <v>2089</v>
      </c>
      <c r="AY108" s="320">
        <v>42643</v>
      </c>
      <c r="AZ108" s="320">
        <v>42643</v>
      </c>
      <c r="BA108" t="s">
        <v>1128</v>
      </c>
      <c r="BB108">
        <v>0</v>
      </c>
      <c r="BC108">
        <v>356333</v>
      </c>
      <c r="BF108" t="s">
        <v>1129</v>
      </c>
      <c r="BG108" t="s">
        <v>1130</v>
      </c>
      <c r="BH108" t="s">
        <v>1131</v>
      </c>
      <c r="BI108" t="s">
        <v>1132</v>
      </c>
      <c r="BJ108" t="s">
        <v>1133</v>
      </c>
      <c r="BK108" t="s">
        <v>1134</v>
      </c>
      <c r="BL108" t="s">
        <v>1135</v>
      </c>
      <c r="BM108">
        <v>6</v>
      </c>
      <c r="BN108" t="s">
        <v>1136</v>
      </c>
      <c r="BO108" t="s">
        <v>1137</v>
      </c>
      <c r="BP108" t="s">
        <v>1138</v>
      </c>
      <c r="BQ108">
        <v>6</v>
      </c>
      <c r="BR108" t="s">
        <v>1136</v>
      </c>
      <c r="BS108" t="s">
        <v>1137</v>
      </c>
      <c r="BT108" t="s">
        <v>1269</v>
      </c>
      <c r="BW108">
        <v>0</v>
      </c>
      <c r="BX108">
        <v>0</v>
      </c>
      <c r="BY108" t="s">
        <v>1128</v>
      </c>
      <c r="BZ108" t="s">
        <v>1128</v>
      </c>
      <c r="CA108" t="s">
        <v>1128</v>
      </c>
      <c r="CB108" t="s">
        <v>1128</v>
      </c>
      <c r="CC108" s="320">
        <v>42808</v>
      </c>
      <c r="CD108" s="320">
        <v>42235</v>
      </c>
      <c r="CE108">
        <v>20</v>
      </c>
      <c r="CG108" t="s">
        <v>63</v>
      </c>
    </row>
    <row r="109" spans="1:85" x14ac:dyDescent="0.25">
      <c r="A109" t="s">
        <v>1141</v>
      </c>
      <c r="B109">
        <v>0</v>
      </c>
      <c r="C109">
        <v>20</v>
      </c>
      <c r="D109" t="s">
        <v>1111</v>
      </c>
      <c r="E109" t="s">
        <v>1112</v>
      </c>
      <c r="F109" t="s">
        <v>1113</v>
      </c>
      <c r="G109" t="s">
        <v>1114</v>
      </c>
      <c r="H109" t="s">
        <v>1115</v>
      </c>
      <c r="I109" t="s">
        <v>1116</v>
      </c>
      <c r="K109" t="s">
        <v>1117</v>
      </c>
      <c r="L109" s="320">
        <v>42590</v>
      </c>
      <c r="M109" t="s">
        <v>1490</v>
      </c>
      <c r="Q109">
        <v>0</v>
      </c>
      <c r="R109">
        <v>698138.28</v>
      </c>
      <c r="S109" t="s">
        <v>1119</v>
      </c>
      <c r="T109" t="s">
        <v>1120</v>
      </c>
      <c r="V109">
        <v>0</v>
      </c>
      <c r="W109" t="s">
        <v>1142</v>
      </c>
      <c r="X109" t="s">
        <v>1143</v>
      </c>
      <c r="AA109" t="s">
        <v>63</v>
      </c>
      <c r="AD109" t="s">
        <v>63</v>
      </c>
      <c r="AE109" t="s">
        <v>85</v>
      </c>
      <c r="AF109" t="s">
        <v>85</v>
      </c>
      <c r="AG109" t="s">
        <v>63</v>
      </c>
      <c r="AT109" t="s">
        <v>1124</v>
      </c>
      <c r="AU109" t="s">
        <v>141</v>
      </c>
      <c r="AV109" t="s">
        <v>63</v>
      </c>
      <c r="AW109" t="s">
        <v>1144</v>
      </c>
      <c r="AX109" t="s">
        <v>1145</v>
      </c>
      <c r="AY109" s="320">
        <v>43008</v>
      </c>
      <c r="AZ109" s="320">
        <v>43008</v>
      </c>
      <c r="BA109" t="s">
        <v>1128</v>
      </c>
      <c r="BB109">
        <v>0</v>
      </c>
      <c r="BC109">
        <v>365234</v>
      </c>
      <c r="BF109" t="s">
        <v>1129</v>
      </c>
      <c r="BG109" t="s">
        <v>1130</v>
      </c>
      <c r="BH109" t="s">
        <v>1131</v>
      </c>
      <c r="BI109" t="s">
        <v>1132</v>
      </c>
      <c r="BJ109" t="s">
        <v>1133</v>
      </c>
      <c r="BK109" t="s">
        <v>1134</v>
      </c>
      <c r="BL109" t="s">
        <v>1135</v>
      </c>
      <c r="BM109">
        <v>6</v>
      </c>
      <c r="BN109" t="s">
        <v>1136</v>
      </c>
      <c r="BO109" t="s">
        <v>1137</v>
      </c>
      <c r="BP109" t="s">
        <v>1138</v>
      </c>
      <c r="BQ109">
        <v>6</v>
      </c>
      <c r="BR109" t="s">
        <v>1136</v>
      </c>
      <c r="BS109" t="s">
        <v>1137</v>
      </c>
      <c r="BT109" t="s">
        <v>1139</v>
      </c>
      <c r="BW109">
        <v>0</v>
      </c>
      <c r="BX109">
        <v>0</v>
      </c>
      <c r="BY109" t="s">
        <v>1128</v>
      </c>
      <c r="BZ109" t="s">
        <v>1128</v>
      </c>
      <c r="CA109" t="s">
        <v>1128</v>
      </c>
      <c r="CB109" t="s">
        <v>1128</v>
      </c>
      <c r="CC109" s="320">
        <v>43077</v>
      </c>
      <c r="CD109" s="320">
        <v>42590</v>
      </c>
      <c r="CE109">
        <v>19</v>
      </c>
      <c r="CG109" t="s">
        <v>63</v>
      </c>
    </row>
    <row r="110" spans="1:85" x14ac:dyDescent="0.25">
      <c r="A110" t="s">
        <v>2091</v>
      </c>
      <c r="B110">
        <v>0</v>
      </c>
      <c r="C110">
        <v>8</v>
      </c>
      <c r="D110" t="s">
        <v>1111</v>
      </c>
      <c r="E110" t="s">
        <v>1112</v>
      </c>
      <c r="F110" t="s">
        <v>1443</v>
      </c>
      <c r="G110" t="s">
        <v>1444</v>
      </c>
      <c r="H110" t="s">
        <v>1147</v>
      </c>
      <c r="I110" t="s">
        <v>1148</v>
      </c>
      <c r="K110" t="s">
        <v>1117</v>
      </c>
      <c r="L110" s="320">
        <v>41183</v>
      </c>
      <c r="M110" t="s">
        <v>1490</v>
      </c>
      <c r="Q110">
        <v>0</v>
      </c>
      <c r="R110">
        <v>259054.65</v>
      </c>
      <c r="S110" t="s">
        <v>1119</v>
      </c>
      <c r="T110" t="s">
        <v>1120</v>
      </c>
      <c r="V110">
        <v>0</v>
      </c>
      <c r="W110" t="s">
        <v>2092</v>
      </c>
      <c r="Y110" t="s">
        <v>1469</v>
      </c>
      <c r="AA110" t="s">
        <v>63</v>
      </c>
      <c r="AD110" t="s">
        <v>63</v>
      </c>
      <c r="AE110" t="s">
        <v>85</v>
      </c>
      <c r="AF110" t="s">
        <v>85</v>
      </c>
      <c r="AG110" t="s">
        <v>63</v>
      </c>
      <c r="AT110" t="s">
        <v>1124</v>
      </c>
      <c r="AU110" t="s">
        <v>1125</v>
      </c>
      <c r="AV110" t="s">
        <v>63</v>
      </c>
      <c r="AW110" t="s">
        <v>1144</v>
      </c>
      <c r="AX110" t="s">
        <v>1446</v>
      </c>
      <c r="AY110" s="320">
        <v>41186</v>
      </c>
      <c r="AZ110" s="320">
        <v>41186</v>
      </c>
      <c r="BA110" t="s">
        <v>1128</v>
      </c>
      <c r="BB110">
        <v>0</v>
      </c>
      <c r="BF110" t="s">
        <v>1154</v>
      </c>
      <c r="BG110" t="s">
        <v>1131</v>
      </c>
      <c r="BH110" t="s">
        <v>1131</v>
      </c>
      <c r="BI110" t="s">
        <v>1155</v>
      </c>
      <c r="BJ110" t="s">
        <v>1133</v>
      </c>
      <c r="BK110" t="s">
        <v>1156</v>
      </c>
      <c r="BL110" t="s">
        <v>1135</v>
      </c>
      <c r="BM110">
        <v>6</v>
      </c>
      <c r="BN110" t="s">
        <v>1136</v>
      </c>
      <c r="BO110" t="s">
        <v>1137</v>
      </c>
      <c r="BP110" t="s">
        <v>1138</v>
      </c>
      <c r="BQ110">
        <v>6</v>
      </c>
      <c r="BR110" t="s">
        <v>1136</v>
      </c>
      <c r="BS110" t="s">
        <v>1137</v>
      </c>
      <c r="BT110" t="s">
        <v>1514</v>
      </c>
      <c r="BW110">
        <v>0</v>
      </c>
      <c r="BX110">
        <v>0</v>
      </c>
      <c r="BY110" t="s">
        <v>1128</v>
      </c>
      <c r="BZ110" t="s">
        <v>1128</v>
      </c>
      <c r="CA110" t="s">
        <v>1128</v>
      </c>
      <c r="CB110" t="s">
        <v>1128</v>
      </c>
      <c r="CC110" s="320">
        <v>41473</v>
      </c>
      <c r="CD110" s="320">
        <v>41183</v>
      </c>
      <c r="CE110">
        <v>8</v>
      </c>
      <c r="CG110" t="s">
        <v>63</v>
      </c>
    </row>
    <row r="111" spans="1:85" x14ac:dyDescent="0.25">
      <c r="A111" t="s">
        <v>2093</v>
      </c>
      <c r="B111">
        <v>0</v>
      </c>
      <c r="C111">
        <v>7</v>
      </c>
      <c r="D111" t="s">
        <v>1111</v>
      </c>
      <c r="E111" t="s">
        <v>1112</v>
      </c>
      <c r="F111" t="s">
        <v>1269</v>
      </c>
      <c r="G111" t="s">
        <v>1808</v>
      </c>
      <c r="H111" t="s">
        <v>1162</v>
      </c>
      <c r="I111" t="s">
        <v>1163</v>
      </c>
      <c r="K111" t="s">
        <v>1117</v>
      </c>
      <c r="L111" s="320">
        <v>41183</v>
      </c>
      <c r="M111" t="s">
        <v>1490</v>
      </c>
      <c r="Q111">
        <v>0</v>
      </c>
      <c r="R111">
        <v>161770.51999999999</v>
      </c>
      <c r="S111" t="s">
        <v>1119</v>
      </c>
      <c r="T111" t="s">
        <v>1120</v>
      </c>
      <c r="V111">
        <v>0</v>
      </c>
      <c r="W111" t="s">
        <v>1468</v>
      </c>
      <c r="X111" t="s">
        <v>1158</v>
      </c>
      <c r="AA111" t="s">
        <v>63</v>
      </c>
      <c r="AD111" t="s">
        <v>63</v>
      </c>
      <c r="AE111" t="s">
        <v>85</v>
      </c>
      <c r="AF111" t="s">
        <v>85</v>
      </c>
      <c r="AG111" t="s">
        <v>63</v>
      </c>
      <c r="AT111" t="s">
        <v>1124</v>
      </c>
      <c r="AU111" t="s">
        <v>141</v>
      </c>
      <c r="AV111" t="s">
        <v>63</v>
      </c>
      <c r="AW111" t="s">
        <v>1144</v>
      </c>
      <c r="AY111" s="320">
        <v>41184</v>
      </c>
      <c r="AZ111" s="320">
        <v>41184</v>
      </c>
      <c r="BA111" t="s">
        <v>1128</v>
      </c>
      <c r="BB111">
        <v>0</v>
      </c>
      <c r="BF111" t="s">
        <v>1475</v>
      </c>
      <c r="BG111" t="s">
        <v>1131</v>
      </c>
      <c r="BH111" t="s">
        <v>1131</v>
      </c>
      <c r="BI111" t="s">
        <v>1170</v>
      </c>
      <c r="BJ111" t="s">
        <v>1133</v>
      </c>
      <c r="BK111">
        <v>23668</v>
      </c>
      <c r="BL111" t="s">
        <v>1135</v>
      </c>
      <c r="BM111">
        <v>6</v>
      </c>
      <c r="BN111" t="s">
        <v>1136</v>
      </c>
      <c r="BO111" t="s">
        <v>1137</v>
      </c>
      <c r="BP111" t="s">
        <v>1138</v>
      </c>
      <c r="BQ111">
        <v>6</v>
      </c>
      <c r="BR111" t="s">
        <v>1136</v>
      </c>
      <c r="BS111" t="s">
        <v>1137</v>
      </c>
      <c r="BT111" t="s">
        <v>1514</v>
      </c>
      <c r="BW111">
        <v>0</v>
      </c>
      <c r="BX111">
        <v>0</v>
      </c>
      <c r="BY111" t="s">
        <v>1128</v>
      </c>
      <c r="BZ111" t="s">
        <v>1128</v>
      </c>
      <c r="CA111" t="s">
        <v>1128</v>
      </c>
      <c r="CB111" t="s">
        <v>1128</v>
      </c>
      <c r="CC111" s="320">
        <v>41502</v>
      </c>
      <c r="CD111" s="320">
        <v>41183</v>
      </c>
      <c r="CE111">
        <v>7</v>
      </c>
      <c r="CG111" t="s">
        <v>63</v>
      </c>
    </row>
    <row r="112" spans="1:85" x14ac:dyDescent="0.25">
      <c r="A112" t="s">
        <v>2094</v>
      </c>
      <c r="B112">
        <v>0</v>
      </c>
      <c r="C112">
        <v>3</v>
      </c>
      <c r="D112" t="s">
        <v>1111</v>
      </c>
      <c r="E112" t="s">
        <v>1112</v>
      </c>
      <c r="F112" t="s">
        <v>1486</v>
      </c>
      <c r="G112" t="s">
        <v>1487</v>
      </c>
      <c r="H112" t="s">
        <v>1731</v>
      </c>
      <c r="I112" t="s">
        <v>1732</v>
      </c>
      <c r="K112" t="s">
        <v>1164</v>
      </c>
      <c r="L112" s="320">
        <v>41184</v>
      </c>
      <c r="M112" t="s">
        <v>1490</v>
      </c>
      <c r="Q112">
        <v>0</v>
      </c>
      <c r="R112">
        <v>529855.01</v>
      </c>
      <c r="S112" t="s">
        <v>1733</v>
      </c>
      <c r="T112" t="s">
        <v>1120</v>
      </c>
      <c r="V112">
        <v>0</v>
      </c>
      <c r="W112" t="s">
        <v>1734</v>
      </c>
      <c r="X112" t="s">
        <v>2095</v>
      </c>
      <c r="Y112" t="s">
        <v>1735</v>
      </c>
      <c r="Z112" t="s">
        <v>1736</v>
      </c>
      <c r="AA112" t="s">
        <v>63</v>
      </c>
      <c r="AD112" t="s">
        <v>63</v>
      </c>
      <c r="AE112" t="s">
        <v>85</v>
      </c>
      <c r="AF112" t="s">
        <v>85</v>
      </c>
      <c r="AG112" t="s">
        <v>63</v>
      </c>
      <c r="AT112" t="s">
        <v>1124</v>
      </c>
      <c r="AU112" t="s">
        <v>1125</v>
      </c>
      <c r="AV112" t="s">
        <v>63</v>
      </c>
      <c r="AW112" t="s">
        <v>1144</v>
      </c>
      <c r="AY112" s="320">
        <v>41185</v>
      </c>
      <c r="AZ112" s="320">
        <v>41185</v>
      </c>
      <c r="BA112" t="s">
        <v>1128</v>
      </c>
      <c r="BB112">
        <v>0</v>
      </c>
      <c r="BF112" t="s">
        <v>1737</v>
      </c>
      <c r="BG112" t="s">
        <v>1131</v>
      </c>
      <c r="BH112" t="s">
        <v>1131</v>
      </c>
      <c r="BI112" t="s">
        <v>1738</v>
      </c>
      <c r="BJ112" t="s">
        <v>1133</v>
      </c>
      <c r="BK112">
        <v>23701</v>
      </c>
      <c r="BL112" t="s">
        <v>1135</v>
      </c>
      <c r="BM112">
        <v>6</v>
      </c>
      <c r="BN112" t="s">
        <v>1136</v>
      </c>
      <c r="BO112" t="s">
        <v>1137</v>
      </c>
      <c r="BP112" t="s">
        <v>1138</v>
      </c>
      <c r="BQ112">
        <v>6</v>
      </c>
      <c r="BR112" t="s">
        <v>1136</v>
      </c>
      <c r="BS112" t="s">
        <v>1137</v>
      </c>
      <c r="BT112" t="s">
        <v>1486</v>
      </c>
      <c r="BW112">
        <v>0</v>
      </c>
      <c r="BX112">
        <v>0</v>
      </c>
      <c r="BY112" t="s">
        <v>1128</v>
      </c>
      <c r="BZ112" t="s">
        <v>1128</v>
      </c>
      <c r="CA112" t="s">
        <v>1128</v>
      </c>
      <c r="CB112" t="s">
        <v>1128</v>
      </c>
      <c r="CC112" s="320">
        <v>41365</v>
      </c>
      <c r="CD112" s="320">
        <v>41184</v>
      </c>
      <c r="CE112">
        <v>3</v>
      </c>
      <c r="CG112" t="s">
        <v>63</v>
      </c>
    </row>
    <row r="113" spans="1:85" x14ac:dyDescent="0.25">
      <c r="A113" t="s">
        <v>2096</v>
      </c>
      <c r="B113">
        <v>0</v>
      </c>
      <c r="C113">
        <v>10</v>
      </c>
      <c r="D113" t="s">
        <v>1111</v>
      </c>
      <c r="E113" t="s">
        <v>1112</v>
      </c>
      <c r="F113" t="s">
        <v>1499</v>
      </c>
      <c r="G113" t="s">
        <v>1500</v>
      </c>
      <c r="H113" t="s">
        <v>1647</v>
      </c>
      <c r="I113" t="s">
        <v>1648</v>
      </c>
      <c r="K113" t="s">
        <v>1173</v>
      </c>
      <c r="L113" s="320">
        <v>41253</v>
      </c>
      <c r="M113" t="s">
        <v>1490</v>
      </c>
      <c r="Q113">
        <v>0</v>
      </c>
      <c r="R113">
        <v>658796</v>
      </c>
      <c r="S113" t="s">
        <v>1119</v>
      </c>
      <c r="T113" t="s">
        <v>1120</v>
      </c>
      <c r="V113">
        <v>0</v>
      </c>
      <c r="W113" t="s">
        <v>1674</v>
      </c>
      <c r="X113" t="s">
        <v>1805</v>
      </c>
      <c r="Y113" t="s">
        <v>2097</v>
      </c>
      <c r="Z113" t="s">
        <v>2098</v>
      </c>
      <c r="AA113" t="s">
        <v>63</v>
      </c>
      <c r="AD113" t="s">
        <v>63</v>
      </c>
      <c r="AE113" t="s">
        <v>85</v>
      </c>
      <c r="AF113" t="s">
        <v>85</v>
      </c>
      <c r="AG113" t="s">
        <v>63</v>
      </c>
      <c r="AT113" t="s">
        <v>1124</v>
      </c>
      <c r="AU113" t="s">
        <v>1125</v>
      </c>
      <c r="AV113" t="s">
        <v>63</v>
      </c>
      <c r="AW113" t="s">
        <v>1144</v>
      </c>
      <c r="AY113" s="320">
        <v>41292</v>
      </c>
      <c r="AZ113" s="320">
        <v>41292</v>
      </c>
      <c r="BA113" t="s">
        <v>1128</v>
      </c>
      <c r="BB113">
        <v>0</v>
      </c>
      <c r="BF113" t="s">
        <v>1650</v>
      </c>
      <c r="BG113" t="s">
        <v>1651</v>
      </c>
      <c r="BH113" t="s">
        <v>1131</v>
      </c>
      <c r="BI113" t="s">
        <v>1316</v>
      </c>
      <c r="BJ113" t="s">
        <v>1133</v>
      </c>
      <c r="BK113">
        <v>23606</v>
      </c>
      <c r="BL113" t="s">
        <v>1135</v>
      </c>
      <c r="BM113">
        <v>6</v>
      </c>
      <c r="BN113" t="s">
        <v>1136</v>
      </c>
      <c r="BO113" t="s">
        <v>1137</v>
      </c>
      <c r="BP113" t="s">
        <v>1138</v>
      </c>
      <c r="BQ113">
        <v>6</v>
      </c>
      <c r="BR113" t="s">
        <v>1136</v>
      </c>
      <c r="BS113" t="s">
        <v>1137</v>
      </c>
      <c r="BT113" t="s">
        <v>1514</v>
      </c>
      <c r="BW113">
        <v>0</v>
      </c>
      <c r="BX113">
        <v>0</v>
      </c>
      <c r="BY113" t="s">
        <v>1128</v>
      </c>
      <c r="BZ113" t="s">
        <v>1128</v>
      </c>
      <c r="CA113" t="s">
        <v>1128</v>
      </c>
      <c r="CB113" t="s">
        <v>1128</v>
      </c>
      <c r="CC113" s="320">
        <v>41645</v>
      </c>
      <c r="CD113" s="320">
        <v>41253</v>
      </c>
      <c r="CE113">
        <v>10</v>
      </c>
      <c r="CG113" t="s">
        <v>63</v>
      </c>
    </row>
    <row r="114" spans="1:85" x14ac:dyDescent="0.25">
      <c r="A114" t="s">
        <v>2099</v>
      </c>
      <c r="B114">
        <v>0</v>
      </c>
      <c r="C114">
        <v>1</v>
      </c>
      <c r="D114" t="s">
        <v>1111</v>
      </c>
      <c r="E114" t="s">
        <v>1112</v>
      </c>
      <c r="F114" t="s">
        <v>2100</v>
      </c>
      <c r="G114" t="s">
        <v>2101</v>
      </c>
      <c r="H114" t="s">
        <v>2102</v>
      </c>
      <c r="I114" t="s">
        <v>2103</v>
      </c>
      <c r="K114" t="s">
        <v>1164</v>
      </c>
      <c r="L114" s="320">
        <v>41304</v>
      </c>
      <c r="M114" t="s">
        <v>1490</v>
      </c>
      <c r="Q114">
        <v>0</v>
      </c>
      <c r="R114">
        <v>169609.24</v>
      </c>
      <c r="S114" t="s">
        <v>1119</v>
      </c>
      <c r="T114" t="s">
        <v>1120</v>
      </c>
      <c r="V114">
        <v>0</v>
      </c>
      <c r="W114" t="s">
        <v>2104</v>
      </c>
      <c r="X114" t="s">
        <v>2105</v>
      </c>
      <c r="Y114" t="s">
        <v>2106</v>
      </c>
      <c r="Z114" t="s">
        <v>2107</v>
      </c>
      <c r="AA114" t="s">
        <v>63</v>
      </c>
      <c r="AD114" t="s">
        <v>63</v>
      </c>
      <c r="AE114" t="s">
        <v>85</v>
      </c>
      <c r="AF114" t="s">
        <v>85</v>
      </c>
      <c r="AG114" t="s">
        <v>63</v>
      </c>
      <c r="AT114" t="s">
        <v>1124</v>
      </c>
      <c r="AU114" t="s">
        <v>1125</v>
      </c>
      <c r="AV114" t="s">
        <v>63</v>
      </c>
      <c r="AW114" t="s">
        <v>1144</v>
      </c>
      <c r="AX114" t="s">
        <v>2108</v>
      </c>
      <c r="AY114" s="320">
        <v>41670</v>
      </c>
      <c r="AZ114" s="320">
        <v>41670</v>
      </c>
      <c r="BA114" t="s">
        <v>1128</v>
      </c>
      <c r="BB114">
        <v>0</v>
      </c>
      <c r="BC114">
        <v>325510</v>
      </c>
      <c r="BF114" t="s">
        <v>2109</v>
      </c>
      <c r="BG114" t="s">
        <v>2110</v>
      </c>
      <c r="BH114" t="s">
        <v>1455</v>
      </c>
      <c r="BI114" t="s">
        <v>2111</v>
      </c>
      <c r="BJ114" t="s">
        <v>1258</v>
      </c>
      <c r="BK114" t="s">
        <v>2112</v>
      </c>
      <c r="BL114" t="s">
        <v>1135</v>
      </c>
      <c r="BM114">
        <v>6</v>
      </c>
      <c r="BN114" t="s">
        <v>1136</v>
      </c>
      <c r="BO114" t="s">
        <v>1137</v>
      </c>
      <c r="BP114" t="s">
        <v>1138</v>
      </c>
      <c r="BQ114">
        <v>6</v>
      </c>
      <c r="BR114" t="s">
        <v>1136</v>
      </c>
      <c r="BS114" t="s">
        <v>1137</v>
      </c>
      <c r="BT114" t="s">
        <v>1235</v>
      </c>
      <c r="BW114">
        <v>0</v>
      </c>
      <c r="BX114">
        <v>0</v>
      </c>
      <c r="BY114" t="s">
        <v>1128</v>
      </c>
      <c r="BZ114" t="s">
        <v>1128</v>
      </c>
      <c r="CA114" t="s">
        <v>1128</v>
      </c>
      <c r="CB114" t="s">
        <v>1140</v>
      </c>
      <c r="CC114" s="320">
        <v>41338</v>
      </c>
      <c r="CD114" s="320">
        <v>41304</v>
      </c>
      <c r="CE114">
        <v>1</v>
      </c>
      <c r="CG114" t="s">
        <v>63</v>
      </c>
    </row>
    <row r="115" spans="1:85" x14ac:dyDescent="0.25">
      <c r="A115" t="s">
        <v>2113</v>
      </c>
      <c r="B115">
        <v>0</v>
      </c>
      <c r="C115">
        <v>5</v>
      </c>
      <c r="D115" t="s">
        <v>1111</v>
      </c>
      <c r="E115" t="s">
        <v>1112</v>
      </c>
      <c r="F115" t="s">
        <v>1499</v>
      </c>
      <c r="G115" t="s">
        <v>1500</v>
      </c>
      <c r="H115" t="s">
        <v>2114</v>
      </c>
      <c r="I115" t="s">
        <v>2115</v>
      </c>
      <c r="K115" t="s">
        <v>1164</v>
      </c>
      <c r="L115" s="320">
        <v>41387</v>
      </c>
      <c r="M115" t="s">
        <v>1490</v>
      </c>
      <c r="Q115">
        <v>0</v>
      </c>
      <c r="R115">
        <v>593942</v>
      </c>
      <c r="S115" t="s">
        <v>1119</v>
      </c>
      <c r="T115" t="s">
        <v>1120</v>
      </c>
      <c r="V115">
        <v>0</v>
      </c>
      <c r="W115" t="s">
        <v>2116</v>
      </c>
      <c r="X115" t="s">
        <v>2117</v>
      </c>
      <c r="Y115" t="s">
        <v>2118</v>
      </c>
      <c r="Z115" t="s">
        <v>2119</v>
      </c>
      <c r="AA115" t="s">
        <v>63</v>
      </c>
      <c r="AD115" t="s">
        <v>63</v>
      </c>
      <c r="AE115" t="s">
        <v>85</v>
      </c>
      <c r="AF115" t="s">
        <v>85</v>
      </c>
      <c r="AG115" t="s">
        <v>63</v>
      </c>
      <c r="AT115" t="s">
        <v>1124</v>
      </c>
      <c r="AU115" t="s">
        <v>1125</v>
      </c>
      <c r="AV115" t="s">
        <v>63</v>
      </c>
      <c r="AW115" t="s">
        <v>1144</v>
      </c>
      <c r="AY115" s="320">
        <v>41407</v>
      </c>
      <c r="AZ115" s="320">
        <v>41407</v>
      </c>
      <c r="BA115" t="s">
        <v>1128</v>
      </c>
      <c r="BB115">
        <v>0</v>
      </c>
      <c r="BF115" t="s">
        <v>2120</v>
      </c>
      <c r="BG115" t="s">
        <v>1131</v>
      </c>
      <c r="BH115" t="s">
        <v>1131</v>
      </c>
      <c r="BI115" t="s">
        <v>1170</v>
      </c>
      <c r="BJ115" t="s">
        <v>1133</v>
      </c>
      <c r="BK115">
        <v>23661</v>
      </c>
      <c r="BL115" t="s">
        <v>1135</v>
      </c>
      <c r="BM115">
        <v>6</v>
      </c>
      <c r="BN115" t="s">
        <v>1136</v>
      </c>
      <c r="BO115" t="s">
        <v>1137</v>
      </c>
      <c r="BP115" t="s">
        <v>1138</v>
      </c>
      <c r="BQ115">
        <v>6</v>
      </c>
      <c r="BR115" t="s">
        <v>1136</v>
      </c>
      <c r="BS115" t="s">
        <v>1137</v>
      </c>
      <c r="BT115" t="s">
        <v>1514</v>
      </c>
      <c r="BW115">
        <v>0</v>
      </c>
      <c r="BX115">
        <v>0</v>
      </c>
      <c r="BY115" t="s">
        <v>1128</v>
      </c>
      <c r="BZ115" t="s">
        <v>1128</v>
      </c>
      <c r="CA115" t="s">
        <v>1128</v>
      </c>
      <c r="CB115" t="s">
        <v>1128</v>
      </c>
      <c r="CC115" s="320">
        <v>41514</v>
      </c>
      <c r="CD115" s="320">
        <v>41387</v>
      </c>
      <c r="CE115">
        <v>5</v>
      </c>
      <c r="CG115" t="s">
        <v>63</v>
      </c>
    </row>
    <row r="116" spans="1:85" x14ac:dyDescent="0.25">
      <c r="A116" t="s">
        <v>2121</v>
      </c>
      <c r="B116">
        <v>0</v>
      </c>
      <c r="C116">
        <v>3</v>
      </c>
      <c r="D116" t="s">
        <v>1111</v>
      </c>
      <c r="E116" t="s">
        <v>1112</v>
      </c>
      <c r="F116" t="s">
        <v>1113</v>
      </c>
      <c r="G116" t="s">
        <v>1114</v>
      </c>
      <c r="H116" t="s">
        <v>2122</v>
      </c>
      <c r="I116" t="s">
        <v>2123</v>
      </c>
      <c r="K116" t="s">
        <v>1164</v>
      </c>
      <c r="L116" s="320">
        <v>41375</v>
      </c>
      <c r="M116" t="s">
        <v>1490</v>
      </c>
      <c r="Q116">
        <v>0</v>
      </c>
      <c r="R116">
        <v>605120</v>
      </c>
      <c r="S116" t="s">
        <v>1119</v>
      </c>
      <c r="T116" t="s">
        <v>1120</v>
      </c>
      <c r="V116">
        <v>0</v>
      </c>
      <c r="W116" t="s">
        <v>2124</v>
      </c>
      <c r="Y116" t="s">
        <v>2125</v>
      </c>
      <c r="Z116" t="s">
        <v>2126</v>
      </c>
      <c r="AA116" t="s">
        <v>63</v>
      </c>
      <c r="AD116" t="s">
        <v>63</v>
      </c>
      <c r="AE116" t="s">
        <v>85</v>
      </c>
      <c r="AF116" t="s">
        <v>85</v>
      </c>
      <c r="AG116" t="s">
        <v>63</v>
      </c>
      <c r="AT116" t="s">
        <v>1124</v>
      </c>
      <c r="AU116" t="s">
        <v>141</v>
      </c>
      <c r="AV116" t="s">
        <v>63</v>
      </c>
      <c r="AW116" t="s">
        <v>1144</v>
      </c>
      <c r="AY116" s="320">
        <v>41375</v>
      </c>
      <c r="AZ116" s="320">
        <v>41375</v>
      </c>
      <c r="BA116" t="s">
        <v>1128</v>
      </c>
      <c r="BB116">
        <v>0</v>
      </c>
      <c r="BF116" t="s">
        <v>2127</v>
      </c>
      <c r="BG116" t="s">
        <v>1131</v>
      </c>
      <c r="BH116" t="s">
        <v>1131</v>
      </c>
      <c r="BI116" t="s">
        <v>1316</v>
      </c>
      <c r="BJ116" t="s">
        <v>1133</v>
      </c>
      <c r="BK116">
        <v>23612</v>
      </c>
      <c r="BL116" t="s">
        <v>1135</v>
      </c>
      <c r="BM116">
        <v>6</v>
      </c>
      <c r="BN116" t="s">
        <v>1136</v>
      </c>
      <c r="BO116" t="s">
        <v>1137</v>
      </c>
      <c r="BP116" t="s">
        <v>1138</v>
      </c>
      <c r="BQ116">
        <v>6</v>
      </c>
      <c r="BR116" t="s">
        <v>1136</v>
      </c>
      <c r="BS116" t="s">
        <v>1137</v>
      </c>
      <c r="BT116" t="s">
        <v>1113</v>
      </c>
      <c r="BW116">
        <v>0</v>
      </c>
      <c r="BX116">
        <v>0</v>
      </c>
      <c r="BY116" t="s">
        <v>1128</v>
      </c>
      <c r="BZ116" t="s">
        <v>1128</v>
      </c>
      <c r="CA116" t="s">
        <v>1128</v>
      </c>
      <c r="CB116" t="s">
        <v>1128</v>
      </c>
      <c r="CC116" s="320">
        <v>41835</v>
      </c>
      <c r="CD116" s="320">
        <v>41375</v>
      </c>
      <c r="CE116">
        <v>2</v>
      </c>
      <c r="CG116" t="s">
        <v>63</v>
      </c>
    </row>
    <row r="117" spans="1:85" x14ac:dyDescent="0.25">
      <c r="A117" t="s">
        <v>2128</v>
      </c>
      <c r="B117">
        <v>0</v>
      </c>
      <c r="C117">
        <v>5</v>
      </c>
      <c r="D117" t="s">
        <v>1111</v>
      </c>
      <c r="E117" t="s">
        <v>1112</v>
      </c>
      <c r="F117" t="s">
        <v>1113</v>
      </c>
      <c r="G117" t="s">
        <v>1114</v>
      </c>
      <c r="H117" t="s">
        <v>2129</v>
      </c>
      <c r="I117" t="s">
        <v>2130</v>
      </c>
      <c r="K117" t="s">
        <v>1396</v>
      </c>
      <c r="L117" s="320">
        <v>41446</v>
      </c>
      <c r="M117" t="s">
        <v>1490</v>
      </c>
      <c r="Q117">
        <v>0</v>
      </c>
      <c r="R117">
        <v>217950</v>
      </c>
      <c r="S117" t="s">
        <v>1119</v>
      </c>
      <c r="T117" t="s">
        <v>1120</v>
      </c>
      <c r="V117">
        <v>0</v>
      </c>
      <c r="W117" t="s">
        <v>2131</v>
      </c>
      <c r="X117" t="s">
        <v>1967</v>
      </c>
      <c r="Y117" t="s">
        <v>2132</v>
      </c>
      <c r="Z117" t="s">
        <v>2133</v>
      </c>
      <c r="AA117" t="s">
        <v>63</v>
      </c>
      <c r="AD117" t="s">
        <v>63</v>
      </c>
      <c r="AE117" t="s">
        <v>85</v>
      </c>
      <c r="AF117" t="s">
        <v>63</v>
      </c>
      <c r="AG117" t="s">
        <v>63</v>
      </c>
      <c r="AT117" t="s">
        <v>1124</v>
      </c>
      <c r="AU117" t="s">
        <v>1125</v>
      </c>
      <c r="AV117" t="s">
        <v>63</v>
      </c>
      <c r="AW117" t="s">
        <v>1144</v>
      </c>
      <c r="AY117" s="320">
        <v>41446</v>
      </c>
      <c r="AZ117" s="320">
        <v>41446</v>
      </c>
      <c r="BA117" t="s">
        <v>1128</v>
      </c>
      <c r="BB117">
        <v>0</v>
      </c>
      <c r="BF117" t="s">
        <v>2134</v>
      </c>
      <c r="BG117" t="s">
        <v>2135</v>
      </c>
      <c r="BH117" t="s">
        <v>1131</v>
      </c>
      <c r="BI117" t="s">
        <v>1155</v>
      </c>
      <c r="BJ117" t="s">
        <v>1133</v>
      </c>
      <c r="BK117">
        <v>23185</v>
      </c>
      <c r="BL117" t="s">
        <v>1135</v>
      </c>
      <c r="BM117">
        <v>6</v>
      </c>
      <c r="BN117" t="s">
        <v>1136</v>
      </c>
      <c r="BO117" t="s">
        <v>1137</v>
      </c>
      <c r="BP117" t="s">
        <v>1138</v>
      </c>
      <c r="BQ117">
        <v>6</v>
      </c>
      <c r="BR117" t="s">
        <v>1136</v>
      </c>
      <c r="BS117" t="s">
        <v>1137</v>
      </c>
      <c r="BT117" t="s">
        <v>1113</v>
      </c>
      <c r="BW117">
        <v>0</v>
      </c>
      <c r="BX117">
        <v>0</v>
      </c>
      <c r="BY117" t="s">
        <v>1128</v>
      </c>
      <c r="BZ117" t="s">
        <v>1128</v>
      </c>
      <c r="CA117" t="s">
        <v>1128</v>
      </c>
      <c r="CB117" t="s">
        <v>1128</v>
      </c>
      <c r="CC117" s="320">
        <v>41710</v>
      </c>
      <c r="CD117" s="320">
        <v>41446</v>
      </c>
      <c r="CE117">
        <v>5</v>
      </c>
      <c r="CG117" t="s">
        <v>63</v>
      </c>
    </row>
    <row r="118" spans="1:85" x14ac:dyDescent="0.25">
      <c r="A118" t="s">
        <v>2136</v>
      </c>
      <c r="B118">
        <v>0</v>
      </c>
      <c r="C118">
        <v>7</v>
      </c>
      <c r="D118" t="s">
        <v>1111</v>
      </c>
      <c r="E118" t="s">
        <v>1112</v>
      </c>
      <c r="F118" t="s">
        <v>1113</v>
      </c>
      <c r="G118" t="s">
        <v>1114</v>
      </c>
      <c r="H118" t="s">
        <v>2137</v>
      </c>
      <c r="I118" t="s">
        <v>2138</v>
      </c>
      <c r="K118" t="s">
        <v>1396</v>
      </c>
      <c r="L118" s="320">
        <v>41486</v>
      </c>
      <c r="M118" t="s">
        <v>1490</v>
      </c>
      <c r="Q118">
        <v>0</v>
      </c>
      <c r="R118">
        <v>319964.26</v>
      </c>
      <c r="S118" t="s">
        <v>1119</v>
      </c>
      <c r="T118" t="s">
        <v>1120</v>
      </c>
      <c r="V118">
        <v>0</v>
      </c>
      <c r="W118" t="s">
        <v>2137</v>
      </c>
      <c r="X118" t="s">
        <v>2139</v>
      </c>
      <c r="Y118" t="s">
        <v>2140</v>
      </c>
      <c r="Z118" t="s">
        <v>2140</v>
      </c>
      <c r="AA118" t="s">
        <v>63</v>
      </c>
      <c r="AD118" t="s">
        <v>63</v>
      </c>
      <c r="AE118" t="s">
        <v>85</v>
      </c>
      <c r="AF118" t="s">
        <v>63</v>
      </c>
      <c r="AG118" t="s">
        <v>63</v>
      </c>
      <c r="AT118" t="s">
        <v>1124</v>
      </c>
      <c r="AU118" t="s">
        <v>141</v>
      </c>
      <c r="AV118" t="s">
        <v>63</v>
      </c>
      <c r="AW118" t="s">
        <v>1144</v>
      </c>
      <c r="AY118" s="320">
        <v>41486</v>
      </c>
      <c r="AZ118" s="320">
        <v>41486</v>
      </c>
      <c r="BA118" t="s">
        <v>1128</v>
      </c>
      <c r="BB118">
        <v>0</v>
      </c>
      <c r="BF118" t="s">
        <v>2141</v>
      </c>
      <c r="BG118" t="s">
        <v>2142</v>
      </c>
      <c r="BH118" t="s">
        <v>1131</v>
      </c>
      <c r="BI118" t="s">
        <v>1496</v>
      </c>
      <c r="BJ118" t="s">
        <v>1133</v>
      </c>
      <c r="BK118">
        <v>23452</v>
      </c>
      <c r="BL118" t="s">
        <v>1135</v>
      </c>
      <c r="BM118">
        <v>6</v>
      </c>
      <c r="BN118" t="s">
        <v>1136</v>
      </c>
      <c r="BO118" t="s">
        <v>1137</v>
      </c>
      <c r="BP118" t="s">
        <v>1138</v>
      </c>
      <c r="BQ118">
        <v>6</v>
      </c>
      <c r="BR118" t="s">
        <v>1136</v>
      </c>
      <c r="BS118" t="s">
        <v>1137</v>
      </c>
      <c r="BT118" t="s">
        <v>1113</v>
      </c>
      <c r="BW118">
        <v>0</v>
      </c>
      <c r="BX118">
        <v>0</v>
      </c>
      <c r="BY118" t="s">
        <v>1128</v>
      </c>
      <c r="BZ118" t="s">
        <v>1128</v>
      </c>
      <c r="CA118" t="s">
        <v>1128</v>
      </c>
      <c r="CB118" t="s">
        <v>1128</v>
      </c>
      <c r="CC118" s="320">
        <v>41670</v>
      </c>
      <c r="CD118" s="320">
        <v>41486</v>
      </c>
      <c r="CE118">
        <v>6</v>
      </c>
      <c r="CG118" t="s">
        <v>63</v>
      </c>
    </row>
    <row r="119" spans="1:85" x14ac:dyDescent="0.25">
      <c r="A119" t="s">
        <v>2143</v>
      </c>
      <c r="B119">
        <v>0</v>
      </c>
      <c r="C119">
        <v>9</v>
      </c>
      <c r="D119" t="s">
        <v>1111</v>
      </c>
      <c r="E119" t="s">
        <v>1112</v>
      </c>
      <c r="F119" t="s">
        <v>1113</v>
      </c>
      <c r="G119" t="s">
        <v>1114</v>
      </c>
      <c r="H119" t="s">
        <v>1647</v>
      </c>
      <c r="I119" t="s">
        <v>1648</v>
      </c>
      <c r="K119" t="s">
        <v>1173</v>
      </c>
      <c r="L119" s="320">
        <v>41537</v>
      </c>
      <c r="M119" t="s">
        <v>1490</v>
      </c>
      <c r="Q119">
        <v>0</v>
      </c>
      <c r="R119">
        <v>838043.96</v>
      </c>
      <c r="S119" t="s">
        <v>1119</v>
      </c>
      <c r="T119" t="s">
        <v>1120</v>
      </c>
      <c r="V119">
        <v>0</v>
      </c>
      <c r="W119" t="s">
        <v>1674</v>
      </c>
      <c r="X119" t="s">
        <v>1805</v>
      </c>
      <c r="Y119" t="s">
        <v>2097</v>
      </c>
      <c r="AA119" t="s">
        <v>63</v>
      </c>
      <c r="AD119" t="s">
        <v>63</v>
      </c>
      <c r="AE119" t="s">
        <v>85</v>
      </c>
      <c r="AF119" t="s">
        <v>63</v>
      </c>
      <c r="AG119" t="s">
        <v>63</v>
      </c>
      <c r="AT119" t="s">
        <v>1124</v>
      </c>
      <c r="AU119" t="s">
        <v>1125</v>
      </c>
      <c r="AV119" t="s">
        <v>63</v>
      </c>
      <c r="AW119" t="s">
        <v>1144</v>
      </c>
      <c r="AY119" s="320">
        <v>41547</v>
      </c>
      <c r="AZ119" s="320">
        <v>41547</v>
      </c>
      <c r="BA119" t="s">
        <v>1128</v>
      </c>
      <c r="BB119">
        <v>0</v>
      </c>
      <c r="BF119" t="s">
        <v>1650</v>
      </c>
      <c r="BG119" t="s">
        <v>1651</v>
      </c>
      <c r="BH119" t="s">
        <v>1131</v>
      </c>
      <c r="BI119" t="s">
        <v>1316</v>
      </c>
      <c r="BJ119" t="s">
        <v>1133</v>
      </c>
      <c r="BK119">
        <v>23606</v>
      </c>
      <c r="BL119" t="s">
        <v>1135</v>
      </c>
      <c r="BM119">
        <v>6</v>
      </c>
      <c r="BN119" t="s">
        <v>1136</v>
      </c>
      <c r="BO119" t="s">
        <v>1137</v>
      </c>
      <c r="BP119" t="s">
        <v>1138</v>
      </c>
      <c r="BQ119">
        <v>6</v>
      </c>
      <c r="BR119" t="s">
        <v>1136</v>
      </c>
      <c r="BS119" t="s">
        <v>1137</v>
      </c>
      <c r="BT119" t="s">
        <v>1113</v>
      </c>
      <c r="BW119">
        <v>0</v>
      </c>
      <c r="BX119">
        <v>0</v>
      </c>
      <c r="BY119" t="s">
        <v>1128</v>
      </c>
      <c r="BZ119" t="s">
        <v>1128</v>
      </c>
      <c r="CA119" t="s">
        <v>1128</v>
      </c>
      <c r="CB119" t="s">
        <v>1128</v>
      </c>
      <c r="CC119" s="320">
        <v>41855</v>
      </c>
      <c r="CD119" s="320">
        <v>41537</v>
      </c>
      <c r="CE119">
        <v>3</v>
      </c>
      <c r="CG119" t="s">
        <v>63</v>
      </c>
    </row>
    <row r="120" spans="1:85" x14ac:dyDescent="0.25">
      <c r="A120" t="s">
        <v>2144</v>
      </c>
      <c r="B120">
        <v>0</v>
      </c>
      <c r="C120">
        <v>7</v>
      </c>
      <c r="D120" t="s">
        <v>1111</v>
      </c>
      <c r="E120" t="s">
        <v>1112</v>
      </c>
      <c r="F120" t="s">
        <v>1370</v>
      </c>
      <c r="G120" t="s">
        <v>1371</v>
      </c>
      <c r="H120" t="s">
        <v>2145</v>
      </c>
      <c r="I120" t="s">
        <v>2146</v>
      </c>
      <c r="K120" t="s">
        <v>1396</v>
      </c>
      <c r="L120" s="320">
        <v>41325</v>
      </c>
      <c r="M120" t="s">
        <v>1490</v>
      </c>
      <c r="Q120">
        <v>0</v>
      </c>
      <c r="R120">
        <v>206619.3</v>
      </c>
      <c r="S120" t="s">
        <v>1119</v>
      </c>
      <c r="T120" t="s">
        <v>1120</v>
      </c>
      <c r="V120">
        <v>0</v>
      </c>
      <c r="W120" t="s">
        <v>2147</v>
      </c>
      <c r="X120" t="s">
        <v>1907</v>
      </c>
      <c r="Y120" t="s">
        <v>2148</v>
      </c>
      <c r="AA120" t="s">
        <v>63</v>
      </c>
      <c r="AD120" t="s">
        <v>63</v>
      </c>
      <c r="AE120" t="s">
        <v>85</v>
      </c>
      <c r="AF120" t="s">
        <v>85</v>
      </c>
      <c r="AG120" t="s">
        <v>63</v>
      </c>
      <c r="AT120" t="s">
        <v>1124</v>
      </c>
      <c r="AV120" t="s">
        <v>63</v>
      </c>
      <c r="AW120" t="s">
        <v>1144</v>
      </c>
      <c r="AY120" s="320">
        <v>41338</v>
      </c>
      <c r="AZ120" s="320">
        <v>41338</v>
      </c>
      <c r="BA120" t="s">
        <v>1128</v>
      </c>
      <c r="BB120">
        <v>0</v>
      </c>
      <c r="BF120" t="s">
        <v>2149</v>
      </c>
      <c r="BG120" t="s">
        <v>2150</v>
      </c>
      <c r="BH120" t="s">
        <v>2151</v>
      </c>
      <c r="BI120" t="s">
        <v>2152</v>
      </c>
      <c r="BJ120" t="s">
        <v>1699</v>
      </c>
      <c r="BK120" t="s">
        <v>2153</v>
      </c>
      <c r="BL120" t="s">
        <v>1135</v>
      </c>
      <c r="BM120">
        <v>6</v>
      </c>
      <c r="BN120" t="s">
        <v>1136</v>
      </c>
      <c r="BO120" t="s">
        <v>1137</v>
      </c>
      <c r="BP120" t="s">
        <v>1138</v>
      </c>
      <c r="BQ120">
        <v>6</v>
      </c>
      <c r="BR120" t="s">
        <v>1136</v>
      </c>
      <c r="BS120" t="s">
        <v>1137</v>
      </c>
      <c r="BT120" t="s">
        <v>1208</v>
      </c>
      <c r="BW120">
        <v>0</v>
      </c>
      <c r="BX120">
        <v>0</v>
      </c>
      <c r="BY120" t="s">
        <v>1128</v>
      </c>
      <c r="BZ120" t="s">
        <v>1128</v>
      </c>
      <c r="CA120" t="s">
        <v>1128</v>
      </c>
      <c r="CB120" t="s">
        <v>1128</v>
      </c>
      <c r="CC120" s="320">
        <v>42433</v>
      </c>
      <c r="CD120" s="320">
        <v>41325</v>
      </c>
      <c r="CE120">
        <v>7</v>
      </c>
      <c r="CG120" t="s">
        <v>63</v>
      </c>
    </row>
    <row r="121" spans="1:85" x14ac:dyDescent="0.25">
      <c r="A121" t="s">
        <v>2154</v>
      </c>
      <c r="B121">
        <v>0</v>
      </c>
      <c r="C121">
        <v>2</v>
      </c>
      <c r="D121" t="s">
        <v>1111</v>
      </c>
      <c r="E121" t="s">
        <v>1112</v>
      </c>
      <c r="F121" t="s">
        <v>1113</v>
      </c>
      <c r="G121" t="s">
        <v>1114</v>
      </c>
      <c r="H121" t="s">
        <v>2155</v>
      </c>
      <c r="I121" t="s">
        <v>2156</v>
      </c>
      <c r="K121" t="s">
        <v>1164</v>
      </c>
      <c r="L121" s="320">
        <v>41183</v>
      </c>
      <c r="M121" t="s">
        <v>1490</v>
      </c>
      <c r="Q121">
        <v>0</v>
      </c>
      <c r="R121">
        <v>67869.100000000006</v>
      </c>
      <c r="S121" t="s">
        <v>1119</v>
      </c>
      <c r="T121" t="s">
        <v>1120</v>
      </c>
      <c r="V121">
        <v>0</v>
      </c>
      <c r="W121" t="s">
        <v>2157</v>
      </c>
      <c r="X121" t="s">
        <v>2158</v>
      </c>
      <c r="Y121" t="s">
        <v>2159</v>
      </c>
      <c r="Z121" t="s">
        <v>2160</v>
      </c>
      <c r="AA121" t="s">
        <v>63</v>
      </c>
      <c r="AD121" t="s">
        <v>63</v>
      </c>
      <c r="AE121" t="s">
        <v>85</v>
      </c>
      <c r="AF121" t="s">
        <v>85</v>
      </c>
      <c r="AG121" t="s">
        <v>63</v>
      </c>
      <c r="AT121" t="s">
        <v>1124</v>
      </c>
      <c r="AU121" t="s">
        <v>1125</v>
      </c>
      <c r="AV121" t="s">
        <v>63</v>
      </c>
      <c r="AW121" t="s">
        <v>1144</v>
      </c>
      <c r="AY121" s="320">
        <v>41179</v>
      </c>
      <c r="AZ121" s="320">
        <v>41179</v>
      </c>
      <c r="BA121" t="s">
        <v>1128</v>
      </c>
      <c r="BB121">
        <v>0</v>
      </c>
      <c r="BF121" t="s">
        <v>2161</v>
      </c>
      <c r="BG121" t="s">
        <v>1131</v>
      </c>
      <c r="BH121" t="s">
        <v>1131</v>
      </c>
      <c r="BI121" t="s">
        <v>2162</v>
      </c>
      <c r="BJ121" t="s">
        <v>1281</v>
      </c>
      <c r="BK121">
        <v>43082</v>
      </c>
      <c r="BL121" t="s">
        <v>1135</v>
      </c>
      <c r="BM121">
        <v>6</v>
      </c>
      <c r="BN121" t="s">
        <v>1136</v>
      </c>
      <c r="BO121" t="s">
        <v>1137</v>
      </c>
      <c r="BP121" t="s">
        <v>1138</v>
      </c>
      <c r="BQ121">
        <v>6</v>
      </c>
      <c r="BR121" t="s">
        <v>1136</v>
      </c>
      <c r="BS121" t="s">
        <v>1137</v>
      </c>
      <c r="BT121" t="s">
        <v>1113</v>
      </c>
      <c r="BW121">
        <v>0</v>
      </c>
      <c r="BX121">
        <v>0</v>
      </c>
      <c r="BY121" t="s">
        <v>1128</v>
      </c>
      <c r="BZ121" t="s">
        <v>1128</v>
      </c>
      <c r="CA121" t="s">
        <v>1128</v>
      </c>
      <c r="CB121" t="s">
        <v>1128</v>
      </c>
      <c r="CC121" s="320">
        <v>41526</v>
      </c>
      <c r="CD121" s="320">
        <v>41183</v>
      </c>
      <c r="CG121" t="s">
        <v>63</v>
      </c>
    </row>
    <row r="122" spans="1:85" x14ac:dyDescent="0.25">
      <c r="A122" t="s">
        <v>2163</v>
      </c>
      <c r="B122">
        <v>0</v>
      </c>
      <c r="C122">
        <v>1</v>
      </c>
      <c r="D122" t="s">
        <v>1111</v>
      </c>
      <c r="E122" t="s">
        <v>1112</v>
      </c>
      <c r="F122" t="s">
        <v>1499</v>
      </c>
      <c r="G122" t="s">
        <v>1500</v>
      </c>
      <c r="H122" t="s">
        <v>2019</v>
      </c>
      <c r="I122" t="s">
        <v>2020</v>
      </c>
      <c r="K122" t="s">
        <v>1173</v>
      </c>
      <c r="L122" s="320">
        <v>41241</v>
      </c>
      <c r="M122" t="s">
        <v>1490</v>
      </c>
      <c r="Q122">
        <v>0</v>
      </c>
      <c r="R122">
        <v>118185</v>
      </c>
      <c r="S122" t="s">
        <v>1119</v>
      </c>
      <c r="T122" t="s">
        <v>1120</v>
      </c>
      <c r="V122">
        <v>0</v>
      </c>
      <c r="W122" t="s">
        <v>2164</v>
      </c>
      <c r="X122" t="s">
        <v>1322</v>
      </c>
      <c r="Y122" t="s">
        <v>2022</v>
      </c>
      <c r="Z122" t="s">
        <v>2023</v>
      </c>
      <c r="AA122" t="s">
        <v>63</v>
      </c>
      <c r="AD122" t="s">
        <v>63</v>
      </c>
      <c r="AE122" t="s">
        <v>85</v>
      </c>
      <c r="AF122" t="s">
        <v>85</v>
      </c>
      <c r="AG122" t="s">
        <v>63</v>
      </c>
      <c r="AT122" t="s">
        <v>1124</v>
      </c>
      <c r="AU122" t="s">
        <v>141</v>
      </c>
      <c r="AV122" t="s">
        <v>63</v>
      </c>
      <c r="AW122" t="s">
        <v>1144</v>
      </c>
      <c r="AY122" s="320">
        <v>41241</v>
      </c>
      <c r="AZ122" s="320">
        <v>41241</v>
      </c>
      <c r="BA122" t="s">
        <v>1128</v>
      </c>
      <c r="BB122">
        <v>0</v>
      </c>
      <c r="BF122" t="s">
        <v>2024</v>
      </c>
      <c r="BG122" t="s">
        <v>1131</v>
      </c>
      <c r="BH122" t="s">
        <v>1131</v>
      </c>
      <c r="BI122" t="s">
        <v>1738</v>
      </c>
      <c r="BJ122" t="s">
        <v>1133</v>
      </c>
      <c r="BK122">
        <v>23707</v>
      </c>
      <c r="BL122" t="s">
        <v>1135</v>
      </c>
      <c r="BM122">
        <v>6</v>
      </c>
      <c r="BN122" t="s">
        <v>1136</v>
      </c>
      <c r="BO122" t="s">
        <v>1137</v>
      </c>
      <c r="BP122" t="s">
        <v>1138</v>
      </c>
      <c r="BQ122">
        <v>6</v>
      </c>
      <c r="BR122" t="s">
        <v>1136</v>
      </c>
      <c r="BS122" t="s">
        <v>1137</v>
      </c>
      <c r="BT122" t="s">
        <v>1514</v>
      </c>
      <c r="BW122">
        <v>0</v>
      </c>
      <c r="BX122">
        <v>0</v>
      </c>
      <c r="BY122" t="s">
        <v>1128</v>
      </c>
      <c r="BZ122" t="s">
        <v>1128</v>
      </c>
      <c r="CA122" t="s">
        <v>1128</v>
      </c>
      <c r="CB122" t="s">
        <v>1128</v>
      </c>
      <c r="CC122" s="320">
        <v>41281</v>
      </c>
      <c r="CD122" s="320">
        <v>41241</v>
      </c>
      <c r="CE122">
        <v>1</v>
      </c>
      <c r="CG122" t="s">
        <v>63</v>
      </c>
    </row>
    <row r="123" spans="1:85" x14ac:dyDescent="0.25">
      <c r="A123" t="s">
        <v>2165</v>
      </c>
      <c r="B123">
        <v>0</v>
      </c>
      <c r="C123">
        <v>1</v>
      </c>
      <c r="D123" t="s">
        <v>1111</v>
      </c>
      <c r="E123" t="s">
        <v>1112</v>
      </c>
      <c r="F123" t="s">
        <v>1816</v>
      </c>
      <c r="G123" t="s">
        <v>1799</v>
      </c>
      <c r="H123" t="s">
        <v>1996</v>
      </c>
      <c r="I123" t="s">
        <v>1997</v>
      </c>
      <c r="K123" t="s">
        <v>1164</v>
      </c>
      <c r="L123" s="320">
        <v>41485</v>
      </c>
      <c r="M123" t="s">
        <v>1490</v>
      </c>
      <c r="Q123">
        <v>0</v>
      </c>
      <c r="R123">
        <v>90332</v>
      </c>
      <c r="S123" t="s">
        <v>1119</v>
      </c>
      <c r="T123" t="s">
        <v>1120</v>
      </c>
      <c r="V123">
        <v>0</v>
      </c>
      <c r="W123" t="s">
        <v>2166</v>
      </c>
      <c r="X123" t="s">
        <v>2167</v>
      </c>
      <c r="Y123" t="s">
        <v>1999</v>
      </c>
      <c r="AA123" t="s">
        <v>63</v>
      </c>
      <c r="AD123" t="s">
        <v>63</v>
      </c>
      <c r="AE123" t="s">
        <v>85</v>
      </c>
      <c r="AF123" t="s">
        <v>85</v>
      </c>
      <c r="AG123" t="s">
        <v>63</v>
      </c>
      <c r="AT123" t="s">
        <v>1124</v>
      </c>
      <c r="AU123" t="s">
        <v>141</v>
      </c>
      <c r="AV123" t="s">
        <v>63</v>
      </c>
      <c r="AW123" t="s">
        <v>1144</v>
      </c>
      <c r="AY123" s="320">
        <v>41485</v>
      </c>
      <c r="AZ123" s="320">
        <v>41485</v>
      </c>
      <c r="BA123" t="s">
        <v>1128</v>
      </c>
      <c r="BB123">
        <v>0</v>
      </c>
      <c r="BF123" t="s">
        <v>2000</v>
      </c>
      <c r="BG123" t="s">
        <v>2001</v>
      </c>
      <c r="BH123" t="s">
        <v>1131</v>
      </c>
      <c r="BI123" t="s">
        <v>1316</v>
      </c>
      <c r="BJ123" t="s">
        <v>1133</v>
      </c>
      <c r="BK123" t="s">
        <v>2002</v>
      </c>
      <c r="BL123" t="s">
        <v>1135</v>
      </c>
      <c r="BM123">
        <v>6</v>
      </c>
      <c r="BN123" t="s">
        <v>1136</v>
      </c>
      <c r="BO123" t="s">
        <v>1137</v>
      </c>
      <c r="BP123" t="s">
        <v>1138</v>
      </c>
      <c r="BQ123">
        <v>6</v>
      </c>
      <c r="BR123" t="s">
        <v>1136</v>
      </c>
      <c r="BS123" t="s">
        <v>1137</v>
      </c>
      <c r="BT123" t="s">
        <v>1798</v>
      </c>
      <c r="BW123">
        <v>0</v>
      </c>
      <c r="BX123">
        <v>0</v>
      </c>
      <c r="BY123" t="s">
        <v>1128</v>
      </c>
      <c r="BZ123" t="s">
        <v>1128</v>
      </c>
      <c r="CA123" t="s">
        <v>1128</v>
      </c>
      <c r="CB123" t="s">
        <v>1128</v>
      </c>
      <c r="CC123" s="320">
        <v>41547</v>
      </c>
      <c r="CD123" s="320">
        <v>41485</v>
      </c>
      <c r="CE123">
        <v>1</v>
      </c>
      <c r="CG123" t="s">
        <v>63</v>
      </c>
    </row>
    <row r="124" spans="1:85" x14ac:dyDescent="0.25">
      <c r="A124" t="s">
        <v>2168</v>
      </c>
      <c r="B124">
        <v>0</v>
      </c>
      <c r="C124">
        <v>0</v>
      </c>
      <c r="D124" t="s">
        <v>1111</v>
      </c>
      <c r="E124" t="s">
        <v>1112</v>
      </c>
      <c r="F124" t="s">
        <v>1113</v>
      </c>
      <c r="G124" t="s">
        <v>1114</v>
      </c>
      <c r="H124" t="s">
        <v>2169</v>
      </c>
      <c r="I124" t="s">
        <v>2170</v>
      </c>
      <c r="K124" t="s">
        <v>1164</v>
      </c>
      <c r="L124" s="320">
        <v>41541</v>
      </c>
      <c r="M124" t="s">
        <v>1490</v>
      </c>
      <c r="Q124">
        <v>0</v>
      </c>
      <c r="R124">
        <v>73198</v>
      </c>
      <c r="S124" t="s">
        <v>1119</v>
      </c>
      <c r="T124" t="s">
        <v>1120</v>
      </c>
      <c r="V124">
        <v>0</v>
      </c>
      <c r="W124" t="s">
        <v>2171</v>
      </c>
      <c r="Y124" t="s">
        <v>2172</v>
      </c>
      <c r="AA124" t="s">
        <v>63</v>
      </c>
      <c r="AD124" t="s">
        <v>63</v>
      </c>
      <c r="AE124" t="s">
        <v>63</v>
      </c>
      <c r="AF124" t="s">
        <v>85</v>
      </c>
      <c r="AG124" t="s">
        <v>63</v>
      </c>
      <c r="AT124" t="s">
        <v>1124</v>
      </c>
      <c r="AU124" t="s">
        <v>1125</v>
      </c>
      <c r="AV124" t="s">
        <v>63</v>
      </c>
      <c r="AW124" t="s">
        <v>1144</v>
      </c>
      <c r="AY124" s="320">
        <v>41541</v>
      </c>
      <c r="AZ124" s="320">
        <v>41541</v>
      </c>
      <c r="BA124" t="s">
        <v>1128</v>
      </c>
      <c r="BB124">
        <v>0</v>
      </c>
      <c r="BF124" t="s">
        <v>2173</v>
      </c>
      <c r="BG124" t="s">
        <v>1131</v>
      </c>
      <c r="BH124" t="s">
        <v>1131</v>
      </c>
      <c r="BI124" t="s">
        <v>1496</v>
      </c>
      <c r="BJ124" t="s">
        <v>1133</v>
      </c>
      <c r="BK124">
        <v>23454</v>
      </c>
      <c r="BL124" t="s">
        <v>1135</v>
      </c>
      <c r="BM124">
        <v>6</v>
      </c>
      <c r="BN124" t="s">
        <v>1136</v>
      </c>
      <c r="BO124" t="s">
        <v>1137</v>
      </c>
      <c r="BP124" t="s">
        <v>1138</v>
      </c>
      <c r="BQ124">
        <v>6</v>
      </c>
      <c r="BR124" t="s">
        <v>1136</v>
      </c>
      <c r="BS124" t="s">
        <v>1137</v>
      </c>
      <c r="BT124" t="s">
        <v>1113</v>
      </c>
      <c r="BW124">
        <v>0</v>
      </c>
      <c r="BX124">
        <v>0</v>
      </c>
      <c r="BY124" t="s">
        <v>1128</v>
      </c>
      <c r="BZ124" t="s">
        <v>1128</v>
      </c>
      <c r="CA124" t="s">
        <v>1128</v>
      </c>
      <c r="CB124" t="s">
        <v>1128</v>
      </c>
      <c r="CC124" s="320"/>
      <c r="CD124" s="320">
        <v>41541</v>
      </c>
      <c r="CG124" t="s">
        <v>63</v>
      </c>
    </row>
    <row r="125" spans="1:85" x14ac:dyDescent="0.25">
      <c r="A125" t="s">
        <v>2174</v>
      </c>
      <c r="B125">
        <v>0</v>
      </c>
      <c r="C125">
        <v>5</v>
      </c>
      <c r="D125" t="s">
        <v>1111</v>
      </c>
      <c r="E125" t="s">
        <v>1112</v>
      </c>
      <c r="F125" t="s">
        <v>1816</v>
      </c>
      <c r="G125" t="s">
        <v>1799</v>
      </c>
      <c r="H125" t="s">
        <v>1147</v>
      </c>
      <c r="I125" t="s">
        <v>1148</v>
      </c>
      <c r="K125" t="s">
        <v>1467</v>
      </c>
      <c r="L125" s="320">
        <v>41548</v>
      </c>
      <c r="M125" t="s">
        <v>1490</v>
      </c>
      <c r="Q125">
        <v>0</v>
      </c>
      <c r="R125">
        <v>137016.35</v>
      </c>
      <c r="S125" t="s">
        <v>1119</v>
      </c>
      <c r="T125" t="s">
        <v>1120</v>
      </c>
      <c r="V125">
        <v>0</v>
      </c>
      <c r="W125" t="s">
        <v>1468</v>
      </c>
      <c r="X125" t="s">
        <v>1158</v>
      </c>
      <c r="Y125" t="s">
        <v>2175</v>
      </c>
      <c r="AA125" t="s">
        <v>63</v>
      </c>
      <c r="AD125" t="s">
        <v>63</v>
      </c>
      <c r="AE125" t="s">
        <v>85</v>
      </c>
      <c r="AF125" t="s">
        <v>85</v>
      </c>
      <c r="AG125" t="s">
        <v>63</v>
      </c>
      <c r="AT125" t="s">
        <v>1124</v>
      </c>
      <c r="AU125" t="s">
        <v>1125</v>
      </c>
      <c r="AV125" t="s">
        <v>63</v>
      </c>
      <c r="AW125" t="s">
        <v>1144</v>
      </c>
      <c r="AY125" s="320">
        <v>41549</v>
      </c>
      <c r="AZ125" s="320">
        <v>41549</v>
      </c>
      <c r="BA125" t="s">
        <v>1128</v>
      </c>
      <c r="BB125">
        <v>0</v>
      </c>
      <c r="BF125" t="s">
        <v>1470</v>
      </c>
      <c r="BG125" t="s">
        <v>1471</v>
      </c>
      <c r="BH125" t="s">
        <v>1131</v>
      </c>
      <c r="BI125" t="s">
        <v>1155</v>
      </c>
      <c r="BJ125" t="s">
        <v>1133</v>
      </c>
      <c r="BK125" t="s">
        <v>1156</v>
      </c>
      <c r="BL125" t="s">
        <v>1135</v>
      </c>
      <c r="BM125">
        <v>6</v>
      </c>
      <c r="BN125" t="s">
        <v>1136</v>
      </c>
      <c r="BO125" t="s">
        <v>1137</v>
      </c>
      <c r="BP125" t="s">
        <v>1138</v>
      </c>
      <c r="BQ125">
        <v>6</v>
      </c>
      <c r="BR125" t="s">
        <v>1136</v>
      </c>
      <c r="BS125" t="s">
        <v>1137</v>
      </c>
      <c r="BT125" t="s">
        <v>1798</v>
      </c>
      <c r="BW125">
        <v>0</v>
      </c>
      <c r="BX125">
        <v>0</v>
      </c>
      <c r="BY125" t="s">
        <v>1128</v>
      </c>
      <c r="BZ125" t="s">
        <v>1128</v>
      </c>
      <c r="CA125" t="s">
        <v>1128</v>
      </c>
      <c r="CB125" t="s">
        <v>1128</v>
      </c>
      <c r="CC125" s="320">
        <v>41757</v>
      </c>
      <c r="CD125" s="320">
        <v>41548</v>
      </c>
      <c r="CE125">
        <v>5</v>
      </c>
      <c r="CG125" t="s">
        <v>63</v>
      </c>
    </row>
    <row r="126" spans="1:85" x14ac:dyDescent="0.25">
      <c r="A126" t="s">
        <v>2176</v>
      </c>
      <c r="B126">
        <v>0</v>
      </c>
      <c r="C126">
        <v>3</v>
      </c>
      <c r="D126" t="s">
        <v>1111</v>
      </c>
      <c r="E126" t="s">
        <v>1112</v>
      </c>
      <c r="F126" t="s">
        <v>1269</v>
      </c>
      <c r="G126" t="s">
        <v>1808</v>
      </c>
      <c r="H126" t="s">
        <v>1147</v>
      </c>
      <c r="I126" t="s">
        <v>1148</v>
      </c>
      <c r="K126" t="s">
        <v>1467</v>
      </c>
      <c r="L126" s="320">
        <v>41913</v>
      </c>
      <c r="M126" t="s">
        <v>1490</v>
      </c>
      <c r="Q126">
        <v>0</v>
      </c>
      <c r="R126">
        <v>163927.42000000001</v>
      </c>
      <c r="S126" t="s">
        <v>1119</v>
      </c>
      <c r="T126" t="s">
        <v>1120</v>
      </c>
      <c r="V126">
        <v>0</v>
      </c>
      <c r="W126" t="s">
        <v>1158</v>
      </c>
      <c r="AA126" t="s">
        <v>63</v>
      </c>
      <c r="AD126" t="s">
        <v>63</v>
      </c>
      <c r="AE126" t="s">
        <v>85</v>
      </c>
      <c r="AF126" t="s">
        <v>85</v>
      </c>
      <c r="AG126" t="s">
        <v>63</v>
      </c>
      <c r="AT126" t="s">
        <v>1124</v>
      </c>
      <c r="AU126" t="s">
        <v>1125</v>
      </c>
      <c r="AV126" t="s">
        <v>63</v>
      </c>
      <c r="AW126" t="s">
        <v>1144</v>
      </c>
      <c r="AX126" t="s">
        <v>2089</v>
      </c>
      <c r="AY126" s="320"/>
      <c r="AZ126" s="320"/>
      <c r="BA126" t="s">
        <v>1128</v>
      </c>
      <c r="BB126">
        <v>0</v>
      </c>
      <c r="BF126" t="s">
        <v>1470</v>
      </c>
      <c r="BG126" t="s">
        <v>1471</v>
      </c>
      <c r="BH126" t="s">
        <v>1131</v>
      </c>
      <c r="BI126" t="s">
        <v>1155</v>
      </c>
      <c r="BJ126" t="s">
        <v>1133</v>
      </c>
      <c r="BK126" t="s">
        <v>1156</v>
      </c>
      <c r="BL126" t="s">
        <v>1135</v>
      </c>
      <c r="BM126">
        <v>6</v>
      </c>
      <c r="BN126" t="s">
        <v>1136</v>
      </c>
      <c r="BO126" t="s">
        <v>1137</v>
      </c>
      <c r="BP126" t="s">
        <v>1138</v>
      </c>
      <c r="BQ126">
        <v>6</v>
      </c>
      <c r="BR126" t="s">
        <v>1136</v>
      </c>
      <c r="BS126" t="s">
        <v>1137</v>
      </c>
      <c r="BT126" t="s">
        <v>1269</v>
      </c>
      <c r="BW126">
        <v>0</v>
      </c>
      <c r="BX126">
        <v>0</v>
      </c>
      <c r="BY126" t="s">
        <v>1128</v>
      </c>
      <c r="BZ126" t="s">
        <v>1128</v>
      </c>
      <c r="CA126" t="s">
        <v>1128</v>
      </c>
      <c r="CB126" t="s">
        <v>1128</v>
      </c>
      <c r="CC126" s="320">
        <v>42088</v>
      </c>
      <c r="CD126" s="320">
        <v>41913</v>
      </c>
      <c r="CE126">
        <v>3</v>
      </c>
      <c r="CG126" t="s">
        <v>63</v>
      </c>
    </row>
    <row r="127" spans="1:85" x14ac:dyDescent="0.25">
      <c r="A127" t="s">
        <v>2177</v>
      </c>
      <c r="B127">
        <v>0</v>
      </c>
      <c r="C127">
        <v>5</v>
      </c>
      <c r="D127" t="s">
        <v>1111</v>
      </c>
      <c r="E127" t="s">
        <v>1112</v>
      </c>
      <c r="F127" t="s">
        <v>1139</v>
      </c>
      <c r="G127" t="s">
        <v>1937</v>
      </c>
      <c r="H127" t="s">
        <v>1147</v>
      </c>
      <c r="I127" t="s">
        <v>1148</v>
      </c>
      <c r="K127" t="s">
        <v>1467</v>
      </c>
      <c r="L127" s="320">
        <v>42226</v>
      </c>
      <c r="M127" t="s">
        <v>1490</v>
      </c>
      <c r="Q127">
        <v>0</v>
      </c>
      <c r="R127">
        <v>176606.12</v>
      </c>
      <c r="S127" t="s">
        <v>1119</v>
      </c>
      <c r="T127" t="s">
        <v>1120</v>
      </c>
      <c r="V127">
        <v>0</v>
      </c>
      <c r="W127" t="s">
        <v>2178</v>
      </c>
      <c r="X127" t="s">
        <v>1158</v>
      </c>
      <c r="AA127" t="s">
        <v>63</v>
      </c>
      <c r="AD127" t="s">
        <v>63</v>
      </c>
      <c r="AE127" t="s">
        <v>63</v>
      </c>
      <c r="AF127" t="s">
        <v>85</v>
      </c>
      <c r="AG127" t="s">
        <v>63</v>
      </c>
      <c r="AT127" t="s">
        <v>1124</v>
      </c>
      <c r="AU127" t="s">
        <v>1125</v>
      </c>
      <c r="AV127" t="s">
        <v>63</v>
      </c>
      <c r="AW127" t="s">
        <v>1144</v>
      </c>
      <c r="AX127" t="s">
        <v>2179</v>
      </c>
      <c r="AY127" s="320">
        <v>42499</v>
      </c>
      <c r="AZ127" s="320">
        <v>42499</v>
      </c>
      <c r="BA127" t="s">
        <v>1128</v>
      </c>
      <c r="BB127">
        <v>0</v>
      </c>
      <c r="BC127">
        <v>355160</v>
      </c>
      <c r="BF127" t="s">
        <v>1470</v>
      </c>
      <c r="BG127" t="s">
        <v>1471</v>
      </c>
      <c r="BH127" t="s">
        <v>1131</v>
      </c>
      <c r="BI127" t="s">
        <v>1155</v>
      </c>
      <c r="BJ127" t="s">
        <v>1133</v>
      </c>
      <c r="BK127" t="s">
        <v>1156</v>
      </c>
      <c r="BL127" t="s">
        <v>1135</v>
      </c>
      <c r="BM127">
        <v>6</v>
      </c>
      <c r="BN127" t="s">
        <v>1136</v>
      </c>
      <c r="BO127" t="s">
        <v>1137</v>
      </c>
      <c r="BP127" t="s">
        <v>1138</v>
      </c>
      <c r="BQ127">
        <v>6</v>
      </c>
      <c r="BR127" t="s">
        <v>1136</v>
      </c>
      <c r="BS127" t="s">
        <v>1137</v>
      </c>
      <c r="BT127" t="s">
        <v>1269</v>
      </c>
      <c r="BW127">
        <v>0</v>
      </c>
      <c r="BX127">
        <v>0</v>
      </c>
      <c r="BY127" t="s">
        <v>1128</v>
      </c>
      <c r="BZ127" t="s">
        <v>1128</v>
      </c>
      <c r="CA127" t="s">
        <v>1128</v>
      </c>
      <c r="CB127" t="s">
        <v>1128</v>
      </c>
      <c r="CC127" s="320">
        <v>42572</v>
      </c>
      <c r="CD127" s="320">
        <v>42226</v>
      </c>
      <c r="CE127">
        <v>5</v>
      </c>
      <c r="CG127" t="s">
        <v>63</v>
      </c>
    </row>
    <row r="128" spans="1:85" x14ac:dyDescent="0.25">
      <c r="A128" t="s">
        <v>1146</v>
      </c>
      <c r="B128">
        <v>0</v>
      </c>
      <c r="C128">
        <v>3</v>
      </c>
      <c r="D128" t="s">
        <v>1111</v>
      </c>
      <c r="E128" t="s">
        <v>1112</v>
      </c>
      <c r="F128" t="s">
        <v>1113</v>
      </c>
      <c r="G128" t="s">
        <v>1114</v>
      </c>
      <c r="H128" t="s">
        <v>1147</v>
      </c>
      <c r="I128" t="s">
        <v>1148</v>
      </c>
      <c r="K128" t="s">
        <v>1117</v>
      </c>
      <c r="L128" s="320">
        <v>42417</v>
      </c>
      <c r="M128" t="s">
        <v>1118</v>
      </c>
      <c r="Q128">
        <v>0</v>
      </c>
      <c r="R128">
        <v>37904</v>
      </c>
      <c r="S128" t="s">
        <v>1149</v>
      </c>
      <c r="T128" t="s">
        <v>1120</v>
      </c>
      <c r="V128">
        <v>0</v>
      </c>
      <c r="W128" t="s">
        <v>1150</v>
      </c>
      <c r="X128" t="s">
        <v>1151</v>
      </c>
      <c r="Y128" t="s">
        <v>1152</v>
      </c>
      <c r="Z128" t="s">
        <v>1153</v>
      </c>
      <c r="AA128" t="s">
        <v>63</v>
      </c>
      <c r="AD128" t="s">
        <v>63</v>
      </c>
      <c r="AE128" t="s">
        <v>85</v>
      </c>
      <c r="AF128" t="s">
        <v>85</v>
      </c>
      <c r="AG128" t="s">
        <v>63</v>
      </c>
      <c r="AT128" t="s">
        <v>1124</v>
      </c>
      <c r="AU128" t="s">
        <v>1125</v>
      </c>
      <c r="AV128" t="s">
        <v>63</v>
      </c>
      <c r="AW128" t="s">
        <v>1144</v>
      </c>
      <c r="AX128" t="s">
        <v>1145</v>
      </c>
      <c r="AY128" s="320">
        <v>42643</v>
      </c>
      <c r="AZ128" s="320">
        <v>42643</v>
      </c>
      <c r="BA128" t="s">
        <v>1128</v>
      </c>
      <c r="BB128">
        <v>0</v>
      </c>
      <c r="BF128" t="s">
        <v>1154</v>
      </c>
      <c r="BG128" t="s">
        <v>1131</v>
      </c>
      <c r="BH128" t="s">
        <v>1131</v>
      </c>
      <c r="BI128" t="s">
        <v>1155</v>
      </c>
      <c r="BJ128" t="s">
        <v>1133</v>
      </c>
      <c r="BK128" t="s">
        <v>1156</v>
      </c>
      <c r="BL128" t="s">
        <v>1135</v>
      </c>
      <c r="BM128">
        <v>6</v>
      </c>
      <c r="BN128" t="s">
        <v>1136</v>
      </c>
      <c r="BO128" t="s">
        <v>1137</v>
      </c>
      <c r="BP128" t="s">
        <v>1138</v>
      </c>
      <c r="BQ128">
        <v>6</v>
      </c>
      <c r="BR128" t="s">
        <v>1136</v>
      </c>
      <c r="BS128" t="s">
        <v>1137</v>
      </c>
      <c r="BT128" t="s">
        <v>1139</v>
      </c>
      <c r="BW128">
        <v>0</v>
      </c>
      <c r="BX128">
        <v>0</v>
      </c>
      <c r="BY128" t="s">
        <v>1128</v>
      </c>
      <c r="BZ128" t="s">
        <v>1128</v>
      </c>
      <c r="CA128" t="s">
        <v>1128</v>
      </c>
      <c r="CB128" t="s">
        <v>1128</v>
      </c>
      <c r="CC128" s="320">
        <v>43007</v>
      </c>
      <c r="CD128" s="320">
        <v>42417</v>
      </c>
      <c r="CE128">
        <v>3</v>
      </c>
      <c r="CG128" t="s">
        <v>63</v>
      </c>
    </row>
    <row r="129" spans="1:88" x14ac:dyDescent="0.25">
      <c r="A129" t="s">
        <v>1157</v>
      </c>
      <c r="B129">
        <v>0</v>
      </c>
      <c r="C129">
        <v>10</v>
      </c>
      <c r="D129" t="s">
        <v>1111</v>
      </c>
      <c r="E129" t="s">
        <v>1112</v>
      </c>
      <c r="F129" t="s">
        <v>1443</v>
      </c>
      <c r="G129" t="s">
        <v>1444</v>
      </c>
      <c r="H129" t="s">
        <v>1147</v>
      </c>
      <c r="I129" t="s">
        <v>1148</v>
      </c>
      <c r="K129" t="s">
        <v>1117</v>
      </c>
      <c r="L129" s="320">
        <v>42592</v>
      </c>
      <c r="M129" t="s">
        <v>1118</v>
      </c>
      <c r="Q129">
        <v>0</v>
      </c>
      <c r="R129">
        <v>420932.02</v>
      </c>
      <c r="S129" t="s">
        <v>1119</v>
      </c>
      <c r="T129" t="s">
        <v>1120</v>
      </c>
      <c r="V129">
        <v>0</v>
      </c>
      <c r="X129" t="s">
        <v>1158</v>
      </c>
      <c r="AA129" t="s">
        <v>63</v>
      </c>
      <c r="AD129" t="s">
        <v>63</v>
      </c>
      <c r="AE129" t="s">
        <v>85</v>
      </c>
      <c r="AF129" t="s">
        <v>85</v>
      </c>
      <c r="AG129" t="s">
        <v>63</v>
      </c>
      <c r="AT129" t="s">
        <v>1124</v>
      </c>
      <c r="AU129" t="s">
        <v>1125</v>
      </c>
      <c r="AV129" t="s">
        <v>63</v>
      </c>
      <c r="AW129" t="s">
        <v>1144</v>
      </c>
      <c r="AX129" t="s">
        <v>2476</v>
      </c>
      <c r="AY129" s="320">
        <v>42775</v>
      </c>
      <c r="AZ129" s="320">
        <v>42775</v>
      </c>
      <c r="BA129" t="s">
        <v>1128</v>
      </c>
      <c r="BB129">
        <v>0</v>
      </c>
      <c r="BC129">
        <v>364970</v>
      </c>
      <c r="BF129" t="s">
        <v>1154</v>
      </c>
      <c r="BG129" t="s">
        <v>1131</v>
      </c>
      <c r="BH129" t="s">
        <v>1131</v>
      </c>
      <c r="BI129" t="s">
        <v>1155</v>
      </c>
      <c r="BJ129" t="s">
        <v>1133</v>
      </c>
      <c r="BK129" t="s">
        <v>1156</v>
      </c>
      <c r="BL129" t="s">
        <v>1135</v>
      </c>
      <c r="BM129">
        <v>6</v>
      </c>
      <c r="BN129" t="s">
        <v>1136</v>
      </c>
      <c r="BO129" t="s">
        <v>1137</v>
      </c>
      <c r="BP129" t="s">
        <v>1138</v>
      </c>
      <c r="BQ129">
        <v>6</v>
      </c>
      <c r="BR129" t="s">
        <v>1136</v>
      </c>
      <c r="BS129" t="s">
        <v>1137</v>
      </c>
      <c r="BT129" t="s">
        <v>1139</v>
      </c>
      <c r="BW129">
        <v>0</v>
      </c>
      <c r="BX129">
        <v>0</v>
      </c>
      <c r="BY129" t="s">
        <v>1128</v>
      </c>
      <c r="BZ129" t="s">
        <v>1128</v>
      </c>
      <c r="CA129" t="s">
        <v>1128</v>
      </c>
      <c r="CB129" t="s">
        <v>1128</v>
      </c>
      <c r="CC129" s="320">
        <v>43126</v>
      </c>
      <c r="CD129" s="320">
        <v>42592</v>
      </c>
      <c r="CE129">
        <v>9</v>
      </c>
      <c r="CG129" t="s">
        <v>63</v>
      </c>
    </row>
    <row r="130" spans="1:88" x14ac:dyDescent="0.25">
      <c r="A130" t="s">
        <v>2180</v>
      </c>
      <c r="B130">
        <v>0</v>
      </c>
      <c r="C130">
        <v>6</v>
      </c>
      <c r="D130" t="s">
        <v>1111</v>
      </c>
      <c r="E130" t="s">
        <v>1112</v>
      </c>
      <c r="F130" t="s">
        <v>1269</v>
      </c>
      <c r="G130" t="s">
        <v>1808</v>
      </c>
      <c r="H130" t="s">
        <v>1162</v>
      </c>
      <c r="I130" t="s">
        <v>1163</v>
      </c>
      <c r="K130" t="s">
        <v>1117</v>
      </c>
      <c r="L130" s="320">
        <v>41548</v>
      </c>
      <c r="M130" t="s">
        <v>1490</v>
      </c>
      <c r="Q130">
        <v>0</v>
      </c>
      <c r="R130">
        <v>160189.79999999999</v>
      </c>
      <c r="S130" t="s">
        <v>1119</v>
      </c>
      <c r="T130" t="s">
        <v>141</v>
      </c>
      <c r="V130">
        <v>0</v>
      </c>
      <c r="W130" t="s">
        <v>1165</v>
      </c>
      <c r="X130" t="s">
        <v>1166</v>
      </c>
      <c r="Y130" t="s">
        <v>1942</v>
      </c>
      <c r="AA130" t="s">
        <v>63</v>
      </c>
      <c r="AD130" t="s">
        <v>63</v>
      </c>
      <c r="AE130" t="s">
        <v>85</v>
      </c>
      <c r="AF130" t="s">
        <v>85</v>
      </c>
      <c r="AG130" t="s">
        <v>63</v>
      </c>
      <c r="AT130" t="s">
        <v>1124</v>
      </c>
      <c r="AU130" t="s">
        <v>141</v>
      </c>
      <c r="AV130" t="s">
        <v>63</v>
      </c>
      <c r="AW130" t="s">
        <v>1144</v>
      </c>
      <c r="AY130" s="320">
        <v>41549</v>
      </c>
      <c r="AZ130" s="320">
        <v>41549</v>
      </c>
      <c r="BA130" t="s">
        <v>1128</v>
      </c>
      <c r="BB130">
        <v>0</v>
      </c>
      <c r="BF130" t="s">
        <v>1475</v>
      </c>
      <c r="BG130" t="s">
        <v>1131</v>
      </c>
      <c r="BH130" t="s">
        <v>1131</v>
      </c>
      <c r="BI130" t="s">
        <v>1170</v>
      </c>
      <c r="BJ130" t="s">
        <v>1133</v>
      </c>
      <c r="BK130">
        <v>23668</v>
      </c>
      <c r="BL130" t="s">
        <v>1135</v>
      </c>
      <c r="BM130">
        <v>6</v>
      </c>
      <c r="BN130" t="s">
        <v>1136</v>
      </c>
      <c r="BO130" t="s">
        <v>1137</v>
      </c>
      <c r="BP130" t="s">
        <v>1138</v>
      </c>
      <c r="BQ130">
        <v>6</v>
      </c>
      <c r="BR130" t="s">
        <v>1136</v>
      </c>
      <c r="BS130" t="s">
        <v>1137</v>
      </c>
      <c r="BT130" t="s">
        <v>1269</v>
      </c>
      <c r="BW130">
        <v>0</v>
      </c>
      <c r="BX130">
        <v>0</v>
      </c>
      <c r="BY130" t="s">
        <v>1128</v>
      </c>
      <c r="BZ130" t="s">
        <v>1128</v>
      </c>
      <c r="CA130" t="s">
        <v>1128</v>
      </c>
      <c r="CB130" t="s">
        <v>1128</v>
      </c>
      <c r="CC130" s="320">
        <v>41858</v>
      </c>
      <c r="CD130" s="320">
        <v>41548</v>
      </c>
      <c r="CE130">
        <v>6</v>
      </c>
      <c r="CG130" t="s">
        <v>63</v>
      </c>
    </row>
    <row r="131" spans="1:88" x14ac:dyDescent="0.25">
      <c r="A131" t="s">
        <v>2181</v>
      </c>
      <c r="B131">
        <v>0</v>
      </c>
      <c r="C131">
        <v>9</v>
      </c>
      <c r="D131" t="s">
        <v>1111</v>
      </c>
      <c r="E131" t="s">
        <v>1112</v>
      </c>
      <c r="F131" t="s">
        <v>1269</v>
      </c>
      <c r="G131" t="s">
        <v>1808</v>
      </c>
      <c r="H131" t="s">
        <v>1162</v>
      </c>
      <c r="I131" t="s">
        <v>1163</v>
      </c>
      <c r="K131" t="s">
        <v>1117</v>
      </c>
      <c r="L131" s="320">
        <v>41880</v>
      </c>
      <c r="M131" t="s">
        <v>1490</v>
      </c>
      <c r="Q131">
        <v>0</v>
      </c>
      <c r="R131">
        <v>152832.47</v>
      </c>
      <c r="S131" t="s">
        <v>1119</v>
      </c>
      <c r="T131" t="s">
        <v>1120</v>
      </c>
      <c r="V131">
        <v>0</v>
      </c>
      <c r="W131" t="s">
        <v>2182</v>
      </c>
      <c r="AA131" t="s">
        <v>63</v>
      </c>
      <c r="AD131" t="s">
        <v>63</v>
      </c>
      <c r="AE131" t="s">
        <v>85</v>
      </c>
      <c r="AF131" t="s">
        <v>85</v>
      </c>
      <c r="AG131" t="s">
        <v>63</v>
      </c>
      <c r="AT131" t="s">
        <v>1124</v>
      </c>
      <c r="AU131" t="s">
        <v>141</v>
      </c>
      <c r="AV131" t="s">
        <v>63</v>
      </c>
      <c r="AW131" t="s">
        <v>1144</v>
      </c>
      <c r="AY131" s="320">
        <v>41880</v>
      </c>
      <c r="AZ131" s="320">
        <v>41880</v>
      </c>
      <c r="BA131" t="s">
        <v>1128</v>
      </c>
      <c r="BB131">
        <v>0</v>
      </c>
      <c r="BF131" t="s">
        <v>1475</v>
      </c>
      <c r="BG131" t="s">
        <v>1131</v>
      </c>
      <c r="BH131" t="s">
        <v>1131</v>
      </c>
      <c r="BI131" t="s">
        <v>1170</v>
      </c>
      <c r="BJ131" t="s">
        <v>1133</v>
      </c>
      <c r="BK131">
        <v>23668</v>
      </c>
      <c r="BL131" t="s">
        <v>1135</v>
      </c>
      <c r="BM131">
        <v>6</v>
      </c>
      <c r="BN131" t="s">
        <v>1136</v>
      </c>
      <c r="BO131" t="s">
        <v>1137</v>
      </c>
      <c r="BP131" t="s">
        <v>1138</v>
      </c>
      <c r="BQ131">
        <v>6</v>
      </c>
      <c r="BR131" t="s">
        <v>1136</v>
      </c>
      <c r="BS131" t="s">
        <v>1137</v>
      </c>
      <c r="BT131" t="s">
        <v>1269</v>
      </c>
      <c r="BW131">
        <v>0</v>
      </c>
      <c r="BX131">
        <v>0</v>
      </c>
      <c r="BY131" t="s">
        <v>1128</v>
      </c>
      <c r="BZ131" t="s">
        <v>1128</v>
      </c>
      <c r="CA131" t="s">
        <v>1128</v>
      </c>
      <c r="CB131" t="s">
        <v>1128</v>
      </c>
      <c r="CC131" s="320">
        <v>42167</v>
      </c>
      <c r="CD131" s="320">
        <v>41880</v>
      </c>
      <c r="CE131">
        <v>9</v>
      </c>
      <c r="CG131" t="s">
        <v>63</v>
      </c>
    </row>
    <row r="132" spans="1:88" x14ac:dyDescent="0.25">
      <c r="A132" t="s">
        <v>1477</v>
      </c>
      <c r="B132">
        <v>0</v>
      </c>
      <c r="C132">
        <v>8</v>
      </c>
      <c r="D132" t="s">
        <v>1111</v>
      </c>
      <c r="E132" t="s">
        <v>1112</v>
      </c>
      <c r="F132" t="s">
        <v>1160</v>
      </c>
      <c r="G132" t="s">
        <v>1161</v>
      </c>
      <c r="H132" t="s">
        <v>1162</v>
      </c>
      <c r="I132" t="s">
        <v>1163</v>
      </c>
      <c r="K132" t="s">
        <v>1117</v>
      </c>
      <c r="L132" s="320">
        <v>42166</v>
      </c>
      <c r="M132" t="s">
        <v>1490</v>
      </c>
      <c r="Q132">
        <v>0</v>
      </c>
      <c r="R132">
        <v>150446.97</v>
      </c>
      <c r="S132" t="s">
        <v>1119</v>
      </c>
      <c r="T132" t="s">
        <v>1120</v>
      </c>
      <c r="V132">
        <v>0</v>
      </c>
      <c r="W132" t="s">
        <v>1165</v>
      </c>
      <c r="X132" t="s">
        <v>1166</v>
      </c>
      <c r="AA132" t="s">
        <v>63</v>
      </c>
      <c r="AD132" t="s">
        <v>63</v>
      </c>
      <c r="AE132" t="s">
        <v>63</v>
      </c>
      <c r="AF132" t="s">
        <v>85</v>
      </c>
      <c r="AG132" t="s">
        <v>63</v>
      </c>
      <c r="AT132" t="s">
        <v>1124</v>
      </c>
      <c r="AU132" t="s">
        <v>1125</v>
      </c>
      <c r="AV132" t="s">
        <v>63</v>
      </c>
      <c r="AW132" t="s">
        <v>1144</v>
      </c>
      <c r="AX132" t="s">
        <v>2183</v>
      </c>
      <c r="AY132" s="320">
        <v>42277</v>
      </c>
      <c r="AZ132" s="320">
        <v>42277</v>
      </c>
      <c r="BA132" t="s">
        <v>1128</v>
      </c>
      <c r="BB132">
        <v>0</v>
      </c>
      <c r="BC132">
        <v>355174</v>
      </c>
      <c r="BF132" t="s">
        <v>1475</v>
      </c>
      <c r="BG132" t="s">
        <v>1131</v>
      </c>
      <c r="BH132" t="s">
        <v>1131</v>
      </c>
      <c r="BI132" t="s">
        <v>1170</v>
      </c>
      <c r="BJ132" t="s">
        <v>1133</v>
      </c>
      <c r="BK132">
        <v>23668</v>
      </c>
      <c r="BL132" t="s">
        <v>1135</v>
      </c>
      <c r="BM132">
        <v>6</v>
      </c>
      <c r="BN132" t="s">
        <v>1136</v>
      </c>
      <c r="BO132" t="s">
        <v>1137</v>
      </c>
      <c r="BP132" t="s">
        <v>1138</v>
      </c>
      <c r="BQ132">
        <v>6</v>
      </c>
      <c r="BR132" t="s">
        <v>1136</v>
      </c>
      <c r="BS132" t="s">
        <v>1137</v>
      </c>
      <c r="BT132" t="s">
        <v>1269</v>
      </c>
      <c r="BW132">
        <v>0</v>
      </c>
      <c r="BX132">
        <v>0</v>
      </c>
      <c r="BY132" t="s">
        <v>1128</v>
      </c>
      <c r="BZ132" t="s">
        <v>1128</v>
      </c>
      <c r="CA132" t="s">
        <v>1128</v>
      </c>
      <c r="CB132" t="s">
        <v>1128</v>
      </c>
      <c r="CC132" s="320">
        <v>42942</v>
      </c>
      <c r="CD132" s="320">
        <v>42166</v>
      </c>
      <c r="CE132">
        <v>8</v>
      </c>
      <c r="CG132" t="s">
        <v>63</v>
      </c>
    </row>
    <row r="133" spans="1:88" x14ac:dyDescent="0.25">
      <c r="A133" t="s">
        <v>1478</v>
      </c>
      <c r="B133">
        <v>0</v>
      </c>
      <c r="C133">
        <v>8</v>
      </c>
      <c r="D133" t="s">
        <v>1111</v>
      </c>
      <c r="E133" t="s">
        <v>1112</v>
      </c>
      <c r="F133" t="s">
        <v>1160</v>
      </c>
      <c r="G133" t="s">
        <v>1161</v>
      </c>
      <c r="H133" t="s">
        <v>1162</v>
      </c>
      <c r="I133" t="s">
        <v>1163</v>
      </c>
      <c r="K133" t="s">
        <v>1117</v>
      </c>
      <c r="L133" s="320">
        <v>42614</v>
      </c>
      <c r="M133" t="s">
        <v>1490</v>
      </c>
      <c r="Q133">
        <v>0</v>
      </c>
      <c r="R133">
        <v>152287.22</v>
      </c>
      <c r="S133" t="s">
        <v>1119</v>
      </c>
      <c r="T133" t="s">
        <v>1120</v>
      </c>
      <c r="V133">
        <v>0</v>
      </c>
      <c r="W133" t="s">
        <v>1165</v>
      </c>
      <c r="X133" t="s">
        <v>1166</v>
      </c>
      <c r="AA133" t="s">
        <v>63</v>
      </c>
      <c r="AD133" t="s">
        <v>63</v>
      </c>
      <c r="AE133" t="s">
        <v>85</v>
      </c>
      <c r="AF133" t="s">
        <v>85</v>
      </c>
      <c r="AG133" t="s">
        <v>63</v>
      </c>
      <c r="AT133" t="s">
        <v>1124</v>
      </c>
      <c r="AU133" t="s">
        <v>141</v>
      </c>
      <c r="AV133" t="s">
        <v>63</v>
      </c>
      <c r="AW133" t="s">
        <v>1144</v>
      </c>
      <c r="AX133" t="s">
        <v>1167</v>
      </c>
      <c r="AY133" s="320">
        <v>42886</v>
      </c>
      <c r="AZ133" s="320">
        <v>42886</v>
      </c>
      <c r="BA133" t="s">
        <v>1128</v>
      </c>
      <c r="BB133">
        <v>0</v>
      </c>
      <c r="BC133">
        <v>365229</v>
      </c>
      <c r="BF133" t="s">
        <v>1475</v>
      </c>
      <c r="BG133" t="s">
        <v>1131</v>
      </c>
      <c r="BH133" t="s">
        <v>1131</v>
      </c>
      <c r="BI133" t="s">
        <v>1170</v>
      </c>
      <c r="BJ133" t="s">
        <v>1133</v>
      </c>
      <c r="BK133">
        <v>23668</v>
      </c>
      <c r="BL133" t="s">
        <v>1135</v>
      </c>
      <c r="BM133">
        <v>6</v>
      </c>
      <c r="BN133" t="s">
        <v>1136</v>
      </c>
      <c r="BO133" t="s">
        <v>1137</v>
      </c>
      <c r="BP133" t="s">
        <v>1138</v>
      </c>
      <c r="BQ133">
        <v>6</v>
      </c>
      <c r="BR133" t="s">
        <v>1136</v>
      </c>
      <c r="BS133" t="s">
        <v>1137</v>
      </c>
      <c r="BT133" t="s">
        <v>1139</v>
      </c>
      <c r="BW133">
        <v>0</v>
      </c>
      <c r="BX133">
        <v>0</v>
      </c>
      <c r="BY133" t="s">
        <v>1128</v>
      </c>
      <c r="BZ133" t="s">
        <v>1128</v>
      </c>
      <c r="CA133" t="s">
        <v>1128</v>
      </c>
      <c r="CB133" t="s">
        <v>1128</v>
      </c>
      <c r="CC133" s="320">
        <v>42951</v>
      </c>
      <c r="CD133" s="320">
        <v>42614</v>
      </c>
      <c r="CE133">
        <v>8</v>
      </c>
      <c r="CG133" t="s">
        <v>63</v>
      </c>
    </row>
    <row r="134" spans="1:88" x14ac:dyDescent="0.25">
      <c r="A134" t="s">
        <v>1159</v>
      </c>
      <c r="B134">
        <v>0</v>
      </c>
      <c r="C134">
        <v>3</v>
      </c>
      <c r="D134" t="s">
        <v>1111</v>
      </c>
      <c r="E134" t="s">
        <v>1112</v>
      </c>
      <c r="F134" t="s">
        <v>1160</v>
      </c>
      <c r="G134" t="s">
        <v>1161</v>
      </c>
      <c r="H134" t="s">
        <v>1162</v>
      </c>
      <c r="I134" t="s">
        <v>1163</v>
      </c>
      <c r="K134" t="s">
        <v>1164</v>
      </c>
      <c r="L134" s="320">
        <v>42961</v>
      </c>
      <c r="M134" t="s">
        <v>1118</v>
      </c>
      <c r="Q134">
        <v>0</v>
      </c>
      <c r="R134">
        <v>138629.5</v>
      </c>
      <c r="S134" t="s">
        <v>1119</v>
      </c>
      <c r="T134" t="s">
        <v>1120</v>
      </c>
      <c r="V134">
        <v>0</v>
      </c>
      <c r="W134" t="s">
        <v>1165</v>
      </c>
      <c r="X134" t="s">
        <v>1166</v>
      </c>
      <c r="AA134" t="s">
        <v>63</v>
      </c>
      <c r="AD134" t="s">
        <v>63</v>
      </c>
      <c r="AE134" t="s">
        <v>85</v>
      </c>
      <c r="AF134" t="s">
        <v>85</v>
      </c>
      <c r="AG134" t="s">
        <v>63</v>
      </c>
      <c r="AT134" t="s">
        <v>1124</v>
      </c>
      <c r="AU134" t="s">
        <v>141</v>
      </c>
      <c r="AV134" t="s">
        <v>63</v>
      </c>
      <c r="AW134" t="s">
        <v>1144</v>
      </c>
      <c r="AX134" t="s">
        <v>1167</v>
      </c>
      <c r="AY134" s="320">
        <v>43251</v>
      </c>
      <c r="AZ134" s="320">
        <v>43251</v>
      </c>
      <c r="BA134" t="s">
        <v>1128</v>
      </c>
      <c r="BB134">
        <v>0</v>
      </c>
      <c r="BF134" t="s">
        <v>1168</v>
      </c>
      <c r="BG134" t="s">
        <v>1169</v>
      </c>
      <c r="BH134" t="s">
        <v>1131</v>
      </c>
      <c r="BI134" t="s">
        <v>1170</v>
      </c>
      <c r="BJ134" t="s">
        <v>1133</v>
      </c>
      <c r="BK134">
        <v>23668</v>
      </c>
      <c r="BL134" t="s">
        <v>1135</v>
      </c>
      <c r="BM134">
        <v>6</v>
      </c>
      <c r="BN134" t="s">
        <v>1136</v>
      </c>
      <c r="BO134" t="s">
        <v>1137</v>
      </c>
      <c r="BP134" t="s">
        <v>1138</v>
      </c>
      <c r="BQ134">
        <v>6</v>
      </c>
      <c r="BR134" t="s">
        <v>1136</v>
      </c>
      <c r="BS134" t="s">
        <v>1137</v>
      </c>
      <c r="BT134" t="s">
        <v>1113</v>
      </c>
      <c r="BW134">
        <v>0</v>
      </c>
      <c r="BX134">
        <v>0</v>
      </c>
      <c r="BY134" t="s">
        <v>1128</v>
      </c>
      <c r="BZ134" t="s">
        <v>1128</v>
      </c>
      <c r="CA134" t="s">
        <v>1128</v>
      </c>
      <c r="CB134" t="s">
        <v>1128</v>
      </c>
      <c r="CC134" s="320">
        <v>43180</v>
      </c>
      <c r="CD134" s="320">
        <v>42961</v>
      </c>
      <c r="CE134">
        <v>3</v>
      </c>
      <c r="CG134" t="s">
        <v>63</v>
      </c>
      <c r="CI134" t="s">
        <v>63</v>
      </c>
      <c r="CJ134" t="s">
        <v>63</v>
      </c>
    </row>
    <row r="135" spans="1:88" x14ac:dyDescent="0.25">
      <c r="A135" t="s">
        <v>2184</v>
      </c>
      <c r="B135">
        <v>0</v>
      </c>
      <c r="C135">
        <v>7</v>
      </c>
      <c r="D135" t="s">
        <v>1111</v>
      </c>
      <c r="E135" t="s">
        <v>1112</v>
      </c>
      <c r="F135" t="s">
        <v>1486</v>
      </c>
      <c r="G135" t="s">
        <v>1487</v>
      </c>
      <c r="H135" t="s">
        <v>674</v>
      </c>
      <c r="I135" t="s">
        <v>1172</v>
      </c>
      <c r="K135" t="s">
        <v>1173</v>
      </c>
      <c r="L135" s="320">
        <v>41533</v>
      </c>
      <c r="M135" t="s">
        <v>1490</v>
      </c>
      <c r="Q135">
        <v>0</v>
      </c>
      <c r="R135">
        <v>128826.98</v>
      </c>
      <c r="S135" t="s">
        <v>1119</v>
      </c>
      <c r="T135" t="s">
        <v>1120</v>
      </c>
      <c r="V135">
        <v>0</v>
      </c>
      <c r="X135" t="s">
        <v>1175</v>
      </c>
      <c r="AA135" t="s">
        <v>63</v>
      </c>
      <c r="AD135" t="s">
        <v>63</v>
      </c>
      <c r="AE135" t="s">
        <v>85</v>
      </c>
      <c r="AF135" t="s">
        <v>85</v>
      </c>
      <c r="AG135" t="s">
        <v>63</v>
      </c>
      <c r="AT135" t="s">
        <v>1124</v>
      </c>
      <c r="AU135" t="s">
        <v>1125</v>
      </c>
      <c r="AV135" t="s">
        <v>63</v>
      </c>
      <c r="AW135" t="s">
        <v>1144</v>
      </c>
      <c r="AY135" s="320">
        <v>41549</v>
      </c>
      <c r="AZ135" s="320">
        <v>41549</v>
      </c>
      <c r="BA135" t="s">
        <v>1128</v>
      </c>
      <c r="BB135">
        <v>0</v>
      </c>
      <c r="BF135" t="s">
        <v>1177</v>
      </c>
      <c r="BG135" t="s">
        <v>1178</v>
      </c>
      <c r="BH135" t="s">
        <v>1179</v>
      </c>
      <c r="BI135" t="s">
        <v>1180</v>
      </c>
      <c r="BJ135" t="s">
        <v>1181</v>
      </c>
      <c r="BK135" t="s">
        <v>1182</v>
      </c>
      <c r="BL135" t="s">
        <v>1135</v>
      </c>
      <c r="BM135">
        <v>6</v>
      </c>
      <c r="BN135" t="s">
        <v>1136</v>
      </c>
      <c r="BO135" t="s">
        <v>1137</v>
      </c>
      <c r="BP135" t="s">
        <v>1138</v>
      </c>
      <c r="BQ135">
        <v>6</v>
      </c>
      <c r="BR135" t="s">
        <v>1136</v>
      </c>
      <c r="BS135" t="s">
        <v>1137</v>
      </c>
      <c r="BT135" t="s">
        <v>1486</v>
      </c>
      <c r="BW135">
        <v>0</v>
      </c>
      <c r="BX135">
        <v>0</v>
      </c>
      <c r="BY135" t="s">
        <v>1128</v>
      </c>
      <c r="BZ135" t="s">
        <v>1128</v>
      </c>
      <c r="CA135" t="s">
        <v>1128</v>
      </c>
      <c r="CB135" t="s">
        <v>1128</v>
      </c>
      <c r="CC135" s="320">
        <v>41843</v>
      </c>
      <c r="CD135" s="320">
        <v>41533</v>
      </c>
      <c r="CE135">
        <v>7</v>
      </c>
      <c r="CG135" t="s">
        <v>63</v>
      </c>
    </row>
    <row r="136" spans="1:88" x14ac:dyDescent="0.25">
      <c r="A136" t="s">
        <v>2185</v>
      </c>
      <c r="B136">
        <v>0</v>
      </c>
      <c r="C136">
        <v>2</v>
      </c>
      <c r="D136" t="s">
        <v>1111</v>
      </c>
      <c r="E136" t="s">
        <v>1112</v>
      </c>
      <c r="F136" t="s">
        <v>1269</v>
      </c>
      <c r="G136" t="s">
        <v>1808</v>
      </c>
      <c r="H136" t="s">
        <v>674</v>
      </c>
      <c r="I136" t="s">
        <v>1172</v>
      </c>
      <c r="K136" t="s">
        <v>1173</v>
      </c>
      <c r="L136" s="320">
        <v>41827</v>
      </c>
      <c r="M136" t="s">
        <v>1490</v>
      </c>
      <c r="Q136">
        <v>0</v>
      </c>
      <c r="R136">
        <v>263012.53000000003</v>
      </c>
      <c r="S136" t="s">
        <v>1119</v>
      </c>
      <c r="T136" t="s">
        <v>1120</v>
      </c>
      <c r="V136">
        <v>0</v>
      </c>
      <c r="W136" t="s">
        <v>2186</v>
      </c>
      <c r="Y136" t="s">
        <v>1176</v>
      </c>
      <c r="AA136" t="s">
        <v>63</v>
      </c>
      <c r="AD136" t="s">
        <v>63</v>
      </c>
      <c r="AE136" t="s">
        <v>85</v>
      </c>
      <c r="AF136" t="s">
        <v>85</v>
      </c>
      <c r="AG136" t="s">
        <v>63</v>
      </c>
      <c r="AT136" t="s">
        <v>1124</v>
      </c>
      <c r="AU136" t="s">
        <v>1125</v>
      </c>
      <c r="AV136" t="s">
        <v>63</v>
      </c>
      <c r="AW136" t="s">
        <v>1144</v>
      </c>
      <c r="AY136" s="320">
        <v>41827</v>
      </c>
      <c r="AZ136" s="320">
        <v>41827</v>
      </c>
      <c r="BA136" t="s">
        <v>1128</v>
      </c>
      <c r="BB136">
        <v>0</v>
      </c>
      <c r="BF136" t="s">
        <v>1177</v>
      </c>
      <c r="BG136" t="s">
        <v>1178</v>
      </c>
      <c r="BH136" t="s">
        <v>1179</v>
      </c>
      <c r="BI136" t="s">
        <v>1180</v>
      </c>
      <c r="BJ136" t="s">
        <v>1181</v>
      </c>
      <c r="BK136" t="s">
        <v>1182</v>
      </c>
      <c r="BL136" t="s">
        <v>1135</v>
      </c>
      <c r="BM136">
        <v>6</v>
      </c>
      <c r="BN136" t="s">
        <v>1136</v>
      </c>
      <c r="BO136" t="s">
        <v>1137</v>
      </c>
      <c r="BP136" t="s">
        <v>1138</v>
      </c>
      <c r="BQ136">
        <v>6</v>
      </c>
      <c r="BR136" t="s">
        <v>1136</v>
      </c>
      <c r="BS136" t="s">
        <v>1137</v>
      </c>
      <c r="BT136" t="s">
        <v>1269</v>
      </c>
      <c r="BW136">
        <v>0</v>
      </c>
      <c r="BX136">
        <v>0</v>
      </c>
      <c r="BY136" t="s">
        <v>1128</v>
      </c>
      <c r="BZ136" t="s">
        <v>1128</v>
      </c>
      <c r="CA136" t="s">
        <v>1128</v>
      </c>
      <c r="CB136" t="s">
        <v>1128</v>
      </c>
      <c r="CC136" s="320">
        <v>41988</v>
      </c>
      <c r="CD136" s="320">
        <v>41827</v>
      </c>
      <c r="CE136">
        <v>2</v>
      </c>
      <c r="CG136" t="s">
        <v>63</v>
      </c>
    </row>
    <row r="137" spans="1:88" x14ac:dyDescent="0.25">
      <c r="A137" t="s">
        <v>2187</v>
      </c>
      <c r="B137">
        <v>0</v>
      </c>
      <c r="C137">
        <v>4</v>
      </c>
      <c r="D137" t="s">
        <v>1111</v>
      </c>
      <c r="E137" t="s">
        <v>1112</v>
      </c>
      <c r="F137" t="s">
        <v>1139</v>
      </c>
      <c r="G137" t="s">
        <v>1937</v>
      </c>
      <c r="H137" t="s">
        <v>674</v>
      </c>
      <c r="I137" t="s">
        <v>1172</v>
      </c>
      <c r="K137" t="s">
        <v>1173</v>
      </c>
      <c r="L137" s="320">
        <v>42217</v>
      </c>
      <c r="M137" t="s">
        <v>1490</v>
      </c>
      <c r="Q137">
        <v>0</v>
      </c>
      <c r="R137">
        <v>195399.79</v>
      </c>
      <c r="S137" t="s">
        <v>1119</v>
      </c>
      <c r="T137" t="s">
        <v>1120</v>
      </c>
      <c r="V137">
        <v>0</v>
      </c>
      <c r="W137" t="s">
        <v>1184</v>
      </c>
      <c r="X137" t="s">
        <v>1185</v>
      </c>
      <c r="AA137" t="s">
        <v>63</v>
      </c>
      <c r="AD137" t="s">
        <v>63</v>
      </c>
      <c r="AE137" t="s">
        <v>85</v>
      </c>
      <c r="AF137" t="s">
        <v>85</v>
      </c>
      <c r="AG137" t="s">
        <v>63</v>
      </c>
      <c r="AT137" t="s">
        <v>1124</v>
      </c>
      <c r="AU137" t="s">
        <v>1125</v>
      </c>
      <c r="AV137" t="s">
        <v>63</v>
      </c>
      <c r="AW137" t="s">
        <v>1144</v>
      </c>
      <c r="AX137" t="s">
        <v>2082</v>
      </c>
      <c r="AY137" s="320">
        <v>42521</v>
      </c>
      <c r="AZ137" s="320">
        <v>42521</v>
      </c>
      <c r="BA137" t="s">
        <v>1128</v>
      </c>
      <c r="BB137">
        <v>0</v>
      </c>
      <c r="BC137">
        <v>356305</v>
      </c>
      <c r="BF137" t="s">
        <v>1177</v>
      </c>
      <c r="BG137" t="s">
        <v>1178</v>
      </c>
      <c r="BH137" t="s">
        <v>1179</v>
      </c>
      <c r="BI137" t="s">
        <v>1180</v>
      </c>
      <c r="BJ137" t="s">
        <v>1181</v>
      </c>
      <c r="BK137" t="s">
        <v>1182</v>
      </c>
      <c r="BL137" t="s">
        <v>1135</v>
      </c>
      <c r="BM137">
        <v>6</v>
      </c>
      <c r="BN137" t="s">
        <v>1136</v>
      </c>
      <c r="BO137" t="s">
        <v>1137</v>
      </c>
      <c r="BP137" t="s">
        <v>1138</v>
      </c>
      <c r="BQ137">
        <v>6</v>
      </c>
      <c r="BR137" t="s">
        <v>1136</v>
      </c>
      <c r="BS137" t="s">
        <v>1137</v>
      </c>
      <c r="BT137" t="s">
        <v>1269</v>
      </c>
      <c r="BW137">
        <v>0</v>
      </c>
      <c r="BX137">
        <v>0</v>
      </c>
      <c r="BY137" t="s">
        <v>1140</v>
      </c>
      <c r="BZ137" t="s">
        <v>1140</v>
      </c>
      <c r="CA137" t="s">
        <v>1140</v>
      </c>
      <c r="CB137" t="s">
        <v>1140</v>
      </c>
      <c r="CC137" s="320">
        <v>42649</v>
      </c>
      <c r="CD137" s="320">
        <v>42217</v>
      </c>
      <c r="CE137">
        <v>4</v>
      </c>
      <c r="CG137" t="s">
        <v>63</v>
      </c>
    </row>
    <row r="138" spans="1:88" x14ac:dyDescent="0.25">
      <c r="A138" t="s">
        <v>1171</v>
      </c>
      <c r="B138">
        <v>0</v>
      </c>
      <c r="C138">
        <v>6</v>
      </c>
      <c r="D138" t="s">
        <v>1111</v>
      </c>
      <c r="E138" t="s">
        <v>1112</v>
      </c>
      <c r="F138" t="s">
        <v>1160</v>
      </c>
      <c r="G138" t="s">
        <v>1161</v>
      </c>
      <c r="H138" t="s">
        <v>674</v>
      </c>
      <c r="I138" t="s">
        <v>1172</v>
      </c>
      <c r="K138" t="s">
        <v>1173</v>
      </c>
      <c r="L138" s="320">
        <v>42644</v>
      </c>
      <c r="M138" t="s">
        <v>1490</v>
      </c>
      <c r="Q138">
        <v>0</v>
      </c>
      <c r="R138">
        <v>171496.27</v>
      </c>
      <c r="S138" t="s">
        <v>1119</v>
      </c>
      <c r="T138" t="s">
        <v>1120</v>
      </c>
      <c r="V138">
        <v>0</v>
      </c>
      <c r="W138" t="s">
        <v>1174</v>
      </c>
      <c r="X138" t="s">
        <v>1175</v>
      </c>
      <c r="Y138" t="s">
        <v>1176</v>
      </c>
      <c r="AA138" t="s">
        <v>63</v>
      </c>
      <c r="AD138" t="s">
        <v>63</v>
      </c>
      <c r="AE138" t="s">
        <v>85</v>
      </c>
      <c r="AF138" t="s">
        <v>85</v>
      </c>
      <c r="AG138" t="s">
        <v>63</v>
      </c>
      <c r="AT138" t="s">
        <v>1124</v>
      </c>
      <c r="AU138" t="s">
        <v>1125</v>
      </c>
      <c r="AV138" t="s">
        <v>63</v>
      </c>
      <c r="AW138" t="s">
        <v>1144</v>
      </c>
      <c r="AX138" t="s">
        <v>1167</v>
      </c>
      <c r="AY138" s="320">
        <v>42825</v>
      </c>
      <c r="AZ138" s="320">
        <v>42825</v>
      </c>
      <c r="BA138" t="s">
        <v>1128</v>
      </c>
      <c r="BB138">
        <v>0</v>
      </c>
      <c r="BC138">
        <v>364818</v>
      </c>
      <c r="BF138" t="s">
        <v>1177</v>
      </c>
      <c r="BG138" t="s">
        <v>1178</v>
      </c>
      <c r="BH138" t="s">
        <v>1179</v>
      </c>
      <c r="BI138" t="s">
        <v>1180</v>
      </c>
      <c r="BJ138" t="s">
        <v>1181</v>
      </c>
      <c r="BK138" t="s">
        <v>1182</v>
      </c>
      <c r="BL138" t="s">
        <v>1135</v>
      </c>
      <c r="BM138">
        <v>6</v>
      </c>
      <c r="BN138" t="s">
        <v>1136</v>
      </c>
      <c r="BO138" t="s">
        <v>1137</v>
      </c>
      <c r="BP138" t="s">
        <v>1138</v>
      </c>
      <c r="BQ138">
        <v>6</v>
      </c>
      <c r="BR138" t="s">
        <v>1136</v>
      </c>
      <c r="BS138" t="s">
        <v>1137</v>
      </c>
      <c r="BT138" t="s">
        <v>1139</v>
      </c>
      <c r="BW138">
        <v>0</v>
      </c>
      <c r="BX138">
        <v>0</v>
      </c>
      <c r="BY138" t="s">
        <v>1128</v>
      </c>
      <c r="BZ138" t="s">
        <v>1128</v>
      </c>
      <c r="CA138" t="s">
        <v>1128</v>
      </c>
      <c r="CB138" t="s">
        <v>1128</v>
      </c>
      <c r="CC138" s="320">
        <v>43039</v>
      </c>
      <c r="CD138" s="320">
        <v>42598</v>
      </c>
      <c r="CE138">
        <v>6</v>
      </c>
      <c r="CG138" t="s">
        <v>63</v>
      </c>
    </row>
    <row r="139" spans="1:88" x14ac:dyDescent="0.25">
      <c r="A139" t="s">
        <v>1183</v>
      </c>
      <c r="B139">
        <v>0</v>
      </c>
      <c r="C139">
        <v>3</v>
      </c>
      <c r="D139" t="s">
        <v>1111</v>
      </c>
      <c r="E139" t="s">
        <v>1112</v>
      </c>
      <c r="F139" t="s">
        <v>1160</v>
      </c>
      <c r="G139" t="s">
        <v>1161</v>
      </c>
      <c r="H139" t="s">
        <v>674</v>
      </c>
      <c r="I139" t="s">
        <v>1172</v>
      </c>
      <c r="K139" t="s">
        <v>1173</v>
      </c>
      <c r="L139" s="320">
        <v>42961</v>
      </c>
      <c r="M139" t="s">
        <v>1118</v>
      </c>
      <c r="Q139">
        <v>0</v>
      </c>
      <c r="R139">
        <v>173025.46</v>
      </c>
      <c r="S139" t="s">
        <v>1119</v>
      </c>
      <c r="T139" t="s">
        <v>1120</v>
      </c>
      <c r="V139">
        <v>0</v>
      </c>
      <c r="W139" t="s">
        <v>1184</v>
      </c>
      <c r="X139" t="s">
        <v>1185</v>
      </c>
      <c r="AA139" t="s">
        <v>63</v>
      </c>
      <c r="AD139" t="s">
        <v>63</v>
      </c>
      <c r="AE139" t="s">
        <v>85</v>
      </c>
      <c r="AF139" t="s">
        <v>85</v>
      </c>
      <c r="AG139" t="s">
        <v>63</v>
      </c>
      <c r="AT139" t="s">
        <v>1124</v>
      </c>
      <c r="AU139" t="s">
        <v>1125</v>
      </c>
      <c r="AV139" t="s">
        <v>63</v>
      </c>
      <c r="AW139" t="s">
        <v>1144</v>
      </c>
      <c r="AX139" t="s">
        <v>1167</v>
      </c>
      <c r="AY139" s="320">
        <v>43251</v>
      </c>
      <c r="AZ139" s="320">
        <v>43251</v>
      </c>
      <c r="BA139" t="s">
        <v>1128</v>
      </c>
      <c r="BB139">
        <v>0</v>
      </c>
      <c r="BF139" t="s">
        <v>1177</v>
      </c>
      <c r="BG139" t="s">
        <v>1178</v>
      </c>
      <c r="BH139" t="s">
        <v>1179</v>
      </c>
      <c r="BI139" t="s">
        <v>1180</v>
      </c>
      <c r="BJ139" t="s">
        <v>1181</v>
      </c>
      <c r="BK139" t="s">
        <v>1182</v>
      </c>
      <c r="BL139" t="s">
        <v>1135</v>
      </c>
      <c r="BM139">
        <v>6</v>
      </c>
      <c r="BN139" t="s">
        <v>1136</v>
      </c>
      <c r="BO139" t="s">
        <v>1137</v>
      </c>
      <c r="BP139" t="s">
        <v>1138</v>
      </c>
      <c r="BQ139">
        <v>6</v>
      </c>
      <c r="BR139" t="s">
        <v>1136</v>
      </c>
      <c r="BS139" t="s">
        <v>1137</v>
      </c>
      <c r="BT139" t="s">
        <v>1160</v>
      </c>
      <c r="BW139">
        <v>0</v>
      </c>
      <c r="BX139">
        <v>0</v>
      </c>
      <c r="BY139" t="s">
        <v>1128</v>
      </c>
      <c r="BZ139" t="s">
        <v>1128</v>
      </c>
      <c r="CA139" t="s">
        <v>1128</v>
      </c>
      <c r="CB139" t="s">
        <v>1128</v>
      </c>
      <c r="CC139" s="320">
        <v>43146</v>
      </c>
      <c r="CD139" s="320">
        <v>42961</v>
      </c>
      <c r="CE139">
        <v>2</v>
      </c>
      <c r="CG139" t="s">
        <v>63</v>
      </c>
      <c r="CI139" t="s">
        <v>63</v>
      </c>
      <c r="CJ139" t="s">
        <v>63</v>
      </c>
    </row>
    <row r="140" spans="1:88" x14ac:dyDescent="0.25">
      <c r="A140" t="s">
        <v>2188</v>
      </c>
      <c r="B140">
        <v>0</v>
      </c>
      <c r="C140">
        <v>8</v>
      </c>
      <c r="D140" t="s">
        <v>1111</v>
      </c>
      <c r="E140" t="s">
        <v>1112</v>
      </c>
      <c r="F140" t="s">
        <v>1269</v>
      </c>
      <c r="G140" t="s">
        <v>1808</v>
      </c>
      <c r="H140" t="s">
        <v>2189</v>
      </c>
      <c r="I140" t="s">
        <v>2190</v>
      </c>
      <c r="K140" t="s">
        <v>1173</v>
      </c>
      <c r="L140" s="320">
        <v>41549</v>
      </c>
      <c r="M140" t="s">
        <v>1490</v>
      </c>
      <c r="Q140">
        <v>0</v>
      </c>
      <c r="R140">
        <v>71559.37</v>
      </c>
      <c r="S140" t="s">
        <v>1119</v>
      </c>
      <c r="T140" t="s">
        <v>1120</v>
      </c>
      <c r="V140">
        <v>0</v>
      </c>
      <c r="W140" t="s">
        <v>1966</v>
      </c>
      <c r="X140" t="s">
        <v>2191</v>
      </c>
      <c r="Y140" t="s">
        <v>2192</v>
      </c>
      <c r="Z140" t="s">
        <v>2193</v>
      </c>
      <c r="AA140" t="s">
        <v>63</v>
      </c>
      <c r="AD140" t="s">
        <v>63</v>
      </c>
      <c r="AE140" t="s">
        <v>85</v>
      </c>
      <c r="AF140" t="s">
        <v>63</v>
      </c>
      <c r="AG140" t="s">
        <v>63</v>
      </c>
      <c r="AT140" t="s">
        <v>1124</v>
      </c>
      <c r="AU140" t="s">
        <v>1125</v>
      </c>
      <c r="AV140" t="s">
        <v>63</v>
      </c>
      <c r="AW140" t="s">
        <v>1144</v>
      </c>
      <c r="AY140" s="320">
        <v>41549</v>
      </c>
      <c r="AZ140" s="320">
        <v>41549</v>
      </c>
      <c r="BA140" t="s">
        <v>1128</v>
      </c>
      <c r="BB140">
        <v>0</v>
      </c>
      <c r="BF140" t="s">
        <v>2194</v>
      </c>
      <c r="BG140" t="s">
        <v>2195</v>
      </c>
      <c r="BH140" t="s">
        <v>2196</v>
      </c>
      <c r="BI140" t="s">
        <v>2197</v>
      </c>
      <c r="BJ140" t="s">
        <v>2198</v>
      </c>
      <c r="BK140">
        <v>3824</v>
      </c>
      <c r="BL140" t="s">
        <v>1135</v>
      </c>
      <c r="BM140">
        <v>6</v>
      </c>
      <c r="BN140" t="s">
        <v>1136</v>
      </c>
      <c r="BO140" t="s">
        <v>1137</v>
      </c>
      <c r="BP140" t="s">
        <v>1138</v>
      </c>
      <c r="BQ140">
        <v>6</v>
      </c>
      <c r="BR140" t="s">
        <v>1136</v>
      </c>
      <c r="BS140" t="s">
        <v>1137</v>
      </c>
      <c r="BT140" t="s">
        <v>1269</v>
      </c>
      <c r="BW140">
        <v>0</v>
      </c>
      <c r="BX140">
        <v>0</v>
      </c>
      <c r="BY140" t="s">
        <v>1128</v>
      </c>
      <c r="BZ140" t="s">
        <v>1128</v>
      </c>
      <c r="CA140" t="s">
        <v>1128</v>
      </c>
      <c r="CB140" t="s">
        <v>1128</v>
      </c>
      <c r="CC140" s="320">
        <v>41905</v>
      </c>
      <c r="CD140" s="320">
        <v>41549</v>
      </c>
      <c r="CE140">
        <v>8</v>
      </c>
      <c r="CG140" t="s">
        <v>63</v>
      </c>
    </row>
    <row r="141" spans="1:88" x14ac:dyDescent="0.25">
      <c r="A141" t="s">
        <v>2199</v>
      </c>
      <c r="B141">
        <v>0</v>
      </c>
      <c r="C141">
        <v>6</v>
      </c>
      <c r="D141" t="s">
        <v>1111</v>
      </c>
      <c r="E141" t="s">
        <v>1112</v>
      </c>
      <c r="F141" t="s">
        <v>1370</v>
      </c>
      <c r="G141" t="s">
        <v>1371</v>
      </c>
      <c r="H141" t="s">
        <v>2189</v>
      </c>
      <c r="I141" t="s">
        <v>2190</v>
      </c>
      <c r="K141" t="s">
        <v>1173</v>
      </c>
      <c r="L141" s="320">
        <v>41880</v>
      </c>
      <c r="M141" t="s">
        <v>1490</v>
      </c>
      <c r="Q141">
        <v>0</v>
      </c>
      <c r="R141">
        <v>45517.08</v>
      </c>
      <c r="S141" t="s">
        <v>1119</v>
      </c>
      <c r="T141" t="s">
        <v>1120</v>
      </c>
      <c r="V141">
        <v>0</v>
      </c>
      <c r="W141" t="s">
        <v>2200</v>
      </c>
      <c r="Y141" t="s">
        <v>2201</v>
      </c>
      <c r="Z141" t="s">
        <v>2202</v>
      </c>
      <c r="AA141" t="s">
        <v>63</v>
      </c>
      <c r="AD141" t="s">
        <v>63</v>
      </c>
      <c r="AE141" t="s">
        <v>85</v>
      </c>
      <c r="AF141" t="s">
        <v>85</v>
      </c>
      <c r="AG141" t="s">
        <v>63</v>
      </c>
      <c r="AT141" t="s">
        <v>1124</v>
      </c>
      <c r="AU141" t="s">
        <v>1125</v>
      </c>
      <c r="AV141" t="s">
        <v>63</v>
      </c>
      <c r="AW141" t="s">
        <v>1144</v>
      </c>
      <c r="AX141" t="s">
        <v>2203</v>
      </c>
      <c r="AY141" s="320">
        <v>41880</v>
      </c>
      <c r="AZ141" s="320">
        <v>41880</v>
      </c>
      <c r="BA141" t="s">
        <v>1128</v>
      </c>
      <c r="BB141">
        <v>0</v>
      </c>
      <c r="BF141" t="s">
        <v>2194</v>
      </c>
      <c r="BG141" t="s">
        <v>2195</v>
      </c>
      <c r="BH141" t="s">
        <v>2196</v>
      </c>
      <c r="BI141" t="s">
        <v>2197</v>
      </c>
      <c r="BJ141" t="s">
        <v>2198</v>
      </c>
      <c r="BK141">
        <v>3824</v>
      </c>
      <c r="BL141" t="s">
        <v>1135</v>
      </c>
      <c r="BM141">
        <v>6</v>
      </c>
      <c r="BN141" t="s">
        <v>1136</v>
      </c>
      <c r="BO141" t="s">
        <v>1137</v>
      </c>
      <c r="BP141" t="s">
        <v>1138</v>
      </c>
      <c r="BQ141">
        <v>6</v>
      </c>
      <c r="BR141" t="s">
        <v>1136</v>
      </c>
      <c r="BS141" t="s">
        <v>1137</v>
      </c>
      <c r="BT141" t="s">
        <v>1269</v>
      </c>
      <c r="BW141">
        <v>0</v>
      </c>
      <c r="BX141">
        <v>0</v>
      </c>
      <c r="BY141" t="s">
        <v>1128</v>
      </c>
      <c r="BZ141" t="s">
        <v>1128</v>
      </c>
      <c r="CA141" t="s">
        <v>1128</v>
      </c>
      <c r="CB141" t="s">
        <v>1128</v>
      </c>
      <c r="CC141" s="320">
        <v>42249</v>
      </c>
      <c r="CD141" s="320">
        <v>41880</v>
      </c>
      <c r="CE141">
        <v>5</v>
      </c>
      <c r="CG141" t="s">
        <v>63</v>
      </c>
    </row>
    <row r="142" spans="1:88" x14ac:dyDescent="0.25">
      <c r="A142" t="s">
        <v>2204</v>
      </c>
      <c r="B142">
        <v>0</v>
      </c>
      <c r="C142">
        <v>5</v>
      </c>
      <c r="D142" t="s">
        <v>1111</v>
      </c>
      <c r="E142" t="s">
        <v>1112</v>
      </c>
      <c r="F142" t="s">
        <v>1113</v>
      </c>
      <c r="G142" t="s">
        <v>1114</v>
      </c>
      <c r="H142" t="s">
        <v>2189</v>
      </c>
      <c r="I142" t="s">
        <v>2190</v>
      </c>
      <c r="K142" t="s">
        <v>1173</v>
      </c>
      <c r="L142" s="320">
        <v>42235</v>
      </c>
      <c r="M142" t="s">
        <v>1490</v>
      </c>
      <c r="Q142">
        <v>0</v>
      </c>
      <c r="R142">
        <v>29062.98</v>
      </c>
      <c r="S142" t="s">
        <v>1119</v>
      </c>
      <c r="T142" t="s">
        <v>1120</v>
      </c>
      <c r="V142">
        <v>0</v>
      </c>
      <c r="W142" t="s">
        <v>1701</v>
      </c>
      <c r="X142" t="s">
        <v>2205</v>
      </c>
      <c r="Y142" t="s">
        <v>2201</v>
      </c>
      <c r="Z142" t="s">
        <v>2202</v>
      </c>
      <c r="AA142" t="s">
        <v>63</v>
      </c>
      <c r="AD142" t="s">
        <v>63</v>
      </c>
      <c r="AE142" t="s">
        <v>85</v>
      </c>
      <c r="AF142" t="s">
        <v>85</v>
      </c>
      <c r="AG142" t="s">
        <v>63</v>
      </c>
      <c r="AT142" t="s">
        <v>1124</v>
      </c>
      <c r="AU142" t="s">
        <v>1125</v>
      </c>
      <c r="AV142" t="s">
        <v>63</v>
      </c>
      <c r="AW142" t="s">
        <v>1144</v>
      </c>
      <c r="AX142" t="s">
        <v>1145</v>
      </c>
      <c r="AY142" s="320">
        <v>42508</v>
      </c>
      <c r="AZ142" s="320">
        <v>42508</v>
      </c>
      <c r="BA142" t="s">
        <v>1128</v>
      </c>
      <c r="BB142">
        <v>0</v>
      </c>
      <c r="BC142">
        <v>355182</v>
      </c>
      <c r="BF142" t="s">
        <v>2194</v>
      </c>
      <c r="BG142" t="s">
        <v>2195</v>
      </c>
      <c r="BH142" t="s">
        <v>2196</v>
      </c>
      <c r="BI142" t="s">
        <v>2197</v>
      </c>
      <c r="BJ142" t="s">
        <v>2198</v>
      </c>
      <c r="BK142">
        <v>3824</v>
      </c>
      <c r="BL142" t="s">
        <v>1135</v>
      </c>
      <c r="BM142">
        <v>6</v>
      </c>
      <c r="BN142" t="s">
        <v>1136</v>
      </c>
      <c r="BO142" t="s">
        <v>1137</v>
      </c>
      <c r="BP142" t="s">
        <v>1138</v>
      </c>
      <c r="BQ142">
        <v>6</v>
      </c>
      <c r="BR142" t="s">
        <v>1136</v>
      </c>
      <c r="BS142" t="s">
        <v>1137</v>
      </c>
      <c r="BT142" t="s">
        <v>1269</v>
      </c>
      <c r="BW142">
        <v>0</v>
      </c>
      <c r="BX142">
        <v>0</v>
      </c>
      <c r="BY142" t="s">
        <v>1128</v>
      </c>
      <c r="BZ142" t="s">
        <v>1128</v>
      </c>
      <c r="CA142" t="s">
        <v>1128</v>
      </c>
      <c r="CB142" t="s">
        <v>1128</v>
      </c>
      <c r="CC142" s="320">
        <v>42955</v>
      </c>
      <c r="CD142" s="320">
        <v>42235</v>
      </c>
      <c r="CE142">
        <v>4</v>
      </c>
      <c r="CG142" t="s">
        <v>63</v>
      </c>
    </row>
    <row r="143" spans="1:88" x14ac:dyDescent="0.25">
      <c r="A143" t="s">
        <v>2206</v>
      </c>
      <c r="B143">
        <v>0</v>
      </c>
      <c r="C143">
        <v>7</v>
      </c>
      <c r="D143" t="s">
        <v>1111</v>
      </c>
      <c r="E143" t="s">
        <v>1112</v>
      </c>
      <c r="F143" t="s">
        <v>1486</v>
      </c>
      <c r="G143" t="s">
        <v>1487</v>
      </c>
      <c r="H143" t="s">
        <v>1187</v>
      </c>
      <c r="I143" t="s">
        <v>1188</v>
      </c>
      <c r="K143" t="s">
        <v>1164</v>
      </c>
      <c r="L143" s="320">
        <v>41565</v>
      </c>
      <c r="M143" t="s">
        <v>1490</v>
      </c>
      <c r="Q143">
        <v>0</v>
      </c>
      <c r="R143">
        <v>67426.320000000007</v>
      </c>
      <c r="S143" t="s">
        <v>1149</v>
      </c>
      <c r="T143" t="s">
        <v>141</v>
      </c>
      <c r="V143">
        <v>0</v>
      </c>
      <c r="W143" t="s">
        <v>2207</v>
      </c>
      <c r="X143" t="s">
        <v>2208</v>
      </c>
      <c r="Y143" t="s">
        <v>1190</v>
      </c>
      <c r="AA143" t="s">
        <v>63</v>
      </c>
      <c r="AD143" t="s">
        <v>63</v>
      </c>
      <c r="AE143" t="s">
        <v>85</v>
      </c>
      <c r="AF143" t="s">
        <v>63</v>
      </c>
      <c r="AG143" t="s">
        <v>63</v>
      </c>
      <c r="AT143" t="s">
        <v>1124</v>
      </c>
      <c r="AU143" t="s">
        <v>141</v>
      </c>
      <c r="AV143" t="s">
        <v>63</v>
      </c>
      <c r="AW143" t="s">
        <v>1144</v>
      </c>
      <c r="AY143" s="320">
        <v>41565</v>
      </c>
      <c r="AZ143" s="320">
        <v>41565</v>
      </c>
      <c r="BA143" t="s">
        <v>1128</v>
      </c>
      <c r="BB143">
        <v>0</v>
      </c>
      <c r="BF143" t="s">
        <v>1518</v>
      </c>
      <c r="BG143" t="s">
        <v>1519</v>
      </c>
      <c r="BH143" t="s">
        <v>1131</v>
      </c>
      <c r="BI143" t="s">
        <v>1193</v>
      </c>
      <c r="BJ143" t="s">
        <v>1194</v>
      </c>
      <c r="BK143" t="s">
        <v>1520</v>
      </c>
      <c r="BL143" t="s">
        <v>1135</v>
      </c>
      <c r="BM143">
        <v>6</v>
      </c>
      <c r="BN143" t="s">
        <v>1136</v>
      </c>
      <c r="BO143" t="s">
        <v>1137</v>
      </c>
      <c r="BP143" t="s">
        <v>1138</v>
      </c>
      <c r="BQ143">
        <v>6</v>
      </c>
      <c r="BR143" t="s">
        <v>1136</v>
      </c>
      <c r="BS143" t="s">
        <v>1137</v>
      </c>
      <c r="BT143" t="s">
        <v>1486</v>
      </c>
      <c r="BW143">
        <v>0</v>
      </c>
      <c r="BX143">
        <v>0</v>
      </c>
      <c r="BY143" t="s">
        <v>1128</v>
      </c>
      <c r="BZ143" t="s">
        <v>1128</v>
      </c>
      <c r="CA143" t="s">
        <v>1128</v>
      </c>
      <c r="CB143" t="s">
        <v>1128</v>
      </c>
      <c r="CC143" s="320">
        <v>41829</v>
      </c>
      <c r="CD143" s="320">
        <v>41565</v>
      </c>
      <c r="CE143">
        <v>7</v>
      </c>
      <c r="CG143" t="s">
        <v>63</v>
      </c>
    </row>
    <row r="144" spans="1:88" x14ac:dyDescent="0.25">
      <c r="A144" t="s">
        <v>2209</v>
      </c>
      <c r="B144">
        <v>0</v>
      </c>
      <c r="C144">
        <v>4</v>
      </c>
      <c r="D144" t="s">
        <v>1111</v>
      </c>
      <c r="E144" t="s">
        <v>1112</v>
      </c>
      <c r="F144" t="s">
        <v>1269</v>
      </c>
      <c r="G144" t="s">
        <v>1808</v>
      </c>
      <c r="H144" t="s">
        <v>1187</v>
      </c>
      <c r="I144" t="s">
        <v>1188</v>
      </c>
      <c r="K144" t="s">
        <v>1164</v>
      </c>
      <c r="L144" s="320">
        <v>41880</v>
      </c>
      <c r="M144" t="s">
        <v>1490</v>
      </c>
      <c r="Q144">
        <v>0</v>
      </c>
      <c r="R144">
        <v>67645.31</v>
      </c>
      <c r="S144" t="s">
        <v>1119</v>
      </c>
      <c r="T144" t="s">
        <v>1120</v>
      </c>
      <c r="V144">
        <v>0</v>
      </c>
      <c r="W144" t="s">
        <v>2210</v>
      </c>
      <c r="Y144" t="s">
        <v>2211</v>
      </c>
      <c r="AA144" t="s">
        <v>63</v>
      </c>
      <c r="AD144" t="s">
        <v>63</v>
      </c>
      <c r="AE144" t="s">
        <v>85</v>
      </c>
      <c r="AF144" t="s">
        <v>85</v>
      </c>
      <c r="AG144" t="s">
        <v>63</v>
      </c>
      <c r="AT144" t="s">
        <v>1124</v>
      </c>
      <c r="AU144" t="s">
        <v>141</v>
      </c>
      <c r="AV144" t="s">
        <v>63</v>
      </c>
      <c r="AW144" t="s">
        <v>1144</v>
      </c>
      <c r="AY144" s="320">
        <v>41880</v>
      </c>
      <c r="AZ144" s="320">
        <v>41880</v>
      </c>
      <c r="BA144" t="s">
        <v>1128</v>
      </c>
      <c r="BB144">
        <v>0</v>
      </c>
      <c r="BF144" t="s">
        <v>1518</v>
      </c>
      <c r="BG144" t="s">
        <v>1519</v>
      </c>
      <c r="BH144" t="s">
        <v>1131</v>
      </c>
      <c r="BI144" t="s">
        <v>1193</v>
      </c>
      <c r="BJ144" t="s">
        <v>1194</v>
      </c>
      <c r="BK144" t="s">
        <v>1520</v>
      </c>
      <c r="BL144" t="s">
        <v>1135</v>
      </c>
      <c r="BM144">
        <v>6</v>
      </c>
      <c r="BN144" t="s">
        <v>1136</v>
      </c>
      <c r="BO144" t="s">
        <v>1137</v>
      </c>
      <c r="BP144" t="s">
        <v>1138</v>
      </c>
      <c r="BQ144">
        <v>6</v>
      </c>
      <c r="BR144" t="s">
        <v>1136</v>
      </c>
      <c r="BS144" t="s">
        <v>1137</v>
      </c>
      <c r="BT144" t="s">
        <v>1269</v>
      </c>
      <c r="BW144">
        <v>0</v>
      </c>
      <c r="BX144">
        <v>0</v>
      </c>
      <c r="BY144" t="s">
        <v>1128</v>
      </c>
      <c r="BZ144" t="s">
        <v>1128</v>
      </c>
      <c r="CA144" t="s">
        <v>1128</v>
      </c>
      <c r="CB144" t="s">
        <v>1128</v>
      </c>
      <c r="CC144" s="320">
        <v>42501</v>
      </c>
      <c r="CD144" s="320">
        <v>41880</v>
      </c>
      <c r="CE144">
        <v>4</v>
      </c>
      <c r="CG144" t="s">
        <v>63</v>
      </c>
    </row>
    <row r="145" spans="1:85" x14ac:dyDescent="0.25">
      <c r="A145" t="s">
        <v>2212</v>
      </c>
      <c r="B145">
        <v>0</v>
      </c>
      <c r="C145">
        <v>3</v>
      </c>
      <c r="D145" t="s">
        <v>1111</v>
      </c>
      <c r="E145" t="s">
        <v>1112</v>
      </c>
      <c r="F145" t="s">
        <v>1139</v>
      </c>
      <c r="G145" t="s">
        <v>1937</v>
      </c>
      <c r="H145" t="s">
        <v>1187</v>
      </c>
      <c r="I145" t="s">
        <v>1188</v>
      </c>
      <c r="K145" t="s">
        <v>1164</v>
      </c>
      <c r="L145" s="320">
        <v>42239</v>
      </c>
      <c r="M145" t="s">
        <v>1490</v>
      </c>
      <c r="Q145">
        <v>0</v>
      </c>
      <c r="R145">
        <v>64823.02</v>
      </c>
      <c r="S145" t="s">
        <v>1119</v>
      </c>
      <c r="T145" t="s">
        <v>1120</v>
      </c>
      <c r="V145">
        <v>0</v>
      </c>
      <c r="W145" t="s">
        <v>2213</v>
      </c>
      <c r="X145" t="s">
        <v>2208</v>
      </c>
      <c r="Y145" t="s">
        <v>2211</v>
      </c>
      <c r="AA145" t="s">
        <v>63</v>
      </c>
      <c r="AD145" t="s">
        <v>63</v>
      </c>
      <c r="AE145" t="s">
        <v>63</v>
      </c>
      <c r="AF145" t="s">
        <v>85</v>
      </c>
      <c r="AG145" t="s">
        <v>63</v>
      </c>
      <c r="AT145" t="s">
        <v>1124</v>
      </c>
      <c r="AU145" t="s">
        <v>141</v>
      </c>
      <c r="AV145" t="s">
        <v>63</v>
      </c>
      <c r="AW145" t="s">
        <v>1144</v>
      </c>
      <c r="AX145" t="s">
        <v>2089</v>
      </c>
      <c r="AY145" s="320">
        <v>42512</v>
      </c>
      <c r="AZ145" s="320">
        <v>42512</v>
      </c>
      <c r="BA145" t="s">
        <v>1128</v>
      </c>
      <c r="BB145">
        <v>0</v>
      </c>
      <c r="BC145">
        <v>356310</v>
      </c>
      <c r="BF145" t="s">
        <v>1518</v>
      </c>
      <c r="BG145" t="s">
        <v>1519</v>
      </c>
      <c r="BH145" t="s">
        <v>1131</v>
      </c>
      <c r="BI145" t="s">
        <v>1193</v>
      </c>
      <c r="BJ145" t="s">
        <v>1194</v>
      </c>
      <c r="BK145" t="s">
        <v>1520</v>
      </c>
      <c r="BL145" t="s">
        <v>1135</v>
      </c>
      <c r="BM145">
        <v>6</v>
      </c>
      <c r="BN145" t="s">
        <v>1136</v>
      </c>
      <c r="BO145" t="s">
        <v>1137</v>
      </c>
      <c r="BP145" t="s">
        <v>1138</v>
      </c>
      <c r="BQ145">
        <v>6</v>
      </c>
      <c r="BR145" t="s">
        <v>1136</v>
      </c>
      <c r="BS145" t="s">
        <v>1137</v>
      </c>
      <c r="BT145" t="s">
        <v>1269</v>
      </c>
      <c r="BW145">
        <v>0</v>
      </c>
      <c r="BX145">
        <v>0</v>
      </c>
      <c r="BY145" t="s">
        <v>1128</v>
      </c>
      <c r="BZ145" t="s">
        <v>1128</v>
      </c>
      <c r="CA145" t="s">
        <v>1128</v>
      </c>
      <c r="CB145" t="s">
        <v>1128</v>
      </c>
      <c r="CC145" s="320">
        <v>42572</v>
      </c>
      <c r="CD145" s="320">
        <v>42239</v>
      </c>
      <c r="CE145">
        <v>3</v>
      </c>
      <c r="CG145" t="s">
        <v>63</v>
      </c>
    </row>
    <row r="146" spans="1:85" x14ac:dyDescent="0.25">
      <c r="A146" t="s">
        <v>1483</v>
      </c>
      <c r="B146">
        <v>0</v>
      </c>
      <c r="C146">
        <v>3</v>
      </c>
      <c r="D146" t="s">
        <v>1111</v>
      </c>
      <c r="E146" t="s">
        <v>1112</v>
      </c>
      <c r="F146" t="s">
        <v>1160</v>
      </c>
      <c r="G146" t="s">
        <v>1161</v>
      </c>
      <c r="H146" t="s">
        <v>1187</v>
      </c>
      <c r="I146" t="s">
        <v>1188</v>
      </c>
      <c r="K146" t="s">
        <v>1164</v>
      </c>
      <c r="L146" s="320">
        <v>42644</v>
      </c>
      <c r="M146" t="s">
        <v>1490</v>
      </c>
      <c r="Q146">
        <v>0</v>
      </c>
      <c r="R146">
        <v>69090.13</v>
      </c>
      <c r="S146" t="s">
        <v>1119</v>
      </c>
      <c r="T146" t="s">
        <v>1120</v>
      </c>
      <c r="V146">
        <v>0</v>
      </c>
      <c r="W146" t="s">
        <v>2213</v>
      </c>
      <c r="X146" t="s">
        <v>2208</v>
      </c>
      <c r="Y146" t="s">
        <v>2211</v>
      </c>
      <c r="AA146" t="s">
        <v>63</v>
      </c>
      <c r="AD146" t="s">
        <v>63</v>
      </c>
      <c r="AE146" t="s">
        <v>85</v>
      </c>
      <c r="AF146" t="s">
        <v>63</v>
      </c>
      <c r="AG146" t="s">
        <v>63</v>
      </c>
      <c r="AT146" t="s">
        <v>1124</v>
      </c>
      <c r="AU146" t="s">
        <v>141</v>
      </c>
      <c r="AV146" t="s">
        <v>63</v>
      </c>
      <c r="AW146" t="s">
        <v>1144</v>
      </c>
      <c r="AX146" t="s">
        <v>2214</v>
      </c>
      <c r="AY146" s="320">
        <v>42825</v>
      </c>
      <c r="AZ146" s="320">
        <v>42825</v>
      </c>
      <c r="BA146" t="s">
        <v>1128</v>
      </c>
      <c r="BB146">
        <v>0</v>
      </c>
      <c r="BC146">
        <v>364976</v>
      </c>
      <c r="BF146" t="s">
        <v>1518</v>
      </c>
      <c r="BG146" t="s">
        <v>1519</v>
      </c>
      <c r="BH146" t="s">
        <v>1131</v>
      </c>
      <c r="BI146" t="s">
        <v>1193</v>
      </c>
      <c r="BJ146" t="s">
        <v>1194</v>
      </c>
      <c r="BK146" t="s">
        <v>1520</v>
      </c>
      <c r="BL146" t="s">
        <v>1135</v>
      </c>
      <c r="BM146">
        <v>6</v>
      </c>
      <c r="BN146" t="s">
        <v>1136</v>
      </c>
      <c r="BO146" t="s">
        <v>1137</v>
      </c>
      <c r="BP146" t="s">
        <v>1138</v>
      </c>
      <c r="BQ146">
        <v>6</v>
      </c>
      <c r="BR146" t="s">
        <v>1136</v>
      </c>
      <c r="BS146" t="s">
        <v>1137</v>
      </c>
      <c r="BT146" t="s">
        <v>1139</v>
      </c>
      <c r="BW146">
        <v>0</v>
      </c>
      <c r="BX146">
        <v>0</v>
      </c>
      <c r="BY146" t="s">
        <v>1128</v>
      </c>
      <c r="BZ146" t="s">
        <v>1128</v>
      </c>
      <c r="CA146" t="s">
        <v>1128</v>
      </c>
      <c r="CB146" t="s">
        <v>1128</v>
      </c>
      <c r="CC146" s="320">
        <v>43188</v>
      </c>
      <c r="CD146" s="320">
        <v>42579</v>
      </c>
      <c r="CE146">
        <v>2</v>
      </c>
      <c r="CG146" t="s">
        <v>63</v>
      </c>
    </row>
    <row r="147" spans="1:85" x14ac:dyDescent="0.25">
      <c r="A147" t="s">
        <v>1186</v>
      </c>
      <c r="B147">
        <v>0</v>
      </c>
      <c r="C147">
        <v>2</v>
      </c>
      <c r="D147" t="s">
        <v>1111</v>
      </c>
      <c r="E147" t="s">
        <v>1112</v>
      </c>
      <c r="F147" t="s">
        <v>1160</v>
      </c>
      <c r="G147" t="s">
        <v>1161</v>
      </c>
      <c r="H147" t="s">
        <v>1187</v>
      </c>
      <c r="I147" t="s">
        <v>1188</v>
      </c>
      <c r="K147" t="s">
        <v>1173</v>
      </c>
      <c r="L147" s="320">
        <v>42950</v>
      </c>
      <c r="M147" t="s">
        <v>1118</v>
      </c>
      <c r="Q147">
        <v>0</v>
      </c>
      <c r="R147">
        <v>65499.06</v>
      </c>
      <c r="S147" t="s">
        <v>1119</v>
      </c>
      <c r="T147" t="s">
        <v>1120</v>
      </c>
      <c r="V147">
        <v>0</v>
      </c>
      <c r="W147" t="s">
        <v>1189</v>
      </c>
      <c r="Y147" t="s">
        <v>1190</v>
      </c>
      <c r="AA147" t="s">
        <v>63</v>
      </c>
      <c r="AD147" t="s">
        <v>63</v>
      </c>
      <c r="AE147" t="s">
        <v>85</v>
      </c>
      <c r="AF147" t="s">
        <v>85</v>
      </c>
      <c r="AG147" t="s">
        <v>63</v>
      </c>
      <c r="AT147" t="s">
        <v>1124</v>
      </c>
      <c r="AU147" t="s">
        <v>141</v>
      </c>
      <c r="AV147" t="s">
        <v>63</v>
      </c>
      <c r="AW147" t="s">
        <v>1144</v>
      </c>
      <c r="AX147" t="s">
        <v>1167</v>
      </c>
      <c r="AY147" s="320">
        <v>43244</v>
      </c>
      <c r="AZ147" s="320">
        <v>43244</v>
      </c>
      <c r="BA147" t="s">
        <v>1128</v>
      </c>
      <c r="BB147">
        <v>0</v>
      </c>
      <c r="BC147">
        <v>371336</v>
      </c>
      <c r="BF147" t="s">
        <v>1191</v>
      </c>
      <c r="BG147" t="s">
        <v>1192</v>
      </c>
      <c r="BH147" t="s">
        <v>1131</v>
      </c>
      <c r="BI147" t="s">
        <v>1193</v>
      </c>
      <c r="BJ147" t="s">
        <v>1194</v>
      </c>
      <c r="BK147" t="s">
        <v>1195</v>
      </c>
      <c r="BL147" t="s">
        <v>1135</v>
      </c>
      <c r="BM147">
        <v>6</v>
      </c>
      <c r="BN147" t="s">
        <v>1136</v>
      </c>
      <c r="BO147" t="s">
        <v>1137</v>
      </c>
      <c r="BP147" t="s">
        <v>1138</v>
      </c>
      <c r="BQ147">
        <v>6</v>
      </c>
      <c r="BR147" t="s">
        <v>1136</v>
      </c>
      <c r="BS147" t="s">
        <v>1137</v>
      </c>
      <c r="BT147" t="s">
        <v>1160</v>
      </c>
      <c r="BW147">
        <v>0</v>
      </c>
      <c r="BX147">
        <v>0</v>
      </c>
      <c r="BY147" t="s">
        <v>1128</v>
      </c>
      <c r="BZ147" t="s">
        <v>1128</v>
      </c>
      <c r="CA147" t="s">
        <v>1128</v>
      </c>
      <c r="CB147" t="s">
        <v>1128</v>
      </c>
      <c r="CC147" s="320">
        <v>43188</v>
      </c>
      <c r="CD147" s="320">
        <v>42951</v>
      </c>
      <c r="CE147">
        <v>2</v>
      </c>
      <c r="CG147" t="s">
        <v>63</v>
      </c>
    </row>
    <row r="148" spans="1:85" x14ac:dyDescent="0.25">
      <c r="A148" t="s">
        <v>2215</v>
      </c>
      <c r="B148">
        <v>0</v>
      </c>
      <c r="C148">
        <v>5</v>
      </c>
      <c r="D148" t="s">
        <v>1111</v>
      </c>
      <c r="E148" t="s">
        <v>1112</v>
      </c>
      <c r="F148" t="s">
        <v>1113</v>
      </c>
      <c r="G148" t="s">
        <v>1114</v>
      </c>
      <c r="H148" t="s">
        <v>2169</v>
      </c>
      <c r="I148" t="s">
        <v>2170</v>
      </c>
      <c r="K148" t="s">
        <v>1164</v>
      </c>
      <c r="L148" s="320">
        <v>41618</v>
      </c>
      <c r="M148" t="s">
        <v>1490</v>
      </c>
      <c r="Q148">
        <v>0</v>
      </c>
      <c r="R148">
        <v>950185.35</v>
      </c>
      <c r="S148" t="s">
        <v>1119</v>
      </c>
      <c r="T148" t="s">
        <v>1120</v>
      </c>
      <c r="V148">
        <v>0</v>
      </c>
      <c r="W148" t="s">
        <v>2171</v>
      </c>
      <c r="Y148" t="s">
        <v>2172</v>
      </c>
      <c r="AA148" t="s">
        <v>63</v>
      </c>
      <c r="AD148" t="s">
        <v>63</v>
      </c>
      <c r="AE148" t="s">
        <v>85</v>
      </c>
      <c r="AF148" t="s">
        <v>85</v>
      </c>
      <c r="AG148" t="s">
        <v>63</v>
      </c>
      <c r="AT148" t="s">
        <v>1124</v>
      </c>
      <c r="AU148" t="s">
        <v>1125</v>
      </c>
      <c r="AV148" t="s">
        <v>63</v>
      </c>
      <c r="AW148" t="s">
        <v>1144</v>
      </c>
      <c r="AY148" s="320">
        <v>41628</v>
      </c>
      <c r="AZ148" s="320">
        <v>41628</v>
      </c>
      <c r="BA148" t="s">
        <v>1128</v>
      </c>
      <c r="BB148">
        <v>0</v>
      </c>
      <c r="BF148" t="s">
        <v>2173</v>
      </c>
      <c r="BG148" t="s">
        <v>1131</v>
      </c>
      <c r="BH148" t="s">
        <v>1131</v>
      </c>
      <c r="BI148" t="s">
        <v>1496</v>
      </c>
      <c r="BJ148" t="s">
        <v>1133</v>
      </c>
      <c r="BK148">
        <v>23454</v>
      </c>
      <c r="BL148" t="s">
        <v>1135</v>
      </c>
      <c r="BM148">
        <v>6</v>
      </c>
      <c r="BN148" t="s">
        <v>1136</v>
      </c>
      <c r="BO148" t="s">
        <v>1137</v>
      </c>
      <c r="BP148" t="s">
        <v>1138</v>
      </c>
      <c r="BQ148">
        <v>6</v>
      </c>
      <c r="BR148" t="s">
        <v>1136</v>
      </c>
      <c r="BS148" t="s">
        <v>1137</v>
      </c>
      <c r="BT148" t="s">
        <v>1113</v>
      </c>
      <c r="BW148">
        <v>0</v>
      </c>
      <c r="BX148">
        <v>0</v>
      </c>
      <c r="BY148" t="s">
        <v>1128</v>
      </c>
      <c r="BZ148" t="s">
        <v>1128</v>
      </c>
      <c r="CA148" t="s">
        <v>1128</v>
      </c>
      <c r="CB148" t="s">
        <v>1128</v>
      </c>
      <c r="CC148" s="320">
        <v>42062</v>
      </c>
      <c r="CD148" s="320">
        <v>41618</v>
      </c>
      <c r="CE148">
        <v>5</v>
      </c>
      <c r="CG148" t="s">
        <v>63</v>
      </c>
    </row>
    <row r="149" spans="1:85" x14ac:dyDescent="0.25">
      <c r="A149" t="s">
        <v>2216</v>
      </c>
      <c r="B149">
        <v>0</v>
      </c>
      <c r="C149">
        <v>0</v>
      </c>
      <c r="D149" t="s">
        <v>1111</v>
      </c>
      <c r="E149" t="s">
        <v>1112</v>
      </c>
      <c r="F149" t="s">
        <v>1225</v>
      </c>
      <c r="G149" t="s">
        <v>1226</v>
      </c>
      <c r="H149" t="s">
        <v>2217</v>
      </c>
      <c r="I149" t="s">
        <v>2218</v>
      </c>
      <c r="K149" t="s">
        <v>1164</v>
      </c>
      <c r="L149" s="320">
        <v>41730</v>
      </c>
      <c r="M149" t="s">
        <v>1490</v>
      </c>
      <c r="Q149">
        <v>0</v>
      </c>
      <c r="R149">
        <v>300000</v>
      </c>
      <c r="S149" t="s">
        <v>1119</v>
      </c>
      <c r="T149" t="s">
        <v>1120</v>
      </c>
      <c r="V149">
        <v>0</v>
      </c>
      <c r="W149" t="s">
        <v>2219</v>
      </c>
      <c r="X149" t="s">
        <v>1684</v>
      </c>
      <c r="Y149" t="s">
        <v>2220</v>
      </c>
      <c r="AA149" t="s">
        <v>63</v>
      </c>
      <c r="AD149" t="s">
        <v>63</v>
      </c>
      <c r="AE149" t="s">
        <v>85</v>
      </c>
      <c r="AF149" t="s">
        <v>63</v>
      </c>
      <c r="AG149" t="s">
        <v>63</v>
      </c>
      <c r="AT149" t="s">
        <v>1124</v>
      </c>
      <c r="AU149" t="s">
        <v>1125</v>
      </c>
      <c r="AV149" t="s">
        <v>63</v>
      </c>
      <c r="AW149" t="s">
        <v>1144</v>
      </c>
      <c r="AX149" t="s">
        <v>2221</v>
      </c>
      <c r="AY149" s="320">
        <v>41842</v>
      </c>
      <c r="AZ149" s="320">
        <v>41842</v>
      </c>
      <c r="BA149" t="s">
        <v>1128</v>
      </c>
      <c r="BB149">
        <v>0</v>
      </c>
      <c r="BC149">
        <v>340069</v>
      </c>
      <c r="BF149" t="s">
        <v>2222</v>
      </c>
      <c r="BG149" t="s">
        <v>1131</v>
      </c>
      <c r="BH149" t="s">
        <v>1131</v>
      </c>
      <c r="BI149" t="s">
        <v>1357</v>
      </c>
      <c r="BJ149" t="s">
        <v>1328</v>
      </c>
      <c r="BK149">
        <v>2142</v>
      </c>
      <c r="BL149" t="s">
        <v>1135</v>
      </c>
      <c r="BM149">
        <v>6</v>
      </c>
      <c r="BN149" t="s">
        <v>1136</v>
      </c>
      <c r="BO149" t="s">
        <v>1137</v>
      </c>
      <c r="BP149" t="s">
        <v>1138</v>
      </c>
      <c r="BQ149">
        <v>6</v>
      </c>
      <c r="BR149" t="s">
        <v>1136</v>
      </c>
      <c r="BS149" t="s">
        <v>1137</v>
      </c>
      <c r="BT149" t="s">
        <v>1235</v>
      </c>
      <c r="BW149">
        <v>0</v>
      </c>
      <c r="BX149">
        <v>0</v>
      </c>
      <c r="BY149" t="s">
        <v>1128</v>
      </c>
      <c r="BZ149" t="s">
        <v>1128</v>
      </c>
      <c r="CA149" t="s">
        <v>1128</v>
      </c>
      <c r="CB149" t="s">
        <v>1128</v>
      </c>
      <c r="CC149" s="320"/>
      <c r="CD149" s="320">
        <v>41730</v>
      </c>
      <c r="CG149" t="s">
        <v>63</v>
      </c>
    </row>
    <row r="150" spans="1:85" x14ac:dyDescent="0.25">
      <c r="A150" t="s">
        <v>2223</v>
      </c>
      <c r="B150">
        <v>0</v>
      </c>
      <c r="C150">
        <v>17</v>
      </c>
      <c r="D150" t="s">
        <v>1111</v>
      </c>
      <c r="E150" t="s">
        <v>1112</v>
      </c>
      <c r="F150" t="s">
        <v>1197</v>
      </c>
      <c r="G150" t="s">
        <v>1198</v>
      </c>
      <c r="H150" t="s">
        <v>1743</v>
      </c>
      <c r="I150" t="s">
        <v>1744</v>
      </c>
      <c r="K150" t="s">
        <v>1173</v>
      </c>
      <c r="L150" s="320">
        <v>41781</v>
      </c>
      <c r="M150" t="s">
        <v>1490</v>
      </c>
      <c r="Q150">
        <v>0</v>
      </c>
      <c r="R150">
        <v>3281895.96</v>
      </c>
      <c r="S150" t="s">
        <v>1119</v>
      </c>
      <c r="T150" t="s">
        <v>1120</v>
      </c>
      <c r="V150">
        <v>0</v>
      </c>
      <c r="W150" t="s">
        <v>2224</v>
      </c>
      <c r="Y150" t="s">
        <v>2225</v>
      </c>
      <c r="AA150" t="s">
        <v>63</v>
      </c>
      <c r="AD150" t="s">
        <v>63</v>
      </c>
      <c r="AE150" t="s">
        <v>85</v>
      </c>
      <c r="AF150" t="s">
        <v>85</v>
      </c>
      <c r="AG150" t="s">
        <v>63</v>
      </c>
      <c r="AT150" t="s">
        <v>1124</v>
      </c>
      <c r="AU150" t="s">
        <v>1125</v>
      </c>
      <c r="AV150" t="s">
        <v>63</v>
      </c>
      <c r="AW150" t="s">
        <v>1144</v>
      </c>
      <c r="AY150" s="320">
        <v>41788</v>
      </c>
      <c r="AZ150" s="320">
        <v>41788</v>
      </c>
      <c r="BA150" t="s">
        <v>1128</v>
      </c>
      <c r="BB150">
        <v>0</v>
      </c>
      <c r="BF150" t="s">
        <v>1842</v>
      </c>
      <c r="BG150" t="s">
        <v>1131</v>
      </c>
      <c r="BH150" t="s">
        <v>1131</v>
      </c>
      <c r="BI150" t="s">
        <v>1748</v>
      </c>
      <c r="BJ150" t="s">
        <v>1133</v>
      </c>
      <c r="BK150">
        <v>23693</v>
      </c>
      <c r="BL150" t="s">
        <v>1135</v>
      </c>
      <c r="BM150">
        <v>6</v>
      </c>
      <c r="BN150" t="s">
        <v>1136</v>
      </c>
      <c r="BO150" t="s">
        <v>1137</v>
      </c>
      <c r="BP150" t="s">
        <v>1138</v>
      </c>
      <c r="BQ150">
        <v>6</v>
      </c>
      <c r="BR150" t="s">
        <v>1136</v>
      </c>
      <c r="BS150" t="s">
        <v>1137</v>
      </c>
      <c r="BT150" t="s">
        <v>1197</v>
      </c>
      <c r="BW150">
        <v>0</v>
      </c>
      <c r="BX150">
        <v>0</v>
      </c>
      <c r="BY150" t="s">
        <v>1128</v>
      </c>
      <c r="BZ150" t="s">
        <v>1128</v>
      </c>
      <c r="CA150" t="s">
        <v>1128</v>
      </c>
      <c r="CB150" t="s">
        <v>1128</v>
      </c>
      <c r="CC150" s="320">
        <v>42277</v>
      </c>
      <c r="CD150" s="320">
        <v>41781</v>
      </c>
      <c r="CE150">
        <v>17</v>
      </c>
      <c r="CG150" t="s">
        <v>63</v>
      </c>
    </row>
    <row r="151" spans="1:85" x14ac:dyDescent="0.25">
      <c r="A151" t="s">
        <v>2226</v>
      </c>
      <c r="B151">
        <v>0</v>
      </c>
      <c r="C151">
        <v>16</v>
      </c>
      <c r="D151" t="s">
        <v>1111</v>
      </c>
      <c r="E151" t="s">
        <v>1112</v>
      </c>
      <c r="F151" t="s">
        <v>1428</v>
      </c>
      <c r="G151" t="s">
        <v>1429</v>
      </c>
      <c r="H151" t="s">
        <v>1996</v>
      </c>
      <c r="I151" t="s">
        <v>1997</v>
      </c>
      <c r="K151" t="s">
        <v>1164</v>
      </c>
      <c r="L151" s="320">
        <v>41834</v>
      </c>
      <c r="M151" t="s">
        <v>1490</v>
      </c>
      <c r="Q151">
        <v>0</v>
      </c>
      <c r="R151">
        <v>5667889.8300000001</v>
      </c>
      <c r="S151" t="s">
        <v>1119</v>
      </c>
      <c r="T151" t="s">
        <v>1120</v>
      </c>
      <c r="V151">
        <v>0</v>
      </c>
      <c r="W151" t="s">
        <v>2227</v>
      </c>
      <c r="Y151" t="s">
        <v>1999</v>
      </c>
      <c r="AA151" t="s">
        <v>63</v>
      </c>
      <c r="AD151" t="s">
        <v>63</v>
      </c>
      <c r="AE151" t="s">
        <v>85</v>
      </c>
      <c r="AF151" t="s">
        <v>85</v>
      </c>
      <c r="AG151" t="s">
        <v>63</v>
      </c>
      <c r="AT151" t="s">
        <v>1124</v>
      </c>
      <c r="AU151" t="s">
        <v>141</v>
      </c>
      <c r="AV151" t="s">
        <v>63</v>
      </c>
      <c r="AW151" t="s">
        <v>1144</v>
      </c>
      <c r="AY151" s="320">
        <v>41837</v>
      </c>
      <c r="AZ151" s="320">
        <v>41837</v>
      </c>
      <c r="BA151" t="s">
        <v>1128</v>
      </c>
      <c r="BB151">
        <v>0</v>
      </c>
      <c r="BF151" t="s">
        <v>2000</v>
      </c>
      <c r="BG151" t="s">
        <v>2001</v>
      </c>
      <c r="BH151" t="s">
        <v>1131</v>
      </c>
      <c r="BI151" t="s">
        <v>1316</v>
      </c>
      <c r="BJ151" t="s">
        <v>1133</v>
      </c>
      <c r="BK151" t="s">
        <v>2002</v>
      </c>
      <c r="BL151" t="s">
        <v>1135</v>
      </c>
      <c r="BM151">
        <v>6</v>
      </c>
      <c r="BN151" t="s">
        <v>1136</v>
      </c>
      <c r="BO151" t="s">
        <v>1137</v>
      </c>
      <c r="BP151" t="s">
        <v>1138</v>
      </c>
      <c r="BQ151">
        <v>6</v>
      </c>
      <c r="BR151" t="s">
        <v>1136</v>
      </c>
      <c r="BS151" t="s">
        <v>1137</v>
      </c>
      <c r="BT151" t="s">
        <v>1113</v>
      </c>
      <c r="BW151">
        <v>0</v>
      </c>
      <c r="BX151">
        <v>0</v>
      </c>
      <c r="BY151" t="s">
        <v>1128</v>
      </c>
      <c r="BZ151" t="s">
        <v>1128</v>
      </c>
      <c r="CA151" t="s">
        <v>1128</v>
      </c>
      <c r="CB151" t="s">
        <v>1128</v>
      </c>
      <c r="CC151" s="320">
        <v>42611</v>
      </c>
      <c r="CD151" s="320">
        <v>41834</v>
      </c>
      <c r="CE151">
        <v>15</v>
      </c>
      <c r="CG151" t="s">
        <v>63</v>
      </c>
    </row>
    <row r="152" spans="1:85" x14ac:dyDescent="0.25">
      <c r="A152" t="s">
        <v>2228</v>
      </c>
      <c r="B152">
        <v>0</v>
      </c>
      <c r="C152">
        <v>4</v>
      </c>
      <c r="D152" t="s">
        <v>1111</v>
      </c>
      <c r="E152" t="s">
        <v>1112</v>
      </c>
      <c r="F152" t="s">
        <v>1113</v>
      </c>
      <c r="G152" t="s">
        <v>1114</v>
      </c>
      <c r="H152" t="s">
        <v>1271</v>
      </c>
      <c r="I152" t="s">
        <v>1272</v>
      </c>
      <c r="K152" t="s">
        <v>1173</v>
      </c>
      <c r="L152" s="320">
        <v>41907</v>
      </c>
      <c r="M152" t="s">
        <v>1490</v>
      </c>
      <c r="Q152">
        <v>0</v>
      </c>
      <c r="R152">
        <v>221078</v>
      </c>
      <c r="S152" t="s">
        <v>1119</v>
      </c>
      <c r="T152" t="s">
        <v>1120</v>
      </c>
      <c r="V152">
        <v>0</v>
      </c>
      <c r="W152" t="s">
        <v>2229</v>
      </c>
      <c r="X152" t="s">
        <v>2230</v>
      </c>
      <c r="Y152" t="s">
        <v>1275</v>
      </c>
      <c r="AA152" t="s">
        <v>63</v>
      </c>
      <c r="AD152" t="s">
        <v>63</v>
      </c>
      <c r="AE152" t="s">
        <v>85</v>
      </c>
      <c r="AF152" t="s">
        <v>63</v>
      </c>
      <c r="AG152" t="s">
        <v>63</v>
      </c>
      <c r="AT152" t="s">
        <v>1124</v>
      </c>
      <c r="AU152" t="s">
        <v>2231</v>
      </c>
      <c r="AV152" t="s">
        <v>63</v>
      </c>
      <c r="AW152" t="s">
        <v>1144</v>
      </c>
      <c r="AY152" s="320">
        <v>41908</v>
      </c>
      <c r="AZ152" s="320">
        <v>41908</v>
      </c>
      <c r="BA152" t="s">
        <v>1128</v>
      </c>
      <c r="BB152">
        <v>0</v>
      </c>
      <c r="BF152" t="s">
        <v>1278</v>
      </c>
      <c r="BG152" t="s">
        <v>1279</v>
      </c>
      <c r="BH152" t="s">
        <v>1131</v>
      </c>
      <c r="BI152" t="s">
        <v>1280</v>
      </c>
      <c r="BJ152" t="s">
        <v>1281</v>
      </c>
      <c r="BK152">
        <v>43204</v>
      </c>
      <c r="BL152" t="s">
        <v>1135</v>
      </c>
      <c r="BM152">
        <v>6</v>
      </c>
      <c r="BN152" t="s">
        <v>1136</v>
      </c>
      <c r="BO152" t="s">
        <v>1137</v>
      </c>
      <c r="BP152" t="s">
        <v>1138</v>
      </c>
      <c r="BQ152">
        <v>6</v>
      </c>
      <c r="BR152" t="s">
        <v>1136</v>
      </c>
      <c r="BS152" t="s">
        <v>1137</v>
      </c>
      <c r="BT152" t="s">
        <v>1113</v>
      </c>
      <c r="BW152">
        <v>0</v>
      </c>
      <c r="BX152">
        <v>0</v>
      </c>
      <c r="BY152" t="s">
        <v>1128</v>
      </c>
      <c r="BZ152" t="s">
        <v>1128</v>
      </c>
      <c r="CA152" t="s">
        <v>1128</v>
      </c>
      <c r="CB152" t="s">
        <v>1128</v>
      </c>
      <c r="CC152" s="320">
        <v>41977</v>
      </c>
      <c r="CD152" s="320">
        <v>41907</v>
      </c>
      <c r="CE152">
        <v>4</v>
      </c>
      <c r="CG152" t="s">
        <v>63</v>
      </c>
    </row>
    <row r="153" spans="1:85" x14ac:dyDescent="0.25">
      <c r="A153" t="s">
        <v>2232</v>
      </c>
      <c r="B153">
        <v>0</v>
      </c>
      <c r="C153">
        <v>2</v>
      </c>
      <c r="D153" t="s">
        <v>1111</v>
      </c>
      <c r="E153" t="s">
        <v>1112</v>
      </c>
      <c r="F153" t="s">
        <v>2233</v>
      </c>
      <c r="G153" t="s">
        <v>2234</v>
      </c>
      <c r="H153" t="s">
        <v>2235</v>
      </c>
      <c r="I153" t="s">
        <v>2236</v>
      </c>
      <c r="K153" t="s">
        <v>1164</v>
      </c>
      <c r="L153" s="320">
        <v>41897</v>
      </c>
      <c r="M153" t="s">
        <v>1490</v>
      </c>
      <c r="Q153">
        <v>0</v>
      </c>
      <c r="R153">
        <v>233865.34</v>
      </c>
      <c r="S153" t="s">
        <v>1119</v>
      </c>
      <c r="T153" t="s">
        <v>1120</v>
      </c>
      <c r="V153">
        <v>0</v>
      </c>
      <c r="W153" t="s">
        <v>2237</v>
      </c>
      <c r="Y153" t="s">
        <v>2238</v>
      </c>
      <c r="Z153" t="s">
        <v>2239</v>
      </c>
      <c r="AA153" t="s">
        <v>63</v>
      </c>
      <c r="AD153" t="s">
        <v>63</v>
      </c>
      <c r="AE153" t="s">
        <v>85</v>
      </c>
      <c r="AF153" t="s">
        <v>85</v>
      </c>
      <c r="AG153" t="s">
        <v>63</v>
      </c>
      <c r="AT153" t="s">
        <v>1124</v>
      </c>
      <c r="AU153" t="s">
        <v>1125</v>
      </c>
      <c r="AV153" t="s">
        <v>63</v>
      </c>
      <c r="AW153" t="s">
        <v>1144</v>
      </c>
      <c r="AX153" t="s">
        <v>2240</v>
      </c>
      <c r="AY153" s="320"/>
      <c r="AZ153" s="320"/>
      <c r="BA153" t="s">
        <v>1128</v>
      </c>
      <c r="BB153">
        <v>0</v>
      </c>
      <c r="BF153" t="s">
        <v>2241</v>
      </c>
      <c r="BG153" t="s">
        <v>2242</v>
      </c>
      <c r="BH153" t="s">
        <v>1131</v>
      </c>
      <c r="BI153" t="s">
        <v>2055</v>
      </c>
      <c r="BJ153" t="s">
        <v>1133</v>
      </c>
      <c r="BK153">
        <v>23324</v>
      </c>
      <c r="BL153" t="s">
        <v>1135</v>
      </c>
      <c r="BM153">
        <v>6</v>
      </c>
      <c r="BN153" t="s">
        <v>1136</v>
      </c>
      <c r="BO153" t="s">
        <v>1137</v>
      </c>
      <c r="BP153" t="s">
        <v>1138</v>
      </c>
      <c r="BQ153">
        <v>6</v>
      </c>
      <c r="BR153" t="s">
        <v>1136</v>
      </c>
      <c r="BS153" t="s">
        <v>1137</v>
      </c>
      <c r="BT153" t="s">
        <v>1235</v>
      </c>
      <c r="BW153">
        <v>0</v>
      </c>
      <c r="BX153">
        <v>0</v>
      </c>
      <c r="BY153" t="s">
        <v>1128</v>
      </c>
      <c r="BZ153" t="s">
        <v>1128</v>
      </c>
      <c r="CA153" t="s">
        <v>1128</v>
      </c>
      <c r="CB153" t="s">
        <v>1128</v>
      </c>
      <c r="CC153" s="320">
        <v>42026</v>
      </c>
      <c r="CD153" s="320">
        <v>41897</v>
      </c>
      <c r="CE153">
        <v>2</v>
      </c>
      <c r="CG153" t="s">
        <v>63</v>
      </c>
    </row>
    <row r="154" spans="1:85" x14ac:dyDescent="0.25">
      <c r="A154" t="s">
        <v>2243</v>
      </c>
      <c r="B154">
        <v>0</v>
      </c>
      <c r="C154">
        <v>4</v>
      </c>
      <c r="D154" t="s">
        <v>1111</v>
      </c>
      <c r="E154" t="s">
        <v>1112</v>
      </c>
      <c r="F154" t="s">
        <v>1499</v>
      </c>
      <c r="G154" t="s">
        <v>1500</v>
      </c>
      <c r="H154" t="s">
        <v>2244</v>
      </c>
      <c r="I154" t="s">
        <v>2245</v>
      </c>
      <c r="K154" t="s">
        <v>1164</v>
      </c>
      <c r="L154" s="320">
        <v>41614</v>
      </c>
      <c r="M154" t="s">
        <v>1490</v>
      </c>
      <c r="Q154">
        <v>0</v>
      </c>
      <c r="R154">
        <v>129461</v>
      </c>
      <c r="S154" t="s">
        <v>1119</v>
      </c>
      <c r="T154" t="s">
        <v>1120</v>
      </c>
      <c r="V154">
        <v>0</v>
      </c>
      <c r="W154" t="s">
        <v>2246</v>
      </c>
      <c r="X154" t="s">
        <v>2247</v>
      </c>
      <c r="Y154" t="s">
        <v>2248</v>
      </c>
      <c r="AA154" t="s">
        <v>63</v>
      </c>
      <c r="AD154" t="s">
        <v>63</v>
      </c>
      <c r="AE154" t="s">
        <v>85</v>
      </c>
      <c r="AF154" t="s">
        <v>85</v>
      </c>
      <c r="AG154" t="s">
        <v>63</v>
      </c>
      <c r="AT154" t="s">
        <v>1124</v>
      </c>
      <c r="AU154" t="s">
        <v>1125</v>
      </c>
      <c r="AV154" t="s">
        <v>63</v>
      </c>
      <c r="AW154" t="s">
        <v>1144</v>
      </c>
      <c r="AY154" s="320">
        <v>41618</v>
      </c>
      <c r="AZ154" s="320">
        <v>41618</v>
      </c>
      <c r="BA154" t="s">
        <v>1128</v>
      </c>
      <c r="BB154">
        <v>0</v>
      </c>
      <c r="BF154" t="s">
        <v>2249</v>
      </c>
      <c r="BG154" t="s">
        <v>1131</v>
      </c>
      <c r="BH154" t="s">
        <v>1131</v>
      </c>
      <c r="BI154" t="s">
        <v>2250</v>
      </c>
      <c r="BJ154" t="s">
        <v>1133</v>
      </c>
      <c r="BK154">
        <v>23836</v>
      </c>
      <c r="BL154" t="s">
        <v>1135</v>
      </c>
      <c r="BM154">
        <v>6</v>
      </c>
      <c r="BN154" t="s">
        <v>1136</v>
      </c>
      <c r="BO154" t="s">
        <v>1137</v>
      </c>
      <c r="BP154" t="s">
        <v>1138</v>
      </c>
      <c r="BQ154">
        <v>6</v>
      </c>
      <c r="BR154" t="s">
        <v>1136</v>
      </c>
      <c r="BS154" t="s">
        <v>1137</v>
      </c>
      <c r="BT154" t="s">
        <v>1514</v>
      </c>
      <c r="BW154">
        <v>0</v>
      </c>
      <c r="BX154">
        <v>0</v>
      </c>
      <c r="BY154" t="s">
        <v>1128</v>
      </c>
      <c r="BZ154" t="s">
        <v>1128</v>
      </c>
      <c r="CA154" t="s">
        <v>1128</v>
      </c>
      <c r="CB154" t="s">
        <v>1128</v>
      </c>
      <c r="CC154" s="320">
        <v>41723</v>
      </c>
      <c r="CD154" s="320">
        <v>41614</v>
      </c>
      <c r="CE154">
        <v>4</v>
      </c>
      <c r="CG154" t="s">
        <v>63</v>
      </c>
    </row>
    <row r="155" spans="1:85" x14ac:dyDescent="0.25">
      <c r="A155" t="s">
        <v>2251</v>
      </c>
      <c r="B155">
        <v>0</v>
      </c>
      <c r="C155">
        <v>4</v>
      </c>
      <c r="D155" t="s">
        <v>1111</v>
      </c>
      <c r="E155" t="s">
        <v>1112</v>
      </c>
      <c r="F155" t="s">
        <v>1269</v>
      </c>
      <c r="G155" t="s">
        <v>1808</v>
      </c>
      <c r="H155" t="s">
        <v>1199</v>
      </c>
      <c r="I155" t="s">
        <v>1200</v>
      </c>
      <c r="K155" t="s">
        <v>1164</v>
      </c>
      <c r="L155" s="320">
        <v>41647</v>
      </c>
      <c r="M155" t="s">
        <v>1490</v>
      </c>
      <c r="Q155">
        <v>0</v>
      </c>
      <c r="R155">
        <v>48052.49</v>
      </c>
      <c r="S155" t="s">
        <v>1119</v>
      </c>
      <c r="T155" t="s">
        <v>1120</v>
      </c>
      <c r="V155">
        <v>0</v>
      </c>
      <c r="W155" t="s">
        <v>1201</v>
      </c>
      <c r="X155" t="s">
        <v>1202</v>
      </c>
      <c r="Y155" t="s">
        <v>2252</v>
      </c>
      <c r="AA155" t="s">
        <v>63</v>
      </c>
      <c r="AD155" t="s">
        <v>63</v>
      </c>
      <c r="AE155" t="s">
        <v>85</v>
      </c>
      <c r="AF155" t="s">
        <v>85</v>
      </c>
      <c r="AG155" t="s">
        <v>63</v>
      </c>
      <c r="AT155" t="s">
        <v>1124</v>
      </c>
      <c r="AU155" t="s">
        <v>1125</v>
      </c>
      <c r="AV155" t="s">
        <v>63</v>
      </c>
      <c r="AW155" t="s">
        <v>1144</v>
      </c>
      <c r="AY155" s="320">
        <v>41649</v>
      </c>
      <c r="AZ155" s="320">
        <v>41649</v>
      </c>
      <c r="BA155" t="s">
        <v>1128</v>
      </c>
      <c r="BB155">
        <v>0</v>
      </c>
      <c r="BF155" t="s">
        <v>1204</v>
      </c>
      <c r="BG155" t="s">
        <v>1205</v>
      </c>
      <c r="BH155" t="s">
        <v>1131</v>
      </c>
      <c r="BI155" t="s">
        <v>1206</v>
      </c>
      <c r="BJ155" t="s">
        <v>1133</v>
      </c>
      <c r="BK155" t="s">
        <v>1207</v>
      </c>
      <c r="BL155" t="s">
        <v>1135</v>
      </c>
      <c r="BM155">
        <v>6</v>
      </c>
      <c r="BN155" t="s">
        <v>1136</v>
      </c>
      <c r="BO155" t="s">
        <v>1137</v>
      </c>
      <c r="BP155" t="s">
        <v>1138</v>
      </c>
      <c r="BQ155">
        <v>6</v>
      </c>
      <c r="BR155" t="s">
        <v>1136</v>
      </c>
      <c r="BS155" t="s">
        <v>1137</v>
      </c>
      <c r="BT155" t="s">
        <v>1486</v>
      </c>
      <c r="BW155">
        <v>0</v>
      </c>
      <c r="BX155">
        <v>0</v>
      </c>
      <c r="BY155" t="s">
        <v>1128</v>
      </c>
      <c r="BZ155" t="s">
        <v>1128</v>
      </c>
      <c r="CA155" t="s">
        <v>1128</v>
      </c>
      <c r="CB155" t="s">
        <v>1128</v>
      </c>
      <c r="CC155" s="320">
        <v>42093</v>
      </c>
      <c r="CD155" s="320">
        <v>41647</v>
      </c>
      <c r="CE155">
        <v>4</v>
      </c>
      <c r="CG155" t="s">
        <v>63</v>
      </c>
    </row>
    <row r="156" spans="1:85" x14ac:dyDescent="0.25">
      <c r="A156" t="s">
        <v>2253</v>
      </c>
      <c r="B156">
        <v>0</v>
      </c>
      <c r="C156">
        <v>5</v>
      </c>
      <c r="D156" t="s">
        <v>1111</v>
      </c>
      <c r="E156" t="s">
        <v>1112</v>
      </c>
      <c r="F156" t="s">
        <v>1269</v>
      </c>
      <c r="G156" t="s">
        <v>1808</v>
      </c>
      <c r="H156" t="s">
        <v>1199</v>
      </c>
      <c r="I156" t="s">
        <v>1200</v>
      </c>
      <c r="K156" t="s">
        <v>1164</v>
      </c>
      <c r="L156" s="320">
        <v>41913</v>
      </c>
      <c r="M156" t="s">
        <v>1490</v>
      </c>
      <c r="Q156">
        <v>0</v>
      </c>
      <c r="R156">
        <v>66524.490000000005</v>
      </c>
      <c r="S156" t="s">
        <v>1119</v>
      </c>
      <c r="T156" t="s">
        <v>1120</v>
      </c>
      <c r="V156">
        <v>0</v>
      </c>
      <c r="W156" t="s">
        <v>2254</v>
      </c>
      <c r="AA156" t="s">
        <v>63</v>
      </c>
      <c r="AD156" t="s">
        <v>63</v>
      </c>
      <c r="AE156" t="s">
        <v>85</v>
      </c>
      <c r="AF156" t="s">
        <v>85</v>
      </c>
      <c r="AG156" t="s">
        <v>63</v>
      </c>
      <c r="AT156" t="s">
        <v>1124</v>
      </c>
      <c r="AU156" t="s">
        <v>1125</v>
      </c>
      <c r="AV156" t="s">
        <v>63</v>
      </c>
      <c r="AW156" t="s">
        <v>1144</v>
      </c>
      <c r="AX156" t="s">
        <v>2089</v>
      </c>
      <c r="AY156" s="320"/>
      <c r="AZ156" s="320"/>
      <c r="BA156" t="s">
        <v>1128</v>
      </c>
      <c r="BB156">
        <v>0</v>
      </c>
      <c r="BF156" t="s">
        <v>1204</v>
      </c>
      <c r="BG156" t="s">
        <v>1205</v>
      </c>
      <c r="BH156" t="s">
        <v>1131</v>
      </c>
      <c r="BI156" t="s">
        <v>1206</v>
      </c>
      <c r="BJ156" t="s">
        <v>1133</v>
      </c>
      <c r="BK156" t="s">
        <v>1207</v>
      </c>
      <c r="BL156" t="s">
        <v>1135</v>
      </c>
      <c r="BM156">
        <v>6</v>
      </c>
      <c r="BN156" t="s">
        <v>1136</v>
      </c>
      <c r="BO156" t="s">
        <v>1137</v>
      </c>
      <c r="BP156" t="s">
        <v>1138</v>
      </c>
      <c r="BQ156">
        <v>6</v>
      </c>
      <c r="BR156" t="s">
        <v>1136</v>
      </c>
      <c r="BS156" t="s">
        <v>1137</v>
      </c>
      <c r="BT156" t="s">
        <v>1269</v>
      </c>
      <c r="BW156">
        <v>0</v>
      </c>
      <c r="BX156">
        <v>0</v>
      </c>
      <c r="BY156" t="s">
        <v>1128</v>
      </c>
      <c r="BZ156" t="s">
        <v>1128</v>
      </c>
      <c r="CA156" t="s">
        <v>1128</v>
      </c>
      <c r="CB156" t="s">
        <v>1128</v>
      </c>
      <c r="CC156" s="320">
        <v>42376</v>
      </c>
      <c r="CD156" s="320">
        <v>41913</v>
      </c>
      <c r="CE156">
        <v>5</v>
      </c>
      <c r="CG156" t="s">
        <v>63</v>
      </c>
    </row>
    <row r="157" spans="1:85" x14ac:dyDescent="0.25">
      <c r="A157" t="s">
        <v>2255</v>
      </c>
      <c r="B157">
        <v>0</v>
      </c>
      <c r="C157">
        <v>5</v>
      </c>
      <c r="D157" t="s">
        <v>1111</v>
      </c>
      <c r="E157" t="s">
        <v>1112</v>
      </c>
      <c r="F157" t="s">
        <v>1139</v>
      </c>
      <c r="G157" t="s">
        <v>1937</v>
      </c>
      <c r="H157" t="s">
        <v>1199</v>
      </c>
      <c r="I157" t="s">
        <v>1200</v>
      </c>
      <c r="K157" t="s">
        <v>1164</v>
      </c>
      <c r="L157" s="320">
        <v>42222</v>
      </c>
      <c r="M157" t="s">
        <v>1490</v>
      </c>
      <c r="Q157">
        <v>0</v>
      </c>
      <c r="R157">
        <v>62144.98</v>
      </c>
      <c r="S157" t="s">
        <v>1119</v>
      </c>
      <c r="T157" t="s">
        <v>1120</v>
      </c>
      <c r="V157">
        <v>0</v>
      </c>
      <c r="W157" t="s">
        <v>1201</v>
      </c>
      <c r="X157" t="s">
        <v>1202</v>
      </c>
      <c r="AA157" t="s">
        <v>63</v>
      </c>
      <c r="AD157" t="s">
        <v>63</v>
      </c>
      <c r="AE157" t="s">
        <v>63</v>
      </c>
      <c r="AF157" t="s">
        <v>85</v>
      </c>
      <c r="AG157" t="s">
        <v>63</v>
      </c>
      <c r="AT157" t="s">
        <v>1124</v>
      </c>
      <c r="AU157" t="s">
        <v>1125</v>
      </c>
      <c r="AV157" t="s">
        <v>63</v>
      </c>
      <c r="AW157" t="s">
        <v>1144</v>
      </c>
      <c r="AX157" t="s">
        <v>2089</v>
      </c>
      <c r="AY157" s="320">
        <v>42643</v>
      </c>
      <c r="AZ157" s="320">
        <v>42643</v>
      </c>
      <c r="BA157" t="s">
        <v>1128</v>
      </c>
      <c r="BB157">
        <v>0</v>
      </c>
      <c r="BC157">
        <v>356337</v>
      </c>
      <c r="BF157" t="s">
        <v>1204</v>
      </c>
      <c r="BG157" t="s">
        <v>1205</v>
      </c>
      <c r="BH157" t="s">
        <v>1131</v>
      </c>
      <c r="BI157" t="s">
        <v>1206</v>
      </c>
      <c r="BJ157" t="s">
        <v>1133</v>
      </c>
      <c r="BK157" t="s">
        <v>1207</v>
      </c>
      <c r="BL157" t="s">
        <v>1135</v>
      </c>
      <c r="BM157">
        <v>6</v>
      </c>
      <c r="BN157" t="s">
        <v>1136</v>
      </c>
      <c r="BO157" t="s">
        <v>1137</v>
      </c>
      <c r="BP157" t="s">
        <v>1138</v>
      </c>
      <c r="BQ157">
        <v>6</v>
      </c>
      <c r="BR157" t="s">
        <v>1136</v>
      </c>
      <c r="BS157" t="s">
        <v>1137</v>
      </c>
      <c r="BT157" t="s">
        <v>1269</v>
      </c>
      <c r="BW157">
        <v>0</v>
      </c>
      <c r="BX157">
        <v>0</v>
      </c>
      <c r="BY157" t="s">
        <v>1128</v>
      </c>
      <c r="BZ157" t="s">
        <v>1128</v>
      </c>
      <c r="CA157" t="s">
        <v>1128</v>
      </c>
      <c r="CB157" t="s">
        <v>1128</v>
      </c>
      <c r="CC157" s="320">
        <v>42724</v>
      </c>
      <c r="CD157" s="320">
        <v>42222</v>
      </c>
      <c r="CE157">
        <v>4</v>
      </c>
      <c r="CG157" t="s">
        <v>63</v>
      </c>
    </row>
    <row r="158" spans="1:85" x14ac:dyDescent="0.25">
      <c r="A158" t="s">
        <v>1196</v>
      </c>
      <c r="B158">
        <v>0</v>
      </c>
      <c r="C158">
        <v>8</v>
      </c>
      <c r="D158" t="s">
        <v>1111</v>
      </c>
      <c r="E158" t="s">
        <v>1112</v>
      </c>
      <c r="F158" t="s">
        <v>1197</v>
      </c>
      <c r="G158" t="s">
        <v>1198</v>
      </c>
      <c r="H158" t="s">
        <v>1199</v>
      </c>
      <c r="I158" t="s">
        <v>1200</v>
      </c>
      <c r="K158" t="s">
        <v>1164</v>
      </c>
      <c r="L158" s="320">
        <v>42675</v>
      </c>
      <c r="M158" t="s">
        <v>1118</v>
      </c>
      <c r="Q158">
        <v>0</v>
      </c>
      <c r="R158">
        <v>146878.13</v>
      </c>
      <c r="S158" t="s">
        <v>1119</v>
      </c>
      <c r="T158" t="s">
        <v>1120</v>
      </c>
      <c r="V158">
        <v>0</v>
      </c>
      <c r="W158" t="s">
        <v>1201</v>
      </c>
      <c r="X158" t="s">
        <v>1202</v>
      </c>
      <c r="AA158" t="s">
        <v>63</v>
      </c>
      <c r="AD158" t="s">
        <v>63</v>
      </c>
      <c r="AE158" t="s">
        <v>85</v>
      </c>
      <c r="AF158" t="s">
        <v>85</v>
      </c>
      <c r="AG158" t="s">
        <v>63</v>
      </c>
      <c r="AT158" t="s">
        <v>1124</v>
      </c>
      <c r="AU158" t="s">
        <v>1125</v>
      </c>
      <c r="AV158" t="s">
        <v>63</v>
      </c>
      <c r="AW158" t="s">
        <v>1144</v>
      </c>
      <c r="AX158" t="s">
        <v>1203</v>
      </c>
      <c r="AY158" s="320">
        <v>43008</v>
      </c>
      <c r="AZ158" s="320">
        <v>43008</v>
      </c>
      <c r="BA158" t="s">
        <v>1128</v>
      </c>
      <c r="BB158">
        <v>0</v>
      </c>
      <c r="BC158">
        <v>366569</v>
      </c>
      <c r="BF158" t="s">
        <v>1204</v>
      </c>
      <c r="BG158" t="s">
        <v>1205</v>
      </c>
      <c r="BH158" t="s">
        <v>1131</v>
      </c>
      <c r="BI158" t="s">
        <v>1206</v>
      </c>
      <c r="BJ158" t="s">
        <v>1133</v>
      </c>
      <c r="BK158" t="s">
        <v>1207</v>
      </c>
      <c r="BL158" t="s">
        <v>1135</v>
      </c>
      <c r="BM158">
        <v>6</v>
      </c>
      <c r="BN158" t="s">
        <v>1136</v>
      </c>
      <c r="BO158" t="s">
        <v>1137</v>
      </c>
      <c r="BP158" t="s">
        <v>1138</v>
      </c>
      <c r="BQ158">
        <v>6</v>
      </c>
      <c r="BR158" t="s">
        <v>1136</v>
      </c>
      <c r="BS158" t="s">
        <v>1137</v>
      </c>
      <c r="BT158" t="s">
        <v>1208</v>
      </c>
      <c r="BW158">
        <v>0</v>
      </c>
      <c r="BX158">
        <v>0</v>
      </c>
      <c r="BY158" t="s">
        <v>1128</v>
      </c>
      <c r="BZ158" t="s">
        <v>1128</v>
      </c>
      <c r="CA158" t="s">
        <v>1128</v>
      </c>
      <c r="CB158" t="s">
        <v>1128</v>
      </c>
      <c r="CC158" s="320">
        <v>43185</v>
      </c>
      <c r="CD158" s="320">
        <v>42695</v>
      </c>
      <c r="CE158">
        <v>8</v>
      </c>
      <c r="CG158" t="s">
        <v>63</v>
      </c>
    </row>
    <row r="159" spans="1:85" x14ac:dyDescent="0.25">
      <c r="A159" t="s">
        <v>2256</v>
      </c>
      <c r="B159">
        <v>0</v>
      </c>
      <c r="C159">
        <v>2</v>
      </c>
      <c r="D159" t="s">
        <v>1111</v>
      </c>
      <c r="E159" t="s">
        <v>1112</v>
      </c>
      <c r="F159" t="s">
        <v>1113</v>
      </c>
      <c r="G159" t="s">
        <v>1114</v>
      </c>
      <c r="H159" t="s">
        <v>2257</v>
      </c>
      <c r="I159" t="s">
        <v>2258</v>
      </c>
      <c r="K159" t="s">
        <v>1164</v>
      </c>
      <c r="L159" s="320">
        <v>41787</v>
      </c>
      <c r="M159" t="s">
        <v>1490</v>
      </c>
      <c r="Q159">
        <v>0</v>
      </c>
      <c r="R159">
        <v>671449</v>
      </c>
      <c r="S159" t="s">
        <v>1119</v>
      </c>
      <c r="T159" t="s">
        <v>1120</v>
      </c>
      <c r="V159">
        <v>0</v>
      </c>
      <c r="W159" t="s">
        <v>2259</v>
      </c>
      <c r="X159" t="s">
        <v>1586</v>
      </c>
      <c r="Y159" t="s">
        <v>2260</v>
      </c>
      <c r="AA159" t="s">
        <v>63</v>
      </c>
      <c r="AD159" t="s">
        <v>63</v>
      </c>
      <c r="AE159" t="s">
        <v>85</v>
      </c>
      <c r="AF159" t="s">
        <v>85</v>
      </c>
      <c r="AG159" t="s">
        <v>63</v>
      </c>
      <c r="AT159" t="s">
        <v>1124</v>
      </c>
      <c r="AU159" t="s">
        <v>141</v>
      </c>
      <c r="AV159" t="s">
        <v>63</v>
      </c>
      <c r="AW159" t="s">
        <v>1144</v>
      </c>
      <c r="AY159" s="320">
        <v>41787</v>
      </c>
      <c r="AZ159" s="320">
        <v>41787</v>
      </c>
      <c r="BA159" t="s">
        <v>1128</v>
      </c>
      <c r="BB159">
        <v>0</v>
      </c>
      <c r="BF159" t="s">
        <v>2261</v>
      </c>
      <c r="BG159" t="s">
        <v>2262</v>
      </c>
      <c r="BH159" t="s">
        <v>1455</v>
      </c>
      <c r="BI159" t="s">
        <v>2263</v>
      </c>
      <c r="BJ159" t="s">
        <v>1133</v>
      </c>
      <c r="BK159" t="s">
        <v>2264</v>
      </c>
      <c r="BL159" t="s">
        <v>1135</v>
      </c>
      <c r="BM159">
        <v>6</v>
      </c>
      <c r="BN159" t="s">
        <v>1136</v>
      </c>
      <c r="BO159" t="s">
        <v>1137</v>
      </c>
      <c r="BP159" t="s">
        <v>1138</v>
      </c>
      <c r="BQ159">
        <v>6</v>
      </c>
      <c r="BR159" t="s">
        <v>1136</v>
      </c>
      <c r="BS159" t="s">
        <v>1137</v>
      </c>
      <c r="BT159" t="s">
        <v>1113</v>
      </c>
      <c r="BW159">
        <v>0</v>
      </c>
      <c r="BX159">
        <v>0</v>
      </c>
      <c r="BY159" t="s">
        <v>1128</v>
      </c>
      <c r="BZ159" t="s">
        <v>1128</v>
      </c>
      <c r="CA159" t="s">
        <v>1128</v>
      </c>
      <c r="CB159" t="s">
        <v>1128</v>
      </c>
      <c r="CC159" s="320">
        <v>41936</v>
      </c>
      <c r="CD159" s="320">
        <v>41787</v>
      </c>
      <c r="CG159" t="s">
        <v>63</v>
      </c>
    </row>
    <row r="160" spans="1:85" x14ac:dyDescent="0.25">
      <c r="A160" t="s">
        <v>2265</v>
      </c>
      <c r="B160">
        <v>0</v>
      </c>
      <c r="C160">
        <v>3</v>
      </c>
      <c r="D160" t="s">
        <v>1111</v>
      </c>
      <c r="E160" t="s">
        <v>1112</v>
      </c>
      <c r="F160" t="s">
        <v>1428</v>
      </c>
      <c r="G160" t="s">
        <v>1429</v>
      </c>
      <c r="H160" t="s">
        <v>2257</v>
      </c>
      <c r="I160" t="s">
        <v>2258</v>
      </c>
      <c r="K160" t="s">
        <v>1164</v>
      </c>
      <c r="L160" s="320">
        <v>42081</v>
      </c>
      <c r="M160" t="s">
        <v>1490</v>
      </c>
      <c r="Q160">
        <v>0</v>
      </c>
      <c r="R160">
        <v>212772.55</v>
      </c>
      <c r="S160" t="s">
        <v>1119</v>
      </c>
      <c r="T160" t="s">
        <v>1120</v>
      </c>
      <c r="V160">
        <v>0</v>
      </c>
      <c r="W160" t="s">
        <v>2266</v>
      </c>
      <c r="X160" t="s">
        <v>1586</v>
      </c>
      <c r="Y160" t="s">
        <v>2267</v>
      </c>
      <c r="AA160" t="s">
        <v>63</v>
      </c>
      <c r="AD160" t="s">
        <v>63</v>
      </c>
      <c r="AE160" t="s">
        <v>63</v>
      </c>
      <c r="AF160" t="s">
        <v>85</v>
      </c>
      <c r="AG160" t="s">
        <v>63</v>
      </c>
      <c r="AT160" t="s">
        <v>1124</v>
      </c>
      <c r="AU160" t="s">
        <v>141</v>
      </c>
      <c r="AV160" t="s">
        <v>63</v>
      </c>
      <c r="AW160" t="s">
        <v>1144</v>
      </c>
      <c r="AX160" t="s">
        <v>2268</v>
      </c>
      <c r="AY160" s="320">
        <v>42490</v>
      </c>
      <c r="AZ160" s="320">
        <v>42490</v>
      </c>
      <c r="BA160" t="s">
        <v>1128</v>
      </c>
      <c r="BB160">
        <v>0</v>
      </c>
      <c r="BF160" t="s">
        <v>2261</v>
      </c>
      <c r="BG160" t="s">
        <v>2262</v>
      </c>
      <c r="BH160" t="s">
        <v>1455</v>
      </c>
      <c r="BI160" t="s">
        <v>2263</v>
      </c>
      <c r="BJ160" t="s">
        <v>1133</v>
      </c>
      <c r="BK160" t="s">
        <v>2264</v>
      </c>
      <c r="BL160" t="s">
        <v>1135</v>
      </c>
      <c r="BM160">
        <v>6</v>
      </c>
      <c r="BN160" t="s">
        <v>1136</v>
      </c>
      <c r="BO160" t="s">
        <v>1137</v>
      </c>
      <c r="BP160" t="s">
        <v>1138</v>
      </c>
      <c r="BQ160">
        <v>6</v>
      </c>
      <c r="BR160" t="s">
        <v>1136</v>
      </c>
      <c r="BS160" t="s">
        <v>1137</v>
      </c>
      <c r="BT160" t="s">
        <v>1113</v>
      </c>
      <c r="BW160">
        <v>0</v>
      </c>
      <c r="BX160">
        <v>0</v>
      </c>
      <c r="BY160" t="s">
        <v>1128</v>
      </c>
      <c r="BZ160" t="s">
        <v>1128</v>
      </c>
      <c r="CA160" t="s">
        <v>1128</v>
      </c>
      <c r="CB160" t="s">
        <v>1128</v>
      </c>
      <c r="CC160" s="320">
        <v>42894</v>
      </c>
      <c r="CD160" s="320">
        <v>42081</v>
      </c>
      <c r="CE160">
        <v>1</v>
      </c>
      <c r="CG160" t="s">
        <v>63</v>
      </c>
    </row>
    <row r="161" spans="1:88" x14ac:dyDescent="0.25">
      <c r="A161" t="s">
        <v>2269</v>
      </c>
      <c r="B161">
        <v>0</v>
      </c>
      <c r="C161">
        <v>6</v>
      </c>
      <c r="D161" t="s">
        <v>1111</v>
      </c>
      <c r="E161" t="s">
        <v>1112</v>
      </c>
      <c r="F161" t="s">
        <v>1269</v>
      </c>
      <c r="G161" t="s">
        <v>1808</v>
      </c>
      <c r="H161" t="s">
        <v>1210</v>
      </c>
      <c r="I161" t="s">
        <v>1211</v>
      </c>
      <c r="K161" t="s">
        <v>1164</v>
      </c>
      <c r="L161" s="320">
        <v>41867</v>
      </c>
      <c r="M161" t="s">
        <v>1490</v>
      </c>
      <c r="Q161">
        <v>0</v>
      </c>
      <c r="R161">
        <v>56675.87</v>
      </c>
      <c r="S161" t="s">
        <v>1119</v>
      </c>
      <c r="T161" t="s">
        <v>1120</v>
      </c>
      <c r="V161">
        <v>0</v>
      </c>
      <c r="W161" t="s">
        <v>2270</v>
      </c>
      <c r="Y161" t="s">
        <v>1214</v>
      </c>
      <c r="Z161" t="s">
        <v>1215</v>
      </c>
      <c r="AA161" t="s">
        <v>63</v>
      </c>
      <c r="AD161" t="s">
        <v>63</v>
      </c>
      <c r="AE161" t="s">
        <v>85</v>
      </c>
      <c r="AF161" t="s">
        <v>85</v>
      </c>
      <c r="AG161" t="s">
        <v>63</v>
      </c>
      <c r="AT161" t="s">
        <v>1124</v>
      </c>
      <c r="AU161" t="s">
        <v>1125</v>
      </c>
      <c r="AV161" t="s">
        <v>63</v>
      </c>
      <c r="AW161" t="s">
        <v>1144</v>
      </c>
      <c r="AX161" t="s">
        <v>2089</v>
      </c>
      <c r="AY161" s="320">
        <v>43738</v>
      </c>
      <c r="AZ161" s="320">
        <v>43738</v>
      </c>
      <c r="BA161" t="s">
        <v>1128</v>
      </c>
      <c r="BB161">
        <v>0</v>
      </c>
      <c r="BF161" t="s">
        <v>1216</v>
      </c>
      <c r="BG161" t="s">
        <v>1217</v>
      </c>
      <c r="BH161" t="s">
        <v>1131</v>
      </c>
      <c r="BI161" t="s">
        <v>1218</v>
      </c>
      <c r="BJ161" t="s">
        <v>1219</v>
      </c>
      <c r="BK161">
        <v>39762</v>
      </c>
      <c r="BL161" t="s">
        <v>1135</v>
      </c>
      <c r="BM161">
        <v>6</v>
      </c>
      <c r="BN161" t="s">
        <v>1136</v>
      </c>
      <c r="BO161" t="s">
        <v>1137</v>
      </c>
      <c r="BP161" t="s">
        <v>1138</v>
      </c>
      <c r="BQ161">
        <v>6</v>
      </c>
      <c r="BR161" t="s">
        <v>1136</v>
      </c>
      <c r="BS161" t="s">
        <v>1137</v>
      </c>
      <c r="BT161" t="s">
        <v>1269</v>
      </c>
      <c r="BW161">
        <v>0</v>
      </c>
      <c r="BX161">
        <v>0</v>
      </c>
      <c r="BY161" t="s">
        <v>1128</v>
      </c>
      <c r="BZ161" t="s">
        <v>1128</v>
      </c>
      <c r="CA161" t="s">
        <v>1128</v>
      </c>
      <c r="CB161" t="s">
        <v>1128</v>
      </c>
      <c r="CC161" s="320">
        <v>42269</v>
      </c>
      <c r="CD161" s="320">
        <v>41867</v>
      </c>
      <c r="CE161">
        <v>6</v>
      </c>
      <c r="CG161" t="s">
        <v>63</v>
      </c>
    </row>
    <row r="162" spans="1:88" x14ac:dyDescent="0.25">
      <c r="A162" t="s">
        <v>2271</v>
      </c>
      <c r="B162">
        <v>0</v>
      </c>
      <c r="C162">
        <v>5</v>
      </c>
      <c r="D162" t="s">
        <v>1111</v>
      </c>
      <c r="E162" t="s">
        <v>1112</v>
      </c>
      <c r="F162" t="s">
        <v>1139</v>
      </c>
      <c r="G162" t="s">
        <v>1937</v>
      </c>
      <c r="H162" t="s">
        <v>1210</v>
      </c>
      <c r="I162" t="s">
        <v>1211</v>
      </c>
      <c r="K162" t="s">
        <v>1164</v>
      </c>
      <c r="L162" s="320">
        <v>42220</v>
      </c>
      <c r="M162" t="s">
        <v>1490</v>
      </c>
      <c r="Q162">
        <v>0</v>
      </c>
      <c r="R162">
        <v>66802.179999999993</v>
      </c>
      <c r="S162" t="s">
        <v>1119</v>
      </c>
      <c r="T162" t="s">
        <v>1120</v>
      </c>
      <c r="V162">
        <v>0</v>
      </c>
      <c r="W162" t="s">
        <v>1212</v>
      </c>
      <c r="X162" t="s">
        <v>1213</v>
      </c>
      <c r="Y162" t="s">
        <v>1214</v>
      </c>
      <c r="Z162" t="s">
        <v>1215</v>
      </c>
      <c r="AA162" t="s">
        <v>63</v>
      </c>
      <c r="AD162" t="s">
        <v>63</v>
      </c>
      <c r="AE162" t="s">
        <v>63</v>
      </c>
      <c r="AF162" t="s">
        <v>85</v>
      </c>
      <c r="AG162" t="s">
        <v>63</v>
      </c>
      <c r="AT162" t="s">
        <v>1124</v>
      </c>
      <c r="AU162" t="s">
        <v>1125</v>
      </c>
      <c r="AV162" t="s">
        <v>63</v>
      </c>
      <c r="AW162" t="s">
        <v>1144</v>
      </c>
      <c r="AX162" t="s">
        <v>1938</v>
      </c>
      <c r="AY162" s="320">
        <v>42277</v>
      </c>
      <c r="AZ162" s="320">
        <v>42277</v>
      </c>
      <c r="BA162" t="s">
        <v>1128</v>
      </c>
      <c r="BB162">
        <v>0</v>
      </c>
      <c r="BC162">
        <v>355183</v>
      </c>
      <c r="BF162" t="s">
        <v>1216</v>
      </c>
      <c r="BG162" t="s">
        <v>1217</v>
      </c>
      <c r="BH162" t="s">
        <v>1131</v>
      </c>
      <c r="BI162" t="s">
        <v>1218</v>
      </c>
      <c r="BJ162" t="s">
        <v>1219</v>
      </c>
      <c r="BK162">
        <v>39762</v>
      </c>
      <c r="BL162" t="s">
        <v>1135</v>
      </c>
      <c r="BM162">
        <v>6</v>
      </c>
      <c r="BN162" t="s">
        <v>1136</v>
      </c>
      <c r="BO162" t="s">
        <v>1137</v>
      </c>
      <c r="BP162" t="s">
        <v>1138</v>
      </c>
      <c r="BQ162">
        <v>6</v>
      </c>
      <c r="BR162" t="s">
        <v>1136</v>
      </c>
      <c r="BS162" t="s">
        <v>1137</v>
      </c>
      <c r="BT162" t="s">
        <v>1269</v>
      </c>
      <c r="BW162">
        <v>0</v>
      </c>
      <c r="BX162">
        <v>0</v>
      </c>
      <c r="BY162" t="s">
        <v>1128</v>
      </c>
      <c r="BZ162" t="s">
        <v>1128</v>
      </c>
      <c r="CA162" t="s">
        <v>1128</v>
      </c>
      <c r="CB162" t="s">
        <v>1128</v>
      </c>
      <c r="CC162" s="320">
        <v>42808</v>
      </c>
      <c r="CD162" s="320">
        <v>42220</v>
      </c>
      <c r="CE162">
        <v>4</v>
      </c>
      <c r="CG162" t="s">
        <v>63</v>
      </c>
    </row>
    <row r="163" spans="1:88" x14ac:dyDescent="0.25">
      <c r="A163" t="s">
        <v>1209</v>
      </c>
      <c r="B163">
        <v>0</v>
      </c>
      <c r="C163">
        <v>4</v>
      </c>
      <c r="D163" t="s">
        <v>1111</v>
      </c>
      <c r="E163" t="s">
        <v>1112</v>
      </c>
      <c r="F163" t="s">
        <v>1197</v>
      </c>
      <c r="G163" t="s">
        <v>1198</v>
      </c>
      <c r="H163" t="s">
        <v>1210</v>
      </c>
      <c r="I163" t="s">
        <v>1211</v>
      </c>
      <c r="K163" t="s">
        <v>1164</v>
      </c>
      <c r="L163" s="320">
        <v>42578</v>
      </c>
      <c r="M163" t="s">
        <v>1490</v>
      </c>
      <c r="Q163">
        <v>0</v>
      </c>
      <c r="R163">
        <v>61853.18</v>
      </c>
      <c r="S163" t="s">
        <v>1119</v>
      </c>
      <c r="T163" t="s">
        <v>1120</v>
      </c>
      <c r="V163">
        <v>0</v>
      </c>
      <c r="W163" t="s">
        <v>1212</v>
      </c>
      <c r="X163" t="s">
        <v>1213</v>
      </c>
      <c r="Y163" t="s">
        <v>1214</v>
      </c>
      <c r="Z163" t="s">
        <v>1215</v>
      </c>
      <c r="AA163" t="s">
        <v>63</v>
      </c>
      <c r="AD163" t="s">
        <v>63</v>
      </c>
      <c r="AE163" t="s">
        <v>85</v>
      </c>
      <c r="AF163" t="s">
        <v>85</v>
      </c>
      <c r="AG163" t="s">
        <v>63</v>
      </c>
      <c r="AT163" t="s">
        <v>1124</v>
      </c>
      <c r="AU163" t="s">
        <v>1125</v>
      </c>
      <c r="AV163" t="s">
        <v>63</v>
      </c>
      <c r="AW163" t="s">
        <v>1144</v>
      </c>
      <c r="AX163" t="s">
        <v>1203</v>
      </c>
      <c r="AY163" s="320">
        <v>42825</v>
      </c>
      <c r="AZ163" s="320">
        <v>42825</v>
      </c>
      <c r="BA163" t="s">
        <v>1128</v>
      </c>
      <c r="BB163">
        <v>0</v>
      </c>
      <c r="BC163">
        <v>364974</v>
      </c>
      <c r="BF163" t="s">
        <v>1216</v>
      </c>
      <c r="BG163" t="s">
        <v>1217</v>
      </c>
      <c r="BH163" t="s">
        <v>1131</v>
      </c>
      <c r="BI163" t="s">
        <v>1218</v>
      </c>
      <c r="BJ163" t="s">
        <v>1219</v>
      </c>
      <c r="BK163">
        <v>39762</v>
      </c>
      <c r="BL163" t="s">
        <v>1135</v>
      </c>
      <c r="BM163">
        <v>6</v>
      </c>
      <c r="BN163" t="s">
        <v>1136</v>
      </c>
      <c r="BO163" t="s">
        <v>1137</v>
      </c>
      <c r="BP163" t="s">
        <v>1138</v>
      </c>
      <c r="BQ163">
        <v>6</v>
      </c>
      <c r="BR163" t="s">
        <v>1136</v>
      </c>
      <c r="BS163" t="s">
        <v>1137</v>
      </c>
      <c r="BT163" t="s">
        <v>1139</v>
      </c>
      <c r="BW163">
        <v>0</v>
      </c>
      <c r="BX163">
        <v>0</v>
      </c>
      <c r="BY163" t="s">
        <v>1128</v>
      </c>
      <c r="BZ163" t="s">
        <v>1128</v>
      </c>
      <c r="CA163" t="s">
        <v>1128</v>
      </c>
      <c r="CB163" t="s">
        <v>1128</v>
      </c>
      <c r="CC163" s="320">
        <v>43119</v>
      </c>
      <c r="CD163" s="320">
        <v>42578</v>
      </c>
      <c r="CE163">
        <v>2</v>
      </c>
      <c r="CG163" t="s">
        <v>63</v>
      </c>
    </row>
    <row r="164" spans="1:88" x14ac:dyDescent="0.25">
      <c r="A164" t="s">
        <v>1220</v>
      </c>
      <c r="B164">
        <v>0</v>
      </c>
      <c r="C164">
        <v>2</v>
      </c>
      <c r="D164" t="s">
        <v>1111</v>
      </c>
      <c r="E164" t="s">
        <v>1112</v>
      </c>
      <c r="F164" t="s">
        <v>1197</v>
      </c>
      <c r="G164" t="s">
        <v>1198</v>
      </c>
      <c r="H164" t="s">
        <v>1210</v>
      </c>
      <c r="I164" t="s">
        <v>1211</v>
      </c>
      <c r="K164" t="s">
        <v>1164</v>
      </c>
      <c r="L164" s="320">
        <v>42991</v>
      </c>
      <c r="M164" t="s">
        <v>1118</v>
      </c>
      <c r="Q164">
        <v>0</v>
      </c>
      <c r="R164">
        <v>50263.519999999997</v>
      </c>
      <c r="S164" t="s">
        <v>1119</v>
      </c>
      <c r="T164" t="s">
        <v>1120</v>
      </c>
      <c r="V164">
        <v>0</v>
      </c>
      <c r="W164" t="s">
        <v>1221</v>
      </c>
      <c r="X164" t="s">
        <v>1222</v>
      </c>
      <c r="Y164" t="s">
        <v>1223</v>
      </c>
      <c r="AA164" t="s">
        <v>63</v>
      </c>
      <c r="AD164" t="s">
        <v>63</v>
      </c>
      <c r="AE164" t="s">
        <v>85</v>
      </c>
      <c r="AF164" t="s">
        <v>85</v>
      </c>
      <c r="AG164" t="s">
        <v>63</v>
      </c>
      <c r="AT164" t="s">
        <v>1124</v>
      </c>
      <c r="AU164" t="s">
        <v>1125</v>
      </c>
      <c r="AV164" t="s">
        <v>63</v>
      </c>
      <c r="AW164" t="s">
        <v>1144</v>
      </c>
      <c r="AX164" t="s">
        <v>1203</v>
      </c>
      <c r="AY164" s="320">
        <v>43190</v>
      </c>
      <c r="AZ164" s="320">
        <v>43190</v>
      </c>
      <c r="BA164" t="s">
        <v>1128</v>
      </c>
      <c r="BB164">
        <v>0</v>
      </c>
      <c r="BF164" t="s">
        <v>1216</v>
      </c>
      <c r="BG164" t="s">
        <v>1217</v>
      </c>
      <c r="BH164" t="s">
        <v>1131</v>
      </c>
      <c r="BI164" t="s">
        <v>1218</v>
      </c>
      <c r="BJ164" t="s">
        <v>1219</v>
      </c>
      <c r="BK164">
        <v>39762</v>
      </c>
      <c r="BL164" t="s">
        <v>1135</v>
      </c>
      <c r="BM164">
        <v>6</v>
      </c>
      <c r="BN164" t="s">
        <v>1136</v>
      </c>
      <c r="BO164" t="s">
        <v>1137</v>
      </c>
      <c r="BP164" t="s">
        <v>1138</v>
      </c>
      <c r="BQ164">
        <v>6</v>
      </c>
      <c r="BR164" t="s">
        <v>1136</v>
      </c>
      <c r="BS164" t="s">
        <v>1137</v>
      </c>
      <c r="BT164" t="s">
        <v>1160</v>
      </c>
      <c r="BW164">
        <v>0</v>
      </c>
      <c r="BX164">
        <v>0</v>
      </c>
      <c r="BY164" t="s">
        <v>1128</v>
      </c>
      <c r="BZ164" t="s">
        <v>1128</v>
      </c>
      <c r="CA164" t="s">
        <v>1128</v>
      </c>
      <c r="CB164" t="s">
        <v>1128</v>
      </c>
      <c r="CC164" s="320">
        <v>43187</v>
      </c>
      <c r="CD164" s="320">
        <v>42991</v>
      </c>
      <c r="CE164">
        <v>2</v>
      </c>
      <c r="CG164" t="s">
        <v>63</v>
      </c>
      <c r="CI164" t="s">
        <v>63</v>
      </c>
      <c r="CJ164" t="s">
        <v>63</v>
      </c>
    </row>
    <row r="165" spans="1:88" x14ac:dyDescent="0.25">
      <c r="A165" t="s">
        <v>2272</v>
      </c>
      <c r="B165">
        <v>0</v>
      </c>
      <c r="C165">
        <v>9</v>
      </c>
      <c r="D165" t="s">
        <v>1111</v>
      </c>
      <c r="E165" t="s">
        <v>1112</v>
      </c>
      <c r="F165" t="s">
        <v>1197</v>
      </c>
      <c r="G165" t="s">
        <v>1198</v>
      </c>
      <c r="H165" t="s">
        <v>1284</v>
      </c>
      <c r="I165" t="s">
        <v>1285</v>
      </c>
      <c r="K165" t="s">
        <v>1117</v>
      </c>
      <c r="L165" s="320">
        <v>41928</v>
      </c>
      <c r="M165" t="s">
        <v>1490</v>
      </c>
      <c r="Q165">
        <v>0</v>
      </c>
      <c r="R165">
        <v>114032.05</v>
      </c>
      <c r="S165" t="s">
        <v>1119</v>
      </c>
      <c r="T165" t="s">
        <v>1120</v>
      </c>
      <c r="V165">
        <v>0</v>
      </c>
      <c r="W165" t="s">
        <v>1701</v>
      </c>
      <c r="X165" t="s">
        <v>1702</v>
      </c>
      <c r="Y165" t="s">
        <v>1806</v>
      </c>
      <c r="AA165" t="s">
        <v>63</v>
      </c>
      <c r="AD165" t="s">
        <v>63</v>
      </c>
      <c r="AE165" t="s">
        <v>85</v>
      </c>
      <c r="AF165" t="s">
        <v>85</v>
      </c>
      <c r="AG165" t="s">
        <v>63</v>
      </c>
      <c r="AT165" t="s">
        <v>1124</v>
      </c>
      <c r="AU165" t="s">
        <v>141</v>
      </c>
      <c r="AV165" t="s">
        <v>63</v>
      </c>
      <c r="AW165" t="s">
        <v>1144</v>
      </c>
      <c r="AY165" s="320">
        <v>41934</v>
      </c>
      <c r="AZ165" s="320">
        <v>41934</v>
      </c>
      <c r="BA165" t="s">
        <v>1128</v>
      </c>
      <c r="BB165">
        <v>0</v>
      </c>
      <c r="BF165" t="s">
        <v>2273</v>
      </c>
      <c r="BG165" t="s">
        <v>1131</v>
      </c>
      <c r="BH165" t="s">
        <v>1131</v>
      </c>
      <c r="BI165" t="s">
        <v>1132</v>
      </c>
      <c r="BJ165" t="s">
        <v>1133</v>
      </c>
      <c r="BK165">
        <v>23504</v>
      </c>
      <c r="BL165" t="s">
        <v>1135</v>
      </c>
      <c r="BM165">
        <v>6</v>
      </c>
      <c r="BN165" t="s">
        <v>1136</v>
      </c>
      <c r="BO165" t="s">
        <v>1137</v>
      </c>
      <c r="BP165" t="s">
        <v>1138</v>
      </c>
      <c r="BQ165">
        <v>6</v>
      </c>
      <c r="BR165" t="s">
        <v>1136</v>
      </c>
      <c r="BS165" t="s">
        <v>1137</v>
      </c>
      <c r="BT165" t="s">
        <v>1269</v>
      </c>
      <c r="BW165">
        <v>0</v>
      </c>
      <c r="BX165">
        <v>0</v>
      </c>
      <c r="BY165" t="s">
        <v>1128</v>
      </c>
      <c r="BZ165" t="s">
        <v>1128</v>
      </c>
      <c r="CA165" t="s">
        <v>1128</v>
      </c>
      <c r="CB165" t="s">
        <v>1128</v>
      </c>
      <c r="CC165" s="320">
        <v>42502</v>
      </c>
      <c r="CD165" s="320">
        <v>41928</v>
      </c>
      <c r="CE165">
        <v>9</v>
      </c>
      <c r="CG165" t="s">
        <v>63</v>
      </c>
    </row>
    <row r="166" spans="1:88" x14ac:dyDescent="0.25">
      <c r="A166" t="s">
        <v>2274</v>
      </c>
      <c r="B166">
        <v>0</v>
      </c>
      <c r="C166">
        <v>5</v>
      </c>
      <c r="D166" t="s">
        <v>1111</v>
      </c>
      <c r="E166" t="s">
        <v>1112</v>
      </c>
      <c r="F166" t="s">
        <v>1113</v>
      </c>
      <c r="G166" t="s">
        <v>1114</v>
      </c>
      <c r="H166" t="s">
        <v>1996</v>
      </c>
      <c r="I166" t="s">
        <v>1997</v>
      </c>
      <c r="K166" t="s">
        <v>1164</v>
      </c>
      <c r="L166" s="320">
        <v>41957</v>
      </c>
      <c r="M166" t="s">
        <v>1490</v>
      </c>
      <c r="Q166">
        <v>0</v>
      </c>
      <c r="R166">
        <v>1216854</v>
      </c>
      <c r="S166" t="s">
        <v>1119</v>
      </c>
      <c r="T166" t="s">
        <v>1120</v>
      </c>
      <c r="V166">
        <v>0</v>
      </c>
      <c r="W166" t="s">
        <v>2166</v>
      </c>
      <c r="X166" t="s">
        <v>1725</v>
      </c>
      <c r="Y166" t="s">
        <v>1999</v>
      </c>
      <c r="AA166" t="s">
        <v>63</v>
      </c>
      <c r="AD166" t="s">
        <v>63</v>
      </c>
      <c r="AE166" t="s">
        <v>85</v>
      </c>
      <c r="AF166" t="s">
        <v>85</v>
      </c>
      <c r="AG166" t="s">
        <v>63</v>
      </c>
      <c r="AT166" t="s">
        <v>1124</v>
      </c>
      <c r="AU166" t="s">
        <v>141</v>
      </c>
      <c r="AV166" t="s">
        <v>63</v>
      </c>
      <c r="AW166" t="s">
        <v>1144</v>
      </c>
      <c r="AY166" s="320">
        <v>41960</v>
      </c>
      <c r="AZ166" s="320">
        <v>41960</v>
      </c>
      <c r="BA166" t="s">
        <v>1128</v>
      </c>
      <c r="BB166">
        <v>0</v>
      </c>
      <c r="BF166" t="s">
        <v>2000</v>
      </c>
      <c r="BG166" t="s">
        <v>2001</v>
      </c>
      <c r="BH166" t="s">
        <v>1131</v>
      </c>
      <c r="BI166" t="s">
        <v>1316</v>
      </c>
      <c r="BJ166" t="s">
        <v>1133</v>
      </c>
      <c r="BK166" t="s">
        <v>2002</v>
      </c>
      <c r="BL166" t="s">
        <v>1135</v>
      </c>
      <c r="BM166">
        <v>6</v>
      </c>
      <c r="BN166" t="s">
        <v>1136</v>
      </c>
      <c r="BO166" t="s">
        <v>1137</v>
      </c>
      <c r="BP166" t="s">
        <v>1138</v>
      </c>
      <c r="BQ166">
        <v>6</v>
      </c>
      <c r="BR166" t="s">
        <v>1136</v>
      </c>
      <c r="BS166" t="s">
        <v>1137</v>
      </c>
      <c r="BT166" t="s">
        <v>1113</v>
      </c>
      <c r="BW166">
        <v>0</v>
      </c>
      <c r="BX166">
        <v>0</v>
      </c>
      <c r="BY166" t="s">
        <v>1128</v>
      </c>
      <c r="BZ166" t="s">
        <v>1128</v>
      </c>
      <c r="CA166" t="s">
        <v>1128</v>
      </c>
      <c r="CB166" t="s">
        <v>1128</v>
      </c>
      <c r="CC166" s="320">
        <v>42229</v>
      </c>
      <c r="CD166" s="320">
        <v>41957</v>
      </c>
      <c r="CE166">
        <v>5</v>
      </c>
      <c r="CG166" t="s">
        <v>63</v>
      </c>
    </row>
    <row r="167" spans="1:88" x14ac:dyDescent="0.25">
      <c r="A167" t="s">
        <v>2275</v>
      </c>
      <c r="B167">
        <v>0</v>
      </c>
      <c r="C167">
        <v>21</v>
      </c>
      <c r="D167" t="s">
        <v>1111</v>
      </c>
      <c r="E167" t="s">
        <v>1112</v>
      </c>
      <c r="F167" t="s">
        <v>1428</v>
      </c>
      <c r="G167" t="s">
        <v>1429</v>
      </c>
      <c r="H167" t="s">
        <v>1731</v>
      </c>
      <c r="I167" t="s">
        <v>1732</v>
      </c>
      <c r="K167" t="s">
        <v>1164</v>
      </c>
      <c r="L167" s="320">
        <v>42058</v>
      </c>
      <c r="M167" t="s">
        <v>1490</v>
      </c>
      <c r="Q167">
        <v>0</v>
      </c>
      <c r="R167">
        <v>4518992.83</v>
      </c>
      <c r="S167" t="s">
        <v>1733</v>
      </c>
      <c r="T167" t="s">
        <v>1120</v>
      </c>
      <c r="V167">
        <v>0</v>
      </c>
      <c r="W167" t="s">
        <v>1734</v>
      </c>
      <c r="X167" t="s">
        <v>1684</v>
      </c>
      <c r="Y167" t="s">
        <v>2276</v>
      </c>
      <c r="Z167" t="s">
        <v>2277</v>
      </c>
      <c r="AA167" t="s">
        <v>63</v>
      </c>
      <c r="AD167" t="s">
        <v>63</v>
      </c>
      <c r="AE167" t="s">
        <v>63</v>
      </c>
      <c r="AF167" t="s">
        <v>85</v>
      </c>
      <c r="AG167" t="s">
        <v>63</v>
      </c>
      <c r="AT167" t="s">
        <v>1124</v>
      </c>
      <c r="AU167" t="s">
        <v>1125</v>
      </c>
      <c r="AV167" t="s">
        <v>63</v>
      </c>
      <c r="AW167" t="s">
        <v>1144</v>
      </c>
      <c r="AX167" t="s">
        <v>2278</v>
      </c>
      <c r="AY167" s="320">
        <v>42460</v>
      </c>
      <c r="AZ167" s="320">
        <v>42460</v>
      </c>
      <c r="BA167" t="s">
        <v>1128</v>
      </c>
      <c r="BB167">
        <v>0</v>
      </c>
      <c r="BF167" t="s">
        <v>1737</v>
      </c>
      <c r="BG167" t="s">
        <v>1131</v>
      </c>
      <c r="BH167" t="s">
        <v>1131</v>
      </c>
      <c r="BI167" t="s">
        <v>1738</v>
      </c>
      <c r="BJ167" t="s">
        <v>1133</v>
      </c>
      <c r="BK167">
        <v>23701</v>
      </c>
      <c r="BL167" t="s">
        <v>1135</v>
      </c>
      <c r="BM167">
        <v>6</v>
      </c>
      <c r="BN167" t="s">
        <v>1136</v>
      </c>
      <c r="BO167" t="s">
        <v>1137</v>
      </c>
      <c r="BP167" t="s">
        <v>1138</v>
      </c>
      <c r="BQ167">
        <v>6</v>
      </c>
      <c r="BR167" t="s">
        <v>1136</v>
      </c>
      <c r="BS167" t="s">
        <v>1137</v>
      </c>
      <c r="BT167" t="s">
        <v>1113</v>
      </c>
      <c r="BW167">
        <v>0</v>
      </c>
      <c r="BX167">
        <v>0</v>
      </c>
      <c r="BY167" t="s">
        <v>1128</v>
      </c>
      <c r="BZ167" t="s">
        <v>1128</v>
      </c>
      <c r="CA167" t="s">
        <v>1128</v>
      </c>
      <c r="CB167" t="s">
        <v>1128</v>
      </c>
      <c r="CC167" s="320">
        <v>42775</v>
      </c>
      <c r="CD167" s="320">
        <v>42058</v>
      </c>
      <c r="CE167">
        <v>19</v>
      </c>
      <c r="CG167" t="s">
        <v>63</v>
      </c>
    </row>
    <row r="168" spans="1:88" x14ac:dyDescent="0.25">
      <c r="A168" t="s">
        <v>2279</v>
      </c>
      <c r="B168">
        <v>0</v>
      </c>
      <c r="C168">
        <v>18</v>
      </c>
      <c r="D168" t="s">
        <v>1111</v>
      </c>
      <c r="E168" t="s">
        <v>1112</v>
      </c>
      <c r="F168" t="s">
        <v>1197</v>
      </c>
      <c r="G168" t="s">
        <v>1198</v>
      </c>
      <c r="H168" t="s">
        <v>1743</v>
      </c>
      <c r="I168" t="s">
        <v>1744</v>
      </c>
      <c r="K168" t="s">
        <v>1173</v>
      </c>
      <c r="L168" s="320">
        <v>42068</v>
      </c>
      <c r="M168" t="s">
        <v>1490</v>
      </c>
      <c r="Q168">
        <v>0</v>
      </c>
      <c r="R168">
        <v>2149071.37</v>
      </c>
      <c r="S168" t="s">
        <v>1119</v>
      </c>
      <c r="T168" t="s">
        <v>1120</v>
      </c>
      <c r="V168">
        <v>0</v>
      </c>
      <c r="W168" t="s">
        <v>2280</v>
      </c>
      <c r="X168" t="s">
        <v>1746</v>
      </c>
      <c r="Y168" t="s">
        <v>2225</v>
      </c>
      <c r="AA168" t="s">
        <v>63</v>
      </c>
      <c r="AD168" t="s">
        <v>63</v>
      </c>
      <c r="AE168" t="s">
        <v>85</v>
      </c>
      <c r="AF168" t="s">
        <v>85</v>
      </c>
      <c r="AG168" t="s">
        <v>63</v>
      </c>
      <c r="AT168" t="s">
        <v>1124</v>
      </c>
      <c r="AU168" t="s">
        <v>1125</v>
      </c>
      <c r="AV168" t="s">
        <v>63</v>
      </c>
      <c r="AW168" t="s">
        <v>1144</v>
      </c>
      <c r="AX168" t="s">
        <v>2281</v>
      </c>
      <c r="AY168" s="320">
        <v>42393</v>
      </c>
      <c r="AZ168" s="320">
        <v>42393</v>
      </c>
      <c r="BA168" t="s">
        <v>1128</v>
      </c>
      <c r="BB168">
        <v>0</v>
      </c>
      <c r="BC168">
        <v>347544</v>
      </c>
      <c r="BF168" t="s">
        <v>1842</v>
      </c>
      <c r="BG168" t="s">
        <v>1131</v>
      </c>
      <c r="BH168" t="s">
        <v>1131</v>
      </c>
      <c r="BI168" t="s">
        <v>1748</v>
      </c>
      <c r="BJ168" t="s">
        <v>1133</v>
      </c>
      <c r="BK168">
        <v>23693</v>
      </c>
      <c r="BL168" t="s">
        <v>1135</v>
      </c>
      <c r="BM168">
        <v>6</v>
      </c>
      <c r="BN168" t="s">
        <v>1136</v>
      </c>
      <c r="BO168" t="s">
        <v>1137</v>
      </c>
      <c r="BP168" t="s">
        <v>1138</v>
      </c>
      <c r="BQ168">
        <v>6</v>
      </c>
      <c r="BR168" t="s">
        <v>1136</v>
      </c>
      <c r="BS168" t="s">
        <v>1137</v>
      </c>
      <c r="BT168" t="s">
        <v>1197</v>
      </c>
      <c r="BW168">
        <v>0</v>
      </c>
      <c r="BX168">
        <v>0</v>
      </c>
      <c r="BY168" t="s">
        <v>1128</v>
      </c>
      <c r="BZ168" t="s">
        <v>1128</v>
      </c>
      <c r="CA168" t="s">
        <v>1128</v>
      </c>
      <c r="CB168" t="s">
        <v>1128</v>
      </c>
      <c r="CC168" s="320">
        <v>42622</v>
      </c>
      <c r="CD168" s="320">
        <v>42068</v>
      </c>
      <c r="CE168">
        <v>16</v>
      </c>
      <c r="CG168" t="s">
        <v>63</v>
      </c>
    </row>
    <row r="169" spans="1:88" x14ac:dyDescent="0.25">
      <c r="A169" t="s">
        <v>2282</v>
      </c>
      <c r="B169">
        <v>0</v>
      </c>
      <c r="C169">
        <v>16</v>
      </c>
      <c r="D169" t="s">
        <v>1111</v>
      </c>
      <c r="E169" t="s">
        <v>1112</v>
      </c>
      <c r="F169" t="s">
        <v>1197</v>
      </c>
      <c r="G169" t="s">
        <v>1198</v>
      </c>
      <c r="H169" t="s">
        <v>1647</v>
      </c>
      <c r="I169" t="s">
        <v>1648</v>
      </c>
      <c r="K169" t="s">
        <v>1173</v>
      </c>
      <c r="L169" s="320">
        <v>42104</v>
      </c>
      <c r="M169" t="s">
        <v>1490</v>
      </c>
      <c r="Q169">
        <v>0</v>
      </c>
      <c r="R169">
        <v>1941762.41</v>
      </c>
      <c r="S169" t="s">
        <v>1119</v>
      </c>
      <c r="T169" t="s">
        <v>1120</v>
      </c>
      <c r="V169">
        <v>0</v>
      </c>
      <c r="W169" t="s">
        <v>1674</v>
      </c>
      <c r="X169" t="s">
        <v>1675</v>
      </c>
      <c r="Y169" t="s">
        <v>2097</v>
      </c>
      <c r="AA169" t="s">
        <v>63</v>
      </c>
      <c r="AD169" t="s">
        <v>63</v>
      </c>
      <c r="AE169" t="s">
        <v>85</v>
      </c>
      <c r="AF169" t="s">
        <v>85</v>
      </c>
      <c r="AG169" t="s">
        <v>63</v>
      </c>
      <c r="AT169" t="s">
        <v>1124</v>
      </c>
      <c r="AU169" t="s">
        <v>1125</v>
      </c>
      <c r="AV169" t="s">
        <v>63</v>
      </c>
      <c r="AW169" t="s">
        <v>1144</v>
      </c>
      <c r="AX169" t="s">
        <v>2283</v>
      </c>
      <c r="AY169" s="320">
        <v>42445</v>
      </c>
      <c r="AZ169" s="320">
        <v>42445</v>
      </c>
      <c r="BA169" t="s">
        <v>1128</v>
      </c>
      <c r="BB169">
        <v>0</v>
      </c>
      <c r="BC169">
        <v>347562</v>
      </c>
      <c r="BF169" t="s">
        <v>1650</v>
      </c>
      <c r="BG169" t="s">
        <v>1651</v>
      </c>
      <c r="BH169" t="s">
        <v>1131</v>
      </c>
      <c r="BI169" t="s">
        <v>1316</v>
      </c>
      <c r="BJ169" t="s">
        <v>1133</v>
      </c>
      <c r="BK169">
        <v>23606</v>
      </c>
      <c r="BL169" t="s">
        <v>1135</v>
      </c>
      <c r="BM169">
        <v>6</v>
      </c>
      <c r="BN169" t="s">
        <v>1136</v>
      </c>
      <c r="BO169" t="s">
        <v>1137</v>
      </c>
      <c r="BP169" t="s">
        <v>1138</v>
      </c>
      <c r="BQ169">
        <v>6</v>
      </c>
      <c r="BR169" t="s">
        <v>1136</v>
      </c>
      <c r="BS169" t="s">
        <v>1137</v>
      </c>
      <c r="BT169" t="s">
        <v>1197</v>
      </c>
      <c r="BW169">
        <v>0</v>
      </c>
      <c r="BX169">
        <v>0</v>
      </c>
      <c r="BY169" t="s">
        <v>1128</v>
      </c>
      <c r="BZ169" t="s">
        <v>1128</v>
      </c>
      <c r="CA169" t="s">
        <v>1128</v>
      </c>
      <c r="CB169" t="s">
        <v>1128</v>
      </c>
      <c r="CC169" s="320">
        <v>42634</v>
      </c>
      <c r="CD169" s="320">
        <v>42104</v>
      </c>
      <c r="CE169">
        <v>14</v>
      </c>
      <c r="CG169" t="s">
        <v>63</v>
      </c>
    </row>
    <row r="170" spans="1:88" x14ac:dyDescent="0.25">
      <c r="A170" t="s">
        <v>1224</v>
      </c>
      <c r="B170">
        <v>0</v>
      </c>
      <c r="C170">
        <v>24</v>
      </c>
      <c r="D170" t="s">
        <v>1111</v>
      </c>
      <c r="E170" t="s">
        <v>1112</v>
      </c>
      <c r="F170" t="s">
        <v>1370</v>
      </c>
      <c r="G170" t="s">
        <v>1371</v>
      </c>
      <c r="H170" t="s">
        <v>1227</v>
      </c>
      <c r="I170" t="s">
        <v>1228</v>
      </c>
      <c r="K170" t="s">
        <v>1164</v>
      </c>
      <c r="L170" s="320">
        <v>42153</v>
      </c>
      <c r="M170" t="s">
        <v>1118</v>
      </c>
      <c r="Q170">
        <v>0</v>
      </c>
      <c r="R170">
        <v>24413913.41</v>
      </c>
      <c r="S170" t="s">
        <v>1119</v>
      </c>
      <c r="T170" t="s">
        <v>1120</v>
      </c>
      <c r="V170">
        <v>0</v>
      </c>
      <c r="W170" t="s">
        <v>1229</v>
      </c>
      <c r="X170" t="s">
        <v>1230</v>
      </c>
      <c r="Y170">
        <f>492204-842565</f>
        <v>-350361</v>
      </c>
      <c r="Z170">
        <f>492204-842501</f>
        <v>-350297</v>
      </c>
      <c r="AA170" t="s">
        <v>63</v>
      </c>
      <c r="AD170" t="s">
        <v>63</v>
      </c>
      <c r="AE170" t="s">
        <v>63</v>
      </c>
      <c r="AF170" t="s">
        <v>85</v>
      </c>
      <c r="AG170" t="s">
        <v>63</v>
      </c>
      <c r="AT170" t="s">
        <v>1124</v>
      </c>
      <c r="AU170" t="s">
        <v>1125</v>
      </c>
      <c r="AV170" t="s">
        <v>63</v>
      </c>
      <c r="AW170" t="s">
        <v>1144</v>
      </c>
      <c r="AX170" t="s">
        <v>2396</v>
      </c>
      <c r="AY170" s="320">
        <v>42892</v>
      </c>
      <c r="AZ170" s="320">
        <v>42892</v>
      </c>
      <c r="BA170" t="s">
        <v>1128</v>
      </c>
      <c r="BB170">
        <v>0</v>
      </c>
      <c r="BC170">
        <v>346481</v>
      </c>
      <c r="BF170" t="s">
        <v>1231</v>
      </c>
      <c r="BG170" t="s">
        <v>1131</v>
      </c>
      <c r="BH170" t="s">
        <v>1131</v>
      </c>
      <c r="BI170" t="s">
        <v>1232</v>
      </c>
      <c r="BK170" t="s">
        <v>1233</v>
      </c>
      <c r="BL170" t="s">
        <v>1234</v>
      </c>
      <c r="BM170">
        <v>6</v>
      </c>
      <c r="BN170" t="s">
        <v>1136</v>
      </c>
      <c r="BO170" t="s">
        <v>1137</v>
      </c>
      <c r="BP170" t="s">
        <v>1138</v>
      </c>
      <c r="BQ170">
        <v>6</v>
      </c>
      <c r="BR170" t="s">
        <v>1136</v>
      </c>
      <c r="BS170" t="s">
        <v>1137</v>
      </c>
      <c r="BT170" t="s">
        <v>1235</v>
      </c>
      <c r="BW170">
        <v>0</v>
      </c>
      <c r="BX170">
        <v>0</v>
      </c>
      <c r="BY170" t="s">
        <v>1128</v>
      </c>
      <c r="BZ170" t="s">
        <v>1128</v>
      </c>
      <c r="CA170" t="s">
        <v>1128</v>
      </c>
      <c r="CB170" t="s">
        <v>1128</v>
      </c>
      <c r="CC170" s="320">
        <v>43110</v>
      </c>
      <c r="CD170" s="320">
        <v>42153</v>
      </c>
      <c r="CE170">
        <v>21</v>
      </c>
      <c r="CG170" t="s">
        <v>63</v>
      </c>
    </row>
    <row r="171" spans="1:88" x14ac:dyDescent="0.25">
      <c r="A171" t="s">
        <v>1236</v>
      </c>
      <c r="B171">
        <v>0</v>
      </c>
      <c r="C171">
        <v>16</v>
      </c>
      <c r="D171" t="s">
        <v>1111</v>
      </c>
      <c r="E171" t="s">
        <v>1112</v>
      </c>
      <c r="F171" t="s">
        <v>1370</v>
      </c>
      <c r="G171" t="s">
        <v>1371</v>
      </c>
      <c r="H171" t="s">
        <v>1237</v>
      </c>
      <c r="I171" t="s">
        <v>1238</v>
      </c>
      <c r="K171" t="s">
        <v>1164</v>
      </c>
      <c r="L171" s="320">
        <v>42153</v>
      </c>
      <c r="M171" t="s">
        <v>1118</v>
      </c>
      <c r="Q171">
        <v>0</v>
      </c>
      <c r="R171">
        <v>11832477.550000001</v>
      </c>
      <c r="S171" t="s">
        <v>1119</v>
      </c>
      <c r="T171" t="s">
        <v>1120</v>
      </c>
      <c r="V171">
        <v>0</v>
      </c>
      <c r="W171" t="s">
        <v>1239</v>
      </c>
      <c r="X171" t="s">
        <v>1240</v>
      </c>
      <c r="Y171">
        <v>390445597126</v>
      </c>
      <c r="AA171" t="s">
        <v>63</v>
      </c>
      <c r="AD171" t="s">
        <v>63</v>
      </c>
      <c r="AE171" t="s">
        <v>63</v>
      </c>
      <c r="AF171" t="s">
        <v>85</v>
      </c>
      <c r="AG171" t="s">
        <v>63</v>
      </c>
      <c r="AT171" t="s">
        <v>1124</v>
      </c>
      <c r="AU171" t="s">
        <v>1241</v>
      </c>
      <c r="AV171" t="s">
        <v>63</v>
      </c>
      <c r="AW171" t="s">
        <v>1144</v>
      </c>
      <c r="AX171" t="s">
        <v>2477</v>
      </c>
      <c r="AY171" s="320">
        <v>42310</v>
      </c>
      <c r="AZ171" s="320">
        <v>42310</v>
      </c>
      <c r="BA171" t="s">
        <v>1128</v>
      </c>
      <c r="BB171">
        <v>0</v>
      </c>
      <c r="BC171">
        <v>353392</v>
      </c>
      <c r="BF171" t="s">
        <v>1242</v>
      </c>
      <c r="BG171" t="s">
        <v>1131</v>
      </c>
      <c r="BH171" t="s">
        <v>1131</v>
      </c>
      <c r="BI171" t="s">
        <v>1243</v>
      </c>
      <c r="BK171">
        <v>36015</v>
      </c>
      <c r="BL171" t="s">
        <v>1244</v>
      </c>
      <c r="BM171">
        <v>6</v>
      </c>
      <c r="BN171" t="s">
        <v>1136</v>
      </c>
      <c r="BO171" t="s">
        <v>1137</v>
      </c>
      <c r="BP171" t="s">
        <v>1138</v>
      </c>
      <c r="BQ171">
        <v>6</v>
      </c>
      <c r="BR171" t="s">
        <v>1136</v>
      </c>
      <c r="BS171" t="s">
        <v>1137</v>
      </c>
      <c r="BT171" t="s">
        <v>1235</v>
      </c>
      <c r="BW171">
        <v>0</v>
      </c>
      <c r="BX171">
        <v>0</v>
      </c>
      <c r="BY171" t="s">
        <v>1128</v>
      </c>
      <c r="BZ171" t="s">
        <v>1128</v>
      </c>
      <c r="CA171" t="s">
        <v>1128</v>
      </c>
      <c r="CB171" t="s">
        <v>1128</v>
      </c>
      <c r="CC171" s="320">
        <v>43125</v>
      </c>
      <c r="CD171" s="320">
        <v>42153</v>
      </c>
      <c r="CE171">
        <v>16</v>
      </c>
      <c r="CG171" t="s">
        <v>63</v>
      </c>
    </row>
    <row r="172" spans="1:88" x14ac:dyDescent="0.25">
      <c r="A172" t="s">
        <v>2284</v>
      </c>
      <c r="B172">
        <v>0</v>
      </c>
      <c r="C172">
        <v>0</v>
      </c>
      <c r="D172" t="s">
        <v>1111</v>
      </c>
      <c r="E172" t="s">
        <v>1112</v>
      </c>
      <c r="F172" t="s">
        <v>1269</v>
      </c>
      <c r="G172" t="s">
        <v>1808</v>
      </c>
      <c r="H172" t="s">
        <v>2019</v>
      </c>
      <c r="I172" t="s">
        <v>2020</v>
      </c>
      <c r="K172" t="s">
        <v>1173</v>
      </c>
      <c r="L172" s="320">
        <v>42129</v>
      </c>
      <c r="M172" t="s">
        <v>1490</v>
      </c>
      <c r="Q172">
        <v>0</v>
      </c>
      <c r="R172">
        <v>197518</v>
      </c>
      <c r="S172" t="s">
        <v>1119</v>
      </c>
      <c r="T172" t="s">
        <v>1120</v>
      </c>
      <c r="V172">
        <v>0</v>
      </c>
      <c r="W172" t="s">
        <v>2021</v>
      </c>
      <c r="X172" t="s">
        <v>1907</v>
      </c>
      <c r="Y172" t="s">
        <v>2285</v>
      </c>
      <c r="AA172" t="s">
        <v>63</v>
      </c>
      <c r="AD172" t="s">
        <v>63</v>
      </c>
      <c r="AE172" t="s">
        <v>63</v>
      </c>
      <c r="AF172" t="s">
        <v>85</v>
      </c>
      <c r="AG172" t="s">
        <v>63</v>
      </c>
      <c r="AT172" t="s">
        <v>1124</v>
      </c>
      <c r="AU172" t="s">
        <v>141</v>
      </c>
      <c r="AV172" t="s">
        <v>63</v>
      </c>
      <c r="AW172" t="s">
        <v>1144</v>
      </c>
      <c r="AX172" t="s">
        <v>2286</v>
      </c>
      <c r="AY172" s="320">
        <v>42272</v>
      </c>
      <c r="AZ172" s="320">
        <v>42272</v>
      </c>
      <c r="BA172" t="s">
        <v>1128</v>
      </c>
      <c r="BB172">
        <v>0</v>
      </c>
      <c r="BC172">
        <v>350164</v>
      </c>
      <c r="BF172" t="s">
        <v>2024</v>
      </c>
      <c r="BG172" t="s">
        <v>1131</v>
      </c>
      <c r="BH172" t="s">
        <v>1131</v>
      </c>
      <c r="BI172" t="s">
        <v>1738</v>
      </c>
      <c r="BJ172" t="s">
        <v>1133</v>
      </c>
      <c r="BK172">
        <v>23707</v>
      </c>
      <c r="BL172" t="s">
        <v>1135</v>
      </c>
      <c r="BM172">
        <v>6</v>
      </c>
      <c r="BN172" t="s">
        <v>1136</v>
      </c>
      <c r="BO172" t="s">
        <v>1137</v>
      </c>
      <c r="BP172" t="s">
        <v>1138</v>
      </c>
      <c r="BQ172">
        <v>6</v>
      </c>
      <c r="BR172" t="s">
        <v>1136</v>
      </c>
      <c r="BS172" t="s">
        <v>1137</v>
      </c>
      <c r="BT172" t="s">
        <v>1269</v>
      </c>
      <c r="BW172">
        <v>0</v>
      </c>
      <c r="BX172">
        <v>0</v>
      </c>
      <c r="BY172" t="s">
        <v>1128</v>
      </c>
      <c r="BZ172" t="s">
        <v>1128</v>
      </c>
      <c r="CA172" t="s">
        <v>1128</v>
      </c>
      <c r="CB172" t="s">
        <v>1128</v>
      </c>
      <c r="CC172" s="320"/>
      <c r="CD172" s="320">
        <v>42129</v>
      </c>
      <c r="CG172" t="s">
        <v>63</v>
      </c>
    </row>
    <row r="173" spans="1:88" x14ac:dyDescent="0.25">
      <c r="A173" t="s">
        <v>1245</v>
      </c>
      <c r="B173">
        <v>0</v>
      </c>
      <c r="C173">
        <v>12</v>
      </c>
      <c r="D173" t="s">
        <v>1111</v>
      </c>
      <c r="E173" t="s">
        <v>1112</v>
      </c>
      <c r="F173" t="s">
        <v>1246</v>
      </c>
      <c r="G173" t="s">
        <v>1247</v>
      </c>
      <c r="H173" t="s">
        <v>1248</v>
      </c>
      <c r="I173" t="s">
        <v>1249</v>
      </c>
      <c r="K173" t="s">
        <v>1250</v>
      </c>
      <c r="L173" s="320">
        <v>42249</v>
      </c>
      <c r="M173" t="s">
        <v>1118</v>
      </c>
      <c r="Q173">
        <v>0</v>
      </c>
      <c r="R173">
        <v>15877424</v>
      </c>
      <c r="S173" t="s">
        <v>1119</v>
      </c>
      <c r="T173" t="s">
        <v>1120</v>
      </c>
      <c r="V173">
        <v>0</v>
      </c>
      <c r="W173" t="s">
        <v>1251</v>
      </c>
      <c r="X173" t="s">
        <v>1252</v>
      </c>
      <c r="Y173" t="s">
        <v>1253</v>
      </c>
      <c r="AA173" t="s">
        <v>63</v>
      </c>
      <c r="AD173" t="s">
        <v>63</v>
      </c>
      <c r="AE173" t="s">
        <v>85</v>
      </c>
      <c r="AF173" t="s">
        <v>85</v>
      </c>
      <c r="AG173" t="s">
        <v>63</v>
      </c>
      <c r="AT173" t="s">
        <v>1124</v>
      </c>
      <c r="AU173" t="s">
        <v>1125</v>
      </c>
      <c r="AV173" t="s">
        <v>63</v>
      </c>
      <c r="AW173" t="s">
        <v>1144</v>
      </c>
      <c r="AX173" t="s">
        <v>1254</v>
      </c>
      <c r="AY173" s="320">
        <v>42387</v>
      </c>
      <c r="AZ173" s="320">
        <v>42387</v>
      </c>
      <c r="BA173" t="s">
        <v>1128</v>
      </c>
      <c r="BB173">
        <v>0</v>
      </c>
      <c r="BC173">
        <v>356102</v>
      </c>
      <c r="BF173" t="s">
        <v>1255</v>
      </c>
      <c r="BG173" t="s">
        <v>1256</v>
      </c>
      <c r="BH173" t="s">
        <v>1131</v>
      </c>
      <c r="BI173" t="s">
        <v>1257</v>
      </c>
      <c r="BJ173" t="s">
        <v>1258</v>
      </c>
      <c r="BK173">
        <v>77056</v>
      </c>
      <c r="BL173" t="s">
        <v>1135</v>
      </c>
      <c r="BM173">
        <v>6</v>
      </c>
      <c r="BN173" t="s">
        <v>1136</v>
      </c>
      <c r="BO173" t="s">
        <v>1137</v>
      </c>
      <c r="BP173" t="s">
        <v>1138</v>
      </c>
      <c r="BQ173">
        <v>6</v>
      </c>
      <c r="BR173" t="s">
        <v>1136</v>
      </c>
      <c r="BS173" t="s">
        <v>1137</v>
      </c>
      <c r="BT173" t="s">
        <v>1235</v>
      </c>
      <c r="BW173">
        <v>0</v>
      </c>
      <c r="BX173">
        <v>0</v>
      </c>
      <c r="BY173" t="s">
        <v>1128</v>
      </c>
      <c r="BZ173" t="s">
        <v>1128</v>
      </c>
      <c r="CA173" t="s">
        <v>1128</v>
      </c>
      <c r="CB173" t="s">
        <v>1128</v>
      </c>
      <c r="CC173" s="320">
        <v>43060</v>
      </c>
      <c r="CD173" s="320">
        <v>42249</v>
      </c>
      <c r="CE173">
        <v>11</v>
      </c>
      <c r="CG173" t="s">
        <v>63</v>
      </c>
    </row>
    <row r="174" spans="1:88" x14ac:dyDescent="0.25">
      <c r="A174" t="s">
        <v>1259</v>
      </c>
      <c r="B174">
        <v>0</v>
      </c>
      <c r="C174">
        <v>28</v>
      </c>
      <c r="D174" t="s">
        <v>1111</v>
      </c>
      <c r="E174" t="s">
        <v>1112</v>
      </c>
      <c r="F174" t="s">
        <v>1113</v>
      </c>
      <c r="G174" t="s">
        <v>1114</v>
      </c>
      <c r="H174" t="s">
        <v>1260</v>
      </c>
      <c r="I174" t="s">
        <v>1261</v>
      </c>
      <c r="K174" t="s">
        <v>1164</v>
      </c>
      <c r="L174" s="320">
        <v>42275</v>
      </c>
      <c r="M174" t="s">
        <v>1490</v>
      </c>
      <c r="Q174">
        <v>0</v>
      </c>
      <c r="R174">
        <v>3611693</v>
      </c>
      <c r="S174" t="s">
        <v>1119</v>
      </c>
      <c r="T174" t="s">
        <v>1120</v>
      </c>
      <c r="V174">
        <v>0</v>
      </c>
      <c r="W174" t="s">
        <v>1262</v>
      </c>
      <c r="X174" t="s">
        <v>1263</v>
      </c>
      <c r="Y174" t="s">
        <v>1264</v>
      </c>
      <c r="AA174" t="s">
        <v>63</v>
      </c>
      <c r="AD174" t="s">
        <v>63</v>
      </c>
      <c r="AE174" t="s">
        <v>85</v>
      </c>
      <c r="AF174" t="s">
        <v>85</v>
      </c>
      <c r="AG174" t="s">
        <v>63</v>
      </c>
      <c r="AT174" t="s">
        <v>1124</v>
      </c>
      <c r="AU174" t="s">
        <v>1125</v>
      </c>
      <c r="AV174" t="s">
        <v>63</v>
      </c>
      <c r="AW174" t="s">
        <v>1144</v>
      </c>
      <c r="AX174" t="s">
        <v>1265</v>
      </c>
      <c r="AY174" s="320">
        <v>42640</v>
      </c>
      <c r="AZ174" s="320">
        <v>42640</v>
      </c>
      <c r="BA174" t="s">
        <v>1128</v>
      </c>
      <c r="BB174">
        <v>0</v>
      </c>
      <c r="BC174">
        <v>355330</v>
      </c>
      <c r="BF174" t="s">
        <v>1266</v>
      </c>
      <c r="BG174" t="s">
        <v>1131</v>
      </c>
      <c r="BH174" t="s">
        <v>1131</v>
      </c>
      <c r="BI174" t="s">
        <v>1267</v>
      </c>
      <c r="BJ174" t="s">
        <v>1268</v>
      </c>
      <c r="BK174">
        <v>20781</v>
      </c>
      <c r="BL174" t="s">
        <v>1135</v>
      </c>
      <c r="BM174">
        <v>6</v>
      </c>
      <c r="BN174" t="s">
        <v>1136</v>
      </c>
      <c r="BO174" t="s">
        <v>1137</v>
      </c>
      <c r="BP174" t="s">
        <v>1138</v>
      </c>
      <c r="BQ174">
        <v>6</v>
      </c>
      <c r="BR174" t="s">
        <v>1136</v>
      </c>
      <c r="BS174" t="s">
        <v>1137</v>
      </c>
      <c r="BT174" t="s">
        <v>1269</v>
      </c>
      <c r="BW174">
        <v>0</v>
      </c>
      <c r="BX174">
        <v>0</v>
      </c>
      <c r="BY174" t="s">
        <v>1128</v>
      </c>
      <c r="BZ174" t="s">
        <v>1128</v>
      </c>
      <c r="CA174" t="s">
        <v>1128</v>
      </c>
      <c r="CB174" t="s">
        <v>1128</v>
      </c>
      <c r="CC174" s="320">
        <v>43102</v>
      </c>
      <c r="CD174" s="320">
        <v>42275</v>
      </c>
      <c r="CE174">
        <v>25</v>
      </c>
      <c r="CG174" t="s">
        <v>63</v>
      </c>
    </row>
    <row r="175" spans="1:88" x14ac:dyDescent="0.25">
      <c r="A175" t="s">
        <v>1270</v>
      </c>
      <c r="B175">
        <v>0</v>
      </c>
      <c r="C175">
        <v>11</v>
      </c>
      <c r="D175" t="s">
        <v>1111</v>
      </c>
      <c r="E175" t="s">
        <v>1112</v>
      </c>
      <c r="F175" t="s">
        <v>1246</v>
      </c>
      <c r="G175" t="s">
        <v>1247</v>
      </c>
      <c r="H175" t="s">
        <v>1271</v>
      </c>
      <c r="I175" t="s">
        <v>1272</v>
      </c>
      <c r="K175" t="s">
        <v>1173</v>
      </c>
      <c r="L175" s="320">
        <v>42272</v>
      </c>
      <c r="M175" t="s">
        <v>1118</v>
      </c>
      <c r="Q175">
        <v>0</v>
      </c>
      <c r="R175">
        <v>12435820.470000001</v>
      </c>
      <c r="S175" t="s">
        <v>1119</v>
      </c>
      <c r="T175" t="s">
        <v>1120</v>
      </c>
      <c r="V175">
        <v>0</v>
      </c>
      <c r="W175" t="s">
        <v>1273</v>
      </c>
      <c r="X175" t="s">
        <v>1274</v>
      </c>
      <c r="Y175" t="s">
        <v>1275</v>
      </c>
      <c r="Z175" t="s">
        <v>1276</v>
      </c>
      <c r="AA175" t="s">
        <v>63</v>
      </c>
      <c r="AD175" t="s">
        <v>63</v>
      </c>
      <c r="AE175" t="s">
        <v>63</v>
      </c>
      <c r="AF175" t="s">
        <v>85</v>
      </c>
      <c r="AG175" t="s">
        <v>63</v>
      </c>
      <c r="AT175" t="s">
        <v>1124</v>
      </c>
      <c r="AU175" t="s">
        <v>1125</v>
      </c>
      <c r="AV175" t="s">
        <v>63</v>
      </c>
      <c r="AW175" t="s">
        <v>1144</v>
      </c>
      <c r="AX175" t="s">
        <v>1277</v>
      </c>
      <c r="AY175" s="320">
        <v>42642</v>
      </c>
      <c r="AZ175" s="320">
        <v>42642</v>
      </c>
      <c r="BA175" t="s">
        <v>1128</v>
      </c>
      <c r="BB175">
        <v>0</v>
      </c>
      <c r="BC175">
        <v>357940</v>
      </c>
      <c r="BF175" t="s">
        <v>1278</v>
      </c>
      <c r="BG175" t="s">
        <v>1279</v>
      </c>
      <c r="BH175" t="s">
        <v>1131</v>
      </c>
      <c r="BI175" t="s">
        <v>1280</v>
      </c>
      <c r="BJ175" t="s">
        <v>1281</v>
      </c>
      <c r="BK175">
        <v>43204</v>
      </c>
      <c r="BL175" t="s">
        <v>1135</v>
      </c>
      <c r="BM175">
        <v>6</v>
      </c>
      <c r="BN175" t="s">
        <v>1136</v>
      </c>
      <c r="BO175" t="s">
        <v>1137</v>
      </c>
      <c r="BP175" t="s">
        <v>1138</v>
      </c>
      <c r="BQ175">
        <v>6</v>
      </c>
      <c r="BR175" t="s">
        <v>1136</v>
      </c>
      <c r="BS175" t="s">
        <v>1137</v>
      </c>
      <c r="BT175" t="s">
        <v>1282</v>
      </c>
      <c r="BW175">
        <v>0</v>
      </c>
      <c r="BX175">
        <v>0</v>
      </c>
      <c r="BY175" t="s">
        <v>1128</v>
      </c>
      <c r="BZ175" t="s">
        <v>1128</v>
      </c>
      <c r="CA175" t="s">
        <v>1128</v>
      </c>
      <c r="CB175" t="s">
        <v>1128</v>
      </c>
      <c r="CC175" s="320">
        <v>43174</v>
      </c>
      <c r="CD175" s="320">
        <v>42272</v>
      </c>
      <c r="CE175">
        <v>11</v>
      </c>
      <c r="CG175" t="s">
        <v>63</v>
      </c>
    </row>
    <row r="176" spans="1:88" x14ac:dyDescent="0.25">
      <c r="A176" t="s">
        <v>2287</v>
      </c>
      <c r="B176">
        <v>0</v>
      </c>
      <c r="C176">
        <v>2</v>
      </c>
      <c r="D176" t="s">
        <v>1111</v>
      </c>
      <c r="E176" t="s">
        <v>1112</v>
      </c>
      <c r="F176" t="s">
        <v>1113</v>
      </c>
      <c r="G176" t="s">
        <v>1114</v>
      </c>
      <c r="H176" t="s">
        <v>1536</v>
      </c>
      <c r="I176" t="s">
        <v>1537</v>
      </c>
      <c r="K176" t="s">
        <v>1164</v>
      </c>
      <c r="L176" s="320">
        <v>42277</v>
      </c>
      <c r="M176" t="s">
        <v>1490</v>
      </c>
      <c r="Q176">
        <v>0</v>
      </c>
      <c r="R176">
        <v>241000</v>
      </c>
      <c r="S176" t="s">
        <v>1119</v>
      </c>
      <c r="T176" t="s">
        <v>1120</v>
      </c>
      <c r="V176">
        <v>0</v>
      </c>
      <c r="W176" t="s">
        <v>2288</v>
      </c>
      <c r="X176" t="s">
        <v>2289</v>
      </c>
      <c r="Y176" t="s">
        <v>2290</v>
      </c>
      <c r="Z176" t="s">
        <v>2291</v>
      </c>
      <c r="AA176" t="s">
        <v>63</v>
      </c>
      <c r="AD176" t="s">
        <v>63</v>
      </c>
      <c r="AE176" t="s">
        <v>63</v>
      </c>
      <c r="AF176" t="s">
        <v>85</v>
      </c>
      <c r="AG176" t="s">
        <v>63</v>
      </c>
      <c r="AT176" t="s">
        <v>1124</v>
      </c>
      <c r="AU176" t="s">
        <v>1125</v>
      </c>
      <c r="AV176" t="s">
        <v>63</v>
      </c>
      <c r="AW176" t="s">
        <v>1144</v>
      </c>
      <c r="AX176" t="s">
        <v>2292</v>
      </c>
      <c r="AY176" s="320">
        <v>42339</v>
      </c>
      <c r="AZ176" s="320">
        <v>42339</v>
      </c>
      <c r="BA176" t="s">
        <v>1128</v>
      </c>
      <c r="BB176">
        <v>0</v>
      </c>
      <c r="BC176">
        <v>357441</v>
      </c>
      <c r="BF176" t="s">
        <v>1540</v>
      </c>
      <c r="BG176" t="s">
        <v>1131</v>
      </c>
      <c r="BH176" t="s">
        <v>1131</v>
      </c>
      <c r="BI176" t="s">
        <v>1541</v>
      </c>
      <c r="BK176">
        <v>91191</v>
      </c>
      <c r="BL176" t="s">
        <v>1542</v>
      </c>
      <c r="BM176">
        <v>6</v>
      </c>
      <c r="BN176" t="s">
        <v>1136</v>
      </c>
      <c r="BO176" t="s">
        <v>1137</v>
      </c>
      <c r="BP176" t="s">
        <v>1138</v>
      </c>
      <c r="BQ176">
        <v>6</v>
      </c>
      <c r="BR176" t="s">
        <v>1136</v>
      </c>
      <c r="BS176" t="s">
        <v>1137</v>
      </c>
      <c r="BT176" t="s">
        <v>2293</v>
      </c>
      <c r="BW176">
        <v>0</v>
      </c>
      <c r="BX176">
        <v>0</v>
      </c>
      <c r="BY176" t="s">
        <v>1128</v>
      </c>
      <c r="BZ176" t="s">
        <v>1128</v>
      </c>
      <c r="CA176" t="s">
        <v>1128</v>
      </c>
      <c r="CB176" t="s">
        <v>1128</v>
      </c>
      <c r="CC176" s="320">
        <v>42544</v>
      </c>
      <c r="CD176" s="320">
        <v>42277</v>
      </c>
      <c r="CE176">
        <v>2</v>
      </c>
      <c r="CG176" t="s">
        <v>63</v>
      </c>
    </row>
    <row r="177" spans="1:88" x14ac:dyDescent="0.25">
      <c r="A177" t="s">
        <v>2294</v>
      </c>
      <c r="B177">
        <v>0</v>
      </c>
      <c r="C177">
        <v>3</v>
      </c>
      <c r="D177" t="s">
        <v>1111</v>
      </c>
      <c r="E177" t="s">
        <v>1112</v>
      </c>
      <c r="F177" t="s">
        <v>1269</v>
      </c>
      <c r="G177" t="s">
        <v>1808</v>
      </c>
      <c r="H177" t="s">
        <v>1284</v>
      </c>
      <c r="I177" t="s">
        <v>1285</v>
      </c>
      <c r="K177" t="s">
        <v>1173</v>
      </c>
      <c r="L177" s="320">
        <v>42234</v>
      </c>
      <c r="M177" t="s">
        <v>1490</v>
      </c>
      <c r="Q177">
        <v>0</v>
      </c>
      <c r="R177">
        <v>59347.98</v>
      </c>
      <c r="S177" t="s">
        <v>1119</v>
      </c>
      <c r="T177" t="s">
        <v>1120</v>
      </c>
      <c r="V177">
        <v>0</v>
      </c>
      <c r="W177" t="s">
        <v>1701</v>
      </c>
      <c r="X177" t="s">
        <v>1702</v>
      </c>
      <c r="Y177" t="s">
        <v>1806</v>
      </c>
      <c r="AA177" t="s">
        <v>63</v>
      </c>
      <c r="AD177" t="s">
        <v>63</v>
      </c>
      <c r="AE177" t="s">
        <v>63</v>
      </c>
      <c r="AF177" t="s">
        <v>85</v>
      </c>
      <c r="AG177" t="s">
        <v>63</v>
      </c>
      <c r="AT177" t="s">
        <v>1124</v>
      </c>
      <c r="AU177" t="s">
        <v>1125</v>
      </c>
      <c r="AV177" t="s">
        <v>63</v>
      </c>
      <c r="AW177" t="s">
        <v>1144</v>
      </c>
      <c r="AX177" t="s">
        <v>2089</v>
      </c>
      <c r="AY177" s="320">
        <v>42505</v>
      </c>
      <c r="AZ177" s="320">
        <v>42505</v>
      </c>
      <c r="BA177" t="s">
        <v>1128</v>
      </c>
      <c r="BB177">
        <v>0</v>
      </c>
      <c r="BC177">
        <v>357445</v>
      </c>
      <c r="BF177" t="s">
        <v>1290</v>
      </c>
      <c r="BG177" t="s">
        <v>1291</v>
      </c>
      <c r="BH177" t="s">
        <v>1292</v>
      </c>
      <c r="BI177" t="s">
        <v>1132</v>
      </c>
      <c r="BJ177" t="s">
        <v>1133</v>
      </c>
      <c r="BK177" t="s">
        <v>1293</v>
      </c>
      <c r="BL177" t="s">
        <v>1135</v>
      </c>
      <c r="BM177">
        <v>6</v>
      </c>
      <c r="BN177" t="s">
        <v>1136</v>
      </c>
      <c r="BO177" t="s">
        <v>1137</v>
      </c>
      <c r="BP177" t="s">
        <v>1138</v>
      </c>
      <c r="BQ177">
        <v>6</v>
      </c>
      <c r="BR177" t="s">
        <v>1136</v>
      </c>
      <c r="BS177" t="s">
        <v>1137</v>
      </c>
      <c r="BT177" t="s">
        <v>1269</v>
      </c>
      <c r="BW177">
        <v>0</v>
      </c>
      <c r="BX177">
        <v>0</v>
      </c>
      <c r="BY177" t="s">
        <v>1128</v>
      </c>
      <c r="BZ177" t="s">
        <v>1128</v>
      </c>
      <c r="CA177" t="s">
        <v>1128</v>
      </c>
      <c r="CB177" t="s">
        <v>1128</v>
      </c>
      <c r="CC177" s="320">
        <v>42433</v>
      </c>
      <c r="CD177" s="320">
        <v>42234</v>
      </c>
      <c r="CE177">
        <v>3</v>
      </c>
      <c r="CG177" t="s">
        <v>63</v>
      </c>
    </row>
    <row r="178" spans="1:88" x14ac:dyDescent="0.25">
      <c r="A178" t="s">
        <v>1480</v>
      </c>
      <c r="B178">
        <v>0</v>
      </c>
      <c r="C178">
        <v>8</v>
      </c>
      <c r="D178" t="s">
        <v>1111</v>
      </c>
      <c r="E178" t="s">
        <v>1112</v>
      </c>
      <c r="F178" t="s">
        <v>1197</v>
      </c>
      <c r="G178" t="s">
        <v>1198</v>
      </c>
      <c r="H178" t="s">
        <v>1284</v>
      </c>
      <c r="I178" t="s">
        <v>1285</v>
      </c>
      <c r="K178" t="s">
        <v>1173</v>
      </c>
      <c r="L178" s="320">
        <v>42644</v>
      </c>
      <c r="M178" t="s">
        <v>1490</v>
      </c>
      <c r="Q178">
        <v>0</v>
      </c>
      <c r="R178">
        <v>89842.4</v>
      </c>
      <c r="S178" t="s">
        <v>1119</v>
      </c>
      <c r="T178" t="s">
        <v>1120</v>
      </c>
      <c r="V178">
        <v>0</v>
      </c>
      <c r="W178" t="s">
        <v>1701</v>
      </c>
      <c r="X178" t="s">
        <v>1702</v>
      </c>
      <c r="Y178" t="s">
        <v>1806</v>
      </c>
      <c r="AA178" t="s">
        <v>63</v>
      </c>
      <c r="AD178" t="s">
        <v>63</v>
      </c>
      <c r="AE178" t="s">
        <v>85</v>
      </c>
      <c r="AF178" t="s">
        <v>85</v>
      </c>
      <c r="AG178" t="s">
        <v>63</v>
      </c>
      <c r="AT178" t="s">
        <v>1124</v>
      </c>
      <c r="AU178" t="s">
        <v>1125</v>
      </c>
      <c r="AV178" t="s">
        <v>63</v>
      </c>
      <c r="AW178" t="s">
        <v>1144</v>
      </c>
      <c r="AX178" t="s">
        <v>1203</v>
      </c>
      <c r="AY178" s="320">
        <v>42815</v>
      </c>
      <c r="AZ178" s="320">
        <v>42815</v>
      </c>
      <c r="BA178" t="s">
        <v>1128</v>
      </c>
      <c r="BB178">
        <v>0</v>
      </c>
      <c r="BC178">
        <v>364978</v>
      </c>
      <c r="BF178" t="s">
        <v>1290</v>
      </c>
      <c r="BG178" t="s">
        <v>1291</v>
      </c>
      <c r="BH178" t="s">
        <v>1292</v>
      </c>
      <c r="BI178" t="s">
        <v>1132</v>
      </c>
      <c r="BJ178" t="s">
        <v>1133</v>
      </c>
      <c r="BK178" t="s">
        <v>1293</v>
      </c>
      <c r="BL178" t="s">
        <v>1135</v>
      </c>
      <c r="BM178">
        <v>6</v>
      </c>
      <c r="BN178" t="s">
        <v>1136</v>
      </c>
      <c r="BO178" t="s">
        <v>1137</v>
      </c>
      <c r="BP178" t="s">
        <v>1138</v>
      </c>
      <c r="BQ178">
        <v>6</v>
      </c>
      <c r="BR178" t="s">
        <v>1136</v>
      </c>
      <c r="BS178" t="s">
        <v>1137</v>
      </c>
      <c r="BT178" t="s">
        <v>1139</v>
      </c>
      <c r="BW178">
        <v>0</v>
      </c>
      <c r="BX178">
        <v>0</v>
      </c>
      <c r="BY178" t="s">
        <v>1128</v>
      </c>
      <c r="BZ178" t="s">
        <v>1128</v>
      </c>
      <c r="CA178" t="s">
        <v>1128</v>
      </c>
      <c r="CB178" t="s">
        <v>1128</v>
      </c>
      <c r="CC178" s="320">
        <v>43035</v>
      </c>
      <c r="CD178" s="320">
        <v>42579</v>
      </c>
      <c r="CE178">
        <v>7</v>
      </c>
      <c r="CG178" t="s">
        <v>63</v>
      </c>
    </row>
    <row r="179" spans="1:88" x14ac:dyDescent="0.25">
      <c r="A179" t="s">
        <v>1283</v>
      </c>
      <c r="B179">
        <v>0</v>
      </c>
      <c r="C179">
        <v>1</v>
      </c>
      <c r="D179" t="s">
        <v>1111</v>
      </c>
      <c r="E179" t="s">
        <v>1112</v>
      </c>
      <c r="F179" t="s">
        <v>1197</v>
      </c>
      <c r="G179" t="s">
        <v>1198</v>
      </c>
      <c r="H179" t="s">
        <v>1284</v>
      </c>
      <c r="I179" t="s">
        <v>1285</v>
      </c>
      <c r="K179" t="s">
        <v>1173</v>
      </c>
      <c r="L179" s="320">
        <v>42999</v>
      </c>
      <c r="M179" t="s">
        <v>1118</v>
      </c>
      <c r="Q179">
        <v>0</v>
      </c>
      <c r="R179">
        <v>62916.76</v>
      </c>
      <c r="S179" t="s">
        <v>1119</v>
      </c>
      <c r="T179" t="s">
        <v>1120</v>
      </c>
      <c r="V179">
        <v>0</v>
      </c>
      <c r="W179" t="s">
        <v>1286</v>
      </c>
      <c r="X179" t="s">
        <v>1287</v>
      </c>
      <c r="Y179" t="s">
        <v>1288</v>
      </c>
      <c r="Z179" t="s">
        <v>1289</v>
      </c>
      <c r="AA179" t="s">
        <v>63</v>
      </c>
      <c r="AD179" t="s">
        <v>63</v>
      </c>
      <c r="AE179" t="s">
        <v>85</v>
      </c>
      <c r="AF179" t="s">
        <v>85</v>
      </c>
      <c r="AG179" t="s">
        <v>63</v>
      </c>
      <c r="AT179" t="s">
        <v>1124</v>
      </c>
      <c r="AU179" t="s">
        <v>141</v>
      </c>
      <c r="AV179" t="s">
        <v>63</v>
      </c>
      <c r="AW179" t="s">
        <v>1144</v>
      </c>
      <c r="AX179" t="s">
        <v>1203</v>
      </c>
      <c r="AY179" s="320">
        <v>43235</v>
      </c>
      <c r="AZ179" s="320">
        <v>43235</v>
      </c>
      <c r="BA179" t="s">
        <v>1128</v>
      </c>
      <c r="BB179">
        <v>0</v>
      </c>
      <c r="BF179" t="s">
        <v>1290</v>
      </c>
      <c r="BG179" t="s">
        <v>1291</v>
      </c>
      <c r="BH179" t="s">
        <v>1292</v>
      </c>
      <c r="BI179" t="s">
        <v>1132</v>
      </c>
      <c r="BJ179" t="s">
        <v>1133</v>
      </c>
      <c r="BK179" t="s">
        <v>1293</v>
      </c>
      <c r="BL179" t="s">
        <v>1135</v>
      </c>
      <c r="BM179">
        <v>6</v>
      </c>
      <c r="BN179" t="s">
        <v>1136</v>
      </c>
      <c r="BO179" t="s">
        <v>1137</v>
      </c>
      <c r="BP179" t="s">
        <v>1138</v>
      </c>
      <c r="BQ179">
        <v>6</v>
      </c>
      <c r="BR179" t="s">
        <v>1136</v>
      </c>
      <c r="BS179" t="s">
        <v>1137</v>
      </c>
      <c r="BT179" t="s">
        <v>1197</v>
      </c>
      <c r="BW179">
        <v>0</v>
      </c>
      <c r="BX179">
        <v>0</v>
      </c>
      <c r="BY179" t="s">
        <v>1128</v>
      </c>
      <c r="BZ179" t="s">
        <v>1128</v>
      </c>
      <c r="CA179" t="s">
        <v>1128</v>
      </c>
      <c r="CB179" t="s">
        <v>1128</v>
      </c>
      <c r="CC179" s="320">
        <v>43187</v>
      </c>
      <c r="CD179" s="320">
        <v>43000</v>
      </c>
      <c r="CE179">
        <v>1</v>
      </c>
      <c r="CG179" t="s">
        <v>63</v>
      </c>
      <c r="CI179" t="s">
        <v>63</v>
      </c>
      <c r="CJ179" t="s">
        <v>63</v>
      </c>
    </row>
    <row r="180" spans="1:88" x14ac:dyDescent="0.25">
      <c r="A180" t="s">
        <v>2295</v>
      </c>
      <c r="B180">
        <v>0</v>
      </c>
      <c r="C180">
        <v>6</v>
      </c>
      <c r="D180" t="s">
        <v>1111</v>
      </c>
      <c r="E180" t="s">
        <v>1112</v>
      </c>
      <c r="F180" t="s">
        <v>1428</v>
      </c>
      <c r="G180" t="s">
        <v>1429</v>
      </c>
      <c r="H180" t="s">
        <v>2296</v>
      </c>
      <c r="I180" t="s">
        <v>2297</v>
      </c>
      <c r="K180" t="s">
        <v>1164</v>
      </c>
      <c r="L180" s="320">
        <v>42039</v>
      </c>
      <c r="M180" t="s">
        <v>1490</v>
      </c>
      <c r="Q180">
        <v>0</v>
      </c>
      <c r="R180">
        <v>397028.99</v>
      </c>
      <c r="S180" t="s">
        <v>1119</v>
      </c>
      <c r="T180" t="s">
        <v>1120</v>
      </c>
      <c r="V180">
        <v>0</v>
      </c>
      <c r="W180" t="s">
        <v>2298</v>
      </c>
      <c r="X180" t="s">
        <v>2299</v>
      </c>
      <c r="Y180" t="s">
        <v>2300</v>
      </c>
      <c r="AA180" t="s">
        <v>63</v>
      </c>
      <c r="AD180" t="s">
        <v>63</v>
      </c>
      <c r="AE180" t="s">
        <v>63</v>
      </c>
      <c r="AF180" t="s">
        <v>85</v>
      </c>
      <c r="AG180" t="s">
        <v>63</v>
      </c>
      <c r="AT180" t="s">
        <v>1124</v>
      </c>
      <c r="AU180" t="s">
        <v>1125</v>
      </c>
      <c r="AV180" t="s">
        <v>63</v>
      </c>
      <c r="AW180" t="s">
        <v>1144</v>
      </c>
      <c r="AX180" t="s">
        <v>2268</v>
      </c>
      <c r="AY180" s="320">
        <v>42519</v>
      </c>
      <c r="AZ180" s="320">
        <v>42519</v>
      </c>
      <c r="BA180" t="s">
        <v>1128</v>
      </c>
      <c r="BB180">
        <v>0</v>
      </c>
      <c r="BF180" t="s">
        <v>2301</v>
      </c>
      <c r="BG180" t="s">
        <v>2302</v>
      </c>
      <c r="BH180" t="s">
        <v>1337</v>
      </c>
      <c r="BI180" t="s">
        <v>2055</v>
      </c>
      <c r="BJ180" t="s">
        <v>1133</v>
      </c>
      <c r="BK180">
        <v>23320</v>
      </c>
      <c r="BL180" t="s">
        <v>1135</v>
      </c>
      <c r="BM180">
        <v>6</v>
      </c>
      <c r="BN180" t="s">
        <v>1136</v>
      </c>
      <c r="BO180" t="s">
        <v>1137</v>
      </c>
      <c r="BP180" t="s">
        <v>1138</v>
      </c>
      <c r="BQ180">
        <v>6</v>
      </c>
      <c r="BR180" t="s">
        <v>1136</v>
      </c>
      <c r="BS180" t="s">
        <v>1137</v>
      </c>
      <c r="BT180" t="s">
        <v>1113</v>
      </c>
      <c r="BW180">
        <v>0</v>
      </c>
      <c r="BX180">
        <v>0</v>
      </c>
      <c r="BY180" t="s">
        <v>1128</v>
      </c>
      <c r="BZ180" t="s">
        <v>1128</v>
      </c>
      <c r="CA180" t="s">
        <v>1128</v>
      </c>
      <c r="CB180" t="s">
        <v>1128</v>
      </c>
      <c r="CC180" s="320">
        <v>42894</v>
      </c>
      <c r="CD180" s="320">
        <v>42039</v>
      </c>
      <c r="CE180">
        <v>4</v>
      </c>
      <c r="CG180" t="s">
        <v>63</v>
      </c>
    </row>
    <row r="181" spans="1:88" x14ac:dyDescent="0.25">
      <c r="A181" t="s">
        <v>1481</v>
      </c>
      <c r="B181">
        <v>0</v>
      </c>
      <c r="C181">
        <v>4</v>
      </c>
      <c r="D181" t="s">
        <v>1111</v>
      </c>
      <c r="E181" t="s">
        <v>1112</v>
      </c>
      <c r="F181" t="s">
        <v>1197</v>
      </c>
      <c r="G181" t="s">
        <v>1198</v>
      </c>
      <c r="H181" t="s">
        <v>1295</v>
      </c>
      <c r="I181" t="s">
        <v>1296</v>
      </c>
      <c r="K181" t="s">
        <v>1396</v>
      </c>
      <c r="L181" s="320">
        <v>42233</v>
      </c>
      <c r="M181" t="s">
        <v>1490</v>
      </c>
      <c r="Q181">
        <v>0</v>
      </c>
      <c r="R181">
        <v>91869.33</v>
      </c>
      <c r="S181" t="s">
        <v>1119</v>
      </c>
      <c r="T181" t="s">
        <v>1120</v>
      </c>
      <c r="V181">
        <v>0</v>
      </c>
      <c r="W181" t="s">
        <v>1298</v>
      </c>
      <c r="X181" t="s">
        <v>1299</v>
      </c>
      <c r="Y181" t="s">
        <v>1300</v>
      </c>
      <c r="AA181" t="s">
        <v>63</v>
      </c>
      <c r="AD181" t="s">
        <v>63</v>
      </c>
      <c r="AE181" t="s">
        <v>63</v>
      </c>
      <c r="AF181" t="s">
        <v>85</v>
      </c>
      <c r="AG181" t="s">
        <v>63</v>
      </c>
      <c r="AT181" t="s">
        <v>1124</v>
      </c>
      <c r="AU181" t="s">
        <v>1125</v>
      </c>
      <c r="AV181" t="s">
        <v>63</v>
      </c>
      <c r="AW181" t="s">
        <v>1144</v>
      </c>
      <c r="AX181" t="s">
        <v>1301</v>
      </c>
      <c r="AY181" s="320">
        <v>42277</v>
      </c>
      <c r="AZ181" s="320">
        <v>42277</v>
      </c>
      <c r="BA181" t="s">
        <v>1128</v>
      </c>
      <c r="BB181">
        <v>0</v>
      </c>
      <c r="BC181">
        <v>354128</v>
      </c>
      <c r="BF181" t="s">
        <v>2303</v>
      </c>
      <c r="BG181" t="s">
        <v>1131</v>
      </c>
      <c r="BH181" t="s">
        <v>1131</v>
      </c>
      <c r="BI181" t="s">
        <v>2304</v>
      </c>
      <c r="BJ181" t="s">
        <v>1304</v>
      </c>
      <c r="BK181" t="s">
        <v>2305</v>
      </c>
      <c r="BL181" t="s">
        <v>1135</v>
      </c>
      <c r="BM181">
        <v>6</v>
      </c>
      <c r="BN181" t="s">
        <v>1136</v>
      </c>
      <c r="BO181" t="s">
        <v>1137</v>
      </c>
      <c r="BP181" t="s">
        <v>1138</v>
      </c>
      <c r="BQ181">
        <v>6</v>
      </c>
      <c r="BR181" t="s">
        <v>1136</v>
      </c>
      <c r="BS181" t="s">
        <v>1137</v>
      </c>
      <c r="BT181" t="s">
        <v>1269</v>
      </c>
      <c r="BW181">
        <v>0</v>
      </c>
      <c r="BX181">
        <v>0</v>
      </c>
      <c r="BY181" t="s">
        <v>1128</v>
      </c>
      <c r="BZ181" t="s">
        <v>1128</v>
      </c>
      <c r="CA181" t="s">
        <v>1128</v>
      </c>
      <c r="CB181" t="s">
        <v>1128</v>
      </c>
      <c r="CC181" s="320">
        <v>43007</v>
      </c>
      <c r="CD181" s="320">
        <v>42233</v>
      </c>
      <c r="CE181">
        <v>4</v>
      </c>
      <c r="CG181" t="s">
        <v>63</v>
      </c>
    </row>
    <row r="182" spans="1:88" x14ac:dyDescent="0.25">
      <c r="A182" t="s">
        <v>1294</v>
      </c>
      <c r="B182">
        <v>0</v>
      </c>
      <c r="C182">
        <v>4</v>
      </c>
      <c r="D182" t="s">
        <v>1111</v>
      </c>
      <c r="E182" t="s">
        <v>1112</v>
      </c>
      <c r="F182" t="s">
        <v>1197</v>
      </c>
      <c r="G182" t="s">
        <v>1198</v>
      </c>
      <c r="H182" t="s">
        <v>1295</v>
      </c>
      <c r="I182" t="s">
        <v>1296</v>
      </c>
      <c r="K182" t="s">
        <v>1297</v>
      </c>
      <c r="L182" s="320">
        <v>42644</v>
      </c>
      <c r="M182" t="s">
        <v>1490</v>
      </c>
      <c r="Q182">
        <v>0</v>
      </c>
      <c r="R182">
        <v>102083.26</v>
      </c>
      <c r="S182" t="s">
        <v>1119</v>
      </c>
      <c r="T182" t="s">
        <v>1120</v>
      </c>
      <c r="V182">
        <v>0</v>
      </c>
      <c r="W182" t="s">
        <v>1298</v>
      </c>
      <c r="X182" t="s">
        <v>1299</v>
      </c>
      <c r="Y182" t="s">
        <v>1300</v>
      </c>
      <c r="AA182" t="s">
        <v>63</v>
      </c>
      <c r="AD182" t="s">
        <v>63</v>
      </c>
      <c r="AE182" t="s">
        <v>85</v>
      </c>
      <c r="AF182" t="s">
        <v>85</v>
      </c>
      <c r="AG182" t="s">
        <v>63</v>
      </c>
      <c r="AT182" t="s">
        <v>1124</v>
      </c>
      <c r="AU182" t="s">
        <v>1125</v>
      </c>
      <c r="AV182" t="s">
        <v>63</v>
      </c>
      <c r="AW182" t="s">
        <v>1144</v>
      </c>
      <c r="AX182" t="s">
        <v>1301</v>
      </c>
      <c r="AY182" s="320">
        <v>42674</v>
      </c>
      <c r="AZ182" s="320">
        <v>42674</v>
      </c>
      <c r="BA182" t="s">
        <v>1128</v>
      </c>
      <c r="BB182">
        <v>0</v>
      </c>
      <c r="BC182">
        <v>366132</v>
      </c>
      <c r="BF182" t="s">
        <v>1302</v>
      </c>
      <c r="BG182" t="s">
        <v>1131</v>
      </c>
      <c r="BH182" t="s">
        <v>1131</v>
      </c>
      <c r="BI182" t="s">
        <v>1303</v>
      </c>
      <c r="BJ182" t="s">
        <v>1304</v>
      </c>
      <c r="BK182">
        <v>16802</v>
      </c>
      <c r="BL182" t="s">
        <v>1135</v>
      </c>
      <c r="BM182">
        <v>6</v>
      </c>
      <c r="BN182" t="s">
        <v>1136</v>
      </c>
      <c r="BO182" t="s">
        <v>1137</v>
      </c>
      <c r="BP182" t="s">
        <v>1138</v>
      </c>
      <c r="BQ182">
        <v>6</v>
      </c>
      <c r="BR182" t="s">
        <v>1136</v>
      </c>
      <c r="BS182" t="s">
        <v>1137</v>
      </c>
      <c r="BT182" t="s">
        <v>1139</v>
      </c>
      <c r="BW182">
        <v>0</v>
      </c>
      <c r="BX182">
        <v>0</v>
      </c>
      <c r="BY182" t="s">
        <v>1128</v>
      </c>
      <c r="BZ182" t="s">
        <v>1128</v>
      </c>
      <c r="CA182" t="s">
        <v>1128</v>
      </c>
      <c r="CB182" t="s">
        <v>1128</v>
      </c>
      <c r="CC182" s="320">
        <v>43082</v>
      </c>
      <c r="CD182" s="320">
        <v>42660</v>
      </c>
      <c r="CE182">
        <v>3</v>
      </c>
      <c r="CG182" t="s">
        <v>63</v>
      </c>
    </row>
    <row r="183" spans="1:88" x14ac:dyDescent="0.25">
      <c r="A183" t="s">
        <v>1305</v>
      </c>
      <c r="B183">
        <v>0</v>
      </c>
      <c r="C183">
        <v>1</v>
      </c>
      <c r="D183" t="s">
        <v>1111</v>
      </c>
      <c r="E183" t="s">
        <v>1112</v>
      </c>
      <c r="F183" t="s">
        <v>1197</v>
      </c>
      <c r="G183" t="s">
        <v>1198</v>
      </c>
      <c r="H183" t="s">
        <v>1295</v>
      </c>
      <c r="I183" t="s">
        <v>1296</v>
      </c>
      <c r="K183" t="s">
        <v>1297</v>
      </c>
      <c r="L183" s="320">
        <v>42992</v>
      </c>
      <c r="M183" t="s">
        <v>1118</v>
      </c>
      <c r="Q183">
        <v>0</v>
      </c>
      <c r="R183">
        <v>37340</v>
      </c>
      <c r="S183" t="s">
        <v>1119</v>
      </c>
      <c r="T183" t="s">
        <v>1120</v>
      </c>
      <c r="V183">
        <v>0</v>
      </c>
      <c r="W183" t="s">
        <v>1306</v>
      </c>
      <c r="X183" t="s">
        <v>1307</v>
      </c>
      <c r="Y183" t="s">
        <v>1308</v>
      </c>
      <c r="AA183" t="s">
        <v>63</v>
      </c>
      <c r="AD183" t="s">
        <v>63</v>
      </c>
      <c r="AE183" t="s">
        <v>85</v>
      </c>
      <c r="AF183" t="s">
        <v>85</v>
      </c>
      <c r="AG183" t="s">
        <v>63</v>
      </c>
      <c r="AT183" t="s">
        <v>1124</v>
      </c>
      <c r="AU183" t="s">
        <v>1125</v>
      </c>
      <c r="AV183" t="s">
        <v>63</v>
      </c>
      <c r="AW183" t="s">
        <v>1144</v>
      </c>
      <c r="AX183" t="s">
        <v>1203</v>
      </c>
      <c r="AY183" s="320">
        <v>43190</v>
      </c>
      <c r="AZ183" s="320">
        <v>43190</v>
      </c>
      <c r="BA183" t="s">
        <v>1128</v>
      </c>
      <c r="BB183">
        <v>0</v>
      </c>
      <c r="BF183" t="s">
        <v>1302</v>
      </c>
      <c r="BG183" t="s">
        <v>1131</v>
      </c>
      <c r="BH183" t="s">
        <v>1131</v>
      </c>
      <c r="BI183" t="s">
        <v>1303</v>
      </c>
      <c r="BJ183" t="s">
        <v>1304</v>
      </c>
      <c r="BK183">
        <v>16802</v>
      </c>
      <c r="BL183" t="s">
        <v>1135</v>
      </c>
      <c r="BM183">
        <v>6</v>
      </c>
      <c r="BN183" t="s">
        <v>1136</v>
      </c>
      <c r="BO183" t="s">
        <v>1137</v>
      </c>
      <c r="BP183" t="s">
        <v>1138</v>
      </c>
      <c r="BQ183">
        <v>6</v>
      </c>
      <c r="BR183" t="s">
        <v>1136</v>
      </c>
      <c r="BS183" t="s">
        <v>1137</v>
      </c>
      <c r="BT183" t="s">
        <v>1160</v>
      </c>
      <c r="BW183">
        <v>0</v>
      </c>
      <c r="BX183">
        <v>0</v>
      </c>
      <c r="BY183" t="s">
        <v>1128</v>
      </c>
      <c r="BZ183" t="s">
        <v>1128</v>
      </c>
      <c r="CA183" t="s">
        <v>1128</v>
      </c>
      <c r="CB183" t="s">
        <v>1128</v>
      </c>
      <c r="CC183" s="320">
        <v>43069</v>
      </c>
      <c r="CD183" s="320">
        <v>42992</v>
      </c>
      <c r="CE183">
        <v>1</v>
      </c>
      <c r="CG183" t="s">
        <v>63</v>
      </c>
      <c r="CI183" t="s">
        <v>63</v>
      </c>
      <c r="CJ183" t="s">
        <v>63</v>
      </c>
    </row>
    <row r="184" spans="1:88" x14ac:dyDescent="0.25">
      <c r="A184" t="s">
        <v>2306</v>
      </c>
      <c r="B184">
        <v>0</v>
      </c>
      <c r="C184">
        <v>1</v>
      </c>
      <c r="D184" t="s">
        <v>1111</v>
      </c>
      <c r="E184" t="s">
        <v>1112</v>
      </c>
      <c r="F184" t="s">
        <v>1269</v>
      </c>
      <c r="G184" t="s">
        <v>1808</v>
      </c>
      <c r="H184" t="s">
        <v>1310</v>
      </c>
      <c r="I184" t="s">
        <v>1311</v>
      </c>
      <c r="K184" t="s">
        <v>1173</v>
      </c>
      <c r="L184" s="320">
        <v>42277</v>
      </c>
      <c r="M184" t="s">
        <v>1490</v>
      </c>
      <c r="Q184">
        <v>0</v>
      </c>
      <c r="R184">
        <v>156579.56</v>
      </c>
      <c r="S184" t="s">
        <v>1119</v>
      </c>
      <c r="T184" t="s">
        <v>1120</v>
      </c>
      <c r="V184">
        <v>0</v>
      </c>
      <c r="W184" t="s">
        <v>1312</v>
      </c>
      <c r="X184" t="s">
        <v>1313</v>
      </c>
      <c r="Y184" t="s">
        <v>1314</v>
      </c>
      <c r="AA184" t="s">
        <v>63</v>
      </c>
      <c r="AD184" t="s">
        <v>63</v>
      </c>
      <c r="AE184" t="s">
        <v>63</v>
      </c>
      <c r="AF184" t="s">
        <v>85</v>
      </c>
      <c r="AG184" t="s">
        <v>63</v>
      </c>
      <c r="AT184" t="s">
        <v>1124</v>
      </c>
      <c r="AU184" t="s">
        <v>141</v>
      </c>
      <c r="AV184" t="s">
        <v>63</v>
      </c>
      <c r="AW184" t="s">
        <v>1144</v>
      </c>
      <c r="AX184" t="s">
        <v>2089</v>
      </c>
      <c r="AY184" s="320">
        <v>42643</v>
      </c>
      <c r="AZ184" s="320">
        <v>42643</v>
      </c>
      <c r="BA184" t="s">
        <v>1128</v>
      </c>
      <c r="BB184">
        <v>0</v>
      </c>
      <c r="BC184">
        <v>357444</v>
      </c>
      <c r="BF184" t="s">
        <v>1315</v>
      </c>
      <c r="BG184" t="s">
        <v>1131</v>
      </c>
      <c r="BH184" t="s">
        <v>1131</v>
      </c>
      <c r="BI184" t="s">
        <v>1316</v>
      </c>
      <c r="BJ184" t="s">
        <v>1133</v>
      </c>
      <c r="BK184">
        <v>23606</v>
      </c>
      <c r="BL184" t="s">
        <v>1135</v>
      </c>
      <c r="BM184">
        <v>6</v>
      </c>
      <c r="BN184" t="s">
        <v>1136</v>
      </c>
      <c r="BO184" t="s">
        <v>1137</v>
      </c>
      <c r="BP184" t="s">
        <v>1138</v>
      </c>
      <c r="BQ184">
        <v>6</v>
      </c>
      <c r="BR184" t="s">
        <v>1136</v>
      </c>
      <c r="BS184" t="s">
        <v>1137</v>
      </c>
      <c r="BT184" t="s">
        <v>1269</v>
      </c>
      <c r="BW184">
        <v>0</v>
      </c>
      <c r="BX184">
        <v>0</v>
      </c>
      <c r="BY184" t="s">
        <v>1128</v>
      </c>
      <c r="BZ184" t="s">
        <v>1128</v>
      </c>
      <c r="CA184" t="s">
        <v>1128</v>
      </c>
      <c r="CB184" t="s">
        <v>1128</v>
      </c>
      <c r="CC184" s="320">
        <v>42788</v>
      </c>
      <c r="CD184" s="320">
        <v>42277</v>
      </c>
      <c r="CG184" t="s">
        <v>63</v>
      </c>
    </row>
    <row r="185" spans="1:88" x14ac:dyDescent="0.25">
      <c r="A185" t="s">
        <v>1309</v>
      </c>
      <c r="B185">
        <v>0</v>
      </c>
      <c r="C185">
        <v>5</v>
      </c>
      <c r="D185" t="s">
        <v>1111</v>
      </c>
      <c r="E185" t="s">
        <v>1112</v>
      </c>
      <c r="F185" t="s">
        <v>1197</v>
      </c>
      <c r="G185" t="s">
        <v>1198</v>
      </c>
      <c r="H185" t="s">
        <v>1310</v>
      </c>
      <c r="I185" t="s">
        <v>1311</v>
      </c>
      <c r="K185" t="s">
        <v>1173</v>
      </c>
      <c r="L185" s="320">
        <v>42644</v>
      </c>
      <c r="M185" t="s">
        <v>1490</v>
      </c>
      <c r="Q185">
        <v>0</v>
      </c>
      <c r="R185">
        <v>159998.26999999999</v>
      </c>
      <c r="S185" t="s">
        <v>1119</v>
      </c>
      <c r="T185" t="s">
        <v>1120</v>
      </c>
      <c r="V185">
        <v>0</v>
      </c>
      <c r="W185" t="s">
        <v>1312</v>
      </c>
      <c r="X185" t="s">
        <v>1313</v>
      </c>
      <c r="Y185" t="s">
        <v>1314</v>
      </c>
      <c r="AA185" t="s">
        <v>63</v>
      </c>
      <c r="AD185" t="s">
        <v>63</v>
      </c>
      <c r="AE185" t="s">
        <v>85</v>
      </c>
      <c r="AF185" t="s">
        <v>85</v>
      </c>
      <c r="AG185" t="s">
        <v>63</v>
      </c>
      <c r="AT185" t="s">
        <v>1124</v>
      </c>
      <c r="AU185" t="s">
        <v>141</v>
      </c>
      <c r="AV185" t="s">
        <v>63</v>
      </c>
      <c r="AW185" t="s">
        <v>1144</v>
      </c>
      <c r="AX185" t="s">
        <v>1203</v>
      </c>
      <c r="AY185" s="320">
        <v>42825</v>
      </c>
      <c r="AZ185" s="320">
        <v>42825</v>
      </c>
      <c r="BA185" t="s">
        <v>1128</v>
      </c>
      <c r="BB185">
        <v>0</v>
      </c>
      <c r="BC185">
        <v>364968</v>
      </c>
      <c r="BF185" t="s">
        <v>1315</v>
      </c>
      <c r="BG185" t="s">
        <v>1131</v>
      </c>
      <c r="BH185" t="s">
        <v>1131</v>
      </c>
      <c r="BI185" t="s">
        <v>1316</v>
      </c>
      <c r="BJ185" t="s">
        <v>1133</v>
      </c>
      <c r="BK185">
        <v>23606</v>
      </c>
      <c r="BL185" t="s">
        <v>1135</v>
      </c>
      <c r="BM185">
        <v>6</v>
      </c>
      <c r="BN185" t="s">
        <v>1136</v>
      </c>
      <c r="BO185" t="s">
        <v>1137</v>
      </c>
      <c r="BP185" t="s">
        <v>1138</v>
      </c>
      <c r="BQ185">
        <v>6</v>
      </c>
      <c r="BR185" t="s">
        <v>1136</v>
      </c>
      <c r="BS185" t="s">
        <v>1137</v>
      </c>
      <c r="BT185" t="s">
        <v>1139</v>
      </c>
      <c r="BW185">
        <v>0</v>
      </c>
      <c r="BX185">
        <v>0</v>
      </c>
      <c r="BY185" t="s">
        <v>1128</v>
      </c>
      <c r="BZ185" t="s">
        <v>1128</v>
      </c>
      <c r="CA185" t="s">
        <v>1128</v>
      </c>
      <c r="CB185" t="s">
        <v>1128</v>
      </c>
      <c r="CC185" s="320">
        <v>43119</v>
      </c>
      <c r="CD185" s="320">
        <v>42573</v>
      </c>
      <c r="CE185">
        <v>4</v>
      </c>
      <c r="CG185" t="s">
        <v>63</v>
      </c>
    </row>
    <row r="186" spans="1:88" x14ac:dyDescent="0.25">
      <c r="A186" t="s">
        <v>1317</v>
      </c>
      <c r="B186">
        <v>0</v>
      </c>
      <c r="C186">
        <v>1</v>
      </c>
      <c r="D186" t="s">
        <v>1111</v>
      </c>
      <c r="E186" t="s">
        <v>1112</v>
      </c>
      <c r="F186" t="s">
        <v>1197</v>
      </c>
      <c r="G186" t="s">
        <v>1198</v>
      </c>
      <c r="H186" t="s">
        <v>1310</v>
      </c>
      <c r="I186" t="s">
        <v>1311</v>
      </c>
      <c r="K186" t="s">
        <v>1173</v>
      </c>
      <c r="L186" s="320">
        <v>42991</v>
      </c>
      <c r="M186" t="s">
        <v>1118</v>
      </c>
      <c r="Q186">
        <v>0</v>
      </c>
      <c r="R186">
        <v>147590.25</v>
      </c>
      <c r="S186" t="s">
        <v>1119</v>
      </c>
      <c r="T186" t="s">
        <v>1120</v>
      </c>
      <c r="V186">
        <v>0</v>
      </c>
      <c r="W186" t="s">
        <v>1312</v>
      </c>
      <c r="X186" t="s">
        <v>1313</v>
      </c>
      <c r="Y186" t="s">
        <v>1314</v>
      </c>
      <c r="AA186" t="s">
        <v>63</v>
      </c>
      <c r="AD186" t="s">
        <v>63</v>
      </c>
      <c r="AE186" t="s">
        <v>85</v>
      </c>
      <c r="AF186" t="s">
        <v>85</v>
      </c>
      <c r="AG186" t="s">
        <v>63</v>
      </c>
      <c r="AT186" t="s">
        <v>1124</v>
      </c>
      <c r="AU186" t="s">
        <v>141</v>
      </c>
      <c r="AV186" t="s">
        <v>63</v>
      </c>
      <c r="AW186" t="s">
        <v>1144</v>
      </c>
      <c r="AX186" t="s">
        <v>1203</v>
      </c>
      <c r="AY186" s="320">
        <v>43131</v>
      </c>
      <c r="AZ186" s="320">
        <v>43131</v>
      </c>
      <c r="BA186" t="s">
        <v>1128</v>
      </c>
      <c r="BB186">
        <v>0</v>
      </c>
      <c r="BF186" t="s">
        <v>1315</v>
      </c>
      <c r="BG186" t="s">
        <v>1131</v>
      </c>
      <c r="BH186" t="s">
        <v>1131</v>
      </c>
      <c r="BI186" t="s">
        <v>1316</v>
      </c>
      <c r="BJ186" t="s">
        <v>1133</v>
      </c>
      <c r="BK186">
        <v>23606</v>
      </c>
      <c r="BL186" t="s">
        <v>1135</v>
      </c>
      <c r="BM186">
        <v>6</v>
      </c>
      <c r="BN186" t="s">
        <v>1136</v>
      </c>
      <c r="BO186" t="s">
        <v>1137</v>
      </c>
      <c r="BP186" t="s">
        <v>1138</v>
      </c>
      <c r="BQ186">
        <v>6</v>
      </c>
      <c r="BR186" t="s">
        <v>1136</v>
      </c>
      <c r="BS186" t="s">
        <v>1137</v>
      </c>
      <c r="BT186" t="s">
        <v>1160</v>
      </c>
      <c r="BW186">
        <v>0</v>
      </c>
      <c r="BX186">
        <v>0</v>
      </c>
      <c r="BY186" t="s">
        <v>1128</v>
      </c>
      <c r="BZ186" t="s">
        <v>1128</v>
      </c>
      <c r="CA186" t="s">
        <v>1128</v>
      </c>
      <c r="CB186" t="s">
        <v>1128</v>
      </c>
      <c r="CC186" s="320">
        <v>43126</v>
      </c>
      <c r="CD186" s="320">
        <v>42991</v>
      </c>
      <c r="CE186">
        <v>1</v>
      </c>
      <c r="CG186" t="s">
        <v>63</v>
      </c>
      <c r="CI186" t="s">
        <v>63</v>
      </c>
      <c r="CJ186" t="s">
        <v>63</v>
      </c>
    </row>
    <row r="187" spans="1:88" x14ac:dyDescent="0.25">
      <c r="A187" t="s">
        <v>2307</v>
      </c>
      <c r="B187">
        <v>0</v>
      </c>
      <c r="C187">
        <v>4</v>
      </c>
      <c r="D187" t="s">
        <v>1111</v>
      </c>
      <c r="E187" t="s">
        <v>1112</v>
      </c>
      <c r="F187" t="s">
        <v>1428</v>
      </c>
      <c r="G187" t="s">
        <v>1429</v>
      </c>
      <c r="H187" t="s">
        <v>2308</v>
      </c>
      <c r="I187" t="s">
        <v>2309</v>
      </c>
      <c r="K187" t="s">
        <v>1164</v>
      </c>
      <c r="L187" s="320">
        <v>42319</v>
      </c>
      <c r="M187" t="s">
        <v>1490</v>
      </c>
      <c r="Q187">
        <v>0</v>
      </c>
      <c r="R187">
        <v>408440</v>
      </c>
      <c r="S187" t="s">
        <v>1947</v>
      </c>
      <c r="T187" t="s">
        <v>1120</v>
      </c>
      <c r="V187">
        <v>0</v>
      </c>
      <c r="W187" t="s">
        <v>1150</v>
      </c>
      <c r="X187" t="s">
        <v>2164</v>
      </c>
      <c r="Y187" t="s">
        <v>2310</v>
      </c>
      <c r="AA187" t="s">
        <v>63</v>
      </c>
      <c r="AD187" t="s">
        <v>63</v>
      </c>
      <c r="AE187" t="s">
        <v>63</v>
      </c>
      <c r="AF187" t="s">
        <v>85</v>
      </c>
      <c r="AG187" t="s">
        <v>63</v>
      </c>
      <c r="AT187" t="s">
        <v>1124</v>
      </c>
      <c r="AU187" t="s">
        <v>1494</v>
      </c>
      <c r="AV187" t="s">
        <v>63</v>
      </c>
      <c r="AW187" t="s">
        <v>1144</v>
      </c>
      <c r="AX187" t="s">
        <v>2311</v>
      </c>
      <c r="AY187" s="320">
        <v>42459</v>
      </c>
      <c r="AZ187" s="320">
        <v>42459</v>
      </c>
      <c r="BA187" t="s">
        <v>1128</v>
      </c>
      <c r="BB187">
        <v>0</v>
      </c>
      <c r="BC187">
        <v>352491</v>
      </c>
      <c r="BF187" t="s">
        <v>2312</v>
      </c>
      <c r="BG187" t="s">
        <v>2313</v>
      </c>
      <c r="BH187" t="s">
        <v>1131</v>
      </c>
      <c r="BI187" t="s">
        <v>1496</v>
      </c>
      <c r="BJ187" t="s">
        <v>1133</v>
      </c>
      <c r="BK187">
        <v>23455</v>
      </c>
      <c r="BL187" t="s">
        <v>1135</v>
      </c>
      <c r="BM187">
        <v>6</v>
      </c>
      <c r="BN187" t="s">
        <v>1136</v>
      </c>
      <c r="BO187" t="s">
        <v>1137</v>
      </c>
      <c r="BP187" t="s">
        <v>1138</v>
      </c>
      <c r="BQ187">
        <v>6</v>
      </c>
      <c r="BR187" t="s">
        <v>1136</v>
      </c>
      <c r="BS187" t="s">
        <v>1137</v>
      </c>
      <c r="BT187" t="s">
        <v>1269</v>
      </c>
      <c r="BW187">
        <v>0</v>
      </c>
      <c r="BX187">
        <v>0</v>
      </c>
      <c r="BY187" t="s">
        <v>1128</v>
      </c>
      <c r="BZ187" t="s">
        <v>1128</v>
      </c>
      <c r="CA187" t="s">
        <v>1128</v>
      </c>
      <c r="CB187" t="s">
        <v>1128</v>
      </c>
      <c r="CC187" s="320">
        <v>42858</v>
      </c>
      <c r="CD187" s="320">
        <v>42319</v>
      </c>
      <c r="CE187">
        <v>3</v>
      </c>
      <c r="CG187" t="s">
        <v>63</v>
      </c>
    </row>
    <row r="188" spans="1:88" x14ac:dyDescent="0.25">
      <c r="A188" t="s">
        <v>1482</v>
      </c>
      <c r="B188">
        <v>0</v>
      </c>
      <c r="C188">
        <v>5</v>
      </c>
      <c r="D188" t="s">
        <v>1111</v>
      </c>
      <c r="E188" t="s">
        <v>1112</v>
      </c>
      <c r="F188" t="s">
        <v>1113</v>
      </c>
      <c r="G188" t="s">
        <v>1114</v>
      </c>
      <c r="H188" t="s">
        <v>1271</v>
      </c>
      <c r="I188" t="s">
        <v>1272</v>
      </c>
      <c r="K188" t="s">
        <v>1173</v>
      </c>
      <c r="L188" s="320">
        <v>42305</v>
      </c>
      <c r="M188" t="s">
        <v>1490</v>
      </c>
      <c r="Q188">
        <v>0</v>
      </c>
      <c r="R188">
        <v>1194986.25</v>
      </c>
      <c r="S188" t="s">
        <v>1119</v>
      </c>
      <c r="T188" t="s">
        <v>1120</v>
      </c>
      <c r="V188">
        <v>0</v>
      </c>
      <c r="W188" t="s">
        <v>1273</v>
      </c>
      <c r="X188" t="s">
        <v>1274</v>
      </c>
      <c r="Y188" t="s">
        <v>1275</v>
      </c>
      <c r="Z188" t="s">
        <v>1276</v>
      </c>
      <c r="AA188" t="s">
        <v>63</v>
      </c>
      <c r="AD188" t="s">
        <v>63</v>
      </c>
      <c r="AE188" t="s">
        <v>63</v>
      </c>
      <c r="AF188" t="s">
        <v>85</v>
      </c>
      <c r="AG188" t="s">
        <v>63</v>
      </c>
      <c r="AT188" t="s">
        <v>1124</v>
      </c>
      <c r="AU188" t="s">
        <v>1125</v>
      </c>
      <c r="AV188" t="s">
        <v>63</v>
      </c>
      <c r="AW188" t="s">
        <v>1144</v>
      </c>
      <c r="AX188" t="s">
        <v>2314</v>
      </c>
      <c r="AY188" s="320">
        <v>42642</v>
      </c>
      <c r="AZ188" s="320">
        <v>42642</v>
      </c>
      <c r="BA188" t="s">
        <v>1128</v>
      </c>
      <c r="BB188">
        <v>0</v>
      </c>
      <c r="BC188">
        <v>358059</v>
      </c>
      <c r="BF188" t="s">
        <v>1278</v>
      </c>
      <c r="BG188" t="s">
        <v>1279</v>
      </c>
      <c r="BH188" t="s">
        <v>1131</v>
      </c>
      <c r="BI188" t="s">
        <v>1280</v>
      </c>
      <c r="BJ188" t="s">
        <v>1281</v>
      </c>
      <c r="BK188">
        <v>43204</v>
      </c>
      <c r="BL188" t="s">
        <v>1135</v>
      </c>
      <c r="BM188">
        <v>6</v>
      </c>
      <c r="BN188" t="s">
        <v>1136</v>
      </c>
      <c r="BO188" t="s">
        <v>1137</v>
      </c>
      <c r="BP188" t="s">
        <v>1138</v>
      </c>
      <c r="BQ188">
        <v>6</v>
      </c>
      <c r="BR188" t="s">
        <v>1136</v>
      </c>
      <c r="BS188" t="s">
        <v>1137</v>
      </c>
      <c r="BT188" t="s">
        <v>1113</v>
      </c>
      <c r="BW188">
        <v>0</v>
      </c>
      <c r="BX188">
        <v>0</v>
      </c>
      <c r="BY188" t="s">
        <v>1128</v>
      </c>
      <c r="BZ188" t="s">
        <v>1128</v>
      </c>
      <c r="CA188" t="s">
        <v>1128</v>
      </c>
      <c r="CB188" t="s">
        <v>1128</v>
      </c>
      <c r="CC188" s="320">
        <v>42949</v>
      </c>
      <c r="CD188" s="320">
        <v>42305</v>
      </c>
      <c r="CE188">
        <v>4</v>
      </c>
      <c r="CG188" t="s">
        <v>63</v>
      </c>
    </row>
    <row r="189" spans="1:88" x14ac:dyDescent="0.25">
      <c r="A189" t="s">
        <v>1318</v>
      </c>
      <c r="B189">
        <v>0</v>
      </c>
      <c r="C189">
        <v>4</v>
      </c>
      <c r="D189" t="s">
        <v>1111</v>
      </c>
      <c r="E189" t="s">
        <v>1112</v>
      </c>
      <c r="F189" t="s">
        <v>1246</v>
      </c>
      <c r="G189" t="s">
        <v>1247</v>
      </c>
      <c r="H189" t="s">
        <v>1319</v>
      </c>
      <c r="I189" t="s">
        <v>1320</v>
      </c>
      <c r="K189" t="s">
        <v>1164</v>
      </c>
      <c r="L189" s="320">
        <v>42361</v>
      </c>
      <c r="M189" t="s">
        <v>1118</v>
      </c>
      <c r="Q189">
        <v>0</v>
      </c>
      <c r="R189">
        <v>623633.99</v>
      </c>
      <c r="S189" t="s">
        <v>1119</v>
      </c>
      <c r="T189" t="s">
        <v>1120</v>
      </c>
      <c r="V189">
        <v>0</v>
      </c>
      <c r="W189" t="s">
        <v>1321</v>
      </c>
      <c r="X189" t="s">
        <v>1322</v>
      </c>
      <c r="Y189" t="s">
        <v>1323</v>
      </c>
      <c r="Z189" t="s">
        <v>1324</v>
      </c>
      <c r="AA189" t="s">
        <v>63</v>
      </c>
      <c r="AD189" t="s">
        <v>63</v>
      </c>
      <c r="AE189" t="s">
        <v>85</v>
      </c>
      <c r="AF189" t="s">
        <v>85</v>
      </c>
      <c r="AG189" t="s">
        <v>63</v>
      </c>
      <c r="AT189" t="s">
        <v>1124</v>
      </c>
      <c r="AU189" t="s">
        <v>1241</v>
      </c>
      <c r="AV189" t="s">
        <v>63</v>
      </c>
      <c r="AW189" t="s">
        <v>1144</v>
      </c>
      <c r="AX189" t="s">
        <v>1325</v>
      </c>
      <c r="AY189" s="320">
        <v>42786</v>
      </c>
      <c r="AZ189" s="320">
        <v>42786</v>
      </c>
      <c r="BA189" t="s">
        <v>1128</v>
      </c>
      <c r="BB189">
        <v>0</v>
      </c>
      <c r="BF189" t="s">
        <v>1326</v>
      </c>
      <c r="BG189" t="s">
        <v>1131</v>
      </c>
      <c r="BH189" t="s">
        <v>1131</v>
      </c>
      <c r="BI189" t="s">
        <v>1327</v>
      </c>
      <c r="BJ189" t="s">
        <v>1328</v>
      </c>
      <c r="BK189">
        <v>1501</v>
      </c>
      <c r="BL189" t="s">
        <v>1135</v>
      </c>
      <c r="BM189">
        <v>6</v>
      </c>
      <c r="BN189" t="s">
        <v>1136</v>
      </c>
      <c r="BO189" t="s">
        <v>1137</v>
      </c>
      <c r="BP189" t="s">
        <v>1138</v>
      </c>
      <c r="BQ189">
        <v>6</v>
      </c>
      <c r="BR189" t="s">
        <v>1136</v>
      </c>
      <c r="BS189" t="s">
        <v>1137</v>
      </c>
      <c r="BT189" t="s">
        <v>1246</v>
      </c>
      <c r="BW189">
        <v>0</v>
      </c>
      <c r="BX189">
        <v>0</v>
      </c>
      <c r="BY189" t="s">
        <v>1128</v>
      </c>
      <c r="BZ189" t="s">
        <v>1128</v>
      </c>
      <c r="CA189" t="s">
        <v>1128</v>
      </c>
      <c r="CB189" t="s">
        <v>1128</v>
      </c>
      <c r="CC189" s="320">
        <v>43018</v>
      </c>
      <c r="CD189" s="320">
        <v>42361</v>
      </c>
      <c r="CE189">
        <v>4</v>
      </c>
      <c r="CG189" t="s">
        <v>63</v>
      </c>
    </row>
    <row r="190" spans="1:88" x14ac:dyDescent="0.25">
      <c r="A190" t="s">
        <v>1329</v>
      </c>
      <c r="B190">
        <v>0</v>
      </c>
      <c r="C190">
        <v>4</v>
      </c>
      <c r="D190" t="s">
        <v>1111</v>
      </c>
      <c r="E190" t="s">
        <v>1112</v>
      </c>
      <c r="F190" t="s">
        <v>1246</v>
      </c>
      <c r="G190" t="s">
        <v>1247</v>
      </c>
      <c r="H190" t="s">
        <v>1330</v>
      </c>
      <c r="I190" t="s">
        <v>1331</v>
      </c>
      <c r="K190" t="s">
        <v>1173</v>
      </c>
      <c r="L190" s="320">
        <v>42376</v>
      </c>
      <c r="M190" t="s">
        <v>1118</v>
      </c>
      <c r="Q190">
        <v>0</v>
      </c>
      <c r="R190">
        <v>1490000</v>
      </c>
      <c r="S190" t="s">
        <v>1119</v>
      </c>
      <c r="T190" t="s">
        <v>1120</v>
      </c>
      <c r="V190">
        <v>0</v>
      </c>
      <c r="W190" t="s">
        <v>1332</v>
      </c>
      <c r="X190" t="s">
        <v>1333</v>
      </c>
      <c r="Y190" t="s">
        <v>1334</v>
      </c>
      <c r="Z190" t="s">
        <v>1335</v>
      </c>
      <c r="AA190" t="s">
        <v>63</v>
      </c>
      <c r="AD190" t="s">
        <v>63</v>
      </c>
      <c r="AE190" t="s">
        <v>85</v>
      </c>
      <c r="AF190" t="s">
        <v>85</v>
      </c>
      <c r="AG190" t="s">
        <v>63</v>
      </c>
      <c r="AT190" t="s">
        <v>1124</v>
      </c>
      <c r="AU190" t="s">
        <v>1125</v>
      </c>
      <c r="AV190" t="s">
        <v>63</v>
      </c>
      <c r="AW190" t="s">
        <v>1144</v>
      </c>
      <c r="AX190" t="s">
        <v>1325</v>
      </c>
      <c r="AY190" s="320">
        <v>42786</v>
      </c>
      <c r="AZ190" s="320">
        <v>42786</v>
      </c>
      <c r="BA190" t="s">
        <v>1128</v>
      </c>
      <c r="BB190">
        <v>0</v>
      </c>
      <c r="BF190" t="s">
        <v>1336</v>
      </c>
      <c r="BG190" t="s">
        <v>1337</v>
      </c>
      <c r="BH190" t="s">
        <v>1131</v>
      </c>
      <c r="BI190" t="s">
        <v>1338</v>
      </c>
      <c r="BJ190" t="s">
        <v>1339</v>
      </c>
      <c r="BK190">
        <v>5495</v>
      </c>
      <c r="BL190" t="s">
        <v>1135</v>
      </c>
      <c r="BM190">
        <v>6</v>
      </c>
      <c r="BN190" t="s">
        <v>1136</v>
      </c>
      <c r="BO190" t="s">
        <v>1137</v>
      </c>
      <c r="BP190" t="s">
        <v>1138</v>
      </c>
      <c r="BQ190">
        <v>6</v>
      </c>
      <c r="BR190" t="s">
        <v>1136</v>
      </c>
      <c r="BS190" t="s">
        <v>1137</v>
      </c>
      <c r="BT190" t="s">
        <v>1246</v>
      </c>
      <c r="BW190">
        <v>0</v>
      </c>
      <c r="BX190">
        <v>0</v>
      </c>
      <c r="BY190" t="s">
        <v>1128</v>
      </c>
      <c r="BZ190" t="s">
        <v>1128</v>
      </c>
      <c r="CA190" t="s">
        <v>1128</v>
      </c>
      <c r="CB190" t="s">
        <v>1128</v>
      </c>
      <c r="CC190" s="320">
        <v>43018</v>
      </c>
      <c r="CD190" s="320">
        <v>42376</v>
      </c>
      <c r="CE190">
        <v>4</v>
      </c>
      <c r="CG190" t="s">
        <v>63</v>
      </c>
    </row>
    <row r="191" spans="1:88" x14ac:dyDescent="0.25">
      <c r="A191" t="s">
        <v>1340</v>
      </c>
      <c r="B191">
        <v>0</v>
      </c>
      <c r="C191">
        <v>4</v>
      </c>
      <c r="D191" t="s">
        <v>1111</v>
      </c>
      <c r="E191" t="s">
        <v>1112</v>
      </c>
      <c r="F191" t="s">
        <v>1246</v>
      </c>
      <c r="G191" t="s">
        <v>1247</v>
      </c>
      <c r="H191" t="s">
        <v>1248</v>
      </c>
      <c r="I191" t="s">
        <v>1249</v>
      </c>
      <c r="K191" t="s">
        <v>1341</v>
      </c>
      <c r="L191" s="320">
        <v>42605</v>
      </c>
      <c r="M191" t="s">
        <v>1118</v>
      </c>
      <c r="Q191">
        <v>0</v>
      </c>
      <c r="R191">
        <v>4993377</v>
      </c>
      <c r="S191" t="s">
        <v>1119</v>
      </c>
      <c r="T191" t="s">
        <v>1120</v>
      </c>
      <c r="V191">
        <v>0</v>
      </c>
      <c r="W191" t="s">
        <v>1342</v>
      </c>
      <c r="X191" t="s">
        <v>1343</v>
      </c>
      <c r="Y191" t="s">
        <v>1344</v>
      </c>
      <c r="Z191" t="s">
        <v>1345</v>
      </c>
      <c r="AA191" t="s">
        <v>63</v>
      </c>
      <c r="AD191" t="s">
        <v>63</v>
      </c>
      <c r="AE191" t="s">
        <v>85</v>
      </c>
      <c r="AF191" t="s">
        <v>85</v>
      </c>
      <c r="AG191" t="s">
        <v>63</v>
      </c>
      <c r="AT191" t="s">
        <v>1124</v>
      </c>
      <c r="AU191" t="s">
        <v>1125</v>
      </c>
      <c r="AV191" t="s">
        <v>63</v>
      </c>
      <c r="AW191" t="s">
        <v>1144</v>
      </c>
      <c r="AX191" t="s">
        <v>1346</v>
      </c>
      <c r="AY191" s="320">
        <v>43738</v>
      </c>
      <c r="AZ191" s="320">
        <v>43738</v>
      </c>
      <c r="BA191" t="s">
        <v>1128</v>
      </c>
      <c r="BB191">
        <v>0</v>
      </c>
      <c r="BC191">
        <v>358089</v>
      </c>
      <c r="BF191" t="s">
        <v>1347</v>
      </c>
      <c r="BG191" t="s">
        <v>1348</v>
      </c>
      <c r="BH191" t="s">
        <v>1131</v>
      </c>
      <c r="BI191" t="s">
        <v>1349</v>
      </c>
      <c r="BJ191" t="s">
        <v>1258</v>
      </c>
      <c r="BK191">
        <v>77024</v>
      </c>
      <c r="BL191" t="s">
        <v>1135</v>
      </c>
      <c r="BM191">
        <v>6</v>
      </c>
      <c r="BN191" t="s">
        <v>1136</v>
      </c>
      <c r="BO191" t="s">
        <v>1137</v>
      </c>
      <c r="BP191" t="s">
        <v>1138</v>
      </c>
      <c r="BQ191">
        <v>6</v>
      </c>
      <c r="BR191" t="s">
        <v>1136</v>
      </c>
      <c r="BS191" t="s">
        <v>1137</v>
      </c>
      <c r="BT191" t="s">
        <v>1246</v>
      </c>
      <c r="BW191">
        <v>0</v>
      </c>
      <c r="BX191">
        <v>0</v>
      </c>
      <c r="BY191" t="s">
        <v>1128</v>
      </c>
      <c r="BZ191" t="s">
        <v>1128</v>
      </c>
      <c r="CA191" t="s">
        <v>1128</v>
      </c>
      <c r="CB191" t="s">
        <v>1128</v>
      </c>
      <c r="CC191" s="320">
        <v>43167</v>
      </c>
      <c r="CD191" s="320">
        <v>42605</v>
      </c>
      <c r="CE191">
        <v>4</v>
      </c>
      <c r="CG191" t="s">
        <v>63</v>
      </c>
    </row>
    <row r="192" spans="1:88" x14ac:dyDescent="0.25">
      <c r="A192" t="s">
        <v>1484</v>
      </c>
      <c r="B192">
        <v>0</v>
      </c>
      <c r="C192">
        <v>28</v>
      </c>
      <c r="D192" t="s">
        <v>1111</v>
      </c>
      <c r="E192" t="s">
        <v>1112</v>
      </c>
      <c r="F192" t="s">
        <v>1428</v>
      </c>
      <c r="G192" t="s">
        <v>1429</v>
      </c>
      <c r="H192" t="s">
        <v>1996</v>
      </c>
      <c r="I192" t="s">
        <v>1997</v>
      </c>
      <c r="K192" t="s">
        <v>1164</v>
      </c>
      <c r="L192" s="320">
        <v>42508</v>
      </c>
      <c r="M192" t="s">
        <v>1490</v>
      </c>
      <c r="Q192">
        <v>0</v>
      </c>
      <c r="R192">
        <v>3773008.77</v>
      </c>
      <c r="S192" t="s">
        <v>2315</v>
      </c>
      <c r="T192" t="s">
        <v>1120</v>
      </c>
      <c r="V192">
        <v>0</v>
      </c>
      <c r="W192" t="s">
        <v>2316</v>
      </c>
      <c r="Y192" t="s">
        <v>1999</v>
      </c>
      <c r="AA192" t="s">
        <v>63</v>
      </c>
      <c r="AD192" t="s">
        <v>63</v>
      </c>
      <c r="AE192" t="s">
        <v>63</v>
      </c>
      <c r="AF192" t="s">
        <v>85</v>
      </c>
      <c r="AG192" t="s">
        <v>63</v>
      </c>
      <c r="AT192" t="s">
        <v>1124</v>
      </c>
      <c r="AU192" t="s">
        <v>1125</v>
      </c>
      <c r="AV192" t="s">
        <v>63</v>
      </c>
      <c r="AW192" t="s">
        <v>1144</v>
      </c>
      <c r="AX192" t="s">
        <v>2317</v>
      </c>
      <c r="AY192" s="320">
        <v>42838</v>
      </c>
      <c r="AZ192" s="320">
        <v>42838</v>
      </c>
      <c r="BA192" t="s">
        <v>1128</v>
      </c>
      <c r="BB192">
        <v>0</v>
      </c>
      <c r="BF192" t="s">
        <v>2000</v>
      </c>
      <c r="BG192" t="s">
        <v>2001</v>
      </c>
      <c r="BH192" t="s">
        <v>1131</v>
      </c>
      <c r="BI192" t="s">
        <v>1316</v>
      </c>
      <c r="BJ192" t="s">
        <v>1133</v>
      </c>
      <c r="BK192" t="s">
        <v>2002</v>
      </c>
      <c r="BL192" t="s">
        <v>1135</v>
      </c>
      <c r="BM192">
        <v>6</v>
      </c>
      <c r="BN192" t="s">
        <v>1136</v>
      </c>
      <c r="BO192" t="s">
        <v>1137</v>
      </c>
      <c r="BP192" t="s">
        <v>1138</v>
      </c>
      <c r="BQ192">
        <v>6</v>
      </c>
      <c r="BR192" t="s">
        <v>1136</v>
      </c>
      <c r="BS192" t="s">
        <v>1137</v>
      </c>
      <c r="BT192" t="s">
        <v>1428</v>
      </c>
      <c r="BW192">
        <v>0</v>
      </c>
      <c r="BX192">
        <v>0</v>
      </c>
      <c r="BY192" t="s">
        <v>1128</v>
      </c>
      <c r="BZ192" t="s">
        <v>1128</v>
      </c>
      <c r="CA192" t="s">
        <v>1128</v>
      </c>
      <c r="CB192" t="s">
        <v>1128</v>
      </c>
      <c r="CC192" s="320">
        <v>43031</v>
      </c>
      <c r="CD192" s="320">
        <v>42508</v>
      </c>
      <c r="CE192">
        <v>27</v>
      </c>
      <c r="CG192" t="s">
        <v>63</v>
      </c>
    </row>
    <row r="193" spans="1:88" x14ac:dyDescent="0.25">
      <c r="A193" t="s">
        <v>2318</v>
      </c>
      <c r="B193">
        <v>0</v>
      </c>
      <c r="C193">
        <v>5</v>
      </c>
      <c r="D193" t="s">
        <v>1111</v>
      </c>
      <c r="E193" t="s">
        <v>1112</v>
      </c>
      <c r="F193" t="s">
        <v>1269</v>
      </c>
      <c r="G193" t="s">
        <v>1808</v>
      </c>
      <c r="H193" t="s">
        <v>2319</v>
      </c>
      <c r="I193" t="s">
        <v>2320</v>
      </c>
      <c r="K193" t="s">
        <v>1164</v>
      </c>
      <c r="L193" s="320">
        <v>42506</v>
      </c>
      <c r="M193" t="s">
        <v>1490</v>
      </c>
      <c r="Q193">
        <v>0</v>
      </c>
      <c r="R193">
        <v>229392</v>
      </c>
      <c r="S193" t="s">
        <v>1119</v>
      </c>
      <c r="T193" t="s">
        <v>1120</v>
      </c>
      <c r="V193">
        <v>0</v>
      </c>
      <c r="W193" t="s">
        <v>2321</v>
      </c>
      <c r="X193" t="s">
        <v>2322</v>
      </c>
      <c r="Y193" t="s">
        <v>2323</v>
      </c>
      <c r="Z193" t="s">
        <v>2324</v>
      </c>
      <c r="AA193" t="s">
        <v>63</v>
      </c>
      <c r="AD193" t="s">
        <v>63</v>
      </c>
      <c r="AE193" t="s">
        <v>85</v>
      </c>
      <c r="AF193" t="s">
        <v>85</v>
      </c>
      <c r="AG193" t="s">
        <v>63</v>
      </c>
      <c r="AT193" t="s">
        <v>1124</v>
      </c>
      <c r="AU193" t="s">
        <v>1125</v>
      </c>
      <c r="AV193" t="s">
        <v>63</v>
      </c>
      <c r="AW193" t="s">
        <v>1144</v>
      </c>
      <c r="AX193" t="s">
        <v>2286</v>
      </c>
      <c r="AY193" s="320">
        <v>42643</v>
      </c>
      <c r="AZ193" s="320">
        <v>42643</v>
      </c>
      <c r="BA193" t="s">
        <v>1128</v>
      </c>
      <c r="BB193">
        <v>0</v>
      </c>
      <c r="BC193">
        <v>362412</v>
      </c>
      <c r="BF193" t="s">
        <v>2325</v>
      </c>
      <c r="BG193" t="s">
        <v>2326</v>
      </c>
      <c r="BH193" t="s">
        <v>1131</v>
      </c>
      <c r="BI193" t="s">
        <v>2327</v>
      </c>
      <c r="BJ193" t="s">
        <v>1133</v>
      </c>
      <c r="BK193">
        <v>23455</v>
      </c>
      <c r="BL193" t="s">
        <v>1135</v>
      </c>
      <c r="BM193">
        <v>6</v>
      </c>
      <c r="BN193" t="s">
        <v>1136</v>
      </c>
      <c r="BO193" t="s">
        <v>1137</v>
      </c>
      <c r="BP193" t="s">
        <v>1138</v>
      </c>
      <c r="BQ193">
        <v>6</v>
      </c>
      <c r="BR193" t="s">
        <v>1136</v>
      </c>
      <c r="BS193" t="s">
        <v>1137</v>
      </c>
      <c r="BT193" t="s">
        <v>1269</v>
      </c>
      <c r="BW193">
        <v>0</v>
      </c>
      <c r="BX193">
        <v>0</v>
      </c>
      <c r="BY193" t="s">
        <v>1128</v>
      </c>
      <c r="BZ193" t="s">
        <v>1128</v>
      </c>
      <c r="CA193" t="s">
        <v>1128</v>
      </c>
      <c r="CB193" t="s">
        <v>1128</v>
      </c>
      <c r="CC193" s="320">
        <v>42633</v>
      </c>
      <c r="CD193" s="320">
        <v>42506</v>
      </c>
      <c r="CE193">
        <v>4</v>
      </c>
      <c r="CG193" t="s">
        <v>63</v>
      </c>
    </row>
    <row r="194" spans="1:88" x14ac:dyDescent="0.25">
      <c r="A194" t="s">
        <v>2328</v>
      </c>
      <c r="B194">
        <v>0</v>
      </c>
      <c r="C194">
        <v>4</v>
      </c>
      <c r="D194" t="s">
        <v>1111</v>
      </c>
      <c r="E194" t="s">
        <v>1112</v>
      </c>
      <c r="F194" t="s">
        <v>1269</v>
      </c>
      <c r="G194" t="s">
        <v>1808</v>
      </c>
      <c r="H194" t="s">
        <v>2329</v>
      </c>
      <c r="I194" t="s">
        <v>2330</v>
      </c>
      <c r="K194" t="s">
        <v>1164</v>
      </c>
      <c r="L194" s="320">
        <v>42527</v>
      </c>
      <c r="M194" t="s">
        <v>1490</v>
      </c>
      <c r="Q194">
        <v>0</v>
      </c>
      <c r="R194">
        <v>236348.5</v>
      </c>
      <c r="S194" t="s">
        <v>1119</v>
      </c>
      <c r="T194" t="s">
        <v>1120</v>
      </c>
      <c r="V194">
        <v>0</v>
      </c>
      <c r="W194" t="s">
        <v>2331</v>
      </c>
      <c r="X194" t="s">
        <v>2332</v>
      </c>
      <c r="Y194" t="s">
        <v>2333</v>
      </c>
      <c r="Z194" t="s">
        <v>2334</v>
      </c>
      <c r="AA194" t="s">
        <v>63</v>
      </c>
      <c r="AD194" t="s">
        <v>63</v>
      </c>
      <c r="AE194" t="s">
        <v>85</v>
      </c>
      <c r="AF194" t="s">
        <v>63</v>
      </c>
      <c r="AG194" t="s">
        <v>63</v>
      </c>
      <c r="AT194" t="s">
        <v>1124</v>
      </c>
      <c r="AU194" t="s">
        <v>1125</v>
      </c>
      <c r="AV194" t="s">
        <v>63</v>
      </c>
      <c r="AW194" t="s">
        <v>1144</v>
      </c>
      <c r="AX194" t="s">
        <v>2335</v>
      </c>
      <c r="AY194" s="320">
        <v>42622</v>
      </c>
      <c r="AZ194" s="320">
        <v>42622</v>
      </c>
      <c r="BA194" t="s">
        <v>1128</v>
      </c>
      <c r="BB194">
        <v>0</v>
      </c>
      <c r="BC194">
        <v>362696</v>
      </c>
      <c r="BF194" t="s">
        <v>2336</v>
      </c>
      <c r="BG194" t="s">
        <v>1131</v>
      </c>
      <c r="BH194" t="s">
        <v>1131</v>
      </c>
      <c r="BI194" t="s">
        <v>1170</v>
      </c>
      <c r="BJ194" t="s">
        <v>1133</v>
      </c>
      <c r="BK194">
        <v>23661</v>
      </c>
      <c r="BL194" t="s">
        <v>1135</v>
      </c>
      <c r="BM194">
        <v>6</v>
      </c>
      <c r="BN194" t="s">
        <v>1136</v>
      </c>
      <c r="BO194" t="s">
        <v>1137</v>
      </c>
      <c r="BP194" t="s">
        <v>1138</v>
      </c>
      <c r="BQ194">
        <v>6</v>
      </c>
      <c r="BR194" t="s">
        <v>1136</v>
      </c>
      <c r="BS194" t="s">
        <v>1137</v>
      </c>
      <c r="BT194" t="s">
        <v>1269</v>
      </c>
      <c r="BW194">
        <v>0</v>
      </c>
      <c r="BX194">
        <v>0</v>
      </c>
      <c r="BY194" t="s">
        <v>1128</v>
      </c>
      <c r="BZ194" t="s">
        <v>1128</v>
      </c>
      <c r="CA194" t="s">
        <v>1128</v>
      </c>
      <c r="CB194" t="s">
        <v>1128</v>
      </c>
      <c r="CC194" s="320">
        <v>42808</v>
      </c>
      <c r="CD194" s="320">
        <v>42527</v>
      </c>
      <c r="CE194">
        <v>2</v>
      </c>
      <c r="CG194" t="s">
        <v>63</v>
      </c>
    </row>
    <row r="195" spans="1:88" x14ac:dyDescent="0.25">
      <c r="A195" t="s">
        <v>1479</v>
      </c>
      <c r="B195">
        <v>0</v>
      </c>
      <c r="C195">
        <v>8</v>
      </c>
      <c r="D195" t="s">
        <v>1111</v>
      </c>
      <c r="E195" t="s">
        <v>1112</v>
      </c>
      <c r="F195" t="s">
        <v>1246</v>
      </c>
      <c r="G195" t="s">
        <v>1247</v>
      </c>
      <c r="H195" t="s">
        <v>2337</v>
      </c>
      <c r="I195" t="s">
        <v>2338</v>
      </c>
      <c r="K195" t="s">
        <v>1173</v>
      </c>
      <c r="L195" s="320">
        <v>42583</v>
      </c>
      <c r="M195" t="s">
        <v>1118</v>
      </c>
      <c r="Q195">
        <v>0</v>
      </c>
      <c r="R195">
        <v>336297.68</v>
      </c>
      <c r="S195" t="s">
        <v>1119</v>
      </c>
      <c r="T195" t="s">
        <v>1120</v>
      </c>
      <c r="V195">
        <v>0</v>
      </c>
      <c r="W195" t="s">
        <v>2339</v>
      </c>
      <c r="X195" t="s">
        <v>2340</v>
      </c>
      <c r="Y195" t="s">
        <v>2341</v>
      </c>
      <c r="AA195" t="s">
        <v>63</v>
      </c>
      <c r="AD195" t="s">
        <v>63</v>
      </c>
      <c r="AE195" t="s">
        <v>85</v>
      </c>
      <c r="AF195" t="s">
        <v>85</v>
      </c>
      <c r="AG195" t="s">
        <v>63</v>
      </c>
      <c r="AT195" t="s">
        <v>1124</v>
      </c>
      <c r="AU195" t="s">
        <v>1125</v>
      </c>
      <c r="AV195" t="s">
        <v>63</v>
      </c>
      <c r="AW195" t="s">
        <v>1144</v>
      </c>
      <c r="AX195" t="s">
        <v>2342</v>
      </c>
      <c r="AY195" s="320">
        <v>42643</v>
      </c>
      <c r="AZ195" s="320">
        <v>42643</v>
      </c>
      <c r="BA195" t="s">
        <v>1128</v>
      </c>
      <c r="BB195">
        <v>0</v>
      </c>
      <c r="BC195">
        <v>362726</v>
      </c>
      <c r="BF195" t="s">
        <v>2343</v>
      </c>
      <c r="BG195" t="s">
        <v>1131</v>
      </c>
      <c r="BH195" t="s">
        <v>2344</v>
      </c>
      <c r="BI195" t="s">
        <v>2345</v>
      </c>
      <c r="BK195" t="s">
        <v>2346</v>
      </c>
      <c r="BL195" t="s">
        <v>2347</v>
      </c>
      <c r="BM195">
        <v>6</v>
      </c>
      <c r="BN195" t="s">
        <v>1136</v>
      </c>
      <c r="BO195" t="s">
        <v>1137</v>
      </c>
      <c r="BP195" t="s">
        <v>1138</v>
      </c>
      <c r="BQ195">
        <v>6</v>
      </c>
      <c r="BR195" t="s">
        <v>1136</v>
      </c>
      <c r="BS195" t="s">
        <v>1137</v>
      </c>
      <c r="BT195" t="s">
        <v>1246</v>
      </c>
      <c r="BW195">
        <v>0</v>
      </c>
      <c r="BX195">
        <v>0</v>
      </c>
      <c r="BY195" t="s">
        <v>1128</v>
      </c>
      <c r="BZ195" t="s">
        <v>1128</v>
      </c>
      <c r="CA195" t="s">
        <v>1128</v>
      </c>
      <c r="CB195" t="s">
        <v>1128</v>
      </c>
      <c r="CC195" s="320">
        <v>43123</v>
      </c>
      <c r="CD195" s="320">
        <v>42611</v>
      </c>
      <c r="CE195">
        <v>4</v>
      </c>
      <c r="CG195" t="s">
        <v>63</v>
      </c>
    </row>
    <row r="196" spans="1:88" x14ac:dyDescent="0.25">
      <c r="A196" t="s">
        <v>2348</v>
      </c>
      <c r="B196">
        <v>0</v>
      </c>
      <c r="C196">
        <v>6</v>
      </c>
      <c r="D196" t="s">
        <v>1111</v>
      </c>
      <c r="E196" t="s">
        <v>1112</v>
      </c>
      <c r="F196" t="s">
        <v>1428</v>
      </c>
      <c r="G196" t="s">
        <v>1429</v>
      </c>
      <c r="H196" t="s">
        <v>2349</v>
      </c>
      <c r="I196" t="s">
        <v>2350</v>
      </c>
      <c r="K196" t="s">
        <v>1164</v>
      </c>
      <c r="L196" s="320">
        <v>42591</v>
      </c>
      <c r="M196" t="s">
        <v>1490</v>
      </c>
      <c r="Q196">
        <v>0</v>
      </c>
      <c r="R196">
        <v>330962.05</v>
      </c>
      <c r="S196" t="s">
        <v>2351</v>
      </c>
      <c r="T196" t="s">
        <v>1120</v>
      </c>
      <c r="V196">
        <v>0</v>
      </c>
      <c r="W196" t="s">
        <v>2352</v>
      </c>
      <c r="X196" t="s">
        <v>1562</v>
      </c>
      <c r="Y196" t="s">
        <v>2353</v>
      </c>
      <c r="AA196" t="s">
        <v>63</v>
      </c>
      <c r="AD196" t="s">
        <v>63</v>
      </c>
      <c r="AE196" t="s">
        <v>85</v>
      </c>
      <c r="AF196" t="s">
        <v>85</v>
      </c>
      <c r="AG196" t="s">
        <v>63</v>
      </c>
      <c r="AT196" t="s">
        <v>1124</v>
      </c>
      <c r="AU196" t="s">
        <v>1125</v>
      </c>
      <c r="AV196" t="s">
        <v>63</v>
      </c>
      <c r="AW196" t="s">
        <v>1144</v>
      </c>
      <c r="AX196" t="s">
        <v>2354</v>
      </c>
      <c r="AY196" s="320">
        <v>42713</v>
      </c>
      <c r="AZ196" s="320">
        <v>42713</v>
      </c>
      <c r="BA196" t="s">
        <v>1128</v>
      </c>
      <c r="BB196">
        <v>0</v>
      </c>
      <c r="BC196">
        <v>363704</v>
      </c>
      <c r="BF196" t="s">
        <v>2355</v>
      </c>
      <c r="BG196" t="s">
        <v>1131</v>
      </c>
      <c r="BH196" t="s">
        <v>1131</v>
      </c>
      <c r="BI196" t="s">
        <v>1711</v>
      </c>
      <c r="BJ196" t="s">
        <v>1133</v>
      </c>
      <c r="BK196">
        <v>23237</v>
      </c>
      <c r="BL196" t="s">
        <v>1135</v>
      </c>
      <c r="BM196">
        <v>6</v>
      </c>
      <c r="BN196" t="s">
        <v>1136</v>
      </c>
      <c r="BO196" t="s">
        <v>1137</v>
      </c>
      <c r="BP196" t="s">
        <v>1138</v>
      </c>
      <c r="BQ196">
        <v>6</v>
      </c>
      <c r="BR196" t="s">
        <v>1136</v>
      </c>
      <c r="BS196" t="s">
        <v>1137</v>
      </c>
      <c r="BT196" t="s">
        <v>1428</v>
      </c>
      <c r="BW196">
        <v>0</v>
      </c>
      <c r="BX196">
        <v>0</v>
      </c>
      <c r="BY196" t="s">
        <v>1128</v>
      </c>
      <c r="BZ196" t="s">
        <v>1128</v>
      </c>
      <c r="CA196" t="s">
        <v>1128</v>
      </c>
      <c r="CB196" t="s">
        <v>1128</v>
      </c>
      <c r="CC196" s="320">
        <v>42867</v>
      </c>
      <c r="CD196" s="320">
        <v>42591</v>
      </c>
      <c r="CE196">
        <v>5</v>
      </c>
      <c r="CG196" t="s">
        <v>63</v>
      </c>
    </row>
    <row r="197" spans="1:88" x14ac:dyDescent="0.25">
      <c r="A197" t="s">
        <v>1350</v>
      </c>
      <c r="B197">
        <v>0</v>
      </c>
      <c r="C197">
        <v>0</v>
      </c>
      <c r="D197" t="s">
        <v>1111</v>
      </c>
      <c r="E197" t="s">
        <v>1112</v>
      </c>
      <c r="F197" t="s">
        <v>1113</v>
      </c>
      <c r="G197" t="s">
        <v>1114</v>
      </c>
      <c r="H197" t="s">
        <v>1351</v>
      </c>
      <c r="I197" t="s">
        <v>1352</v>
      </c>
      <c r="K197" t="s">
        <v>1341</v>
      </c>
      <c r="L197" s="320">
        <v>42702</v>
      </c>
      <c r="M197" t="s">
        <v>1118</v>
      </c>
      <c r="Q197">
        <v>0</v>
      </c>
      <c r="R197">
        <v>310000</v>
      </c>
      <c r="S197" t="s">
        <v>1119</v>
      </c>
      <c r="T197" t="s">
        <v>1120</v>
      </c>
      <c r="V197">
        <v>0</v>
      </c>
      <c r="AA197" t="s">
        <v>63</v>
      </c>
      <c r="AD197" t="s">
        <v>63</v>
      </c>
      <c r="AE197" t="s">
        <v>85</v>
      </c>
      <c r="AF197" t="s">
        <v>85</v>
      </c>
      <c r="AG197" t="s">
        <v>63</v>
      </c>
      <c r="AT197" t="s">
        <v>1124</v>
      </c>
      <c r="AU197" t="s">
        <v>1125</v>
      </c>
      <c r="AV197" t="s">
        <v>63</v>
      </c>
      <c r="AW197" t="s">
        <v>1144</v>
      </c>
      <c r="AX197" t="s">
        <v>1353</v>
      </c>
      <c r="AY197" s="320">
        <v>43221</v>
      </c>
      <c r="AZ197" s="320">
        <v>43221</v>
      </c>
      <c r="BA197" t="s">
        <v>1128</v>
      </c>
      <c r="BB197">
        <v>0</v>
      </c>
      <c r="BC197">
        <v>365035</v>
      </c>
      <c r="BF197" t="s">
        <v>1354</v>
      </c>
      <c r="BG197" t="s">
        <v>1355</v>
      </c>
      <c r="BH197" t="s">
        <v>1356</v>
      </c>
      <c r="BI197" t="s">
        <v>1357</v>
      </c>
      <c r="BJ197" t="s">
        <v>1328</v>
      </c>
      <c r="BK197" t="s">
        <v>1358</v>
      </c>
      <c r="BL197" t="s">
        <v>1135</v>
      </c>
      <c r="BM197">
        <v>6</v>
      </c>
      <c r="BN197" t="s">
        <v>1136</v>
      </c>
      <c r="BO197" t="s">
        <v>1137</v>
      </c>
      <c r="BP197" t="s">
        <v>1138</v>
      </c>
      <c r="BQ197">
        <v>6</v>
      </c>
      <c r="BR197" t="s">
        <v>1136</v>
      </c>
      <c r="BS197" t="s">
        <v>1137</v>
      </c>
      <c r="BT197" t="s">
        <v>1113</v>
      </c>
      <c r="BW197">
        <v>0</v>
      </c>
      <c r="BX197">
        <v>0</v>
      </c>
      <c r="BY197" t="s">
        <v>1128</v>
      </c>
      <c r="BZ197" t="s">
        <v>1128</v>
      </c>
      <c r="CA197" t="s">
        <v>1128</v>
      </c>
      <c r="CB197" t="s">
        <v>1128</v>
      </c>
      <c r="CD197" s="320">
        <v>42702</v>
      </c>
      <c r="CG197" t="s">
        <v>63</v>
      </c>
    </row>
    <row r="198" spans="1:88" x14ac:dyDescent="0.25">
      <c r="A198" t="s">
        <v>1359</v>
      </c>
      <c r="B198">
        <v>0</v>
      </c>
      <c r="C198">
        <v>1</v>
      </c>
      <c r="D198" t="s">
        <v>1111</v>
      </c>
      <c r="E198" t="s">
        <v>1112</v>
      </c>
      <c r="F198" t="s">
        <v>1113</v>
      </c>
      <c r="G198" t="s">
        <v>1114</v>
      </c>
      <c r="H198" t="s">
        <v>1360</v>
      </c>
      <c r="I198" t="s">
        <v>1361</v>
      </c>
      <c r="K198" t="s">
        <v>1164</v>
      </c>
      <c r="L198" s="320">
        <v>42755</v>
      </c>
      <c r="M198" t="s">
        <v>1118</v>
      </c>
      <c r="Q198">
        <v>0</v>
      </c>
      <c r="R198">
        <v>773457.4</v>
      </c>
      <c r="S198" t="s">
        <v>1362</v>
      </c>
      <c r="T198" t="s">
        <v>1120</v>
      </c>
      <c r="V198">
        <v>0</v>
      </c>
      <c r="W198" t="s">
        <v>1363</v>
      </c>
      <c r="X198" t="s">
        <v>1364</v>
      </c>
      <c r="Y198" t="s">
        <v>1365</v>
      </c>
      <c r="AA198" t="s">
        <v>63</v>
      </c>
      <c r="AD198" t="s">
        <v>63</v>
      </c>
      <c r="AE198" t="s">
        <v>85</v>
      </c>
      <c r="AF198" t="s">
        <v>85</v>
      </c>
      <c r="AG198" t="s">
        <v>63</v>
      </c>
      <c r="AT198" t="s">
        <v>1124</v>
      </c>
      <c r="AU198" t="s">
        <v>1125</v>
      </c>
      <c r="AV198" t="s">
        <v>63</v>
      </c>
      <c r="AW198" t="s">
        <v>1144</v>
      </c>
      <c r="AX198" t="s">
        <v>1366</v>
      </c>
      <c r="AY198" s="320">
        <v>42758</v>
      </c>
      <c r="AZ198" s="320">
        <v>42965</v>
      </c>
      <c r="BA198" t="s">
        <v>1128</v>
      </c>
      <c r="BB198">
        <v>0</v>
      </c>
      <c r="BC198">
        <v>366169</v>
      </c>
      <c r="BF198" t="s">
        <v>1367</v>
      </c>
      <c r="BG198" t="s">
        <v>1131</v>
      </c>
      <c r="BH198" t="s">
        <v>1131</v>
      </c>
      <c r="BI198" t="s">
        <v>1368</v>
      </c>
      <c r="BJ198" t="s">
        <v>1304</v>
      </c>
      <c r="BK198">
        <v>19539</v>
      </c>
      <c r="BL198" t="s">
        <v>1135</v>
      </c>
      <c r="BM198">
        <v>6</v>
      </c>
      <c r="BN198" t="s">
        <v>1136</v>
      </c>
      <c r="BO198" t="s">
        <v>1137</v>
      </c>
      <c r="BP198" t="s">
        <v>1138</v>
      </c>
      <c r="BQ198">
        <v>6</v>
      </c>
      <c r="BR198" t="s">
        <v>1136</v>
      </c>
      <c r="BS198" t="s">
        <v>1137</v>
      </c>
      <c r="BT198" t="s">
        <v>1160</v>
      </c>
      <c r="BW198">
        <v>0</v>
      </c>
      <c r="BX198">
        <v>0</v>
      </c>
      <c r="BY198" t="s">
        <v>1128</v>
      </c>
      <c r="BZ198" t="s">
        <v>1128</v>
      </c>
      <c r="CA198" t="s">
        <v>1128</v>
      </c>
      <c r="CB198" t="s">
        <v>1128</v>
      </c>
      <c r="CC198" s="320">
        <v>42909</v>
      </c>
      <c r="CD198" s="320">
        <v>42758</v>
      </c>
      <c r="CE198">
        <v>1</v>
      </c>
      <c r="CG198" t="s">
        <v>63</v>
      </c>
    </row>
    <row r="199" spans="1:88" x14ac:dyDescent="0.25">
      <c r="A199" t="s">
        <v>1369</v>
      </c>
      <c r="B199">
        <v>0</v>
      </c>
      <c r="C199">
        <v>5</v>
      </c>
      <c r="D199" t="s">
        <v>1111</v>
      </c>
      <c r="E199" t="s">
        <v>1112</v>
      </c>
      <c r="F199" t="s">
        <v>2408</v>
      </c>
      <c r="G199" t="s">
        <v>2409</v>
      </c>
      <c r="H199" t="s">
        <v>1372</v>
      </c>
      <c r="I199" t="s">
        <v>1373</v>
      </c>
      <c r="K199" t="s">
        <v>1164</v>
      </c>
      <c r="L199" s="320">
        <v>42726</v>
      </c>
      <c r="M199" t="s">
        <v>1118</v>
      </c>
      <c r="Q199">
        <v>0</v>
      </c>
      <c r="R199">
        <v>812380</v>
      </c>
      <c r="S199" t="s">
        <v>1119</v>
      </c>
      <c r="T199" t="s">
        <v>1374</v>
      </c>
      <c r="V199">
        <v>0</v>
      </c>
      <c r="W199" t="s">
        <v>1375</v>
      </c>
      <c r="X199" t="s">
        <v>1376</v>
      </c>
      <c r="Y199" t="s">
        <v>1377</v>
      </c>
      <c r="Z199" t="s">
        <v>1378</v>
      </c>
      <c r="AA199" t="s">
        <v>63</v>
      </c>
      <c r="AD199" t="s">
        <v>63</v>
      </c>
      <c r="AE199" t="s">
        <v>85</v>
      </c>
      <c r="AF199" t="s">
        <v>85</v>
      </c>
      <c r="AG199" t="s">
        <v>63</v>
      </c>
      <c r="AT199" t="s">
        <v>1124</v>
      </c>
      <c r="AU199" t="s">
        <v>1125</v>
      </c>
      <c r="AV199" t="s">
        <v>63</v>
      </c>
      <c r="AW199" t="s">
        <v>1144</v>
      </c>
      <c r="AX199" t="s">
        <v>2410</v>
      </c>
      <c r="AY199" s="320">
        <v>43058</v>
      </c>
      <c r="AZ199" s="320">
        <v>43058</v>
      </c>
      <c r="BA199" t="s">
        <v>1128</v>
      </c>
      <c r="BB199">
        <v>0</v>
      </c>
      <c r="BC199">
        <v>357755</v>
      </c>
      <c r="BF199" t="s">
        <v>1380</v>
      </c>
      <c r="BG199" t="s">
        <v>1131</v>
      </c>
      <c r="BH199" t="s">
        <v>1131</v>
      </c>
      <c r="BI199" t="s">
        <v>1381</v>
      </c>
      <c r="BJ199" t="s">
        <v>1382</v>
      </c>
      <c r="BK199">
        <v>93775</v>
      </c>
      <c r="BL199" t="s">
        <v>1135</v>
      </c>
      <c r="BM199">
        <v>6</v>
      </c>
      <c r="BN199" t="s">
        <v>1136</v>
      </c>
      <c r="BO199" t="s">
        <v>1137</v>
      </c>
      <c r="BP199" t="s">
        <v>1138</v>
      </c>
      <c r="BQ199">
        <v>6</v>
      </c>
      <c r="BR199" t="s">
        <v>1136</v>
      </c>
      <c r="BS199" t="s">
        <v>1137</v>
      </c>
      <c r="BT199" t="s">
        <v>1160</v>
      </c>
      <c r="BW199">
        <v>0</v>
      </c>
      <c r="BX199">
        <v>0</v>
      </c>
      <c r="BY199" t="s">
        <v>1128</v>
      </c>
      <c r="BZ199" t="s">
        <v>1128</v>
      </c>
      <c r="CA199" t="s">
        <v>1128</v>
      </c>
      <c r="CB199" t="s">
        <v>1128</v>
      </c>
      <c r="CC199" s="320">
        <v>43076</v>
      </c>
      <c r="CD199" s="320">
        <v>42741</v>
      </c>
      <c r="CE199">
        <v>5</v>
      </c>
      <c r="CG199" t="s">
        <v>63</v>
      </c>
    </row>
    <row r="200" spans="1:88" x14ac:dyDescent="0.25">
      <c r="A200" t="s">
        <v>1383</v>
      </c>
      <c r="B200">
        <v>0</v>
      </c>
      <c r="C200">
        <v>3</v>
      </c>
      <c r="D200" t="s">
        <v>1111</v>
      </c>
      <c r="E200" t="s">
        <v>1112</v>
      </c>
      <c r="F200" t="s">
        <v>1370</v>
      </c>
      <c r="G200" t="s">
        <v>1371</v>
      </c>
      <c r="H200" t="s">
        <v>1384</v>
      </c>
      <c r="I200" t="s">
        <v>1385</v>
      </c>
      <c r="K200" t="s">
        <v>1164</v>
      </c>
      <c r="L200" s="320">
        <v>42726</v>
      </c>
      <c r="M200" t="s">
        <v>1118</v>
      </c>
      <c r="Q200">
        <v>0</v>
      </c>
      <c r="R200">
        <v>1029880.99</v>
      </c>
      <c r="S200" t="s">
        <v>1119</v>
      </c>
      <c r="T200" t="s">
        <v>1120</v>
      </c>
      <c r="V200">
        <v>0</v>
      </c>
      <c r="W200" t="s">
        <v>1386</v>
      </c>
      <c r="X200" t="s">
        <v>1387</v>
      </c>
      <c r="Y200" t="s">
        <v>1388</v>
      </c>
      <c r="Z200" t="s">
        <v>1389</v>
      </c>
      <c r="AA200" t="s">
        <v>63</v>
      </c>
      <c r="AD200" t="s">
        <v>63</v>
      </c>
      <c r="AE200" t="s">
        <v>85</v>
      </c>
      <c r="AF200" t="s">
        <v>85</v>
      </c>
      <c r="AG200" t="s">
        <v>63</v>
      </c>
      <c r="AT200" t="s">
        <v>1124</v>
      </c>
      <c r="AU200" t="s">
        <v>1125</v>
      </c>
      <c r="AV200" t="s">
        <v>63</v>
      </c>
      <c r="AW200" t="s">
        <v>1144</v>
      </c>
      <c r="AX200" t="s">
        <v>1379</v>
      </c>
      <c r="AY200" s="320">
        <v>42912</v>
      </c>
      <c r="AZ200" s="320">
        <v>42912</v>
      </c>
      <c r="BA200" t="s">
        <v>1128</v>
      </c>
      <c r="BB200">
        <v>0</v>
      </c>
      <c r="BC200">
        <v>365299</v>
      </c>
      <c r="BF200" t="s">
        <v>1390</v>
      </c>
      <c r="BG200" t="s">
        <v>1391</v>
      </c>
      <c r="BH200" t="s">
        <v>1131</v>
      </c>
      <c r="BI200" t="s">
        <v>1392</v>
      </c>
      <c r="BJ200" t="s">
        <v>1281</v>
      </c>
      <c r="BK200">
        <v>43064</v>
      </c>
      <c r="BL200" t="s">
        <v>1135</v>
      </c>
      <c r="BM200">
        <v>6</v>
      </c>
      <c r="BN200" t="s">
        <v>1136</v>
      </c>
      <c r="BO200" t="s">
        <v>1137</v>
      </c>
      <c r="BP200" t="s">
        <v>1138</v>
      </c>
      <c r="BQ200">
        <v>6</v>
      </c>
      <c r="BR200" t="s">
        <v>1136</v>
      </c>
      <c r="BS200" t="s">
        <v>1137</v>
      </c>
      <c r="BT200" t="s">
        <v>1160</v>
      </c>
      <c r="BW200">
        <v>0</v>
      </c>
      <c r="BX200">
        <v>0</v>
      </c>
      <c r="BY200" t="s">
        <v>1128</v>
      </c>
      <c r="BZ200" t="s">
        <v>1128</v>
      </c>
      <c r="CA200" t="s">
        <v>1128</v>
      </c>
      <c r="CB200" t="s">
        <v>1128</v>
      </c>
      <c r="CC200" s="320">
        <v>42991</v>
      </c>
      <c r="CD200" s="320">
        <v>42741</v>
      </c>
      <c r="CE200">
        <v>3</v>
      </c>
      <c r="CG200" t="s">
        <v>63</v>
      </c>
    </row>
    <row r="201" spans="1:88" x14ac:dyDescent="0.25">
      <c r="A201" t="s">
        <v>1393</v>
      </c>
      <c r="B201">
        <v>0</v>
      </c>
      <c r="C201">
        <v>1</v>
      </c>
      <c r="D201" t="s">
        <v>1111</v>
      </c>
      <c r="E201" t="s">
        <v>1112</v>
      </c>
      <c r="F201" t="s">
        <v>1113</v>
      </c>
      <c r="G201" t="s">
        <v>1114</v>
      </c>
      <c r="H201" t="s">
        <v>1394</v>
      </c>
      <c r="I201" t="s">
        <v>1395</v>
      </c>
      <c r="K201" t="s">
        <v>1396</v>
      </c>
      <c r="L201" s="320">
        <v>42786</v>
      </c>
      <c r="M201" t="s">
        <v>1118</v>
      </c>
      <c r="Q201">
        <v>0</v>
      </c>
      <c r="R201">
        <v>908031</v>
      </c>
      <c r="S201" t="s">
        <v>1397</v>
      </c>
      <c r="T201" t="s">
        <v>1120</v>
      </c>
      <c r="V201">
        <v>0</v>
      </c>
      <c r="W201" t="s">
        <v>1398</v>
      </c>
      <c r="X201" t="s">
        <v>1399</v>
      </c>
      <c r="Y201" t="s">
        <v>1400</v>
      </c>
      <c r="AA201" t="s">
        <v>63</v>
      </c>
      <c r="AD201" t="s">
        <v>63</v>
      </c>
      <c r="AE201" t="s">
        <v>85</v>
      </c>
      <c r="AF201" t="s">
        <v>85</v>
      </c>
      <c r="AG201" t="s">
        <v>63</v>
      </c>
      <c r="AT201" t="s">
        <v>1124</v>
      </c>
      <c r="AU201" t="s">
        <v>1125</v>
      </c>
      <c r="AV201" t="s">
        <v>63</v>
      </c>
      <c r="AW201" t="s">
        <v>1144</v>
      </c>
      <c r="AX201" t="s">
        <v>1366</v>
      </c>
      <c r="AY201" s="320">
        <v>43010</v>
      </c>
      <c r="AZ201" s="320">
        <v>43010</v>
      </c>
      <c r="BA201" t="s">
        <v>1128</v>
      </c>
      <c r="BB201">
        <v>0</v>
      </c>
      <c r="BC201">
        <v>366772</v>
      </c>
      <c r="BF201" t="s">
        <v>1401</v>
      </c>
      <c r="BG201" t="s">
        <v>1402</v>
      </c>
      <c r="BH201" t="s">
        <v>1131</v>
      </c>
      <c r="BI201" t="s">
        <v>1403</v>
      </c>
      <c r="BJ201" t="s">
        <v>1404</v>
      </c>
      <c r="BK201">
        <v>60473</v>
      </c>
      <c r="BL201" t="s">
        <v>1135</v>
      </c>
      <c r="BM201">
        <v>6</v>
      </c>
      <c r="BN201" t="s">
        <v>1136</v>
      </c>
      <c r="BO201" t="s">
        <v>1137</v>
      </c>
      <c r="BP201" t="s">
        <v>1138</v>
      </c>
      <c r="BQ201">
        <v>6</v>
      </c>
      <c r="BR201" t="s">
        <v>1136</v>
      </c>
      <c r="BS201" t="s">
        <v>1137</v>
      </c>
      <c r="BT201" t="s">
        <v>1113</v>
      </c>
      <c r="BW201">
        <v>0</v>
      </c>
      <c r="BX201">
        <v>0</v>
      </c>
      <c r="BY201" t="s">
        <v>1128</v>
      </c>
      <c r="BZ201" t="s">
        <v>1128</v>
      </c>
      <c r="CA201" t="s">
        <v>1128</v>
      </c>
      <c r="CB201" t="s">
        <v>1128</v>
      </c>
      <c r="CC201" s="320">
        <v>42843</v>
      </c>
      <c r="CD201" s="320">
        <v>42789</v>
      </c>
      <c r="CE201">
        <v>1</v>
      </c>
      <c r="CG201" t="s">
        <v>63</v>
      </c>
    </row>
    <row r="202" spans="1:88" x14ac:dyDescent="0.25">
      <c r="A202" t="s">
        <v>1405</v>
      </c>
      <c r="B202">
        <v>0</v>
      </c>
      <c r="C202">
        <v>4</v>
      </c>
      <c r="D202" t="s">
        <v>1111</v>
      </c>
      <c r="E202" t="s">
        <v>1112</v>
      </c>
      <c r="F202" t="s">
        <v>1113</v>
      </c>
      <c r="G202" t="s">
        <v>1114</v>
      </c>
      <c r="H202" t="s">
        <v>1406</v>
      </c>
      <c r="I202" t="s">
        <v>1407</v>
      </c>
      <c r="K202" t="s">
        <v>1164</v>
      </c>
      <c r="L202" s="320">
        <v>42852</v>
      </c>
      <c r="M202" t="s">
        <v>1118</v>
      </c>
      <c r="Q202">
        <v>0</v>
      </c>
      <c r="R202">
        <v>243129.44</v>
      </c>
      <c r="S202" t="s">
        <v>1119</v>
      </c>
      <c r="T202" t="s">
        <v>1120</v>
      </c>
      <c r="V202">
        <v>0</v>
      </c>
      <c r="W202" t="s">
        <v>1408</v>
      </c>
      <c r="X202" t="s">
        <v>1322</v>
      </c>
      <c r="Y202">
        <v>1915120677</v>
      </c>
      <c r="Z202">
        <v>1915120745</v>
      </c>
      <c r="AA202" t="s">
        <v>63</v>
      </c>
      <c r="AD202" t="s">
        <v>63</v>
      </c>
      <c r="AE202" t="s">
        <v>85</v>
      </c>
      <c r="AF202" t="s">
        <v>85</v>
      </c>
      <c r="AG202" t="s">
        <v>63</v>
      </c>
      <c r="AT202" t="s">
        <v>1124</v>
      </c>
      <c r="AU202" t="s">
        <v>1125</v>
      </c>
      <c r="AV202" t="s">
        <v>63</v>
      </c>
      <c r="AW202" t="s">
        <v>1144</v>
      </c>
      <c r="AX202" t="s">
        <v>1366</v>
      </c>
      <c r="AY202" s="320">
        <v>43052</v>
      </c>
      <c r="AZ202" s="320">
        <v>43052</v>
      </c>
      <c r="BA202" t="s">
        <v>1128</v>
      </c>
      <c r="BB202">
        <v>0</v>
      </c>
      <c r="BC202">
        <v>368268</v>
      </c>
      <c r="BF202" t="s">
        <v>1409</v>
      </c>
      <c r="BG202" t="s">
        <v>1410</v>
      </c>
      <c r="BH202" t="s">
        <v>1411</v>
      </c>
      <c r="BI202" t="s">
        <v>1412</v>
      </c>
      <c r="BK202" t="s">
        <v>1131</v>
      </c>
      <c r="BM202">
        <v>6</v>
      </c>
      <c r="BN202" t="s">
        <v>1136</v>
      </c>
      <c r="BO202" t="s">
        <v>1137</v>
      </c>
      <c r="BP202" t="s">
        <v>1138</v>
      </c>
      <c r="BQ202">
        <v>6</v>
      </c>
      <c r="BR202" t="s">
        <v>1136</v>
      </c>
      <c r="BS202" t="s">
        <v>1137</v>
      </c>
      <c r="BT202" t="s">
        <v>1113</v>
      </c>
      <c r="BW202">
        <v>0</v>
      </c>
      <c r="BX202">
        <v>0</v>
      </c>
      <c r="BY202" t="s">
        <v>1128</v>
      </c>
      <c r="BZ202" t="s">
        <v>1128</v>
      </c>
      <c r="CA202" t="s">
        <v>1128</v>
      </c>
      <c r="CB202" t="s">
        <v>1128</v>
      </c>
      <c r="CC202" s="320">
        <v>43082</v>
      </c>
      <c r="CD202" s="320">
        <v>42852</v>
      </c>
      <c r="CE202">
        <v>3</v>
      </c>
      <c r="CG202" t="s">
        <v>63</v>
      </c>
    </row>
    <row r="203" spans="1:88" x14ac:dyDescent="0.25">
      <c r="A203" t="s">
        <v>1413</v>
      </c>
      <c r="B203">
        <v>0</v>
      </c>
      <c r="C203">
        <v>2</v>
      </c>
      <c r="D203" t="s">
        <v>1111</v>
      </c>
      <c r="E203" t="s">
        <v>1112</v>
      </c>
      <c r="F203" t="s">
        <v>1246</v>
      </c>
      <c r="G203" t="s">
        <v>1247</v>
      </c>
      <c r="H203" t="s">
        <v>1271</v>
      </c>
      <c r="I203" t="s">
        <v>1272</v>
      </c>
      <c r="K203" t="s">
        <v>1173</v>
      </c>
      <c r="L203" s="320">
        <v>42871</v>
      </c>
      <c r="M203" t="s">
        <v>1118</v>
      </c>
      <c r="Q203">
        <v>0</v>
      </c>
      <c r="R203">
        <v>343590</v>
      </c>
      <c r="S203" t="s">
        <v>1119</v>
      </c>
      <c r="T203" t="s">
        <v>1120</v>
      </c>
      <c r="V203">
        <v>0</v>
      </c>
      <c r="W203" t="s">
        <v>1273</v>
      </c>
      <c r="X203" t="s">
        <v>1414</v>
      </c>
      <c r="Y203" t="s">
        <v>1275</v>
      </c>
      <c r="Z203" t="s">
        <v>1276</v>
      </c>
      <c r="AA203" t="s">
        <v>63</v>
      </c>
      <c r="AD203" t="s">
        <v>63</v>
      </c>
      <c r="AE203" t="s">
        <v>85</v>
      </c>
      <c r="AF203" t="s">
        <v>85</v>
      </c>
      <c r="AG203" t="s">
        <v>63</v>
      </c>
      <c r="AT203" t="s">
        <v>1124</v>
      </c>
      <c r="AU203" t="s">
        <v>1125</v>
      </c>
      <c r="AV203" t="s">
        <v>63</v>
      </c>
      <c r="AW203" t="s">
        <v>1144</v>
      </c>
      <c r="AX203" t="s">
        <v>2497</v>
      </c>
      <c r="AY203" s="320">
        <v>43178</v>
      </c>
      <c r="AZ203" s="320">
        <v>43178</v>
      </c>
      <c r="BA203" t="s">
        <v>1128</v>
      </c>
      <c r="BB203">
        <v>0</v>
      </c>
      <c r="BC203">
        <v>367588</v>
      </c>
      <c r="BF203" t="s">
        <v>1278</v>
      </c>
      <c r="BG203" t="s">
        <v>1279</v>
      </c>
      <c r="BH203" t="s">
        <v>1131</v>
      </c>
      <c r="BI203" t="s">
        <v>1280</v>
      </c>
      <c r="BJ203" t="s">
        <v>1281</v>
      </c>
      <c r="BK203">
        <v>43204</v>
      </c>
      <c r="BL203" t="s">
        <v>1135</v>
      </c>
      <c r="BM203">
        <v>6</v>
      </c>
      <c r="BN203" t="s">
        <v>1136</v>
      </c>
      <c r="BO203" t="s">
        <v>1137</v>
      </c>
      <c r="BP203" t="s">
        <v>1138</v>
      </c>
      <c r="BQ203">
        <v>6</v>
      </c>
      <c r="BR203" t="s">
        <v>1136</v>
      </c>
      <c r="BS203" t="s">
        <v>1137</v>
      </c>
      <c r="BT203" t="s">
        <v>1160</v>
      </c>
      <c r="BW203">
        <v>0</v>
      </c>
      <c r="BX203">
        <v>0</v>
      </c>
      <c r="BY203" t="s">
        <v>1128</v>
      </c>
      <c r="BZ203" t="s">
        <v>1128</v>
      </c>
      <c r="CA203" t="s">
        <v>1128</v>
      </c>
      <c r="CB203" t="s">
        <v>1128</v>
      </c>
      <c r="CC203" s="320">
        <v>43152</v>
      </c>
      <c r="CD203" s="320">
        <v>42872</v>
      </c>
      <c r="CE203">
        <v>2</v>
      </c>
      <c r="CG203" t="s">
        <v>63</v>
      </c>
    </row>
    <row r="204" spans="1:88" x14ac:dyDescent="0.25">
      <c r="A204" t="s">
        <v>1415</v>
      </c>
      <c r="B204">
        <v>0</v>
      </c>
      <c r="C204">
        <v>2</v>
      </c>
      <c r="D204" t="s">
        <v>1111</v>
      </c>
      <c r="E204" t="s">
        <v>1112</v>
      </c>
      <c r="F204" t="s">
        <v>1113</v>
      </c>
      <c r="G204" t="s">
        <v>1114</v>
      </c>
      <c r="H204" t="s">
        <v>1416</v>
      </c>
      <c r="I204" t="s">
        <v>1417</v>
      </c>
      <c r="K204" t="s">
        <v>1164</v>
      </c>
      <c r="L204" s="320">
        <v>42978</v>
      </c>
      <c r="M204" t="s">
        <v>1118</v>
      </c>
      <c r="Q204">
        <v>0</v>
      </c>
      <c r="R204">
        <v>577471.73</v>
      </c>
      <c r="S204" t="s">
        <v>1119</v>
      </c>
      <c r="T204" t="s">
        <v>1374</v>
      </c>
      <c r="V204">
        <v>0</v>
      </c>
      <c r="W204" t="s">
        <v>1418</v>
      </c>
      <c r="X204" t="s">
        <v>1419</v>
      </c>
      <c r="Y204" t="s">
        <v>1420</v>
      </c>
      <c r="AA204" t="s">
        <v>63</v>
      </c>
      <c r="AD204" t="s">
        <v>63</v>
      </c>
      <c r="AE204" t="s">
        <v>85</v>
      </c>
      <c r="AF204" t="s">
        <v>85</v>
      </c>
      <c r="AG204" t="s">
        <v>63</v>
      </c>
      <c r="AT204" t="s">
        <v>1124</v>
      </c>
      <c r="AU204" t="s">
        <v>1125</v>
      </c>
      <c r="AV204" t="s">
        <v>63</v>
      </c>
      <c r="AW204" t="s">
        <v>1144</v>
      </c>
      <c r="AX204" t="s">
        <v>1421</v>
      </c>
      <c r="AY204" s="320">
        <v>43251</v>
      </c>
      <c r="AZ204" s="320">
        <v>43251</v>
      </c>
      <c r="BA204" t="s">
        <v>1128</v>
      </c>
      <c r="BB204">
        <v>0</v>
      </c>
      <c r="BF204" t="s">
        <v>1422</v>
      </c>
      <c r="BG204" t="s">
        <v>1423</v>
      </c>
      <c r="BH204" t="s">
        <v>1424</v>
      </c>
      <c r="BI204" t="s">
        <v>1425</v>
      </c>
      <c r="BJ204" t="s">
        <v>1426</v>
      </c>
      <c r="BK204">
        <v>97013</v>
      </c>
      <c r="BL204" t="s">
        <v>1135</v>
      </c>
      <c r="BM204">
        <v>6</v>
      </c>
      <c r="BN204" t="s">
        <v>1136</v>
      </c>
      <c r="BO204" t="s">
        <v>1137</v>
      </c>
      <c r="BP204" t="s">
        <v>1138</v>
      </c>
      <c r="BQ204">
        <v>6</v>
      </c>
      <c r="BR204" t="s">
        <v>1136</v>
      </c>
      <c r="BS204" t="s">
        <v>1137</v>
      </c>
      <c r="BT204" t="s">
        <v>1113</v>
      </c>
      <c r="BW204">
        <v>0</v>
      </c>
      <c r="BX204">
        <v>0</v>
      </c>
      <c r="BY204" t="s">
        <v>1128</v>
      </c>
      <c r="BZ204" t="s">
        <v>1128</v>
      </c>
      <c r="CA204" t="s">
        <v>1128</v>
      </c>
      <c r="CB204" t="s">
        <v>1128</v>
      </c>
      <c r="CC204" s="320">
        <v>43129</v>
      </c>
      <c r="CD204" s="320">
        <v>42985</v>
      </c>
      <c r="CE204">
        <v>2</v>
      </c>
      <c r="CG204" t="s">
        <v>63</v>
      </c>
      <c r="CI204" t="s">
        <v>63</v>
      </c>
      <c r="CJ204" t="s">
        <v>63</v>
      </c>
    </row>
    <row r="205" spans="1:88" x14ac:dyDescent="0.25">
      <c r="A205" t="s">
        <v>1427</v>
      </c>
      <c r="B205">
        <v>0</v>
      </c>
      <c r="C205">
        <v>6</v>
      </c>
      <c r="D205" t="s">
        <v>1111</v>
      </c>
      <c r="E205" t="s">
        <v>1112</v>
      </c>
      <c r="F205" t="s">
        <v>1428</v>
      </c>
      <c r="G205" t="s">
        <v>1429</v>
      </c>
      <c r="H205" t="s">
        <v>1430</v>
      </c>
      <c r="I205" t="s">
        <v>1431</v>
      </c>
      <c r="K205" t="s">
        <v>1164</v>
      </c>
      <c r="L205" s="320">
        <v>42887</v>
      </c>
      <c r="M205" t="s">
        <v>1490</v>
      </c>
      <c r="Q205">
        <v>0</v>
      </c>
      <c r="R205">
        <v>396518.11</v>
      </c>
      <c r="S205" t="s">
        <v>1119</v>
      </c>
      <c r="T205" t="s">
        <v>1120</v>
      </c>
      <c r="V205">
        <v>0</v>
      </c>
      <c r="W205" t="s">
        <v>1432</v>
      </c>
      <c r="X205" t="s">
        <v>1229</v>
      </c>
      <c r="Y205" t="s">
        <v>1433</v>
      </c>
      <c r="Z205" t="s">
        <v>1434</v>
      </c>
      <c r="AA205" t="s">
        <v>63</v>
      </c>
      <c r="AD205" t="s">
        <v>63</v>
      </c>
      <c r="AE205" t="s">
        <v>85</v>
      </c>
      <c r="AF205" t="s">
        <v>85</v>
      </c>
      <c r="AG205" t="s">
        <v>63</v>
      </c>
      <c r="AT205" t="s">
        <v>1124</v>
      </c>
      <c r="AU205" t="s">
        <v>1125</v>
      </c>
      <c r="AV205" t="s">
        <v>63</v>
      </c>
      <c r="AW205" t="s">
        <v>1144</v>
      </c>
      <c r="AX205" t="s">
        <v>1435</v>
      </c>
      <c r="AY205" s="320">
        <v>43038</v>
      </c>
      <c r="AZ205" s="320">
        <v>43038</v>
      </c>
      <c r="BA205" t="s">
        <v>1128</v>
      </c>
      <c r="BB205">
        <v>0</v>
      </c>
      <c r="BC205">
        <v>368542</v>
      </c>
      <c r="BF205" t="s">
        <v>1436</v>
      </c>
      <c r="BG205" t="s">
        <v>1437</v>
      </c>
      <c r="BH205" t="s">
        <v>1131</v>
      </c>
      <c r="BI205" t="s">
        <v>1438</v>
      </c>
      <c r="BJ205" t="s">
        <v>1268</v>
      </c>
      <c r="BK205">
        <v>21237</v>
      </c>
      <c r="BL205" t="s">
        <v>1135</v>
      </c>
      <c r="BM205">
        <v>6</v>
      </c>
      <c r="BN205" t="s">
        <v>1136</v>
      </c>
      <c r="BO205" t="s">
        <v>1137</v>
      </c>
      <c r="BP205" t="s">
        <v>1138</v>
      </c>
      <c r="BQ205">
        <v>6</v>
      </c>
      <c r="BR205" t="s">
        <v>1136</v>
      </c>
      <c r="BS205" t="s">
        <v>1137</v>
      </c>
      <c r="BT205" t="s">
        <v>1428</v>
      </c>
      <c r="BW205">
        <v>0</v>
      </c>
      <c r="BX205">
        <v>0</v>
      </c>
      <c r="BY205" t="s">
        <v>1128</v>
      </c>
      <c r="BZ205" t="s">
        <v>1128</v>
      </c>
      <c r="CA205" t="s">
        <v>1128</v>
      </c>
      <c r="CB205" t="s">
        <v>1128</v>
      </c>
      <c r="CC205" s="320">
        <v>43129</v>
      </c>
      <c r="CD205" s="320">
        <v>42899</v>
      </c>
      <c r="CE205">
        <v>6</v>
      </c>
      <c r="CG205" t="s">
        <v>63</v>
      </c>
    </row>
    <row r="206" spans="1:88" x14ac:dyDescent="0.25">
      <c r="A206" t="s">
        <v>1439</v>
      </c>
      <c r="B206">
        <v>0</v>
      </c>
      <c r="C206">
        <v>3</v>
      </c>
      <c r="D206" t="s">
        <v>1111</v>
      </c>
      <c r="E206" t="s">
        <v>1112</v>
      </c>
      <c r="F206" t="s">
        <v>1113</v>
      </c>
      <c r="G206" t="s">
        <v>1114</v>
      </c>
      <c r="H206" t="s">
        <v>1394</v>
      </c>
      <c r="I206" t="s">
        <v>1395</v>
      </c>
      <c r="K206" t="s">
        <v>1396</v>
      </c>
      <c r="L206" s="320">
        <v>42978</v>
      </c>
      <c r="M206" t="s">
        <v>1118</v>
      </c>
      <c r="Q206">
        <v>0</v>
      </c>
      <c r="R206">
        <v>525456</v>
      </c>
      <c r="S206" t="s">
        <v>1397</v>
      </c>
      <c r="T206" t="s">
        <v>1120</v>
      </c>
      <c r="V206">
        <v>0</v>
      </c>
      <c r="W206" t="s">
        <v>1398</v>
      </c>
      <c r="X206" t="s">
        <v>1399</v>
      </c>
      <c r="Y206" t="s">
        <v>1400</v>
      </c>
      <c r="Z206" t="s">
        <v>1440</v>
      </c>
      <c r="AA206" t="s">
        <v>63</v>
      </c>
      <c r="AD206" t="s">
        <v>63</v>
      </c>
      <c r="AE206" t="s">
        <v>85</v>
      </c>
      <c r="AF206" t="s">
        <v>85</v>
      </c>
      <c r="AG206" t="s">
        <v>63</v>
      </c>
      <c r="AT206" t="s">
        <v>1124</v>
      </c>
      <c r="AU206" t="s">
        <v>1125</v>
      </c>
      <c r="AV206" t="s">
        <v>63</v>
      </c>
      <c r="AW206" t="s">
        <v>1144</v>
      </c>
      <c r="AX206" t="s">
        <v>1441</v>
      </c>
      <c r="AY206" s="320">
        <v>43144</v>
      </c>
      <c r="AZ206" s="320">
        <v>43144</v>
      </c>
      <c r="BA206" t="s">
        <v>1128</v>
      </c>
      <c r="BB206">
        <v>0</v>
      </c>
      <c r="BF206" t="s">
        <v>1401</v>
      </c>
      <c r="BG206" t="s">
        <v>1402</v>
      </c>
      <c r="BH206" t="s">
        <v>1131</v>
      </c>
      <c r="BI206" t="s">
        <v>1403</v>
      </c>
      <c r="BJ206" t="s">
        <v>1404</v>
      </c>
      <c r="BK206">
        <v>60473</v>
      </c>
      <c r="BL206" t="s">
        <v>1135</v>
      </c>
      <c r="BM206">
        <v>6</v>
      </c>
      <c r="BN206" t="s">
        <v>1136</v>
      </c>
      <c r="BO206" t="s">
        <v>1137</v>
      </c>
      <c r="BP206" t="s">
        <v>1138</v>
      </c>
      <c r="BQ206">
        <v>6</v>
      </c>
      <c r="BR206" t="s">
        <v>1136</v>
      </c>
      <c r="BS206" t="s">
        <v>1137</v>
      </c>
      <c r="BT206" t="s">
        <v>1113</v>
      </c>
      <c r="BW206">
        <v>0</v>
      </c>
      <c r="BX206">
        <v>0</v>
      </c>
      <c r="BY206" t="s">
        <v>1128</v>
      </c>
      <c r="BZ206" t="s">
        <v>1128</v>
      </c>
      <c r="CA206" t="s">
        <v>1128</v>
      </c>
      <c r="CB206" t="s">
        <v>1128</v>
      </c>
      <c r="CC206" s="320">
        <v>43175</v>
      </c>
      <c r="CD206" s="320">
        <v>42978</v>
      </c>
      <c r="CE206">
        <v>2</v>
      </c>
      <c r="CG206" t="s">
        <v>63</v>
      </c>
      <c r="CI206" t="s">
        <v>63</v>
      </c>
      <c r="CJ206" t="s">
        <v>63</v>
      </c>
    </row>
    <row r="207" spans="1:88" x14ac:dyDescent="0.25">
      <c r="A207" t="s">
        <v>1442</v>
      </c>
      <c r="B207">
        <v>0</v>
      </c>
      <c r="C207">
        <v>5</v>
      </c>
      <c r="D207" t="s">
        <v>1111</v>
      </c>
      <c r="E207" t="s">
        <v>1112</v>
      </c>
      <c r="F207" t="s">
        <v>1443</v>
      </c>
      <c r="G207" t="s">
        <v>1444</v>
      </c>
      <c r="H207" t="s">
        <v>1115</v>
      </c>
      <c r="I207" t="s">
        <v>1116</v>
      </c>
      <c r="K207" t="s">
        <v>1117</v>
      </c>
      <c r="L207" s="320">
        <v>43007</v>
      </c>
      <c r="M207" t="s">
        <v>1118</v>
      </c>
      <c r="Q207">
        <v>0</v>
      </c>
      <c r="R207">
        <v>497079.22</v>
      </c>
      <c r="S207" t="s">
        <v>1119</v>
      </c>
      <c r="T207" t="s">
        <v>1120</v>
      </c>
      <c r="V207">
        <v>0</v>
      </c>
      <c r="W207" t="s">
        <v>1142</v>
      </c>
      <c r="X207" t="s">
        <v>1143</v>
      </c>
      <c r="Y207" t="s">
        <v>1445</v>
      </c>
      <c r="AA207" t="s">
        <v>63</v>
      </c>
      <c r="AD207" t="s">
        <v>63</v>
      </c>
      <c r="AE207" t="s">
        <v>85</v>
      </c>
      <c r="AF207" t="s">
        <v>85</v>
      </c>
      <c r="AG207" t="s">
        <v>63</v>
      </c>
      <c r="AT207" t="s">
        <v>1124</v>
      </c>
      <c r="AU207" t="s">
        <v>141</v>
      </c>
      <c r="AV207" t="s">
        <v>63</v>
      </c>
      <c r="AW207" t="s">
        <v>1144</v>
      </c>
      <c r="AX207" t="s">
        <v>1446</v>
      </c>
      <c r="AY207" s="320">
        <v>43373</v>
      </c>
      <c r="AZ207" s="320">
        <v>43373</v>
      </c>
      <c r="BA207" t="s">
        <v>1128</v>
      </c>
      <c r="BB207">
        <v>0</v>
      </c>
      <c r="BF207" t="s">
        <v>1129</v>
      </c>
      <c r="BG207" t="s">
        <v>1130</v>
      </c>
      <c r="BH207" t="s">
        <v>1131</v>
      </c>
      <c r="BI207" t="s">
        <v>1132</v>
      </c>
      <c r="BJ207" t="s">
        <v>1133</v>
      </c>
      <c r="BK207" t="s">
        <v>1134</v>
      </c>
      <c r="BL207" t="s">
        <v>1135</v>
      </c>
      <c r="BM207">
        <v>6</v>
      </c>
      <c r="BN207" t="s">
        <v>1136</v>
      </c>
      <c r="BO207" t="s">
        <v>1137</v>
      </c>
      <c r="BP207" t="s">
        <v>1138</v>
      </c>
      <c r="BQ207">
        <v>6</v>
      </c>
      <c r="BR207" t="s">
        <v>1136</v>
      </c>
      <c r="BS207" t="s">
        <v>1137</v>
      </c>
      <c r="BT207" t="s">
        <v>1113</v>
      </c>
      <c r="BW207">
        <v>0</v>
      </c>
      <c r="BX207">
        <v>0</v>
      </c>
      <c r="BY207" t="s">
        <v>1128</v>
      </c>
      <c r="BZ207" t="s">
        <v>1128</v>
      </c>
      <c r="CA207" t="s">
        <v>1128</v>
      </c>
      <c r="CB207" t="s">
        <v>1128</v>
      </c>
      <c r="CC207" s="320">
        <v>43187</v>
      </c>
      <c r="CD207" s="320">
        <v>43007</v>
      </c>
      <c r="CE207">
        <v>5</v>
      </c>
      <c r="CG207" t="s">
        <v>63</v>
      </c>
      <c r="CI207" t="s">
        <v>63</v>
      </c>
      <c r="CJ207" t="s">
        <v>63</v>
      </c>
    </row>
    <row r="208" spans="1:88" x14ac:dyDescent="0.25">
      <c r="A208" t="s">
        <v>1447</v>
      </c>
      <c r="B208">
        <v>0</v>
      </c>
      <c r="C208">
        <v>0</v>
      </c>
      <c r="D208" t="s">
        <v>1111</v>
      </c>
      <c r="E208" t="s">
        <v>1112</v>
      </c>
      <c r="F208" t="s">
        <v>1113</v>
      </c>
      <c r="G208" t="s">
        <v>1114</v>
      </c>
      <c r="H208" t="s">
        <v>1448</v>
      </c>
      <c r="I208" t="s">
        <v>1449</v>
      </c>
      <c r="K208" t="s">
        <v>1164</v>
      </c>
      <c r="L208" s="320">
        <v>42991</v>
      </c>
      <c r="M208" t="s">
        <v>1118</v>
      </c>
      <c r="Q208">
        <v>0</v>
      </c>
      <c r="R208">
        <v>206700</v>
      </c>
      <c r="S208" t="s">
        <v>1119</v>
      </c>
      <c r="T208" t="s">
        <v>1120</v>
      </c>
      <c r="V208">
        <v>0</v>
      </c>
      <c r="W208" t="s">
        <v>1450</v>
      </c>
      <c r="X208" t="s">
        <v>1451</v>
      </c>
      <c r="Y208" t="s">
        <v>1452</v>
      </c>
      <c r="AA208" t="s">
        <v>63</v>
      </c>
      <c r="AD208" t="s">
        <v>63</v>
      </c>
      <c r="AE208" t="s">
        <v>85</v>
      </c>
      <c r="AF208" t="s">
        <v>85</v>
      </c>
      <c r="AG208" t="s">
        <v>63</v>
      </c>
      <c r="AT208" t="s">
        <v>1124</v>
      </c>
      <c r="AU208" t="s">
        <v>1125</v>
      </c>
      <c r="AV208" t="s">
        <v>63</v>
      </c>
      <c r="AW208" t="s">
        <v>1144</v>
      </c>
      <c r="AX208" t="s">
        <v>1453</v>
      </c>
      <c r="AY208" s="320">
        <v>43343</v>
      </c>
      <c r="AZ208" s="320">
        <v>43343</v>
      </c>
      <c r="BA208" t="s">
        <v>1128</v>
      </c>
      <c r="BB208">
        <v>0</v>
      </c>
      <c r="BF208" t="s">
        <v>1178</v>
      </c>
      <c r="BG208" t="s">
        <v>1454</v>
      </c>
      <c r="BH208" t="s">
        <v>1455</v>
      </c>
      <c r="BI208" t="s">
        <v>1456</v>
      </c>
      <c r="BJ208" t="s">
        <v>1258</v>
      </c>
      <c r="BK208">
        <v>77845</v>
      </c>
      <c r="BL208" t="s">
        <v>1135</v>
      </c>
      <c r="BM208">
        <v>6</v>
      </c>
      <c r="BN208" t="s">
        <v>1136</v>
      </c>
      <c r="BO208" t="s">
        <v>1137</v>
      </c>
      <c r="BP208" t="s">
        <v>1138</v>
      </c>
      <c r="BQ208">
        <v>6</v>
      </c>
      <c r="BR208" t="s">
        <v>1136</v>
      </c>
      <c r="BS208" t="s">
        <v>1137</v>
      </c>
      <c r="BT208" t="s">
        <v>1113</v>
      </c>
      <c r="BW208">
        <v>0</v>
      </c>
      <c r="BX208">
        <v>0</v>
      </c>
      <c r="BY208" t="s">
        <v>1128</v>
      </c>
      <c r="BZ208" t="s">
        <v>1128</v>
      </c>
      <c r="CA208" t="s">
        <v>1128</v>
      </c>
      <c r="CB208" t="s">
        <v>1128</v>
      </c>
      <c r="CD208" s="320">
        <v>42991</v>
      </c>
      <c r="CG208" t="s">
        <v>63</v>
      </c>
      <c r="CI208" t="s">
        <v>63</v>
      </c>
      <c r="CJ208" t="s">
        <v>63</v>
      </c>
    </row>
    <row r="209" spans="1:88" x14ac:dyDescent="0.25">
      <c r="A209" t="s">
        <v>1457</v>
      </c>
      <c r="B209">
        <v>0</v>
      </c>
      <c r="C209">
        <v>1</v>
      </c>
      <c r="D209" t="s">
        <v>1111</v>
      </c>
      <c r="E209" t="s">
        <v>1112</v>
      </c>
      <c r="F209" t="s">
        <v>1443</v>
      </c>
      <c r="G209" t="s">
        <v>1444</v>
      </c>
      <c r="H209" t="s">
        <v>1458</v>
      </c>
      <c r="I209" t="s">
        <v>1459</v>
      </c>
      <c r="K209" t="s">
        <v>1164</v>
      </c>
      <c r="L209" s="320">
        <v>42990</v>
      </c>
      <c r="M209" t="s">
        <v>1118</v>
      </c>
      <c r="Q209">
        <v>0</v>
      </c>
      <c r="R209">
        <v>92855.62</v>
      </c>
      <c r="S209" t="s">
        <v>1119</v>
      </c>
      <c r="T209" t="s">
        <v>1120</v>
      </c>
      <c r="V209">
        <v>0</v>
      </c>
      <c r="W209" t="s">
        <v>1460</v>
      </c>
      <c r="X209" t="s">
        <v>1461</v>
      </c>
      <c r="Y209" t="s">
        <v>1462</v>
      </c>
      <c r="Z209" t="s">
        <v>1463</v>
      </c>
      <c r="AA209" t="s">
        <v>63</v>
      </c>
      <c r="AD209" t="s">
        <v>63</v>
      </c>
      <c r="AE209" t="s">
        <v>85</v>
      </c>
      <c r="AF209" t="s">
        <v>85</v>
      </c>
      <c r="AG209" t="s">
        <v>63</v>
      </c>
      <c r="AT209" t="s">
        <v>1124</v>
      </c>
      <c r="AU209" t="s">
        <v>1125</v>
      </c>
      <c r="AV209" t="s">
        <v>63</v>
      </c>
      <c r="AW209" t="s">
        <v>1144</v>
      </c>
      <c r="AX209" t="s">
        <v>1446</v>
      </c>
      <c r="AY209" s="320">
        <v>43190</v>
      </c>
      <c r="AZ209" s="320">
        <v>43190</v>
      </c>
      <c r="BA209" t="s">
        <v>1128</v>
      </c>
      <c r="BB209">
        <v>0</v>
      </c>
      <c r="BF209" t="s">
        <v>1464</v>
      </c>
      <c r="BG209" t="s">
        <v>1131</v>
      </c>
      <c r="BH209" t="s">
        <v>1131</v>
      </c>
      <c r="BI209" t="s">
        <v>1286</v>
      </c>
      <c r="BJ209" t="s">
        <v>1465</v>
      </c>
      <c r="BK209">
        <v>20064</v>
      </c>
      <c r="BL209" t="s">
        <v>1135</v>
      </c>
      <c r="BM209">
        <v>6</v>
      </c>
      <c r="BN209" t="s">
        <v>1136</v>
      </c>
      <c r="BO209" t="s">
        <v>1137</v>
      </c>
      <c r="BP209" t="s">
        <v>1138</v>
      </c>
      <c r="BQ209">
        <v>6</v>
      </c>
      <c r="BR209" t="s">
        <v>1136</v>
      </c>
      <c r="BS209" t="s">
        <v>1137</v>
      </c>
      <c r="BT209" t="s">
        <v>1113</v>
      </c>
      <c r="BW209">
        <v>0</v>
      </c>
      <c r="BX209">
        <v>0</v>
      </c>
      <c r="BY209" t="s">
        <v>1128</v>
      </c>
      <c r="BZ209" t="s">
        <v>1128</v>
      </c>
      <c r="CA209" t="s">
        <v>1128</v>
      </c>
      <c r="CB209" t="s">
        <v>1128</v>
      </c>
      <c r="CC209" s="320">
        <v>43181</v>
      </c>
      <c r="CD209" s="320">
        <v>42990</v>
      </c>
      <c r="CE209">
        <v>1</v>
      </c>
      <c r="CG209" t="s">
        <v>63</v>
      </c>
      <c r="CI209" t="s">
        <v>63</v>
      </c>
      <c r="CJ209" t="s">
        <v>63</v>
      </c>
    </row>
    <row r="210" spans="1:88" x14ac:dyDescent="0.25">
      <c r="A210" t="s">
        <v>1466</v>
      </c>
      <c r="B210">
        <v>0</v>
      </c>
      <c r="C210">
        <v>7</v>
      </c>
      <c r="D210" t="s">
        <v>1111</v>
      </c>
      <c r="E210" t="s">
        <v>1112</v>
      </c>
      <c r="F210" t="s">
        <v>1443</v>
      </c>
      <c r="G210" t="s">
        <v>1444</v>
      </c>
      <c r="H210" t="s">
        <v>1147</v>
      </c>
      <c r="I210" t="s">
        <v>1148</v>
      </c>
      <c r="K210" t="s">
        <v>1467</v>
      </c>
      <c r="L210" s="320">
        <v>43007</v>
      </c>
      <c r="M210" t="s">
        <v>1118</v>
      </c>
      <c r="Q210">
        <v>0</v>
      </c>
      <c r="R210">
        <v>102465.73</v>
      </c>
      <c r="S210" t="s">
        <v>1119</v>
      </c>
      <c r="T210" t="s">
        <v>1120</v>
      </c>
      <c r="V210">
        <v>0</v>
      </c>
      <c r="W210" t="s">
        <v>2511</v>
      </c>
      <c r="X210" t="s">
        <v>2512</v>
      </c>
      <c r="AA210" t="s">
        <v>63</v>
      </c>
      <c r="AD210" t="s">
        <v>63</v>
      </c>
      <c r="AE210" t="s">
        <v>85</v>
      </c>
      <c r="AF210" t="s">
        <v>85</v>
      </c>
      <c r="AG210" t="s">
        <v>63</v>
      </c>
      <c r="AT210" t="s">
        <v>1124</v>
      </c>
      <c r="AU210" t="s">
        <v>1125</v>
      </c>
      <c r="AV210" t="s">
        <v>63</v>
      </c>
      <c r="AW210" t="s">
        <v>1144</v>
      </c>
      <c r="AX210" t="s">
        <v>1446</v>
      </c>
      <c r="AY210" s="320">
        <v>43190</v>
      </c>
      <c r="AZ210" s="320">
        <v>43190</v>
      </c>
      <c r="BA210" t="s">
        <v>1128</v>
      </c>
      <c r="BB210">
        <v>0</v>
      </c>
      <c r="BF210" t="s">
        <v>1470</v>
      </c>
      <c r="BG210" t="s">
        <v>1471</v>
      </c>
      <c r="BH210" t="s">
        <v>1131</v>
      </c>
      <c r="BI210" t="s">
        <v>1155</v>
      </c>
      <c r="BJ210" t="s">
        <v>1133</v>
      </c>
      <c r="BK210" t="s">
        <v>1156</v>
      </c>
      <c r="BL210" t="s">
        <v>1135</v>
      </c>
      <c r="BM210">
        <v>6</v>
      </c>
      <c r="BN210" t="s">
        <v>1136</v>
      </c>
      <c r="BO210" t="s">
        <v>1137</v>
      </c>
      <c r="BP210" t="s">
        <v>1138</v>
      </c>
      <c r="BQ210">
        <v>6</v>
      </c>
      <c r="BR210" t="s">
        <v>1136</v>
      </c>
      <c r="BS210" t="s">
        <v>1137</v>
      </c>
      <c r="BT210" t="s">
        <v>1113</v>
      </c>
      <c r="BW210">
        <v>0</v>
      </c>
      <c r="BX210">
        <v>0</v>
      </c>
      <c r="BY210" t="s">
        <v>1128</v>
      </c>
      <c r="BZ210" t="s">
        <v>1128</v>
      </c>
      <c r="CA210" t="s">
        <v>1128</v>
      </c>
      <c r="CB210" t="s">
        <v>1128</v>
      </c>
      <c r="CC210" s="320">
        <v>43185</v>
      </c>
      <c r="CD210" s="320">
        <v>43007</v>
      </c>
      <c r="CE210">
        <v>7</v>
      </c>
      <c r="CG210" t="s">
        <v>63</v>
      </c>
      <c r="CI210" t="s">
        <v>63</v>
      </c>
      <c r="CJ210" t="s">
        <v>63</v>
      </c>
    </row>
    <row r="211" spans="1:88" x14ac:dyDescent="0.25">
      <c r="A211" t="s">
        <v>1472</v>
      </c>
      <c r="B211">
        <v>0</v>
      </c>
      <c r="C211">
        <v>6</v>
      </c>
      <c r="D211" t="s">
        <v>1111</v>
      </c>
      <c r="E211" t="s">
        <v>1112</v>
      </c>
      <c r="F211" t="s">
        <v>1443</v>
      </c>
      <c r="G211" t="s">
        <v>1444</v>
      </c>
      <c r="H211" t="s">
        <v>1115</v>
      </c>
      <c r="I211" t="s">
        <v>1116</v>
      </c>
      <c r="K211" t="s">
        <v>1117</v>
      </c>
      <c r="L211" s="320">
        <v>43007</v>
      </c>
      <c r="M211" t="s">
        <v>1118</v>
      </c>
      <c r="Q211">
        <v>0</v>
      </c>
      <c r="R211">
        <v>220437.5</v>
      </c>
      <c r="S211" t="s">
        <v>1119</v>
      </c>
      <c r="T211" t="s">
        <v>1120</v>
      </c>
      <c r="V211">
        <v>0</v>
      </c>
      <c r="W211" t="s">
        <v>1142</v>
      </c>
      <c r="X211" t="s">
        <v>1143</v>
      </c>
      <c r="Y211" t="s">
        <v>1445</v>
      </c>
      <c r="AA211" t="s">
        <v>63</v>
      </c>
      <c r="AD211" t="s">
        <v>63</v>
      </c>
      <c r="AE211" t="s">
        <v>85</v>
      </c>
      <c r="AF211" t="s">
        <v>85</v>
      </c>
      <c r="AG211" t="s">
        <v>63</v>
      </c>
      <c r="AT211" t="s">
        <v>1124</v>
      </c>
      <c r="AU211" t="s">
        <v>141</v>
      </c>
      <c r="AV211" t="s">
        <v>63</v>
      </c>
      <c r="AW211" t="s">
        <v>1144</v>
      </c>
      <c r="AX211" t="s">
        <v>1446</v>
      </c>
      <c r="AY211" s="320">
        <v>43373</v>
      </c>
      <c r="AZ211" s="320">
        <v>43373</v>
      </c>
      <c r="BA211" t="s">
        <v>1128</v>
      </c>
      <c r="BB211">
        <v>0</v>
      </c>
      <c r="BF211" t="s">
        <v>1129</v>
      </c>
      <c r="BG211" t="s">
        <v>1130</v>
      </c>
      <c r="BH211" t="s">
        <v>1131</v>
      </c>
      <c r="BI211" t="s">
        <v>1132</v>
      </c>
      <c r="BJ211" t="s">
        <v>1133</v>
      </c>
      <c r="BK211" t="s">
        <v>1134</v>
      </c>
      <c r="BL211" t="s">
        <v>1135</v>
      </c>
      <c r="BM211">
        <v>6</v>
      </c>
      <c r="BN211" t="s">
        <v>1136</v>
      </c>
      <c r="BO211" t="s">
        <v>1137</v>
      </c>
      <c r="BP211" t="s">
        <v>1138</v>
      </c>
      <c r="BQ211">
        <v>6</v>
      </c>
      <c r="BR211" t="s">
        <v>1136</v>
      </c>
      <c r="BS211" t="s">
        <v>1137</v>
      </c>
      <c r="BT211" t="s">
        <v>1113</v>
      </c>
      <c r="BW211">
        <v>0</v>
      </c>
      <c r="BX211">
        <v>0</v>
      </c>
      <c r="BY211" t="s">
        <v>1128</v>
      </c>
      <c r="BZ211" t="s">
        <v>1128</v>
      </c>
      <c r="CA211" t="s">
        <v>1128</v>
      </c>
      <c r="CB211" t="s">
        <v>1128</v>
      </c>
      <c r="CC211" s="320">
        <v>43185</v>
      </c>
      <c r="CD211" s="320">
        <v>43007</v>
      </c>
      <c r="CE211">
        <v>611</v>
      </c>
      <c r="CG211" t="s">
        <v>63</v>
      </c>
      <c r="CI211" t="s">
        <v>63</v>
      </c>
      <c r="CJ211" t="s">
        <v>63</v>
      </c>
    </row>
    <row r="212" spans="1:88" x14ac:dyDescent="0.25">
      <c r="A212" t="s">
        <v>1473</v>
      </c>
      <c r="B212">
        <v>0</v>
      </c>
      <c r="C212">
        <v>1</v>
      </c>
      <c r="D212" t="s">
        <v>1111</v>
      </c>
      <c r="E212" t="s">
        <v>1112</v>
      </c>
      <c r="F212" t="s">
        <v>1160</v>
      </c>
      <c r="G212" t="s">
        <v>1161</v>
      </c>
      <c r="H212" t="s">
        <v>1162</v>
      </c>
      <c r="I212" t="s">
        <v>1163</v>
      </c>
      <c r="K212" t="s">
        <v>1117</v>
      </c>
      <c r="L212" s="320">
        <v>43006</v>
      </c>
      <c r="M212" t="s">
        <v>1118</v>
      </c>
      <c r="Q212">
        <v>0</v>
      </c>
      <c r="R212">
        <v>69583.37</v>
      </c>
      <c r="S212" t="s">
        <v>1119</v>
      </c>
      <c r="T212" t="s">
        <v>1120</v>
      </c>
      <c r="V212">
        <v>0</v>
      </c>
      <c r="W212" t="s">
        <v>1165</v>
      </c>
      <c r="X212" t="s">
        <v>1166</v>
      </c>
      <c r="Y212" t="s">
        <v>1474</v>
      </c>
      <c r="AA212" t="s">
        <v>63</v>
      </c>
      <c r="AD212" t="s">
        <v>63</v>
      </c>
      <c r="AE212" t="s">
        <v>85</v>
      </c>
      <c r="AF212" t="s">
        <v>85</v>
      </c>
      <c r="AG212" t="s">
        <v>63</v>
      </c>
      <c r="AT212" t="s">
        <v>1124</v>
      </c>
      <c r="AU212" t="s">
        <v>141</v>
      </c>
      <c r="AV212" t="s">
        <v>63</v>
      </c>
      <c r="AW212" t="s">
        <v>1144</v>
      </c>
      <c r="AX212" t="s">
        <v>1167</v>
      </c>
      <c r="AY212" s="320">
        <v>43343</v>
      </c>
      <c r="AZ212" s="320">
        <v>43343</v>
      </c>
      <c r="BA212" t="s">
        <v>1128</v>
      </c>
      <c r="BB212">
        <v>0</v>
      </c>
      <c r="BF212" t="s">
        <v>1475</v>
      </c>
      <c r="BG212" t="s">
        <v>1131</v>
      </c>
      <c r="BH212" t="s">
        <v>1131</v>
      </c>
      <c r="BI212" t="s">
        <v>1170</v>
      </c>
      <c r="BJ212" t="s">
        <v>1133</v>
      </c>
      <c r="BK212">
        <v>23668</v>
      </c>
      <c r="BL212" t="s">
        <v>1135</v>
      </c>
      <c r="BM212">
        <v>6</v>
      </c>
      <c r="BN212" t="s">
        <v>1136</v>
      </c>
      <c r="BO212" t="s">
        <v>1137</v>
      </c>
      <c r="BP212" t="s">
        <v>1138</v>
      </c>
      <c r="BQ212">
        <v>6</v>
      </c>
      <c r="BR212" t="s">
        <v>1136</v>
      </c>
      <c r="BS212" t="s">
        <v>1137</v>
      </c>
      <c r="BT212" t="s">
        <v>1160</v>
      </c>
      <c r="BW212">
        <v>0</v>
      </c>
      <c r="BX212">
        <v>0</v>
      </c>
      <c r="BY212" t="s">
        <v>1128</v>
      </c>
      <c r="BZ212" t="s">
        <v>1128</v>
      </c>
      <c r="CA212" t="s">
        <v>1128</v>
      </c>
      <c r="CB212" t="s">
        <v>1128</v>
      </c>
      <c r="CC212" s="320">
        <v>43179</v>
      </c>
      <c r="CD212" s="320">
        <v>43006</v>
      </c>
      <c r="CE212">
        <v>1</v>
      </c>
      <c r="CG212" t="s">
        <v>63</v>
      </c>
      <c r="CI212" t="s">
        <v>63</v>
      </c>
      <c r="CJ212" t="s">
        <v>63</v>
      </c>
    </row>
    <row r="213" spans="1:88" x14ac:dyDescent="0.25">
      <c r="A213" t="s">
        <v>2411</v>
      </c>
      <c r="B213">
        <v>0</v>
      </c>
      <c r="C213">
        <v>1</v>
      </c>
      <c r="D213" t="s">
        <v>1111</v>
      </c>
      <c r="E213" t="s">
        <v>1112</v>
      </c>
      <c r="F213" t="s">
        <v>1160</v>
      </c>
      <c r="G213" t="s">
        <v>1161</v>
      </c>
      <c r="H213" t="s">
        <v>2412</v>
      </c>
      <c r="I213" t="s">
        <v>2413</v>
      </c>
      <c r="K213" t="s">
        <v>1164</v>
      </c>
      <c r="L213" s="320">
        <v>43073</v>
      </c>
      <c r="M213" t="s">
        <v>1118</v>
      </c>
      <c r="Q213">
        <v>0</v>
      </c>
      <c r="R213">
        <v>110170</v>
      </c>
      <c r="S213" t="s">
        <v>1119</v>
      </c>
      <c r="T213" t="s">
        <v>2414</v>
      </c>
      <c r="V213">
        <v>0</v>
      </c>
      <c r="W213" t="s">
        <v>2415</v>
      </c>
      <c r="X213" t="s">
        <v>2416</v>
      </c>
      <c r="Y213" t="s">
        <v>2417</v>
      </c>
      <c r="AA213" t="s">
        <v>63</v>
      </c>
      <c r="AD213" t="s">
        <v>63</v>
      </c>
      <c r="AE213" t="s">
        <v>85</v>
      </c>
      <c r="AF213" t="s">
        <v>85</v>
      </c>
      <c r="AG213" t="s">
        <v>63</v>
      </c>
      <c r="AT213" t="s">
        <v>1124</v>
      </c>
      <c r="AU213" t="s">
        <v>1125</v>
      </c>
      <c r="AV213" t="s">
        <v>63</v>
      </c>
      <c r="AW213" t="s">
        <v>1144</v>
      </c>
      <c r="AX213" t="s">
        <v>1167</v>
      </c>
      <c r="AY213" s="320">
        <v>43437</v>
      </c>
      <c r="AZ213" s="320">
        <v>43437</v>
      </c>
      <c r="BA213" t="s">
        <v>1128</v>
      </c>
      <c r="BB213">
        <v>0</v>
      </c>
      <c r="BF213" t="s">
        <v>2418</v>
      </c>
      <c r="BG213" t="s">
        <v>2419</v>
      </c>
      <c r="BH213" t="s">
        <v>2420</v>
      </c>
      <c r="BI213" t="s">
        <v>2421</v>
      </c>
      <c r="BJ213" t="s">
        <v>1831</v>
      </c>
      <c r="BK213" t="s">
        <v>2422</v>
      </c>
      <c r="BL213" t="s">
        <v>1135</v>
      </c>
      <c r="BM213">
        <v>6</v>
      </c>
      <c r="BN213" t="s">
        <v>1136</v>
      </c>
      <c r="BO213" t="s">
        <v>1137</v>
      </c>
      <c r="BP213" t="s">
        <v>1138</v>
      </c>
      <c r="BQ213">
        <v>6</v>
      </c>
      <c r="BR213" t="s">
        <v>1136</v>
      </c>
      <c r="BS213" t="s">
        <v>1137</v>
      </c>
      <c r="BT213" t="s">
        <v>1160</v>
      </c>
      <c r="BW213">
        <v>0</v>
      </c>
      <c r="BX213">
        <v>0</v>
      </c>
      <c r="BY213" t="s">
        <v>1128</v>
      </c>
      <c r="BZ213" t="s">
        <v>1128</v>
      </c>
      <c r="CA213" t="s">
        <v>1128</v>
      </c>
      <c r="CB213" t="s">
        <v>1128</v>
      </c>
      <c r="CC213" s="320">
        <v>43112</v>
      </c>
      <c r="CD213" s="320">
        <v>43077</v>
      </c>
      <c r="CE213">
        <v>1</v>
      </c>
      <c r="CG213" t="s">
        <v>63</v>
      </c>
      <c r="CI213" t="s">
        <v>63</v>
      </c>
      <c r="CJ213" t="s">
        <v>63</v>
      </c>
    </row>
    <row r="214" spans="1:88" x14ac:dyDescent="0.25">
      <c r="A214" t="s">
        <v>2423</v>
      </c>
      <c r="B214">
        <v>0</v>
      </c>
      <c r="C214">
        <v>1</v>
      </c>
      <c r="D214" t="s">
        <v>1111</v>
      </c>
      <c r="E214" t="s">
        <v>1112</v>
      </c>
      <c r="F214" t="s">
        <v>1246</v>
      </c>
      <c r="G214" t="s">
        <v>1247</v>
      </c>
      <c r="H214" t="s">
        <v>2424</v>
      </c>
      <c r="I214" t="s">
        <v>2425</v>
      </c>
      <c r="K214" t="s">
        <v>1117</v>
      </c>
      <c r="L214" s="320">
        <v>43080</v>
      </c>
      <c r="M214" t="s">
        <v>1118</v>
      </c>
      <c r="Q214">
        <v>0</v>
      </c>
      <c r="R214">
        <v>666874</v>
      </c>
      <c r="S214" t="s">
        <v>1119</v>
      </c>
      <c r="T214" t="s">
        <v>1120</v>
      </c>
      <c r="V214">
        <v>0</v>
      </c>
      <c r="W214" t="s">
        <v>2426</v>
      </c>
      <c r="X214" t="s">
        <v>2427</v>
      </c>
      <c r="Y214" t="s">
        <v>2428</v>
      </c>
      <c r="Z214" t="s">
        <v>2429</v>
      </c>
      <c r="AA214" t="s">
        <v>63</v>
      </c>
      <c r="AD214" t="s">
        <v>63</v>
      </c>
      <c r="AE214" t="s">
        <v>85</v>
      </c>
      <c r="AF214" t="s">
        <v>85</v>
      </c>
      <c r="AG214" t="s">
        <v>63</v>
      </c>
      <c r="AT214" t="s">
        <v>1124</v>
      </c>
      <c r="AU214" t="s">
        <v>1125</v>
      </c>
      <c r="AV214" t="s">
        <v>63</v>
      </c>
      <c r="AW214" t="s">
        <v>1144</v>
      </c>
      <c r="AX214" t="s">
        <v>2430</v>
      </c>
      <c r="AY214" s="320">
        <v>43322</v>
      </c>
      <c r="AZ214" s="320">
        <v>43322</v>
      </c>
      <c r="BA214" t="s">
        <v>1128</v>
      </c>
      <c r="BB214">
        <v>0</v>
      </c>
      <c r="BF214" t="s">
        <v>2431</v>
      </c>
      <c r="BG214" t="s">
        <v>1131</v>
      </c>
      <c r="BH214" t="s">
        <v>1131</v>
      </c>
      <c r="BI214" t="s">
        <v>2432</v>
      </c>
      <c r="BJ214" t="s">
        <v>1382</v>
      </c>
      <c r="BK214">
        <v>91355</v>
      </c>
      <c r="BL214" t="s">
        <v>1135</v>
      </c>
      <c r="BM214">
        <v>6</v>
      </c>
      <c r="BN214" t="s">
        <v>1136</v>
      </c>
      <c r="BO214" t="s">
        <v>1137</v>
      </c>
      <c r="BP214" t="s">
        <v>1138</v>
      </c>
      <c r="BQ214">
        <v>6</v>
      </c>
      <c r="BR214" t="s">
        <v>1136</v>
      </c>
      <c r="BS214" t="s">
        <v>1137</v>
      </c>
      <c r="BT214" t="s">
        <v>1246</v>
      </c>
      <c r="BW214">
        <v>0</v>
      </c>
      <c r="BX214">
        <v>0</v>
      </c>
      <c r="BY214" t="s">
        <v>1128</v>
      </c>
      <c r="BZ214" t="s">
        <v>1128</v>
      </c>
      <c r="CA214" t="s">
        <v>1128</v>
      </c>
      <c r="CB214" t="s">
        <v>1128</v>
      </c>
      <c r="CC214" s="320">
        <v>43168</v>
      </c>
      <c r="CD214" s="320">
        <v>43081</v>
      </c>
      <c r="CE214">
        <v>1</v>
      </c>
      <c r="CG214" t="s">
        <v>63</v>
      </c>
      <c r="CI214" t="s">
        <v>63</v>
      </c>
      <c r="CJ214" t="s">
        <v>63</v>
      </c>
    </row>
    <row r="215" spans="1:88" x14ac:dyDescent="0.25">
      <c r="A215" t="s">
        <v>2513</v>
      </c>
      <c r="B215">
        <v>0</v>
      </c>
      <c r="C215">
        <v>0</v>
      </c>
      <c r="D215" t="s">
        <v>1111</v>
      </c>
      <c r="E215" t="s">
        <v>1112</v>
      </c>
      <c r="F215" t="s">
        <v>1370</v>
      </c>
      <c r="G215" t="s">
        <v>1371</v>
      </c>
      <c r="H215" t="s">
        <v>1227</v>
      </c>
      <c r="I215" t="s">
        <v>1228</v>
      </c>
      <c r="K215" t="s">
        <v>1164</v>
      </c>
      <c r="L215" s="320">
        <v>43074</v>
      </c>
      <c r="M215" t="s">
        <v>1118</v>
      </c>
      <c r="Q215">
        <v>0</v>
      </c>
      <c r="R215">
        <v>201900</v>
      </c>
      <c r="S215" t="s">
        <v>1119</v>
      </c>
      <c r="T215" t="s">
        <v>1120</v>
      </c>
      <c r="V215">
        <v>0</v>
      </c>
      <c r="W215" t="s">
        <v>1229</v>
      </c>
      <c r="X215" t="s">
        <v>1230</v>
      </c>
      <c r="Y215">
        <f>492204-842565</f>
        <v>-350361</v>
      </c>
      <c r="Z215">
        <f>492204-842501</f>
        <v>-350297</v>
      </c>
      <c r="AA215" t="s">
        <v>63</v>
      </c>
      <c r="AD215" t="s">
        <v>63</v>
      </c>
      <c r="AE215" t="s">
        <v>85</v>
      </c>
      <c r="AF215" t="s">
        <v>85</v>
      </c>
      <c r="AG215" t="s">
        <v>63</v>
      </c>
      <c r="AT215" t="s">
        <v>1124</v>
      </c>
      <c r="AU215" t="s">
        <v>1125</v>
      </c>
      <c r="AV215" t="s">
        <v>63</v>
      </c>
      <c r="AW215" t="s">
        <v>1144</v>
      </c>
      <c r="AX215" t="s">
        <v>2514</v>
      </c>
      <c r="AY215" s="320">
        <v>43250</v>
      </c>
      <c r="AZ215" s="320">
        <v>43250</v>
      </c>
      <c r="BA215" t="s">
        <v>1128</v>
      </c>
      <c r="BB215">
        <v>0</v>
      </c>
      <c r="BF215" t="s">
        <v>1231</v>
      </c>
      <c r="BG215" t="s">
        <v>1131</v>
      </c>
      <c r="BH215" t="s">
        <v>1131</v>
      </c>
      <c r="BI215" t="s">
        <v>1232</v>
      </c>
      <c r="BK215" t="s">
        <v>1233</v>
      </c>
      <c r="BL215" t="s">
        <v>1234</v>
      </c>
      <c r="BM215">
        <v>6</v>
      </c>
      <c r="BN215" t="s">
        <v>1136</v>
      </c>
      <c r="BO215" t="s">
        <v>1137</v>
      </c>
      <c r="BP215" t="s">
        <v>1138</v>
      </c>
      <c r="BQ215">
        <v>6</v>
      </c>
      <c r="BR215" t="s">
        <v>1136</v>
      </c>
      <c r="BS215" t="s">
        <v>1137</v>
      </c>
      <c r="BT215" t="s">
        <v>1370</v>
      </c>
      <c r="BW215">
        <v>0</v>
      </c>
      <c r="BX215">
        <v>0</v>
      </c>
      <c r="BY215" t="s">
        <v>1128</v>
      </c>
      <c r="BZ215" t="s">
        <v>1128</v>
      </c>
      <c r="CA215" t="s">
        <v>1128</v>
      </c>
      <c r="CB215" t="s">
        <v>1128</v>
      </c>
      <c r="CD215" s="320">
        <v>43161</v>
      </c>
      <c r="CG215" t="s">
        <v>63</v>
      </c>
      <c r="CI215" t="s">
        <v>63</v>
      </c>
      <c r="CJ215" t="s">
        <v>63</v>
      </c>
    </row>
    <row r="216" spans="1:88" x14ac:dyDescent="0.25">
      <c r="A216" t="s">
        <v>2515</v>
      </c>
      <c r="B216">
        <v>0</v>
      </c>
      <c r="C216">
        <v>0</v>
      </c>
      <c r="D216" t="s">
        <v>1111</v>
      </c>
      <c r="E216" t="s">
        <v>1112</v>
      </c>
      <c r="F216" t="s">
        <v>1370</v>
      </c>
      <c r="G216" t="s">
        <v>1371</v>
      </c>
      <c r="H216" t="s">
        <v>1227</v>
      </c>
      <c r="I216" t="s">
        <v>1228</v>
      </c>
      <c r="K216" t="s">
        <v>1164</v>
      </c>
      <c r="L216" s="320">
        <v>43074</v>
      </c>
      <c r="M216" t="s">
        <v>1118</v>
      </c>
      <c r="Q216">
        <v>0</v>
      </c>
      <c r="R216">
        <v>627872</v>
      </c>
      <c r="S216" t="s">
        <v>1119</v>
      </c>
      <c r="T216" t="s">
        <v>1120</v>
      </c>
      <c r="V216">
        <v>0</v>
      </c>
      <c r="W216" t="s">
        <v>1230</v>
      </c>
      <c r="X216" t="s">
        <v>1229</v>
      </c>
      <c r="Y216">
        <v>49220470622565</v>
      </c>
      <c r="AA216" t="s">
        <v>63</v>
      </c>
      <c r="AD216" t="s">
        <v>63</v>
      </c>
      <c r="AE216" t="s">
        <v>85</v>
      </c>
      <c r="AF216" t="s">
        <v>85</v>
      </c>
      <c r="AG216" t="s">
        <v>63</v>
      </c>
      <c r="AT216" t="s">
        <v>1124</v>
      </c>
      <c r="AU216" t="s">
        <v>1125</v>
      </c>
      <c r="AV216" t="s">
        <v>63</v>
      </c>
      <c r="AW216" t="s">
        <v>1126</v>
      </c>
      <c r="AX216" t="s">
        <v>2516</v>
      </c>
      <c r="AY216" s="320">
        <v>43434</v>
      </c>
      <c r="AZ216" s="320">
        <v>43434</v>
      </c>
      <c r="BA216" t="s">
        <v>1128</v>
      </c>
      <c r="BB216">
        <v>0</v>
      </c>
      <c r="BC216">
        <v>373605</v>
      </c>
      <c r="BF216" t="s">
        <v>1231</v>
      </c>
      <c r="BG216" t="s">
        <v>1131</v>
      </c>
      <c r="BH216" t="s">
        <v>1131</v>
      </c>
      <c r="BI216" t="s">
        <v>1232</v>
      </c>
      <c r="BK216" t="s">
        <v>1233</v>
      </c>
      <c r="BL216" t="s">
        <v>1234</v>
      </c>
      <c r="BM216">
        <v>6</v>
      </c>
      <c r="BN216" t="s">
        <v>1136</v>
      </c>
      <c r="BO216" t="s">
        <v>1137</v>
      </c>
      <c r="BP216" t="s">
        <v>1138</v>
      </c>
      <c r="BQ216">
        <v>6</v>
      </c>
      <c r="BR216" t="s">
        <v>1136</v>
      </c>
      <c r="BS216" t="s">
        <v>1137</v>
      </c>
      <c r="BT216" t="s">
        <v>1370</v>
      </c>
      <c r="BW216">
        <v>0</v>
      </c>
      <c r="BX216">
        <v>0</v>
      </c>
      <c r="BY216" t="s">
        <v>1140</v>
      </c>
      <c r="BZ216" t="s">
        <v>1140</v>
      </c>
      <c r="CA216" t="s">
        <v>1140</v>
      </c>
      <c r="CB216" t="s">
        <v>1140</v>
      </c>
      <c r="CC216" s="320"/>
      <c r="CD216" s="320">
        <v>43165</v>
      </c>
      <c r="CG216" t="s">
        <v>63</v>
      </c>
      <c r="CI216" t="s">
        <v>63</v>
      </c>
      <c r="CJ216" t="s">
        <v>63</v>
      </c>
    </row>
    <row r="217" spans="1:88" x14ac:dyDescent="0.25">
      <c r="A217" t="s">
        <v>2463</v>
      </c>
      <c r="B217">
        <v>0</v>
      </c>
      <c r="C217">
        <v>0</v>
      </c>
      <c r="D217" t="s">
        <v>1111</v>
      </c>
      <c r="E217" t="s">
        <v>1112</v>
      </c>
      <c r="F217" t="s">
        <v>1160</v>
      </c>
      <c r="G217" t="s">
        <v>1161</v>
      </c>
      <c r="H217" t="s">
        <v>2464</v>
      </c>
      <c r="I217" t="s">
        <v>2465</v>
      </c>
      <c r="K217" t="s">
        <v>2466</v>
      </c>
      <c r="L217" s="320">
        <v>43101</v>
      </c>
      <c r="M217" t="s">
        <v>1118</v>
      </c>
      <c r="Q217">
        <v>0</v>
      </c>
      <c r="R217">
        <v>28967.4</v>
      </c>
      <c r="S217" t="s">
        <v>1119</v>
      </c>
      <c r="T217" t="s">
        <v>1120</v>
      </c>
      <c r="V217">
        <v>0</v>
      </c>
      <c r="W217" t="s">
        <v>2467</v>
      </c>
      <c r="X217" t="s">
        <v>1313</v>
      </c>
      <c r="Y217" t="s">
        <v>2468</v>
      </c>
      <c r="AA217" t="s">
        <v>63</v>
      </c>
      <c r="AD217" t="s">
        <v>63</v>
      </c>
      <c r="AE217" t="s">
        <v>85</v>
      </c>
      <c r="AF217" t="s">
        <v>85</v>
      </c>
      <c r="AG217" t="s">
        <v>63</v>
      </c>
      <c r="AT217" t="s">
        <v>1124</v>
      </c>
      <c r="AU217" t="s">
        <v>1125</v>
      </c>
      <c r="AV217" t="s">
        <v>63</v>
      </c>
      <c r="AW217" t="s">
        <v>1144</v>
      </c>
      <c r="AX217" t="s">
        <v>1167</v>
      </c>
      <c r="AY217" s="320">
        <v>43235</v>
      </c>
      <c r="AZ217" s="320">
        <v>43235</v>
      </c>
      <c r="BA217" t="s">
        <v>1128</v>
      </c>
      <c r="BB217">
        <v>0</v>
      </c>
      <c r="BF217" t="s">
        <v>2469</v>
      </c>
      <c r="BG217" t="s">
        <v>2470</v>
      </c>
      <c r="BH217" t="s">
        <v>2471</v>
      </c>
      <c r="BI217" t="s">
        <v>2472</v>
      </c>
      <c r="BJ217" t="s">
        <v>1831</v>
      </c>
      <c r="BK217" t="s">
        <v>2473</v>
      </c>
      <c r="BL217" t="s">
        <v>1135</v>
      </c>
      <c r="BM217">
        <v>6</v>
      </c>
      <c r="BN217" t="s">
        <v>1136</v>
      </c>
      <c r="BO217" t="s">
        <v>1137</v>
      </c>
      <c r="BP217" t="s">
        <v>1138</v>
      </c>
      <c r="BQ217">
        <v>6</v>
      </c>
      <c r="BR217" t="s">
        <v>1136</v>
      </c>
      <c r="BS217" t="s">
        <v>1137</v>
      </c>
      <c r="BT217" t="s">
        <v>1160</v>
      </c>
      <c r="BW217">
        <v>0</v>
      </c>
      <c r="BX217">
        <v>0</v>
      </c>
      <c r="BY217" t="s">
        <v>1128</v>
      </c>
      <c r="BZ217" t="s">
        <v>1128</v>
      </c>
      <c r="CA217" t="s">
        <v>1128</v>
      </c>
      <c r="CB217" t="s">
        <v>1128</v>
      </c>
      <c r="CD217" s="320">
        <v>43103</v>
      </c>
      <c r="CG217" t="s">
        <v>63</v>
      </c>
      <c r="CI217" t="s">
        <v>63</v>
      </c>
      <c r="CJ217" t="s">
        <v>63</v>
      </c>
    </row>
    <row r="218" spans="1:88" x14ac:dyDescent="0.25">
      <c r="A218" t="s">
        <v>2487</v>
      </c>
      <c r="B218">
        <v>0</v>
      </c>
      <c r="C218">
        <v>1</v>
      </c>
      <c r="D218" t="s">
        <v>1111</v>
      </c>
      <c r="E218" t="s">
        <v>1112</v>
      </c>
      <c r="F218" t="s">
        <v>1113</v>
      </c>
      <c r="G218" t="s">
        <v>1114</v>
      </c>
      <c r="H218" t="s">
        <v>2488</v>
      </c>
      <c r="I218" t="s">
        <v>2489</v>
      </c>
      <c r="K218" t="s">
        <v>1164</v>
      </c>
      <c r="L218" s="320">
        <v>43131</v>
      </c>
      <c r="M218" t="s">
        <v>1118</v>
      </c>
      <c r="Q218">
        <v>0</v>
      </c>
      <c r="R218">
        <v>302512.34000000003</v>
      </c>
      <c r="S218" t="s">
        <v>1119</v>
      </c>
      <c r="T218" t="s">
        <v>1120</v>
      </c>
      <c r="V218">
        <v>0</v>
      </c>
      <c r="W218" t="s">
        <v>2490</v>
      </c>
      <c r="X218" t="s">
        <v>2491</v>
      </c>
      <c r="AA218" t="s">
        <v>63</v>
      </c>
      <c r="AD218" t="s">
        <v>63</v>
      </c>
      <c r="AE218" t="s">
        <v>85</v>
      </c>
      <c r="AF218" t="s">
        <v>85</v>
      </c>
      <c r="AG218" t="s">
        <v>63</v>
      </c>
      <c r="AT218" t="s">
        <v>1124</v>
      </c>
      <c r="AU218" t="s">
        <v>1125</v>
      </c>
      <c r="AV218" t="s">
        <v>63</v>
      </c>
      <c r="AW218" t="s">
        <v>1144</v>
      </c>
      <c r="AX218" t="s">
        <v>1366</v>
      </c>
      <c r="AY218" s="320">
        <v>43250</v>
      </c>
      <c r="AZ218" s="320">
        <v>43250</v>
      </c>
      <c r="BA218" t="s">
        <v>1128</v>
      </c>
      <c r="BB218">
        <v>0</v>
      </c>
      <c r="BF218" t="s">
        <v>2492</v>
      </c>
      <c r="BG218" t="s">
        <v>2493</v>
      </c>
      <c r="BH218" t="s">
        <v>2494</v>
      </c>
      <c r="BI218" t="s">
        <v>1131</v>
      </c>
      <c r="BK218" t="s">
        <v>1131</v>
      </c>
      <c r="BM218">
        <v>6</v>
      </c>
      <c r="BN218" t="s">
        <v>1136</v>
      </c>
      <c r="BO218" t="s">
        <v>1137</v>
      </c>
      <c r="BP218" t="s">
        <v>1138</v>
      </c>
      <c r="BQ218">
        <v>6</v>
      </c>
      <c r="BR218" t="s">
        <v>1136</v>
      </c>
      <c r="BS218" t="s">
        <v>1137</v>
      </c>
      <c r="BT218" t="s">
        <v>1113</v>
      </c>
      <c r="BW218">
        <v>0</v>
      </c>
      <c r="BX218">
        <v>0</v>
      </c>
      <c r="BY218" t="s">
        <v>1128</v>
      </c>
      <c r="BZ218" t="s">
        <v>1128</v>
      </c>
      <c r="CA218" t="s">
        <v>1128</v>
      </c>
      <c r="CB218" t="s">
        <v>1128</v>
      </c>
      <c r="CC218" s="320">
        <v>43153</v>
      </c>
      <c r="CD218" s="320">
        <v>43131</v>
      </c>
      <c r="CE218">
        <v>1</v>
      </c>
      <c r="CG218" t="s">
        <v>63</v>
      </c>
      <c r="CI218" t="s">
        <v>63</v>
      </c>
      <c r="CJ218" t="s">
        <v>63</v>
      </c>
    </row>
    <row r="219" spans="1:88" x14ac:dyDescent="0.25">
      <c r="A219" t="s">
        <v>2517</v>
      </c>
      <c r="B219">
        <v>0</v>
      </c>
      <c r="C219">
        <v>0</v>
      </c>
      <c r="D219" t="s">
        <v>1111</v>
      </c>
      <c r="E219" t="s">
        <v>1112</v>
      </c>
      <c r="F219" t="s">
        <v>1246</v>
      </c>
      <c r="G219" t="s">
        <v>1247</v>
      </c>
      <c r="H219" t="s">
        <v>1248</v>
      </c>
      <c r="I219" t="s">
        <v>1249</v>
      </c>
      <c r="K219" t="s">
        <v>1341</v>
      </c>
      <c r="L219" s="320">
        <v>43174</v>
      </c>
      <c r="M219" t="s">
        <v>1118</v>
      </c>
      <c r="Q219">
        <v>0</v>
      </c>
      <c r="R219">
        <v>2512855</v>
      </c>
      <c r="S219" t="s">
        <v>1119</v>
      </c>
      <c r="T219" t="s">
        <v>1120</v>
      </c>
      <c r="V219">
        <v>0</v>
      </c>
      <c r="W219" t="s">
        <v>1342</v>
      </c>
      <c r="X219" t="s">
        <v>2518</v>
      </c>
      <c r="Y219" t="s">
        <v>1344</v>
      </c>
      <c r="Z219" t="s">
        <v>1345</v>
      </c>
      <c r="AA219" t="s">
        <v>63</v>
      </c>
      <c r="AD219" t="s">
        <v>63</v>
      </c>
      <c r="AE219" t="s">
        <v>85</v>
      </c>
      <c r="AF219" t="s">
        <v>85</v>
      </c>
      <c r="AG219" t="s">
        <v>63</v>
      </c>
      <c r="AT219" t="s">
        <v>1124</v>
      </c>
      <c r="AU219" t="s">
        <v>1125</v>
      </c>
      <c r="AV219" t="s">
        <v>63</v>
      </c>
      <c r="AW219" t="s">
        <v>1144</v>
      </c>
      <c r="AX219" t="s">
        <v>2519</v>
      </c>
      <c r="AY219" s="320">
        <v>44104</v>
      </c>
      <c r="AZ219" s="320">
        <v>44104</v>
      </c>
      <c r="BA219" t="s">
        <v>1128</v>
      </c>
      <c r="BB219">
        <v>0</v>
      </c>
      <c r="BF219" t="s">
        <v>1347</v>
      </c>
      <c r="BG219" t="s">
        <v>1348</v>
      </c>
      <c r="BH219" t="s">
        <v>1131</v>
      </c>
      <c r="BI219" t="s">
        <v>1349</v>
      </c>
      <c r="BJ219" t="s">
        <v>1258</v>
      </c>
      <c r="BK219">
        <v>77024</v>
      </c>
      <c r="BL219" t="s">
        <v>1135</v>
      </c>
      <c r="BM219">
        <v>6</v>
      </c>
      <c r="BN219" t="s">
        <v>1136</v>
      </c>
      <c r="BO219" t="s">
        <v>1137</v>
      </c>
      <c r="BP219" t="s">
        <v>1138</v>
      </c>
      <c r="BQ219">
        <v>6</v>
      </c>
      <c r="BR219" t="s">
        <v>1136</v>
      </c>
      <c r="BS219" t="s">
        <v>1137</v>
      </c>
      <c r="BT219" t="s">
        <v>1246</v>
      </c>
      <c r="BW219">
        <v>0</v>
      </c>
      <c r="BX219">
        <v>0</v>
      </c>
      <c r="BY219" t="s">
        <v>1128</v>
      </c>
      <c r="BZ219" t="s">
        <v>1128</v>
      </c>
      <c r="CA219" t="s">
        <v>1128</v>
      </c>
      <c r="CB219" t="s">
        <v>1128</v>
      </c>
      <c r="CD219" s="320">
        <v>43179</v>
      </c>
      <c r="CG219" t="s">
        <v>63</v>
      </c>
      <c r="CI219" t="s">
        <v>63</v>
      </c>
      <c r="CJ219" t="s">
        <v>63</v>
      </c>
    </row>
    <row r="220" spans="1:88" x14ac:dyDescent="0.25">
      <c r="A220" t="s">
        <v>2520</v>
      </c>
      <c r="B220">
        <v>0</v>
      </c>
      <c r="C220">
        <v>0</v>
      </c>
      <c r="D220" t="s">
        <v>1111</v>
      </c>
      <c r="E220" t="s">
        <v>1112</v>
      </c>
      <c r="F220" t="s">
        <v>1113</v>
      </c>
      <c r="G220" t="s">
        <v>1114</v>
      </c>
      <c r="H220" t="s">
        <v>1384</v>
      </c>
      <c r="I220" t="s">
        <v>1385</v>
      </c>
      <c r="K220" t="s">
        <v>1164</v>
      </c>
      <c r="L220" s="320">
        <v>43186</v>
      </c>
      <c r="M220" t="s">
        <v>1118</v>
      </c>
      <c r="Q220">
        <v>0</v>
      </c>
      <c r="R220">
        <v>186360</v>
      </c>
      <c r="S220" t="s">
        <v>1119</v>
      </c>
      <c r="T220" t="s">
        <v>1120</v>
      </c>
      <c r="V220">
        <v>0</v>
      </c>
      <c r="W220" t="s">
        <v>1386</v>
      </c>
      <c r="X220" t="s">
        <v>1387</v>
      </c>
      <c r="Y220" t="s">
        <v>1388</v>
      </c>
      <c r="Z220" t="s">
        <v>2521</v>
      </c>
      <c r="AA220" t="s">
        <v>63</v>
      </c>
      <c r="AD220" t="s">
        <v>63</v>
      </c>
      <c r="AE220" t="s">
        <v>85</v>
      </c>
      <c r="AF220" t="s">
        <v>85</v>
      </c>
      <c r="AG220" t="s">
        <v>63</v>
      </c>
      <c r="AT220" t="s">
        <v>1124</v>
      </c>
      <c r="AU220" t="s">
        <v>1125</v>
      </c>
      <c r="AV220" t="s">
        <v>63</v>
      </c>
      <c r="AW220" t="s">
        <v>1144</v>
      </c>
      <c r="AX220" t="s">
        <v>2522</v>
      </c>
      <c r="AY220" s="320">
        <v>43311</v>
      </c>
      <c r="AZ220" s="320">
        <v>43311</v>
      </c>
      <c r="BA220" t="s">
        <v>1128</v>
      </c>
      <c r="BB220">
        <v>0</v>
      </c>
      <c r="BF220" t="s">
        <v>1390</v>
      </c>
      <c r="BG220" t="s">
        <v>1391</v>
      </c>
      <c r="BH220" t="s">
        <v>1131</v>
      </c>
      <c r="BI220" t="s">
        <v>1392</v>
      </c>
      <c r="BJ220" t="s">
        <v>1281</v>
      </c>
      <c r="BK220">
        <v>43064</v>
      </c>
      <c r="BL220" t="s">
        <v>1135</v>
      </c>
      <c r="BM220">
        <v>6</v>
      </c>
      <c r="BN220" t="s">
        <v>1136</v>
      </c>
      <c r="BO220" t="s">
        <v>1137</v>
      </c>
      <c r="BP220" t="s">
        <v>1138</v>
      </c>
      <c r="BQ220">
        <v>6</v>
      </c>
      <c r="BR220" t="s">
        <v>1136</v>
      </c>
      <c r="BS220" t="s">
        <v>1137</v>
      </c>
      <c r="BT220" t="s">
        <v>1160</v>
      </c>
      <c r="BW220">
        <v>0</v>
      </c>
      <c r="BX220">
        <v>0</v>
      </c>
      <c r="BY220" t="s">
        <v>1128</v>
      </c>
      <c r="BZ220" t="s">
        <v>1128</v>
      </c>
      <c r="CA220" t="s">
        <v>1128</v>
      </c>
      <c r="CB220" t="s">
        <v>1128</v>
      </c>
      <c r="CD220" s="320">
        <v>43188</v>
      </c>
      <c r="CG220" t="s">
        <v>63</v>
      </c>
      <c r="CI220" t="s">
        <v>63</v>
      </c>
      <c r="CJ220" t="s">
        <v>63</v>
      </c>
    </row>
  </sheetData>
  <sortState ref="A2:CP214">
    <sortCondition ref="A2:A21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18"/>
  <sheetViews>
    <sheetView workbookViewId="0">
      <selection sqref="A1:A19"/>
    </sheetView>
  </sheetViews>
  <sheetFormatPr defaultRowHeight="15" x14ac:dyDescent="0.25"/>
  <sheetData>
    <row r="1" spans="1:1" x14ac:dyDescent="0.25">
      <c r="A1" t="s">
        <v>2364</v>
      </c>
    </row>
    <row r="2" spans="1:1" x14ac:dyDescent="0.25">
      <c r="A2" t="s">
        <v>2372</v>
      </c>
    </row>
    <row r="3" spans="1:1" x14ac:dyDescent="0.25">
      <c r="A3" t="s">
        <v>2369</v>
      </c>
    </row>
    <row r="4" spans="1:1" x14ac:dyDescent="0.25">
      <c r="A4" t="s">
        <v>1371</v>
      </c>
    </row>
    <row r="5" spans="1:1" x14ac:dyDescent="0.25">
      <c r="A5" t="s">
        <v>2375</v>
      </c>
    </row>
    <row r="6" spans="1:1" x14ac:dyDescent="0.25">
      <c r="A6" t="s">
        <v>2376</v>
      </c>
    </row>
    <row r="7" spans="1:1" x14ac:dyDescent="0.25">
      <c r="A7" t="s">
        <v>1247</v>
      </c>
    </row>
    <row r="8" spans="1:1" x14ac:dyDescent="0.25">
      <c r="A8" t="s">
        <v>2377</v>
      </c>
    </row>
    <row r="9" spans="1:1" x14ac:dyDescent="0.25">
      <c r="A9" t="s">
        <v>2374</v>
      </c>
    </row>
    <row r="10" spans="1:1" x14ac:dyDescent="0.25">
      <c r="A10" t="s">
        <v>2371</v>
      </c>
    </row>
    <row r="11" spans="1:1" x14ac:dyDescent="0.25">
      <c r="A11" t="s">
        <v>2366</v>
      </c>
    </row>
    <row r="12" spans="1:1" x14ac:dyDescent="0.25">
      <c r="A12" t="s">
        <v>2367</v>
      </c>
    </row>
    <row r="13" spans="1:1" x14ac:dyDescent="0.25">
      <c r="A13" t="s">
        <v>2365</v>
      </c>
    </row>
    <row r="14" spans="1:1" x14ac:dyDescent="0.25">
      <c r="A14" t="s">
        <v>1114</v>
      </c>
    </row>
    <row r="15" spans="1:1" x14ac:dyDescent="0.25">
      <c r="A15" t="s">
        <v>2363</v>
      </c>
    </row>
    <row r="16" spans="1:1" x14ac:dyDescent="0.25">
      <c r="A16" t="s">
        <v>2368</v>
      </c>
    </row>
    <row r="17" spans="1:1" x14ac:dyDescent="0.25">
      <c r="A17" t="s">
        <v>2370</v>
      </c>
    </row>
    <row r="18" spans="1:1" x14ac:dyDescent="0.25">
      <c r="A18" t="s">
        <v>2373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360"/>
  <sheetViews>
    <sheetView topLeftCell="A277" zoomScale="86" zoomScaleNormal="86" workbookViewId="0">
      <selection activeCell="B295" sqref="B295"/>
    </sheetView>
  </sheetViews>
  <sheetFormatPr defaultColWidth="8.7109375" defaultRowHeight="15" x14ac:dyDescent="0.25"/>
  <cols>
    <col min="1" max="1" width="13.7109375" style="422" bestFit="1" customWidth="1"/>
    <col min="2" max="2" width="17.5703125" style="422" bestFit="1" customWidth="1"/>
    <col min="3" max="3" width="6.140625" style="422" bestFit="1" customWidth="1"/>
    <col min="4" max="4" width="15" style="422" bestFit="1" customWidth="1"/>
    <col min="5" max="5" width="30.140625" style="422" bestFit="1" customWidth="1"/>
    <col min="6" max="6" width="11.140625" style="422" bestFit="1" customWidth="1"/>
    <col min="7" max="7" width="36.5703125" style="422" bestFit="1" customWidth="1"/>
    <col min="8" max="8" width="12.42578125" style="422" bestFit="1" customWidth="1"/>
    <col min="9" max="9" width="18.85546875" style="422" bestFit="1" customWidth="1"/>
    <col min="10" max="10" width="22.5703125" style="422" bestFit="1" customWidth="1"/>
    <col min="11" max="11" width="18.85546875" style="422" bestFit="1" customWidth="1"/>
    <col min="12" max="12" width="20.140625" style="422" bestFit="1" customWidth="1"/>
    <col min="13" max="13" width="17.5703125" style="422" bestFit="1" customWidth="1"/>
    <col min="14" max="14" width="34" style="422" bestFit="1" customWidth="1"/>
    <col min="15" max="15" width="31.42578125" style="422" bestFit="1" customWidth="1"/>
    <col min="16" max="16" width="20.140625" style="422" bestFit="1" customWidth="1"/>
    <col min="17" max="17" width="30.140625" style="422" bestFit="1" customWidth="1"/>
    <col min="18" max="18" width="21.42578125" style="422" bestFit="1" customWidth="1"/>
    <col min="19" max="16384" width="8.7109375" style="422"/>
  </cols>
  <sheetData>
    <row r="1" spans="1:18" ht="21" customHeight="1" x14ac:dyDescent="0.25">
      <c r="A1" s="431" t="s">
        <v>2576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</row>
    <row r="2" spans="1:18" ht="23.25" customHeight="1" x14ac:dyDescent="0.25">
      <c r="A2" s="432" t="s">
        <v>2571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</row>
    <row r="3" spans="1:18" ht="15.75" thickBot="1" x14ac:dyDescent="0.3">
      <c r="A3" s="433" t="s">
        <v>1131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</row>
    <row r="4" spans="1:18" ht="15.75" thickBot="1" x14ac:dyDescent="0.3">
      <c r="A4" s="410" t="s">
        <v>2535</v>
      </c>
      <c r="B4" s="410" t="s">
        <v>2536</v>
      </c>
      <c r="C4" s="410" t="s">
        <v>1021</v>
      </c>
      <c r="D4" s="410" t="s">
        <v>2537</v>
      </c>
      <c r="E4" s="410" t="s">
        <v>1024</v>
      </c>
      <c r="F4" s="410" t="s">
        <v>2538</v>
      </c>
      <c r="G4" s="410" t="s">
        <v>1026</v>
      </c>
      <c r="H4" s="410" t="s">
        <v>2539</v>
      </c>
      <c r="I4" s="410" t="s">
        <v>2540</v>
      </c>
      <c r="J4" s="410" t="s">
        <v>2541</v>
      </c>
      <c r="K4" s="410" t="s">
        <v>2542</v>
      </c>
      <c r="L4" s="410" t="s">
        <v>2543</v>
      </c>
      <c r="M4" s="410" t="s">
        <v>2544</v>
      </c>
      <c r="N4" s="410" t="s">
        <v>1065</v>
      </c>
      <c r="O4" s="410" t="s">
        <v>2890</v>
      </c>
      <c r="P4" s="410" t="s">
        <v>2891</v>
      </c>
      <c r="Q4" s="410" t="s">
        <v>2892</v>
      </c>
      <c r="R4" s="410" t="s">
        <v>2893</v>
      </c>
    </row>
    <row r="5" spans="1:18" ht="15.75" thickBot="1" x14ac:dyDescent="0.3">
      <c r="A5" s="411" t="s">
        <v>1485</v>
      </c>
      <c r="B5" s="412">
        <v>0</v>
      </c>
      <c r="C5" s="411" t="s">
        <v>2439</v>
      </c>
      <c r="D5" s="411" t="s">
        <v>1486</v>
      </c>
      <c r="E5" s="411" t="s">
        <v>2545</v>
      </c>
      <c r="F5" s="411" t="s">
        <v>1488</v>
      </c>
      <c r="G5" s="411" t="s">
        <v>1489</v>
      </c>
      <c r="H5" s="411" t="s">
        <v>2439</v>
      </c>
      <c r="I5" s="411" t="s">
        <v>1490</v>
      </c>
      <c r="J5" s="413">
        <v>162281</v>
      </c>
      <c r="K5" s="413">
        <v>162281</v>
      </c>
      <c r="L5" s="413">
        <v>162281</v>
      </c>
      <c r="M5" s="413">
        <v>162281</v>
      </c>
      <c r="N5" s="411" t="s">
        <v>1131</v>
      </c>
      <c r="O5" s="414"/>
      <c r="P5" s="414"/>
      <c r="Q5" s="414"/>
      <c r="R5" s="414"/>
    </row>
    <row r="6" spans="1:18" ht="15.75" thickBot="1" x14ac:dyDescent="0.3">
      <c r="A6" s="415" t="s">
        <v>1498</v>
      </c>
      <c r="B6" s="416">
        <v>0</v>
      </c>
      <c r="C6" s="415" t="s">
        <v>2439</v>
      </c>
      <c r="D6" s="415" t="s">
        <v>1499</v>
      </c>
      <c r="E6" s="415" t="s">
        <v>2546</v>
      </c>
      <c r="F6" s="415" t="s">
        <v>1501</v>
      </c>
      <c r="G6" s="415" t="s">
        <v>1502</v>
      </c>
      <c r="H6" s="415" t="s">
        <v>2439</v>
      </c>
      <c r="I6" s="415" t="s">
        <v>1490</v>
      </c>
      <c r="J6" s="417">
        <v>71333.289999999994</v>
      </c>
      <c r="K6" s="417">
        <v>71333.289999999994</v>
      </c>
      <c r="L6" s="417">
        <v>71333.289999999994</v>
      </c>
      <c r="M6" s="417">
        <v>71333.289999999994</v>
      </c>
      <c r="N6" s="415" t="s">
        <v>1507</v>
      </c>
      <c r="O6" s="418"/>
      <c r="P6" s="418"/>
      <c r="Q6" s="418"/>
      <c r="R6" s="418"/>
    </row>
    <row r="7" spans="1:18" ht="15.75" thickBot="1" x14ac:dyDescent="0.3">
      <c r="A7" s="415" t="s">
        <v>1515</v>
      </c>
      <c r="B7" s="416">
        <v>0</v>
      </c>
      <c r="C7" s="415" t="s">
        <v>2439</v>
      </c>
      <c r="D7" s="415" t="s">
        <v>1499</v>
      </c>
      <c r="E7" s="415" t="s">
        <v>2546</v>
      </c>
      <c r="F7" s="415" t="s">
        <v>1187</v>
      </c>
      <c r="G7" s="415" t="s">
        <v>1188</v>
      </c>
      <c r="H7" s="415" t="s">
        <v>2439</v>
      </c>
      <c r="I7" s="415" t="s">
        <v>1490</v>
      </c>
      <c r="J7" s="417">
        <v>91374</v>
      </c>
      <c r="K7" s="417">
        <v>91374</v>
      </c>
      <c r="L7" s="417">
        <v>91374</v>
      </c>
      <c r="M7" s="417">
        <v>91374</v>
      </c>
      <c r="N7" s="415" t="s">
        <v>1131</v>
      </c>
      <c r="O7" s="418"/>
      <c r="P7" s="418"/>
      <c r="Q7" s="418"/>
      <c r="R7" s="418"/>
    </row>
    <row r="8" spans="1:18" ht="15.75" thickBot="1" x14ac:dyDescent="0.3">
      <c r="A8" s="415" t="s">
        <v>1521</v>
      </c>
      <c r="B8" s="416">
        <v>0</v>
      </c>
      <c r="C8" s="415" t="s">
        <v>2439</v>
      </c>
      <c r="D8" s="415" t="s">
        <v>1499</v>
      </c>
      <c r="E8" s="415" t="s">
        <v>2546</v>
      </c>
      <c r="F8" s="415" t="s">
        <v>1522</v>
      </c>
      <c r="G8" s="415" t="s">
        <v>1523</v>
      </c>
      <c r="H8" s="415" t="s">
        <v>2439</v>
      </c>
      <c r="I8" s="415" t="s">
        <v>1490</v>
      </c>
      <c r="J8" s="417">
        <v>64545</v>
      </c>
      <c r="K8" s="417">
        <v>64545</v>
      </c>
      <c r="L8" s="417">
        <v>64545</v>
      </c>
      <c r="M8" s="417">
        <v>64545</v>
      </c>
      <c r="N8" s="415" t="s">
        <v>1528</v>
      </c>
      <c r="O8" s="418"/>
      <c r="P8" s="418"/>
      <c r="Q8" s="418"/>
      <c r="R8" s="418"/>
    </row>
    <row r="9" spans="1:18" ht="15.75" thickBot="1" x14ac:dyDescent="0.3">
      <c r="A9" s="415" t="s">
        <v>1535</v>
      </c>
      <c r="B9" s="416">
        <v>0</v>
      </c>
      <c r="C9" s="415" t="s">
        <v>2439</v>
      </c>
      <c r="D9" s="415" t="s">
        <v>1499</v>
      </c>
      <c r="E9" s="415" t="s">
        <v>2546</v>
      </c>
      <c r="F9" s="415" t="s">
        <v>1536</v>
      </c>
      <c r="G9" s="415" t="s">
        <v>1537</v>
      </c>
      <c r="H9" s="415" t="s">
        <v>2439</v>
      </c>
      <c r="I9" s="415" t="s">
        <v>1490</v>
      </c>
      <c r="J9" s="417">
        <v>88536</v>
      </c>
      <c r="K9" s="417">
        <v>88536</v>
      </c>
      <c r="L9" s="417">
        <v>88536</v>
      </c>
      <c r="M9" s="417">
        <v>88536</v>
      </c>
      <c r="N9" s="415" t="s">
        <v>1131</v>
      </c>
      <c r="O9" s="418"/>
      <c r="P9" s="418"/>
      <c r="Q9" s="418"/>
      <c r="R9" s="418"/>
    </row>
    <row r="10" spans="1:18" ht="15.75" thickBot="1" x14ac:dyDescent="0.3">
      <c r="A10" s="415" t="s">
        <v>1543</v>
      </c>
      <c r="B10" s="416">
        <v>0</v>
      </c>
      <c r="C10" s="415" t="s">
        <v>2439</v>
      </c>
      <c r="D10" s="415" t="s">
        <v>1499</v>
      </c>
      <c r="E10" s="415" t="s">
        <v>2546</v>
      </c>
      <c r="F10" s="415" t="s">
        <v>1544</v>
      </c>
      <c r="G10" s="415" t="s">
        <v>1545</v>
      </c>
      <c r="H10" s="415" t="s">
        <v>2439</v>
      </c>
      <c r="I10" s="415" t="s">
        <v>1490</v>
      </c>
      <c r="J10" s="417">
        <v>92299</v>
      </c>
      <c r="K10" s="417">
        <v>92299</v>
      </c>
      <c r="L10" s="417">
        <v>92299</v>
      </c>
      <c r="M10" s="417">
        <v>92299</v>
      </c>
      <c r="N10" s="415" t="s">
        <v>1131</v>
      </c>
      <c r="O10" s="418"/>
      <c r="P10" s="418"/>
      <c r="Q10" s="418"/>
      <c r="R10" s="418"/>
    </row>
    <row r="11" spans="1:18" ht="15.75" thickBot="1" x14ac:dyDescent="0.3">
      <c r="A11" s="415" t="s">
        <v>1554</v>
      </c>
      <c r="B11" s="416">
        <v>0</v>
      </c>
      <c r="C11" s="415" t="s">
        <v>2439</v>
      </c>
      <c r="D11" s="415" t="s">
        <v>1486</v>
      </c>
      <c r="E11" s="415" t="s">
        <v>2545</v>
      </c>
      <c r="F11" s="415" t="s">
        <v>1555</v>
      </c>
      <c r="G11" s="415" t="s">
        <v>1556</v>
      </c>
      <c r="H11" s="415" t="s">
        <v>2439</v>
      </c>
      <c r="I11" s="415" t="s">
        <v>1490</v>
      </c>
      <c r="J11" s="417">
        <v>502815</v>
      </c>
      <c r="K11" s="417">
        <v>502815</v>
      </c>
      <c r="L11" s="417">
        <v>502815</v>
      </c>
      <c r="M11" s="417">
        <v>502815</v>
      </c>
      <c r="N11" s="415" t="s">
        <v>1131</v>
      </c>
      <c r="O11" s="418"/>
      <c r="P11" s="418"/>
      <c r="Q11" s="418"/>
      <c r="R11" s="418"/>
    </row>
    <row r="12" spans="1:18" ht="15.75" thickBot="1" x14ac:dyDescent="0.3">
      <c r="A12" s="415" t="s">
        <v>1560</v>
      </c>
      <c r="B12" s="416">
        <v>0</v>
      </c>
      <c r="C12" s="415" t="s">
        <v>2439</v>
      </c>
      <c r="D12" s="415" t="s">
        <v>1486</v>
      </c>
      <c r="E12" s="415" t="s">
        <v>2545</v>
      </c>
      <c r="F12" s="415" t="s">
        <v>1555</v>
      </c>
      <c r="G12" s="415" t="s">
        <v>1556</v>
      </c>
      <c r="H12" s="415" t="s">
        <v>2439</v>
      </c>
      <c r="I12" s="415" t="s">
        <v>1490</v>
      </c>
      <c r="J12" s="417">
        <v>857160.01</v>
      </c>
      <c r="K12" s="417">
        <v>857160</v>
      </c>
      <c r="L12" s="417">
        <v>857160</v>
      </c>
      <c r="M12" s="417">
        <v>857160</v>
      </c>
      <c r="N12" s="415" t="s">
        <v>1131</v>
      </c>
      <c r="O12" s="418"/>
      <c r="P12" s="418"/>
      <c r="Q12" s="418"/>
      <c r="R12" s="418"/>
    </row>
    <row r="13" spans="1:18" ht="15.75" thickBot="1" x14ac:dyDescent="0.3">
      <c r="A13" s="415" t="s">
        <v>1565</v>
      </c>
      <c r="B13" s="416">
        <v>0</v>
      </c>
      <c r="C13" s="415" t="s">
        <v>2439</v>
      </c>
      <c r="D13" s="415" t="s">
        <v>1486</v>
      </c>
      <c r="E13" s="415" t="s">
        <v>2545</v>
      </c>
      <c r="F13" s="415" t="s">
        <v>1555</v>
      </c>
      <c r="G13" s="415" t="s">
        <v>1556</v>
      </c>
      <c r="H13" s="415" t="s">
        <v>2439</v>
      </c>
      <c r="I13" s="415" t="s">
        <v>1490</v>
      </c>
      <c r="J13" s="417">
        <v>192819</v>
      </c>
      <c r="K13" s="417">
        <v>192819</v>
      </c>
      <c r="L13" s="417">
        <v>192819</v>
      </c>
      <c r="M13" s="417">
        <v>192819</v>
      </c>
      <c r="N13" s="415" t="s">
        <v>1131</v>
      </c>
      <c r="O13" s="418"/>
      <c r="P13" s="418"/>
      <c r="Q13" s="418"/>
      <c r="R13" s="418"/>
    </row>
    <row r="14" spans="1:18" ht="15.75" thickBot="1" x14ac:dyDescent="0.3">
      <c r="A14" s="415" t="s">
        <v>1568</v>
      </c>
      <c r="B14" s="416">
        <v>0</v>
      </c>
      <c r="C14" s="415" t="s">
        <v>2439</v>
      </c>
      <c r="D14" s="415" t="s">
        <v>1486</v>
      </c>
      <c r="E14" s="415" t="s">
        <v>2545</v>
      </c>
      <c r="F14" s="415" t="s">
        <v>1555</v>
      </c>
      <c r="G14" s="415" t="s">
        <v>1556</v>
      </c>
      <c r="H14" s="415" t="s">
        <v>2439</v>
      </c>
      <c r="I14" s="415" t="s">
        <v>1490</v>
      </c>
      <c r="J14" s="417">
        <v>507075.43</v>
      </c>
      <c r="K14" s="417">
        <v>507075.43</v>
      </c>
      <c r="L14" s="417">
        <v>507075.43</v>
      </c>
      <c r="M14" s="417">
        <v>507075.43</v>
      </c>
      <c r="N14" s="415" t="s">
        <v>1131</v>
      </c>
      <c r="O14" s="418"/>
      <c r="P14" s="418"/>
      <c r="Q14" s="418"/>
      <c r="R14" s="418"/>
    </row>
    <row r="15" spans="1:18" ht="15.75" thickBot="1" x14ac:dyDescent="0.3">
      <c r="A15" s="415" t="s">
        <v>1569</v>
      </c>
      <c r="B15" s="416">
        <v>0</v>
      </c>
      <c r="C15" s="415" t="s">
        <v>2439</v>
      </c>
      <c r="D15" s="415" t="s">
        <v>1486</v>
      </c>
      <c r="E15" s="415" t="s">
        <v>2545</v>
      </c>
      <c r="F15" s="415" t="s">
        <v>1555</v>
      </c>
      <c r="G15" s="415" t="s">
        <v>1556</v>
      </c>
      <c r="H15" s="415" t="s">
        <v>2439</v>
      </c>
      <c r="I15" s="415" t="s">
        <v>1490</v>
      </c>
      <c r="J15" s="417">
        <v>53963.41</v>
      </c>
      <c r="K15" s="417">
        <v>53963.41</v>
      </c>
      <c r="L15" s="417">
        <v>53963.41</v>
      </c>
      <c r="M15" s="417">
        <v>53963.41</v>
      </c>
      <c r="N15" s="415" t="s">
        <v>1131</v>
      </c>
      <c r="O15" s="418"/>
      <c r="P15" s="418"/>
      <c r="Q15" s="418"/>
      <c r="R15" s="418"/>
    </row>
    <row r="16" spans="1:18" ht="15.75" thickBot="1" x14ac:dyDescent="0.3">
      <c r="A16" s="415" t="s">
        <v>1572</v>
      </c>
      <c r="B16" s="416">
        <v>0</v>
      </c>
      <c r="C16" s="415" t="s">
        <v>2439</v>
      </c>
      <c r="D16" s="415" t="s">
        <v>1486</v>
      </c>
      <c r="E16" s="415" t="s">
        <v>2545</v>
      </c>
      <c r="F16" s="415" t="s">
        <v>1555</v>
      </c>
      <c r="G16" s="415" t="s">
        <v>1556</v>
      </c>
      <c r="H16" s="415" t="s">
        <v>2439</v>
      </c>
      <c r="I16" s="415" t="s">
        <v>1490</v>
      </c>
      <c r="J16" s="417">
        <v>75867.53</v>
      </c>
      <c r="K16" s="417">
        <v>75867.53</v>
      </c>
      <c r="L16" s="417">
        <v>75867.53</v>
      </c>
      <c r="M16" s="417">
        <v>75867.53</v>
      </c>
      <c r="N16" s="415" t="s">
        <v>1131</v>
      </c>
      <c r="O16" s="418"/>
      <c r="P16" s="418"/>
      <c r="Q16" s="418"/>
      <c r="R16" s="418"/>
    </row>
    <row r="17" spans="1:18" ht="15.75" thickBot="1" x14ac:dyDescent="0.3">
      <c r="A17" s="415" t="s">
        <v>1574</v>
      </c>
      <c r="B17" s="416">
        <v>0</v>
      </c>
      <c r="C17" s="415" t="s">
        <v>2439</v>
      </c>
      <c r="D17" s="415" t="s">
        <v>1575</v>
      </c>
      <c r="E17" s="415" t="s">
        <v>2547</v>
      </c>
      <c r="F17" s="415" t="s">
        <v>1577</v>
      </c>
      <c r="G17" s="415" t="s">
        <v>1578</v>
      </c>
      <c r="H17" s="415" t="s">
        <v>2439</v>
      </c>
      <c r="I17" s="415" t="s">
        <v>1490</v>
      </c>
      <c r="J17" s="417">
        <v>386615.95</v>
      </c>
      <c r="K17" s="417">
        <v>386615.95</v>
      </c>
      <c r="L17" s="417">
        <v>386615.95</v>
      </c>
      <c r="M17" s="417">
        <v>386615.95</v>
      </c>
      <c r="N17" s="415" t="s">
        <v>1579</v>
      </c>
      <c r="O17" s="418"/>
      <c r="P17" s="418"/>
      <c r="Q17" s="418"/>
      <c r="R17" s="418"/>
    </row>
    <row r="18" spans="1:18" ht="15.75" thickBot="1" x14ac:dyDescent="0.3">
      <c r="A18" s="415" t="s">
        <v>1582</v>
      </c>
      <c r="B18" s="416">
        <v>0</v>
      </c>
      <c r="C18" s="415" t="s">
        <v>2439</v>
      </c>
      <c r="D18" s="415" t="s">
        <v>1486</v>
      </c>
      <c r="E18" s="415" t="s">
        <v>2545</v>
      </c>
      <c r="F18" s="415" t="s">
        <v>1583</v>
      </c>
      <c r="G18" s="415" t="s">
        <v>1584</v>
      </c>
      <c r="H18" s="415" t="s">
        <v>2439</v>
      </c>
      <c r="I18" s="415" t="s">
        <v>1490</v>
      </c>
      <c r="J18" s="417">
        <v>4326750.1399999997</v>
      </c>
      <c r="K18" s="417">
        <v>4326750.1399999997</v>
      </c>
      <c r="L18" s="417">
        <v>4326750.1399999997</v>
      </c>
      <c r="M18" s="417">
        <v>4326750.1399999997</v>
      </c>
      <c r="N18" s="415" t="s">
        <v>1131</v>
      </c>
      <c r="O18" s="418"/>
      <c r="P18" s="418"/>
      <c r="Q18" s="418"/>
      <c r="R18" s="418"/>
    </row>
    <row r="19" spans="1:18" ht="15.75" thickBot="1" x14ac:dyDescent="0.3">
      <c r="A19" s="415" t="s">
        <v>1591</v>
      </c>
      <c r="B19" s="416">
        <v>0</v>
      </c>
      <c r="C19" s="415" t="s">
        <v>2439</v>
      </c>
      <c r="D19" s="415" t="s">
        <v>1499</v>
      </c>
      <c r="E19" s="415" t="s">
        <v>2546</v>
      </c>
      <c r="F19" s="415" t="s">
        <v>1592</v>
      </c>
      <c r="G19" s="415" t="s">
        <v>1593</v>
      </c>
      <c r="H19" s="415" t="s">
        <v>2439</v>
      </c>
      <c r="I19" s="415" t="s">
        <v>1490</v>
      </c>
      <c r="J19" s="417">
        <v>69500</v>
      </c>
      <c r="K19" s="417">
        <v>69500</v>
      </c>
      <c r="L19" s="417">
        <v>69500</v>
      </c>
      <c r="M19" s="417">
        <v>69500</v>
      </c>
      <c r="N19" s="415" t="s">
        <v>1597</v>
      </c>
      <c r="O19" s="418"/>
      <c r="P19" s="418"/>
      <c r="Q19" s="418"/>
      <c r="R19" s="418"/>
    </row>
    <row r="20" spans="1:18" ht="15.75" thickBot="1" x14ac:dyDescent="0.3">
      <c r="A20" s="415" t="s">
        <v>1604</v>
      </c>
      <c r="B20" s="416">
        <v>0</v>
      </c>
      <c r="C20" s="415" t="s">
        <v>2439</v>
      </c>
      <c r="D20" s="415" t="s">
        <v>1605</v>
      </c>
      <c r="E20" s="415" t="s">
        <v>2548</v>
      </c>
      <c r="F20" s="415" t="s">
        <v>1607</v>
      </c>
      <c r="G20" s="415" t="s">
        <v>1608</v>
      </c>
      <c r="H20" s="415" t="s">
        <v>2439</v>
      </c>
      <c r="I20" s="415" t="s">
        <v>1490</v>
      </c>
      <c r="J20" s="417">
        <v>75000</v>
      </c>
      <c r="K20" s="417">
        <v>75000</v>
      </c>
      <c r="L20" s="417">
        <v>75000</v>
      </c>
      <c r="M20" s="417">
        <v>75000</v>
      </c>
      <c r="N20" s="415" t="s">
        <v>1131</v>
      </c>
      <c r="O20" s="418"/>
      <c r="P20" s="418"/>
      <c r="Q20" s="418"/>
      <c r="R20" s="418"/>
    </row>
    <row r="21" spans="1:18" ht="15.75" thickBot="1" x14ac:dyDescent="0.3">
      <c r="A21" s="415" t="s">
        <v>1618</v>
      </c>
      <c r="B21" s="416">
        <v>0</v>
      </c>
      <c r="C21" s="415" t="s">
        <v>2439</v>
      </c>
      <c r="D21" s="415" t="s">
        <v>1499</v>
      </c>
      <c r="E21" s="415" t="s">
        <v>2546</v>
      </c>
      <c r="F21" s="415" t="s">
        <v>1619</v>
      </c>
      <c r="G21" s="415" t="s">
        <v>1620</v>
      </c>
      <c r="H21" s="415" t="s">
        <v>2439</v>
      </c>
      <c r="I21" s="415" t="s">
        <v>1490</v>
      </c>
      <c r="J21" s="417">
        <v>50000</v>
      </c>
      <c r="K21" s="417">
        <v>50000</v>
      </c>
      <c r="L21" s="417">
        <v>50000</v>
      </c>
      <c r="M21" s="417">
        <v>50000</v>
      </c>
      <c r="N21" s="415" t="s">
        <v>1623</v>
      </c>
      <c r="O21" s="418"/>
      <c r="P21" s="418"/>
      <c r="Q21" s="418"/>
      <c r="R21" s="418"/>
    </row>
    <row r="22" spans="1:18" ht="15.75" thickBot="1" x14ac:dyDescent="0.3">
      <c r="A22" s="415" t="s">
        <v>1626</v>
      </c>
      <c r="B22" s="416">
        <v>0</v>
      </c>
      <c r="C22" s="415" t="s">
        <v>2439</v>
      </c>
      <c r="D22" s="415" t="s">
        <v>1499</v>
      </c>
      <c r="E22" s="415" t="s">
        <v>2546</v>
      </c>
      <c r="F22" s="415" t="s">
        <v>1627</v>
      </c>
      <c r="G22" s="415" t="s">
        <v>1628</v>
      </c>
      <c r="H22" s="415" t="s">
        <v>2439</v>
      </c>
      <c r="I22" s="415" t="s">
        <v>1490</v>
      </c>
      <c r="J22" s="417">
        <v>92543</v>
      </c>
      <c r="K22" s="417">
        <v>92543</v>
      </c>
      <c r="L22" s="417">
        <v>92543</v>
      </c>
      <c r="M22" s="417">
        <v>92543</v>
      </c>
      <c r="N22" s="415" t="s">
        <v>1131</v>
      </c>
      <c r="O22" s="418"/>
      <c r="P22" s="418"/>
      <c r="Q22" s="418"/>
      <c r="R22" s="418"/>
    </row>
    <row r="23" spans="1:18" ht="15.75" thickBot="1" x14ac:dyDescent="0.3">
      <c r="A23" s="415" t="s">
        <v>1637</v>
      </c>
      <c r="B23" s="416">
        <v>0</v>
      </c>
      <c r="C23" s="415" t="s">
        <v>2439</v>
      </c>
      <c r="D23" s="415" t="s">
        <v>1486</v>
      </c>
      <c r="E23" s="415" t="s">
        <v>2545</v>
      </c>
      <c r="F23" s="415" t="s">
        <v>1638</v>
      </c>
      <c r="G23" s="415" t="s">
        <v>1639</v>
      </c>
      <c r="H23" s="415" t="s">
        <v>2439</v>
      </c>
      <c r="I23" s="415" t="s">
        <v>1490</v>
      </c>
      <c r="J23" s="417">
        <v>17002520.25</v>
      </c>
      <c r="K23" s="417">
        <v>17002520.260000002</v>
      </c>
      <c r="L23" s="417">
        <v>17002520.260000002</v>
      </c>
      <c r="M23" s="417">
        <v>17002520.260000002</v>
      </c>
      <c r="N23" s="415" t="s">
        <v>1643</v>
      </c>
      <c r="O23" s="418"/>
      <c r="P23" s="418"/>
      <c r="Q23" s="418"/>
      <c r="R23" s="418"/>
    </row>
    <row r="24" spans="1:18" ht="15.75" thickBot="1" x14ac:dyDescent="0.3">
      <c r="A24" s="415" t="s">
        <v>1646</v>
      </c>
      <c r="B24" s="416">
        <v>0</v>
      </c>
      <c r="C24" s="415" t="s">
        <v>2439</v>
      </c>
      <c r="D24" s="415" t="s">
        <v>1113</v>
      </c>
      <c r="E24" s="415" t="s">
        <v>2549</v>
      </c>
      <c r="F24" s="415" t="s">
        <v>1647</v>
      </c>
      <c r="G24" s="415" t="s">
        <v>1648</v>
      </c>
      <c r="H24" s="415" t="s">
        <v>2439</v>
      </c>
      <c r="I24" s="415" t="s">
        <v>1490</v>
      </c>
      <c r="J24" s="417">
        <v>1609760</v>
      </c>
      <c r="K24" s="417">
        <v>1609760.49</v>
      </c>
      <c r="L24" s="417">
        <v>1609760</v>
      </c>
      <c r="M24" s="417">
        <v>1609760</v>
      </c>
      <c r="N24" s="415" t="s">
        <v>1131</v>
      </c>
      <c r="O24" s="418"/>
      <c r="P24" s="418"/>
      <c r="Q24" s="418"/>
      <c r="R24" s="418"/>
    </row>
    <row r="25" spans="1:18" ht="15.75" thickBot="1" x14ac:dyDescent="0.3">
      <c r="A25" s="415" t="s">
        <v>1652</v>
      </c>
      <c r="B25" s="416">
        <v>0</v>
      </c>
      <c r="C25" s="415" t="s">
        <v>2439</v>
      </c>
      <c r="D25" s="415" t="s">
        <v>1113</v>
      </c>
      <c r="E25" s="415" t="s">
        <v>2549</v>
      </c>
      <c r="F25" s="415" t="s">
        <v>1653</v>
      </c>
      <c r="G25" s="415" t="s">
        <v>1654</v>
      </c>
      <c r="H25" s="415" t="s">
        <v>2440</v>
      </c>
      <c r="I25" s="415" t="s">
        <v>1655</v>
      </c>
      <c r="J25" s="417">
        <v>68903.27</v>
      </c>
      <c r="K25" s="417">
        <v>68903.27</v>
      </c>
      <c r="L25" s="417">
        <v>68903.27</v>
      </c>
      <c r="M25" s="417">
        <v>68903.27</v>
      </c>
      <c r="N25" s="415" t="s">
        <v>1131</v>
      </c>
      <c r="O25" s="418"/>
      <c r="P25" s="418"/>
      <c r="Q25" s="418"/>
      <c r="R25" s="418"/>
    </row>
    <row r="26" spans="1:18" ht="15.75" thickBot="1" x14ac:dyDescent="0.3">
      <c r="A26" s="415" t="s">
        <v>1662</v>
      </c>
      <c r="B26" s="416">
        <v>0</v>
      </c>
      <c r="C26" s="415" t="s">
        <v>2439</v>
      </c>
      <c r="D26" s="415" t="s">
        <v>1113</v>
      </c>
      <c r="E26" s="415" t="s">
        <v>2549</v>
      </c>
      <c r="F26" s="415" t="s">
        <v>1663</v>
      </c>
      <c r="G26" s="415" t="s">
        <v>1664</v>
      </c>
      <c r="H26" s="415" t="s">
        <v>2439</v>
      </c>
      <c r="I26" s="415" t="s">
        <v>1490</v>
      </c>
      <c r="J26" s="417">
        <v>663371.01</v>
      </c>
      <c r="K26" s="417">
        <v>663371</v>
      </c>
      <c r="L26" s="417">
        <v>663371</v>
      </c>
      <c r="M26" s="417">
        <v>663371</v>
      </c>
      <c r="N26" s="415" t="s">
        <v>1131</v>
      </c>
      <c r="O26" s="418"/>
      <c r="P26" s="418"/>
      <c r="Q26" s="418"/>
      <c r="R26" s="418"/>
    </row>
    <row r="27" spans="1:18" ht="15.75" thickBot="1" x14ac:dyDescent="0.3">
      <c r="A27" s="415" t="s">
        <v>1669</v>
      </c>
      <c r="B27" s="416">
        <v>0</v>
      </c>
      <c r="C27" s="415" t="s">
        <v>2439</v>
      </c>
      <c r="D27" s="415" t="s">
        <v>1370</v>
      </c>
      <c r="E27" s="415" t="s">
        <v>2550</v>
      </c>
      <c r="F27" s="415" t="s">
        <v>1501</v>
      </c>
      <c r="G27" s="415" t="s">
        <v>1502</v>
      </c>
      <c r="H27" s="415" t="s">
        <v>2439</v>
      </c>
      <c r="I27" s="415" t="s">
        <v>1490</v>
      </c>
      <c r="J27" s="417">
        <v>1469732.76</v>
      </c>
      <c r="K27" s="417">
        <v>1469732.76</v>
      </c>
      <c r="L27" s="417">
        <v>1469732.76</v>
      </c>
      <c r="M27" s="417">
        <v>1469732.76</v>
      </c>
      <c r="N27" s="415" t="s">
        <v>1131</v>
      </c>
      <c r="O27" s="418"/>
      <c r="P27" s="418"/>
      <c r="Q27" s="418"/>
      <c r="R27" s="418"/>
    </row>
    <row r="28" spans="1:18" ht="15.75" thickBot="1" x14ac:dyDescent="0.3">
      <c r="A28" s="415" t="s">
        <v>1671</v>
      </c>
      <c r="B28" s="416">
        <v>0</v>
      </c>
      <c r="C28" s="415" t="s">
        <v>2439</v>
      </c>
      <c r="D28" s="415" t="s">
        <v>1113</v>
      </c>
      <c r="E28" s="415" t="s">
        <v>2549</v>
      </c>
      <c r="F28" s="415" t="s">
        <v>1647</v>
      </c>
      <c r="G28" s="415" t="s">
        <v>1648</v>
      </c>
      <c r="H28" s="415" t="s">
        <v>2439</v>
      </c>
      <c r="I28" s="415" t="s">
        <v>1490</v>
      </c>
      <c r="J28" s="417">
        <v>1544196.5</v>
      </c>
      <c r="K28" s="417">
        <v>1544196.5</v>
      </c>
      <c r="L28" s="417">
        <v>1544196.5</v>
      </c>
      <c r="M28" s="417">
        <v>1544196.5</v>
      </c>
      <c r="N28" s="415" t="s">
        <v>1131</v>
      </c>
      <c r="O28" s="418"/>
      <c r="P28" s="418"/>
      <c r="Q28" s="418"/>
      <c r="R28" s="418"/>
    </row>
    <row r="29" spans="1:18" ht="15.75" thickBot="1" x14ac:dyDescent="0.3">
      <c r="A29" s="415" t="s">
        <v>1673</v>
      </c>
      <c r="B29" s="416">
        <v>0</v>
      </c>
      <c r="C29" s="415" t="s">
        <v>2439</v>
      </c>
      <c r="D29" s="415" t="s">
        <v>1113</v>
      </c>
      <c r="E29" s="415" t="s">
        <v>2549</v>
      </c>
      <c r="F29" s="415" t="s">
        <v>1647</v>
      </c>
      <c r="G29" s="415" t="s">
        <v>1648</v>
      </c>
      <c r="H29" s="415" t="s">
        <v>2439</v>
      </c>
      <c r="I29" s="415" t="s">
        <v>1490</v>
      </c>
      <c r="J29" s="417">
        <v>1957379.15</v>
      </c>
      <c r="K29" s="417">
        <v>1957379.15</v>
      </c>
      <c r="L29" s="417">
        <v>1957379.15</v>
      </c>
      <c r="M29" s="417">
        <v>1957379.15</v>
      </c>
      <c r="N29" s="415" t="s">
        <v>1131</v>
      </c>
      <c r="O29" s="418"/>
      <c r="P29" s="418"/>
      <c r="Q29" s="418"/>
      <c r="R29" s="418"/>
    </row>
    <row r="30" spans="1:18" ht="15.75" thickBot="1" x14ac:dyDescent="0.3">
      <c r="A30" s="415" t="s">
        <v>1676</v>
      </c>
      <c r="B30" s="416">
        <v>0</v>
      </c>
      <c r="C30" s="415" t="s">
        <v>2439</v>
      </c>
      <c r="D30" s="415" t="s">
        <v>1499</v>
      </c>
      <c r="E30" s="415" t="s">
        <v>2546</v>
      </c>
      <c r="F30" s="415" t="s">
        <v>1619</v>
      </c>
      <c r="G30" s="415" t="s">
        <v>1620</v>
      </c>
      <c r="H30" s="415" t="s">
        <v>2439</v>
      </c>
      <c r="I30" s="415" t="s">
        <v>1490</v>
      </c>
      <c r="J30" s="417">
        <v>50000</v>
      </c>
      <c r="K30" s="417">
        <v>50000</v>
      </c>
      <c r="L30" s="417">
        <v>50000</v>
      </c>
      <c r="M30" s="417">
        <v>50000</v>
      </c>
      <c r="N30" s="415" t="s">
        <v>1131</v>
      </c>
      <c r="O30" s="418"/>
      <c r="P30" s="418"/>
      <c r="Q30" s="418"/>
      <c r="R30" s="418"/>
    </row>
    <row r="31" spans="1:18" ht="15.75" thickBot="1" x14ac:dyDescent="0.3">
      <c r="A31" s="415" t="s">
        <v>1680</v>
      </c>
      <c r="B31" s="416">
        <v>0</v>
      </c>
      <c r="C31" s="415" t="s">
        <v>2439</v>
      </c>
      <c r="D31" s="415" t="s">
        <v>1197</v>
      </c>
      <c r="E31" s="415" t="s">
        <v>2803</v>
      </c>
      <c r="F31" s="415" t="s">
        <v>1681</v>
      </c>
      <c r="G31" s="415" t="s">
        <v>1682</v>
      </c>
      <c r="H31" s="415" t="s">
        <v>2439</v>
      </c>
      <c r="I31" s="415" t="s">
        <v>1490</v>
      </c>
      <c r="J31" s="417">
        <v>103221.8</v>
      </c>
      <c r="K31" s="417">
        <v>103221.8</v>
      </c>
      <c r="L31" s="417">
        <v>103221.8</v>
      </c>
      <c r="M31" s="417">
        <v>103221.8</v>
      </c>
      <c r="N31" s="415" t="s">
        <v>1131</v>
      </c>
      <c r="O31" s="418"/>
      <c r="P31" s="418"/>
      <c r="Q31" s="418"/>
      <c r="R31" s="418"/>
    </row>
    <row r="32" spans="1:18" ht="15.75" thickBot="1" x14ac:dyDescent="0.3">
      <c r="A32" s="415" t="s">
        <v>1689</v>
      </c>
      <c r="B32" s="416">
        <v>0</v>
      </c>
      <c r="C32" s="415" t="s">
        <v>2439</v>
      </c>
      <c r="D32" s="415" t="s">
        <v>1499</v>
      </c>
      <c r="E32" s="415" t="s">
        <v>2546</v>
      </c>
      <c r="F32" s="415" t="s">
        <v>1690</v>
      </c>
      <c r="G32" s="415" t="s">
        <v>1691</v>
      </c>
      <c r="H32" s="415" t="s">
        <v>2439</v>
      </c>
      <c r="I32" s="415" t="s">
        <v>1490</v>
      </c>
      <c r="J32" s="417">
        <v>99290</v>
      </c>
      <c r="K32" s="417">
        <v>99290</v>
      </c>
      <c r="L32" s="417">
        <v>99290</v>
      </c>
      <c r="M32" s="417">
        <v>99290</v>
      </c>
      <c r="N32" s="415" t="s">
        <v>1131</v>
      </c>
      <c r="O32" s="418"/>
      <c r="P32" s="418"/>
      <c r="Q32" s="418"/>
      <c r="R32" s="418"/>
    </row>
    <row r="33" spans="1:18" ht="15.75" thickBot="1" x14ac:dyDescent="0.3">
      <c r="A33" s="415" t="s">
        <v>1700</v>
      </c>
      <c r="B33" s="416">
        <v>0</v>
      </c>
      <c r="C33" s="415" t="s">
        <v>2439</v>
      </c>
      <c r="D33" s="415" t="s">
        <v>1486</v>
      </c>
      <c r="E33" s="415" t="s">
        <v>2545</v>
      </c>
      <c r="F33" s="415" t="s">
        <v>1284</v>
      </c>
      <c r="G33" s="415" t="s">
        <v>1285</v>
      </c>
      <c r="H33" s="415" t="s">
        <v>2439</v>
      </c>
      <c r="I33" s="415" t="s">
        <v>1490</v>
      </c>
      <c r="J33" s="417">
        <v>57937.14</v>
      </c>
      <c r="K33" s="417">
        <v>57937.14</v>
      </c>
      <c r="L33" s="417">
        <v>57937.14</v>
      </c>
      <c r="M33" s="417">
        <v>57937.14</v>
      </c>
      <c r="N33" s="415" t="s">
        <v>1131</v>
      </c>
      <c r="O33" s="418"/>
      <c r="P33" s="418"/>
      <c r="Q33" s="418"/>
      <c r="R33" s="418"/>
    </row>
    <row r="34" spans="1:18" ht="15.75" thickBot="1" x14ac:dyDescent="0.3">
      <c r="A34" s="415" t="s">
        <v>1704</v>
      </c>
      <c r="B34" s="416">
        <v>0</v>
      </c>
      <c r="C34" s="415" t="s">
        <v>2439</v>
      </c>
      <c r="D34" s="415" t="s">
        <v>1113</v>
      </c>
      <c r="E34" s="415" t="s">
        <v>2549</v>
      </c>
      <c r="F34" s="415" t="s">
        <v>1705</v>
      </c>
      <c r="G34" s="415" t="s">
        <v>1706</v>
      </c>
      <c r="H34" s="415" t="s">
        <v>2439</v>
      </c>
      <c r="I34" s="415" t="s">
        <v>1490</v>
      </c>
      <c r="J34" s="417">
        <v>152623</v>
      </c>
      <c r="K34" s="417">
        <v>152623</v>
      </c>
      <c r="L34" s="417">
        <v>152623</v>
      </c>
      <c r="M34" s="417">
        <v>152623</v>
      </c>
      <c r="N34" s="415" t="s">
        <v>1131</v>
      </c>
      <c r="O34" s="418"/>
      <c r="P34" s="418"/>
      <c r="Q34" s="418"/>
      <c r="R34" s="418"/>
    </row>
    <row r="35" spans="1:18" ht="15.75" thickBot="1" x14ac:dyDescent="0.3">
      <c r="A35" s="415" t="s">
        <v>1712</v>
      </c>
      <c r="B35" s="416">
        <v>0</v>
      </c>
      <c r="C35" s="415" t="s">
        <v>2439</v>
      </c>
      <c r="D35" s="415" t="s">
        <v>1197</v>
      </c>
      <c r="E35" s="415" t="s">
        <v>2803</v>
      </c>
      <c r="F35" s="415" t="s">
        <v>1713</v>
      </c>
      <c r="G35" s="415" t="s">
        <v>1714</v>
      </c>
      <c r="H35" s="415" t="s">
        <v>2439</v>
      </c>
      <c r="I35" s="415" t="s">
        <v>1490</v>
      </c>
      <c r="J35" s="417">
        <v>1279637.21</v>
      </c>
      <c r="K35" s="417">
        <v>1279637.21</v>
      </c>
      <c r="L35" s="417">
        <v>1279637.21</v>
      </c>
      <c r="M35" s="417">
        <v>1279637.21</v>
      </c>
      <c r="N35" s="415" t="s">
        <v>1131</v>
      </c>
      <c r="O35" s="418"/>
      <c r="P35" s="418"/>
      <c r="Q35" s="418"/>
      <c r="R35" s="418"/>
    </row>
    <row r="36" spans="1:18" ht="15.75" thickBot="1" x14ac:dyDescent="0.3">
      <c r="A36" s="415" t="s">
        <v>1718</v>
      </c>
      <c r="B36" s="416">
        <v>0</v>
      </c>
      <c r="C36" s="415" t="s">
        <v>2439</v>
      </c>
      <c r="D36" s="415" t="s">
        <v>1499</v>
      </c>
      <c r="E36" s="415" t="s">
        <v>2546</v>
      </c>
      <c r="F36" s="415" t="s">
        <v>1713</v>
      </c>
      <c r="G36" s="415" t="s">
        <v>1714</v>
      </c>
      <c r="H36" s="415" t="s">
        <v>2439</v>
      </c>
      <c r="I36" s="415" t="s">
        <v>1490</v>
      </c>
      <c r="J36" s="417">
        <v>533843.05000000005</v>
      </c>
      <c r="K36" s="417">
        <v>533845.03</v>
      </c>
      <c r="L36" s="417">
        <v>533843.05000000005</v>
      </c>
      <c r="M36" s="417">
        <v>533843.05000000005</v>
      </c>
      <c r="N36" s="415" t="s">
        <v>1131</v>
      </c>
      <c r="O36" s="418"/>
      <c r="P36" s="418"/>
      <c r="Q36" s="418"/>
      <c r="R36" s="418"/>
    </row>
    <row r="37" spans="1:18" ht="15.75" thickBot="1" x14ac:dyDescent="0.3">
      <c r="A37" s="415" t="s">
        <v>1721</v>
      </c>
      <c r="B37" s="416">
        <v>0</v>
      </c>
      <c r="C37" s="415" t="s">
        <v>2439</v>
      </c>
      <c r="D37" s="415" t="s">
        <v>1486</v>
      </c>
      <c r="E37" s="415" t="s">
        <v>2545</v>
      </c>
      <c r="F37" s="415" t="s">
        <v>1722</v>
      </c>
      <c r="G37" s="415" t="s">
        <v>1723</v>
      </c>
      <c r="H37" s="415" t="s">
        <v>2439</v>
      </c>
      <c r="I37" s="415" t="s">
        <v>1490</v>
      </c>
      <c r="J37" s="417">
        <v>61342616</v>
      </c>
      <c r="K37" s="417">
        <v>61342616</v>
      </c>
      <c r="L37" s="417">
        <v>61342616</v>
      </c>
      <c r="M37" s="417">
        <v>61342616</v>
      </c>
      <c r="N37" s="415" t="s">
        <v>1131</v>
      </c>
      <c r="O37" s="418"/>
      <c r="P37" s="418"/>
      <c r="Q37" s="418"/>
      <c r="R37" s="418"/>
    </row>
    <row r="38" spans="1:18" ht="15.75" thickBot="1" x14ac:dyDescent="0.3">
      <c r="A38" s="415" t="s">
        <v>1729</v>
      </c>
      <c r="B38" s="416">
        <v>0</v>
      </c>
      <c r="C38" s="415" t="s">
        <v>2439</v>
      </c>
      <c r="D38" s="415" t="s">
        <v>1499</v>
      </c>
      <c r="E38" s="415" t="s">
        <v>2546</v>
      </c>
      <c r="F38" s="415" t="s">
        <v>1619</v>
      </c>
      <c r="G38" s="415" t="s">
        <v>1620</v>
      </c>
      <c r="H38" s="415" t="s">
        <v>2439</v>
      </c>
      <c r="I38" s="415" t="s">
        <v>1490</v>
      </c>
      <c r="J38" s="417">
        <v>461000</v>
      </c>
      <c r="K38" s="417">
        <v>461000</v>
      </c>
      <c r="L38" s="417">
        <v>461000</v>
      </c>
      <c r="M38" s="417">
        <v>461000</v>
      </c>
      <c r="N38" s="415" t="s">
        <v>1131</v>
      </c>
      <c r="O38" s="418"/>
      <c r="P38" s="418"/>
      <c r="Q38" s="418"/>
      <c r="R38" s="418"/>
    </row>
    <row r="39" spans="1:18" ht="15.75" thickBot="1" x14ac:dyDescent="0.3">
      <c r="A39" s="415" t="s">
        <v>1730</v>
      </c>
      <c r="B39" s="416">
        <v>0</v>
      </c>
      <c r="C39" s="415" t="s">
        <v>2439</v>
      </c>
      <c r="D39" s="415" t="s">
        <v>1113</v>
      </c>
      <c r="E39" s="415" t="s">
        <v>2549</v>
      </c>
      <c r="F39" s="415" t="s">
        <v>1731</v>
      </c>
      <c r="G39" s="415" t="s">
        <v>1732</v>
      </c>
      <c r="H39" s="415" t="s">
        <v>2439</v>
      </c>
      <c r="I39" s="415" t="s">
        <v>1490</v>
      </c>
      <c r="J39" s="417">
        <v>1783144</v>
      </c>
      <c r="K39" s="417">
        <v>1783144</v>
      </c>
      <c r="L39" s="417">
        <v>1783144</v>
      </c>
      <c r="M39" s="417">
        <v>1783144</v>
      </c>
      <c r="N39" s="415" t="s">
        <v>1131</v>
      </c>
      <c r="O39" s="418"/>
      <c r="P39" s="418"/>
      <c r="Q39" s="418"/>
      <c r="R39" s="418"/>
    </row>
    <row r="40" spans="1:18" ht="15.75" thickBot="1" x14ac:dyDescent="0.3">
      <c r="A40" s="415" t="s">
        <v>1739</v>
      </c>
      <c r="B40" s="416">
        <v>0</v>
      </c>
      <c r="C40" s="415" t="s">
        <v>2439</v>
      </c>
      <c r="D40" s="415" t="s">
        <v>1499</v>
      </c>
      <c r="E40" s="415" t="s">
        <v>2546</v>
      </c>
      <c r="F40" s="415" t="s">
        <v>1647</v>
      </c>
      <c r="G40" s="415" t="s">
        <v>1648</v>
      </c>
      <c r="H40" s="415" t="s">
        <v>2439</v>
      </c>
      <c r="I40" s="415" t="s">
        <v>1490</v>
      </c>
      <c r="J40" s="417">
        <v>1990000</v>
      </c>
      <c r="K40" s="417">
        <v>1990000</v>
      </c>
      <c r="L40" s="417">
        <v>1990000</v>
      </c>
      <c r="M40" s="417">
        <v>1990000</v>
      </c>
      <c r="N40" s="415" t="s">
        <v>1131</v>
      </c>
      <c r="O40" s="418"/>
      <c r="P40" s="418"/>
      <c r="Q40" s="418"/>
      <c r="R40" s="418"/>
    </row>
    <row r="41" spans="1:18" ht="15.75" thickBot="1" x14ac:dyDescent="0.3">
      <c r="A41" s="415" t="s">
        <v>1742</v>
      </c>
      <c r="B41" s="416">
        <v>0</v>
      </c>
      <c r="C41" s="415" t="s">
        <v>2439</v>
      </c>
      <c r="D41" s="415" t="s">
        <v>1499</v>
      </c>
      <c r="E41" s="415" t="s">
        <v>2546</v>
      </c>
      <c r="F41" s="415" t="s">
        <v>1743</v>
      </c>
      <c r="G41" s="415" t="s">
        <v>1744</v>
      </c>
      <c r="H41" s="415" t="s">
        <v>2439</v>
      </c>
      <c r="I41" s="415" t="s">
        <v>1490</v>
      </c>
      <c r="J41" s="417">
        <v>406009</v>
      </c>
      <c r="K41" s="417">
        <v>406009</v>
      </c>
      <c r="L41" s="417">
        <v>406009</v>
      </c>
      <c r="M41" s="417">
        <v>406009</v>
      </c>
      <c r="N41" s="415" t="s">
        <v>1131</v>
      </c>
      <c r="O41" s="418"/>
      <c r="P41" s="418"/>
      <c r="Q41" s="418"/>
      <c r="R41" s="418"/>
    </row>
    <row r="42" spans="1:18" ht="15.75" thickBot="1" x14ac:dyDescent="0.3">
      <c r="A42" s="415" t="s">
        <v>1749</v>
      </c>
      <c r="B42" s="416">
        <v>0</v>
      </c>
      <c r="C42" s="415" t="s">
        <v>2439</v>
      </c>
      <c r="D42" s="415" t="s">
        <v>1750</v>
      </c>
      <c r="E42" s="415" t="s">
        <v>2551</v>
      </c>
      <c r="F42" s="415" t="s">
        <v>674</v>
      </c>
      <c r="G42" s="415" t="s">
        <v>1172</v>
      </c>
      <c r="H42" s="415" t="s">
        <v>2439</v>
      </c>
      <c r="I42" s="415" t="s">
        <v>1490</v>
      </c>
      <c r="J42" s="417">
        <v>240928.21</v>
      </c>
      <c r="K42" s="417">
        <v>240928.21</v>
      </c>
      <c r="L42" s="417">
        <v>240928.21</v>
      </c>
      <c r="M42" s="417">
        <v>240928.21</v>
      </c>
      <c r="N42" s="415" t="s">
        <v>1131</v>
      </c>
      <c r="O42" s="418"/>
      <c r="P42" s="418"/>
      <c r="Q42" s="418"/>
      <c r="R42" s="418"/>
    </row>
    <row r="43" spans="1:18" ht="15.75" thickBot="1" x14ac:dyDescent="0.3">
      <c r="A43" s="415" t="s">
        <v>1753</v>
      </c>
      <c r="B43" s="416">
        <v>0</v>
      </c>
      <c r="C43" s="415" t="s">
        <v>2439</v>
      </c>
      <c r="D43" s="415" t="s">
        <v>1197</v>
      </c>
      <c r="E43" s="415" t="s">
        <v>2803</v>
      </c>
      <c r="F43" s="415" t="s">
        <v>1754</v>
      </c>
      <c r="G43" s="415" t="s">
        <v>1755</v>
      </c>
      <c r="H43" s="415" t="s">
        <v>2439</v>
      </c>
      <c r="I43" s="415" t="s">
        <v>1490</v>
      </c>
      <c r="J43" s="417">
        <v>546475.93999999994</v>
      </c>
      <c r="K43" s="417">
        <v>546475.93999999994</v>
      </c>
      <c r="L43" s="417">
        <v>546475.93999999994</v>
      </c>
      <c r="M43" s="417">
        <v>546475.93999999994</v>
      </c>
      <c r="N43" s="415" t="s">
        <v>1758</v>
      </c>
      <c r="O43" s="418"/>
      <c r="P43" s="418"/>
      <c r="Q43" s="418"/>
      <c r="R43" s="418"/>
    </row>
    <row r="44" spans="1:18" ht="15.75" thickBot="1" x14ac:dyDescent="0.3">
      <c r="A44" s="415" t="s">
        <v>1761</v>
      </c>
      <c r="B44" s="416">
        <v>0</v>
      </c>
      <c r="C44" s="415" t="s">
        <v>2439</v>
      </c>
      <c r="D44" s="415" t="s">
        <v>1113</v>
      </c>
      <c r="E44" s="415" t="s">
        <v>2549</v>
      </c>
      <c r="F44" s="415" t="s">
        <v>1762</v>
      </c>
      <c r="G44" s="415" t="s">
        <v>1763</v>
      </c>
      <c r="H44" s="415" t="s">
        <v>2439</v>
      </c>
      <c r="I44" s="415" t="s">
        <v>1490</v>
      </c>
      <c r="J44" s="417">
        <v>1445426</v>
      </c>
      <c r="K44" s="417">
        <v>1445426</v>
      </c>
      <c r="L44" s="417">
        <v>1445426</v>
      </c>
      <c r="M44" s="417">
        <v>1445426</v>
      </c>
      <c r="N44" s="415" t="s">
        <v>1131</v>
      </c>
      <c r="O44" s="418"/>
      <c r="P44" s="418"/>
      <c r="Q44" s="418"/>
      <c r="R44" s="418"/>
    </row>
    <row r="45" spans="1:18" ht="15.75" thickBot="1" x14ac:dyDescent="0.3">
      <c r="A45" s="415" t="s">
        <v>1771</v>
      </c>
      <c r="B45" s="416">
        <v>0</v>
      </c>
      <c r="C45" s="415" t="s">
        <v>2439</v>
      </c>
      <c r="D45" s="415" t="s">
        <v>1225</v>
      </c>
      <c r="E45" s="415" t="s">
        <v>2552</v>
      </c>
      <c r="F45" s="415" t="s">
        <v>1627</v>
      </c>
      <c r="G45" s="415" t="s">
        <v>1628</v>
      </c>
      <c r="H45" s="415" t="s">
        <v>2439</v>
      </c>
      <c r="I45" s="415" t="s">
        <v>1490</v>
      </c>
      <c r="J45" s="417">
        <v>2677709.83</v>
      </c>
      <c r="K45" s="417">
        <v>2677709.83</v>
      </c>
      <c r="L45" s="417">
        <v>2677709.83</v>
      </c>
      <c r="M45" s="417">
        <v>2677709.83</v>
      </c>
      <c r="N45" s="415" t="s">
        <v>1131</v>
      </c>
      <c r="O45" s="418"/>
      <c r="P45" s="418"/>
      <c r="Q45" s="418"/>
      <c r="R45" s="418"/>
    </row>
    <row r="46" spans="1:18" ht="15.75" thickBot="1" x14ac:dyDescent="0.3">
      <c r="A46" s="415" t="s">
        <v>1776</v>
      </c>
      <c r="B46" s="416">
        <v>0</v>
      </c>
      <c r="C46" s="415" t="s">
        <v>2439</v>
      </c>
      <c r="D46" s="415" t="s">
        <v>1113</v>
      </c>
      <c r="E46" s="415" t="s">
        <v>2549</v>
      </c>
      <c r="F46" s="415" t="s">
        <v>1731</v>
      </c>
      <c r="G46" s="415" t="s">
        <v>1732</v>
      </c>
      <c r="H46" s="415" t="s">
        <v>2439</v>
      </c>
      <c r="I46" s="415" t="s">
        <v>1490</v>
      </c>
      <c r="J46" s="417">
        <v>2298797</v>
      </c>
      <c r="K46" s="417">
        <v>2298797</v>
      </c>
      <c r="L46" s="417">
        <v>2298797</v>
      </c>
      <c r="M46" s="417">
        <v>2298797</v>
      </c>
      <c r="N46" s="415" t="s">
        <v>1131</v>
      </c>
      <c r="O46" s="418"/>
      <c r="P46" s="418"/>
      <c r="Q46" s="418"/>
      <c r="R46" s="418"/>
    </row>
    <row r="47" spans="1:18" ht="15.75" thickBot="1" x14ac:dyDescent="0.3">
      <c r="A47" s="415" t="s">
        <v>1777</v>
      </c>
      <c r="B47" s="416">
        <v>0</v>
      </c>
      <c r="C47" s="415" t="s">
        <v>2439</v>
      </c>
      <c r="D47" s="415" t="s">
        <v>1197</v>
      </c>
      <c r="E47" s="415" t="s">
        <v>2803</v>
      </c>
      <c r="F47" s="415" t="s">
        <v>1778</v>
      </c>
      <c r="G47" s="415" t="s">
        <v>1779</v>
      </c>
      <c r="H47" s="415" t="s">
        <v>2439</v>
      </c>
      <c r="I47" s="415" t="s">
        <v>1490</v>
      </c>
      <c r="J47" s="417">
        <v>188433.46</v>
      </c>
      <c r="K47" s="417">
        <v>188433.46</v>
      </c>
      <c r="L47" s="417">
        <v>188433.46</v>
      </c>
      <c r="M47" s="417">
        <v>188433.46</v>
      </c>
      <c r="N47" s="415" t="s">
        <v>1131</v>
      </c>
      <c r="O47" s="418"/>
      <c r="P47" s="418"/>
      <c r="Q47" s="418"/>
      <c r="R47" s="418"/>
    </row>
    <row r="48" spans="1:18" ht="15.75" thickBot="1" x14ac:dyDescent="0.3">
      <c r="A48" s="415" t="s">
        <v>1785</v>
      </c>
      <c r="B48" s="416">
        <v>0</v>
      </c>
      <c r="C48" s="415" t="s">
        <v>2439</v>
      </c>
      <c r="D48" s="415" t="s">
        <v>1486</v>
      </c>
      <c r="E48" s="415" t="s">
        <v>2545</v>
      </c>
      <c r="F48" s="415" t="s">
        <v>1786</v>
      </c>
      <c r="G48" s="415" t="s">
        <v>1787</v>
      </c>
      <c r="H48" s="415" t="s">
        <v>2439</v>
      </c>
      <c r="I48" s="415" t="s">
        <v>1490</v>
      </c>
      <c r="J48" s="417">
        <v>308900.84999999998</v>
      </c>
      <c r="K48" s="417">
        <v>308900.84999999998</v>
      </c>
      <c r="L48" s="417">
        <v>308900.84999999998</v>
      </c>
      <c r="M48" s="417">
        <v>308900.84999999998</v>
      </c>
      <c r="N48" s="415" t="s">
        <v>1131</v>
      </c>
      <c r="O48" s="418"/>
      <c r="P48" s="418"/>
      <c r="Q48" s="418"/>
      <c r="R48" s="418"/>
    </row>
    <row r="49" spans="1:18" ht="15.75" thickBot="1" x14ac:dyDescent="0.3">
      <c r="A49" s="415" t="s">
        <v>1794</v>
      </c>
      <c r="B49" s="416">
        <v>0</v>
      </c>
      <c r="C49" s="415" t="s">
        <v>2439</v>
      </c>
      <c r="D49" s="415" t="s">
        <v>1795</v>
      </c>
      <c r="E49" s="415" t="s">
        <v>2553</v>
      </c>
      <c r="F49" s="415" t="s">
        <v>1522</v>
      </c>
      <c r="G49" s="415" t="s">
        <v>1523</v>
      </c>
      <c r="H49" s="415" t="s">
        <v>2439</v>
      </c>
      <c r="I49" s="415" t="s">
        <v>1490</v>
      </c>
      <c r="J49" s="417">
        <v>141863.29999999999</v>
      </c>
      <c r="K49" s="417">
        <v>141863.29</v>
      </c>
      <c r="L49" s="417">
        <v>141863.29</v>
      </c>
      <c r="M49" s="417">
        <v>141863.29</v>
      </c>
      <c r="N49" s="415" t="s">
        <v>1131</v>
      </c>
      <c r="O49" s="418"/>
      <c r="P49" s="418"/>
      <c r="Q49" s="418"/>
      <c r="R49" s="418"/>
    </row>
    <row r="50" spans="1:18" ht="15.75" thickBot="1" x14ac:dyDescent="0.3">
      <c r="A50" s="415" t="s">
        <v>1797</v>
      </c>
      <c r="B50" s="416">
        <v>0</v>
      </c>
      <c r="C50" s="415" t="s">
        <v>2439</v>
      </c>
      <c r="D50" s="415" t="s">
        <v>1798</v>
      </c>
      <c r="E50" s="415" t="s">
        <v>2554</v>
      </c>
      <c r="F50" s="415" t="s">
        <v>1115</v>
      </c>
      <c r="G50" s="415" t="s">
        <v>1116</v>
      </c>
      <c r="H50" s="415" t="s">
        <v>2439</v>
      </c>
      <c r="I50" s="415" t="s">
        <v>1490</v>
      </c>
      <c r="J50" s="417">
        <v>69332.740000000005</v>
      </c>
      <c r="K50" s="417">
        <v>69332.740000000005</v>
      </c>
      <c r="L50" s="417">
        <v>69332.740000000005</v>
      </c>
      <c r="M50" s="417">
        <v>69332.740000000005</v>
      </c>
      <c r="N50" s="415" t="s">
        <v>1131</v>
      </c>
      <c r="O50" s="418"/>
      <c r="P50" s="418"/>
      <c r="Q50" s="418"/>
      <c r="R50" s="418"/>
    </row>
    <row r="51" spans="1:18" ht="15.75" thickBot="1" x14ac:dyDescent="0.3">
      <c r="A51" s="415" t="s">
        <v>1803</v>
      </c>
      <c r="B51" s="416">
        <v>0</v>
      </c>
      <c r="C51" s="415" t="s">
        <v>2439</v>
      </c>
      <c r="D51" s="415" t="s">
        <v>1798</v>
      </c>
      <c r="E51" s="415" t="s">
        <v>2554</v>
      </c>
      <c r="F51" s="415" t="s">
        <v>1284</v>
      </c>
      <c r="G51" s="415" t="s">
        <v>1285</v>
      </c>
      <c r="H51" s="415" t="s">
        <v>2439</v>
      </c>
      <c r="I51" s="415" t="s">
        <v>1490</v>
      </c>
      <c r="J51" s="417">
        <v>76000</v>
      </c>
      <c r="K51" s="417">
        <v>76000</v>
      </c>
      <c r="L51" s="417">
        <v>76000</v>
      </c>
      <c r="M51" s="417">
        <v>76000</v>
      </c>
      <c r="N51" s="415" t="s">
        <v>1131</v>
      </c>
      <c r="O51" s="418"/>
      <c r="P51" s="418"/>
      <c r="Q51" s="418"/>
      <c r="R51" s="418"/>
    </row>
    <row r="52" spans="1:18" ht="15.75" thickBot="1" x14ac:dyDescent="0.3">
      <c r="A52" s="415" t="s">
        <v>1807</v>
      </c>
      <c r="B52" s="416">
        <v>0</v>
      </c>
      <c r="C52" s="415" t="s">
        <v>2439</v>
      </c>
      <c r="D52" s="415" t="s">
        <v>1269</v>
      </c>
      <c r="E52" s="415" t="s">
        <v>2555</v>
      </c>
      <c r="F52" s="415" t="s">
        <v>1310</v>
      </c>
      <c r="G52" s="415" t="s">
        <v>1311</v>
      </c>
      <c r="H52" s="415" t="s">
        <v>2439</v>
      </c>
      <c r="I52" s="415" t="s">
        <v>1490</v>
      </c>
      <c r="J52" s="417">
        <v>242625.93</v>
      </c>
      <c r="K52" s="417">
        <v>242625.93</v>
      </c>
      <c r="L52" s="417">
        <v>242625.93</v>
      </c>
      <c r="M52" s="417">
        <v>242625.93</v>
      </c>
      <c r="N52" s="415" t="s">
        <v>1131</v>
      </c>
      <c r="O52" s="418"/>
      <c r="P52" s="418"/>
      <c r="Q52" s="418"/>
      <c r="R52" s="418"/>
    </row>
    <row r="53" spans="1:18" ht="15.75" thickBot="1" x14ac:dyDescent="0.3">
      <c r="A53" s="415" t="s">
        <v>1812</v>
      </c>
      <c r="B53" s="416">
        <v>0</v>
      </c>
      <c r="C53" s="415" t="s">
        <v>2439</v>
      </c>
      <c r="D53" s="415" t="s">
        <v>1197</v>
      </c>
      <c r="E53" s="415" t="s">
        <v>2803</v>
      </c>
      <c r="F53" s="415" t="s">
        <v>1583</v>
      </c>
      <c r="G53" s="415" t="s">
        <v>1584</v>
      </c>
      <c r="H53" s="415" t="s">
        <v>2439</v>
      </c>
      <c r="I53" s="415" t="s">
        <v>1490</v>
      </c>
      <c r="J53" s="417">
        <v>83060</v>
      </c>
      <c r="K53" s="417">
        <v>83060</v>
      </c>
      <c r="L53" s="417">
        <v>83060</v>
      </c>
      <c r="M53" s="417">
        <v>83060</v>
      </c>
      <c r="N53" s="415" t="s">
        <v>1131</v>
      </c>
      <c r="O53" s="418"/>
      <c r="P53" s="418"/>
      <c r="Q53" s="418"/>
      <c r="R53" s="418"/>
    </row>
    <row r="54" spans="1:18" ht="15.75" thickBot="1" x14ac:dyDescent="0.3">
      <c r="A54" s="415" t="s">
        <v>1815</v>
      </c>
      <c r="B54" s="416">
        <v>0</v>
      </c>
      <c r="C54" s="415" t="s">
        <v>2439</v>
      </c>
      <c r="D54" s="415" t="s">
        <v>1816</v>
      </c>
      <c r="E54" s="415" t="s">
        <v>2554</v>
      </c>
      <c r="F54" s="415" t="s">
        <v>1522</v>
      </c>
      <c r="G54" s="415" t="s">
        <v>1523</v>
      </c>
      <c r="H54" s="415" t="s">
        <v>2439</v>
      </c>
      <c r="I54" s="415" t="s">
        <v>1490</v>
      </c>
      <c r="J54" s="417">
        <v>17680.97</v>
      </c>
      <c r="K54" s="417">
        <v>17680.97</v>
      </c>
      <c r="L54" s="417">
        <v>17680.97</v>
      </c>
      <c r="M54" s="417">
        <v>17680.97</v>
      </c>
      <c r="N54" s="415" t="s">
        <v>1131</v>
      </c>
      <c r="O54" s="418"/>
      <c r="P54" s="418"/>
      <c r="Q54" s="418"/>
      <c r="R54" s="418"/>
    </row>
    <row r="55" spans="1:18" ht="15.75" thickBot="1" x14ac:dyDescent="0.3">
      <c r="A55" s="415" t="s">
        <v>1819</v>
      </c>
      <c r="B55" s="416">
        <v>0</v>
      </c>
      <c r="C55" s="415" t="s">
        <v>2439</v>
      </c>
      <c r="D55" s="415" t="s">
        <v>1750</v>
      </c>
      <c r="E55" s="415" t="s">
        <v>2551</v>
      </c>
      <c r="F55" s="415" t="s">
        <v>1115</v>
      </c>
      <c r="G55" s="415" t="s">
        <v>1116</v>
      </c>
      <c r="H55" s="415" t="s">
        <v>2439</v>
      </c>
      <c r="I55" s="415" t="s">
        <v>1490</v>
      </c>
      <c r="J55" s="417">
        <v>587747.78</v>
      </c>
      <c r="K55" s="417">
        <v>587747.78</v>
      </c>
      <c r="L55" s="417">
        <v>587747.78</v>
      </c>
      <c r="M55" s="417">
        <v>587747.78</v>
      </c>
      <c r="N55" s="415" t="s">
        <v>1131</v>
      </c>
      <c r="O55" s="418"/>
      <c r="P55" s="418"/>
      <c r="Q55" s="418"/>
      <c r="R55" s="418"/>
    </row>
    <row r="56" spans="1:18" ht="15.75" thickBot="1" x14ac:dyDescent="0.3">
      <c r="A56" s="415" t="s">
        <v>1822</v>
      </c>
      <c r="B56" s="416">
        <v>0</v>
      </c>
      <c r="C56" s="415" t="s">
        <v>2439</v>
      </c>
      <c r="D56" s="415" t="s">
        <v>1113</v>
      </c>
      <c r="E56" s="415" t="s">
        <v>2549</v>
      </c>
      <c r="F56" s="415" t="s">
        <v>1823</v>
      </c>
      <c r="G56" s="415" t="s">
        <v>1824</v>
      </c>
      <c r="H56" s="415" t="s">
        <v>2439</v>
      </c>
      <c r="I56" s="415" t="s">
        <v>1490</v>
      </c>
      <c r="J56" s="417">
        <v>129641</v>
      </c>
      <c r="K56" s="417">
        <v>129641</v>
      </c>
      <c r="L56" s="417">
        <v>129641</v>
      </c>
      <c r="M56" s="417">
        <v>129641</v>
      </c>
      <c r="N56" s="415" t="s">
        <v>1131</v>
      </c>
      <c r="O56" s="418"/>
      <c r="P56" s="418"/>
      <c r="Q56" s="418"/>
      <c r="R56" s="418"/>
    </row>
    <row r="57" spans="1:18" ht="15.75" thickBot="1" x14ac:dyDescent="0.3">
      <c r="A57" s="415" t="s">
        <v>1832</v>
      </c>
      <c r="B57" s="416">
        <v>0</v>
      </c>
      <c r="C57" s="415" t="s">
        <v>2439</v>
      </c>
      <c r="D57" s="415" t="s">
        <v>1113</v>
      </c>
      <c r="E57" s="415" t="s">
        <v>2549</v>
      </c>
      <c r="F57" s="415" t="s">
        <v>1731</v>
      </c>
      <c r="G57" s="415" t="s">
        <v>1732</v>
      </c>
      <c r="H57" s="415" t="s">
        <v>2439</v>
      </c>
      <c r="I57" s="415" t="s">
        <v>1490</v>
      </c>
      <c r="J57" s="417">
        <v>734257</v>
      </c>
      <c r="K57" s="417">
        <v>734257</v>
      </c>
      <c r="L57" s="417">
        <v>734257</v>
      </c>
      <c r="M57" s="417">
        <v>734257</v>
      </c>
      <c r="N57" s="415" t="s">
        <v>1131</v>
      </c>
      <c r="O57" s="418"/>
      <c r="P57" s="418"/>
      <c r="Q57" s="418"/>
      <c r="R57" s="418"/>
    </row>
    <row r="58" spans="1:18" ht="15.75" thickBot="1" x14ac:dyDescent="0.3">
      <c r="A58" s="415" t="s">
        <v>1833</v>
      </c>
      <c r="B58" s="416">
        <v>0</v>
      </c>
      <c r="C58" s="415" t="s">
        <v>2439</v>
      </c>
      <c r="D58" s="415" t="s">
        <v>1499</v>
      </c>
      <c r="E58" s="415" t="s">
        <v>2546</v>
      </c>
      <c r="F58" s="415" t="s">
        <v>1834</v>
      </c>
      <c r="G58" s="415" t="s">
        <v>1835</v>
      </c>
      <c r="H58" s="415" t="s">
        <v>2439</v>
      </c>
      <c r="I58" s="415" t="s">
        <v>1490</v>
      </c>
      <c r="J58" s="417">
        <v>304246</v>
      </c>
      <c r="K58" s="417">
        <v>304246</v>
      </c>
      <c r="L58" s="417">
        <v>304246</v>
      </c>
      <c r="M58" s="417">
        <v>304246</v>
      </c>
      <c r="N58" s="415" t="s">
        <v>1131</v>
      </c>
      <c r="O58" s="418"/>
      <c r="P58" s="418"/>
      <c r="Q58" s="418"/>
      <c r="R58" s="418"/>
    </row>
    <row r="59" spans="1:18" ht="15.75" thickBot="1" x14ac:dyDescent="0.3">
      <c r="A59" s="415" t="s">
        <v>1841</v>
      </c>
      <c r="B59" s="416">
        <v>0</v>
      </c>
      <c r="C59" s="415" t="s">
        <v>2439</v>
      </c>
      <c r="D59" s="415" t="s">
        <v>1816</v>
      </c>
      <c r="E59" s="415" t="s">
        <v>2554</v>
      </c>
      <c r="F59" s="415" t="s">
        <v>1743</v>
      </c>
      <c r="G59" s="415" t="s">
        <v>1744</v>
      </c>
      <c r="H59" s="415" t="s">
        <v>2439</v>
      </c>
      <c r="I59" s="415" t="s">
        <v>1490</v>
      </c>
      <c r="J59" s="417">
        <v>208758</v>
      </c>
      <c r="K59" s="417">
        <v>208758</v>
      </c>
      <c r="L59" s="417">
        <v>208758</v>
      </c>
      <c r="M59" s="417">
        <v>208758</v>
      </c>
      <c r="N59" s="415" t="s">
        <v>1131</v>
      </c>
      <c r="O59" s="418"/>
      <c r="P59" s="418"/>
      <c r="Q59" s="418"/>
      <c r="R59" s="418"/>
    </row>
    <row r="60" spans="1:18" ht="15.75" thickBot="1" x14ac:dyDescent="0.3">
      <c r="A60" s="415" t="s">
        <v>1843</v>
      </c>
      <c r="B60" s="416">
        <v>0</v>
      </c>
      <c r="C60" s="415" t="s">
        <v>2439</v>
      </c>
      <c r="D60" s="415" t="s">
        <v>1370</v>
      </c>
      <c r="E60" s="415" t="s">
        <v>2550</v>
      </c>
      <c r="F60" s="415" t="s">
        <v>1844</v>
      </c>
      <c r="G60" s="415" t="s">
        <v>1845</v>
      </c>
      <c r="H60" s="415" t="s">
        <v>2439</v>
      </c>
      <c r="I60" s="415" t="s">
        <v>1490</v>
      </c>
      <c r="J60" s="417">
        <v>158000</v>
      </c>
      <c r="K60" s="417">
        <v>158000</v>
      </c>
      <c r="L60" s="417">
        <v>158000</v>
      </c>
      <c r="M60" s="417">
        <v>158000</v>
      </c>
      <c r="N60" s="415" t="s">
        <v>1131</v>
      </c>
      <c r="O60" s="418"/>
      <c r="P60" s="418"/>
      <c r="Q60" s="418"/>
      <c r="R60" s="418"/>
    </row>
    <row r="61" spans="1:18" ht="15.75" thickBot="1" x14ac:dyDescent="0.3">
      <c r="A61" s="415" t="s">
        <v>1855</v>
      </c>
      <c r="B61" s="416">
        <v>0</v>
      </c>
      <c r="C61" s="415" t="s">
        <v>2439</v>
      </c>
      <c r="D61" s="415" t="s">
        <v>1750</v>
      </c>
      <c r="E61" s="415" t="s">
        <v>2551</v>
      </c>
      <c r="F61" s="415" t="s">
        <v>1522</v>
      </c>
      <c r="G61" s="415" t="s">
        <v>1523</v>
      </c>
      <c r="H61" s="415" t="s">
        <v>2439</v>
      </c>
      <c r="I61" s="415" t="s">
        <v>1490</v>
      </c>
      <c r="J61" s="417">
        <v>576968.15</v>
      </c>
      <c r="K61" s="417">
        <v>576968.15</v>
      </c>
      <c r="L61" s="417">
        <v>576968.15</v>
      </c>
      <c r="M61" s="417">
        <v>576968.15</v>
      </c>
      <c r="N61" s="415" t="s">
        <v>1131</v>
      </c>
      <c r="O61" s="418"/>
      <c r="P61" s="418"/>
      <c r="Q61" s="418"/>
      <c r="R61" s="418"/>
    </row>
    <row r="62" spans="1:18" ht="15.75" thickBot="1" x14ac:dyDescent="0.3">
      <c r="A62" s="415" t="s">
        <v>1856</v>
      </c>
      <c r="B62" s="416">
        <v>0</v>
      </c>
      <c r="C62" s="415" t="s">
        <v>2439</v>
      </c>
      <c r="D62" s="415" t="s">
        <v>1370</v>
      </c>
      <c r="E62" s="415" t="s">
        <v>2550</v>
      </c>
      <c r="F62" s="415" t="s">
        <v>1351</v>
      </c>
      <c r="G62" s="415" t="s">
        <v>1352</v>
      </c>
      <c r="H62" s="415" t="s">
        <v>2439</v>
      </c>
      <c r="I62" s="415" t="s">
        <v>1490</v>
      </c>
      <c r="J62" s="417">
        <v>193321.29</v>
      </c>
      <c r="K62" s="417">
        <v>193321.29</v>
      </c>
      <c r="L62" s="417">
        <v>193321.29</v>
      </c>
      <c r="M62" s="417">
        <v>193321.29</v>
      </c>
      <c r="N62" s="415" t="s">
        <v>1131</v>
      </c>
      <c r="O62" s="418"/>
      <c r="P62" s="418"/>
      <c r="Q62" s="418"/>
      <c r="R62" s="418"/>
    </row>
    <row r="63" spans="1:18" ht="15.75" thickBot="1" x14ac:dyDescent="0.3">
      <c r="A63" s="415" t="s">
        <v>1863</v>
      </c>
      <c r="B63" s="416">
        <v>0</v>
      </c>
      <c r="C63" s="415" t="s">
        <v>2439</v>
      </c>
      <c r="D63" s="415" t="s">
        <v>1486</v>
      </c>
      <c r="E63" s="415" t="s">
        <v>2545</v>
      </c>
      <c r="F63" s="415" t="s">
        <v>1864</v>
      </c>
      <c r="G63" s="415" t="s">
        <v>1865</v>
      </c>
      <c r="H63" s="415" t="s">
        <v>2439</v>
      </c>
      <c r="I63" s="415" t="s">
        <v>1490</v>
      </c>
      <c r="J63" s="417">
        <v>200000</v>
      </c>
      <c r="K63" s="417">
        <v>200000</v>
      </c>
      <c r="L63" s="417">
        <v>200000</v>
      </c>
      <c r="M63" s="417">
        <v>200000</v>
      </c>
      <c r="N63" s="415" t="s">
        <v>1131</v>
      </c>
      <c r="O63" s="418"/>
      <c r="P63" s="418"/>
      <c r="Q63" s="418"/>
      <c r="R63" s="418"/>
    </row>
    <row r="64" spans="1:18" ht="15.75" thickBot="1" x14ac:dyDescent="0.3">
      <c r="A64" s="415" t="s">
        <v>1871</v>
      </c>
      <c r="B64" s="416">
        <v>0</v>
      </c>
      <c r="C64" s="415" t="s">
        <v>2439</v>
      </c>
      <c r="D64" s="415" t="s">
        <v>1486</v>
      </c>
      <c r="E64" s="415" t="s">
        <v>2545</v>
      </c>
      <c r="F64" s="415" t="s">
        <v>1872</v>
      </c>
      <c r="G64" s="415" t="s">
        <v>1873</v>
      </c>
      <c r="H64" s="415" t="s">
        <v>2439</v>
      </c>
      <c r="I64" s="415" t="s">
        <v>1490</v>
      </c>
      <c r="J64" s="417">
        <v>536478</v>
      </c>
      <c r="K64" s="417">
        <v>536478</v>
      </c>
      <c r="L64" s="417">
        <v>536478</v>
      </c>
      <c r="M64" s="417">
        <v>536478</v>
      </c>
      <c r="N64" s="415" t="s">
        <v>1131</v>
      </c>
      <c r="O64" s="418"/>
      <c r="P64" s="418"/>
      <c r="Q64" s="418"/>
      <c r="R64" s="418"/>
    </row>
    <row r="65" spans="1:18" ht="15.75" thickBot="1" x14ac:dyDescent="0.3">
      <c r="A65" s="415" t="s">
        <v>1878</v>
      </c>
      <c r="B65" s="416">
        <v>0</v>
      </c>
      <c r="C65" s="415" t="s">
        <v>2439</v>
      </c>
      <c r="D65" s="415" t="s">
        <v>1816</v>
      </c>
      <c r="E65" s="415" t="s">
        <v>2554</v>
      </c>
      <c r="F65" s="415" t="s">
        <v>1879</v>
      </c>
      <c r="G65" s="415" t="s">
        <v>1880</v>
      </c>
      <c r="H65" s="415" t="s">
        <v>2439</v>
      </c>
      <c r="I65" s="415" t="s">
        <v>1490</v>
      </c>
      <c r="J65" s="417">
        <v>164665</v>
      </c>
      <c r="K65" s="417">
        <v>164665</v>
      </c>
      <c r="L65" s="417">
        <v>164665</v>
      </c>
      <c r="M65" s="417">
        <v>164665</v>
      </c>
      <c r="N65" s="415" t="s">
        <v>1131</v>
      </c>
      <c r="O65" s="418"/>
      <c r="P65" s="418"/>
      <c r="Q65" s="418"/>
      <c r="R65" s="418"/>
    </row>
    <row r="66" spans="1:18" ht="15.75" thickBot="1" x14ac:dyDescent="0.3">
      <c r="A66" s="415" t="s">
        <v>1885</v>
      </c>
      <c r="B66" s="416">
        <v>0</v>
      </c>
      <c r="C66" s="415" t="s">
        <v>2439</v>
      </c>
      <c r="D66" s="415" t="s">
        <v>1750</v>
      </c>
      <c r="E66" s="415" t="s">
        <v>2551</v>
      </c>
      <c r="F66" s="415" t="s">
        <v>1886</v>
      </c>
      <c r="G66" s="415" t="s">
        <v>1887</v>
      </c>
      <c r="H66" s="415" t="s">
        <v>2439</v>
      </c>
      <c r="I66" s="415" t="s">
        <v>1490</v>
      </c>
      <c r="J66" s="417">
        <v>899915.71</v>
      </c>
      <c r="K66" s="417">
        <v>899915.71</v>
      </c>
      <c r="L66" s="417">
        <v>899915.71</v>
      </c>
      <c r="M66" s="417">
        <v>899915.71</v>
      </c>
      <c r="N66" s="415" t="s">
        <v>1131</v>
      </c>
      <c r="O66" s="418"/>
      <c r="P66" s="418"/>
      <c r="Q66" s="418"/>
      <c r="R66" s="418"/>
    </row>
    <row r="67" spans="1:18" ht="15.75" thickBot="1" x14ac:dyDescent="0.3">
      <c r="A67" s="415" t="s">
        <v>1894</v>
      </c>
      <c r="B67" s="416">
        <v>0</v>
      </c>
      <c r="C67" s="415" t="s">
        <v>2439</v>
      </c>
      <c r="D67" s="415" t="s">
        <v>1798</v>
      </c>
      <c r="E67" s="415" t="s">
        <v>2554</v>
      </c>
      <c r="F67" s="415" t="s">
        <v>1115</v>
      </c>
      <c r="G67" s="415" t="s">
        <v>1116</v>
      </c>
      <c r="H67" s="415" t="s">
        <v>2439</v>
      </c>
      <c r="I67" s="415" t="s">
        <v>1490</v>
      </c>
      <c r="J67" s="417">
        <v>54712.24</v>
      </c>
      <c r="K67" s="417">
        <v>54712.24</v>
      </c>
      <c r="L67" s="417">
        <v>54712.24</v>
      </c>
      <c r="M67" s="417">
        <v>54712.24</v>
      </c>
      <c r="N67" s="415" t="s">
        <v>1131</v>
      </c>
      <c r="O67" s="418"/>
      <c r="P67" s="418"/>
      <c r="Q67" s="418"/>
      <c r="R67" s="418"/>
    </row>
    <row r="68" spans="1:18" ht="15.75" thickBot="1" x14ac:dyDescent="0.3">
      <c r="A68" s="415" t="s">
        <v>1895</v>
      </c>
      <c r="B68" s="416">
        <v>0</v>
      </c>
      <c r="C68" s="415" t="s">
        <v>2439</v>
      </c>
      <c r="D68" s="415" t="s">
        <v>1816</v>
      </c>
      <c r="E68" s="415" t="s">
        <v>2554</v>
      </c>
      <c r="F68" s="415" t="s">
        <v>1458</v>
      </c>
      <c r="G68" s="415" t="s">
        <v>1459</v>
      </c>
      <c r="H68" s="415" t="s">
        <v>2439</v>
      </c>
      <c r="I68" s="415" t="s">
        <v>1490</v>
      </c>
      <c r="J68" s="417">
        <v>93100</v>
      </c>
      <c r="K68" s="417">
        <v>93100</v>
      </c>
      <c r="L68" s="417">
        <v>93100</v>
      </c>
      <c r="M68" s="417">
        <v>93100</v>
      </c>
      <c r="N68" s="415" t="s">
        <v>1131</v>
      </c>
      <c r="O68" s="418"/>
      <c r="P68" s="418"/>
      <c r="Q68" s="418"/>
      <c r="R68" s="418"/>
    </row>
    <row r="69" spans="1:18" ht="15.75" thickBot="1" x14ac:dyDescent="0.3">
      <c r="A69" s="415" t="s">
        <v>1896</v>
      </c>
      <c r="B69" s="416">
        <v>0</v>
      </c>
      <c r="C69" s="415" t="s">
        <v>2439</v>
      </c>
      <c r="D69" s="415" t="s">
        <v>1798</v>
      </c>
      <c r="E69" s="415" t="s">
        <v>2554</v>
      </c>
      <c r="F69" s="415" t="s">
        <v>1897</v>
      </c>
      <c r="G69" s="415" t="s">
        <v>1898</v>
      </c>
      <c r="H69" s="415" t="s">
        <v>2439</v>
      </c>
      <c r="I69" s="415" t="s">
        <v>1490</v>
      </c>
      <c r="J69" s="417">
        <v>97905.55</v>
      </c>
      <c r="K69" s="417">
        <v>97905.55</v>
      </c>
      <c r="L69" s="417">
        <v>97905.55</v>
      </c>
      <c r="M69" s="417">
        <v>97905.55</v>
      </c>
      <c r="N69" s="415" t="s">
        <v>1131</v>
      </c>
      <c r="O69" s="418"/>
      <c r="P69" s="418"/>
      <c r="Q69" s="418"/>
      <c r="R69" s="418"/>
    </row>
    <row r="70" spans="1:18" ht="15.75" thickBot="1" x14ac:dyDescent="0.3">
      <c r="A70" s="415" t="s">
        <v>1903</v>
      </c>
      <c r="B70" s="416">
        <v>0</v>
      </c>
      <c r="C70" s="415" t="s">
        <v>2439</v>
      </c>
      <c r="D70" s="415" t="s">
        <v>1798</v>
      </c>
      <c r="E70" s="415" t="s">
        <v>2554</v>
      </c>
      <c r="F70" s="415" t="s">
        <v>1904</v>
      </c>
      <c r="G70" s="415" t="s">
        <v>1905</v>
      </c>
      <c r="H70" s="415" t="s">
        <v>2439</v>
      </c>
      <c r="I70" s="415" t="s">
        <v>1490</v>
      </c>
      <c r="J70" s="417">
        <v>94976</v>
      </c>
      <c r="K70" s="417">
        <v>94976</v>
      </c>
      <c r="L70" s="417">
        <v>94976</v>
      </c>
      <c r="M70" s="417">
        <v>94976</v>
      </c>
      <c r="N70" s="415" t="s">
        <v>1131</v>
      </c>
      <c r="O70" s="418"/>
      <c r="P70" s="418"/>
      <c r="Q70" s="418"/>
      <c r="R70" s="418"/>
    </row>
    <row r="71" spans="1:18" ht="15.75" thickBot="1" x14ac:dyDescent="0.3">
      <c r="A71" s="415" t="s">
        <v>1910</v>
      </c>
      <c r="B71" s="416">
        <v>0</v>
      </c>
      <c r="C71" s="415" t="s">
        <v>2439</v>
      </c>
      <c r="D71" s="415" t="s">
        <v>1486</v>
      </c>
      <c r="E71" s="415" t="s">
        <v>2545</v>
      </c>
      <c r="F71" s="415" t="s">
        <v>1911</v>
      </c>
      <c r="G71" s="415" t="s">
        <v>2475</v>
      </c>
      <c r="H71" s="415" t="s">
        <v>2439</v>
      </c>
      <c r="I71" s="415" t="s">
        <v>1490</v>
      </c>
      <c r="J71" s="417">
        <v>85470</v>
      </c>
      <c r="K71" s="417">
        <v>85470</v>
      </c>
      <c r="L71" s="417">
        <v>85470</v>
      </c>
      <c r="M71" s="417">
        <v>85470</v>
      </c>
      <c r="N71" s="415" t="s">
        <v>1131</v>
      </c>
      <c r="O71" s="418"/>
      <c r="P71" s="418"/>
      <c r="Q71" s="418"/>
      <c r="R71" s="418"/>
    </row>
    <row r="72" spans="1:18" ht="15.75" thickBot="1" x14ac:dyDescent="0.3">
      <c r="A72" s="415" t="s">
        <v>1916</v>
      </c>
      <c r="B72" s="416">
        <v>0</v>
      </c>
      <c r="C72" s="415" t="s">
        <v>2439</v>
      </c>
      <c r="D72" s="415" t="s">
        <v>1816</v>
      </c>
      <c r="E72" s="415" t="s">
        <v>2554</v>
      </c>
      <c r="F72" s="415" t="s">
        <v>1917</v>
      </c>
      <c r="G72" s="415" t="s">
        <v>1918</v>
      </c>
      <c r="H72" s="415" t="s">
        <v>2439</v>
      </c>
      <c r="I72" s="415" t="s">
        <v>1490</v>
      </c>
      <c r="J72" s="417">
        <v>109200</v>
      </c>
      <c r="K72" s="417">
        <v>109200</v>
      </c>
      <c r="L72" s="417">
        <v>109200</v>
      </c>
      <c r="M72" s="417">
        <v>109200</v>
      </c>
      <c r="N72" s="415" t="s">
        <v>1131</v>
      </c>
      <c r="O72" s="418"/>
      <c r="P72" s="418"/>
      <c r="Q72" s="418"/>
      <c r="R72" s="418"/>
    </row>
    <row r="73" spans="1:18" ht="15.75" thickBot="1" x14ac:dyDescent="0.3">
      <c r="A73" s="415" t="s">
        <v>1922</v>
      </c>
      <c r="B73" s="416">
        <v>0</v>
      </c>
      <c r="C73" s="415" t="s">
        <v>2439</v>
      </c>
      <c r="D73" s="415" t="s">
        <v>1486</v>
      </c>
      <c r="E73" s="415" t="s">
        <v>2545</v>
      </c>
      <c r="F73" s="415" t="s">
        <v>1923</v>
      </c>
      <c r="G73" s="415" t="s">
        <v>1924</v>
      </c>
      <c r="H73" s="415" t="s">
        <v>2439</v>
      </c>
      <c r="I73" s="415" t="s">
        <v>1490</v>
      </c>
      <c r="J73" s="417">
        <v>56930.69</v>
      </c>
      <c r="K73" s="417">
        <v>56930.69</v>
      </c>
      <c r="L73" s="417">
        <v>56930.69</v>
      </c>
      <c r="M73" s="417">
        <v>56930.69</v>
      </c>
      <c r="N73" s="415" t="s">
        <v>1131</v>
      </c>
      <c r="O73" s="418"/>
      <c r="P73" s="418"/>
      <c r="Q73" s="418"/>
      <c r="R73" s="418"/>
    </row>
    <row r="74" spans="1:18" ht="15.75" thickBot="1" x14ac:dyDescent="0.3">
      <c r="A74" s="415" t="s">
        <v>1931</v>
      </c>
      <c r="B74" s="416">
        <v>0</v>
      </c>
      <c r="C74" s="415" t="s">
        <v>2439</v>
      </c>
      <c r="D74" s="415" t="s">
        <v>1113</v>
      </c>
      <c r="E74" s="415" t="s">
        <v>2549</v>
      </c>
      <c r="F74" s="415" t="s">
        <v>1731</v>
      </c>
      <c r="G74" s="415" t="s">
        <v>1732</v>
      </c>
      <c r="H74" s="415" t="s">
        <v>2439</v>
      </c>
      <c r="I74" s="415" t="s">
        <v>1490</v>
      </c>
      <c r="J74" s="417">
        <v>3424260.43</v>
      </c>
      <c r="K74" s="417">
        <v>3424260.43</v>
      </c>
      <c r="L74" s="417">
        <v>3424260.43</v>
      </c>
      <c r="M74" s="417">
        <v>3424260.43</v>
      </c>
      <c r="N74" s="415" t="s">
        <v>1131</v>
      </c>
      <c r="O74" s="418"/>
      <c r="P74" s="418"/>
      <c r="Q74" s="418"/>
      <c r="R74" s="418"/>
    </row>
    <row r="75" spans="1:18" ht="15.75" thickBot="1" x14ac:dyDescent="0.3">
      <c r="A75" s="415" t="s">
        <v>1932</v>
      </c>
      <c r="B75" s="416">
        <v>0</v>
      </c>
      <c r="C75" s="415" t="s">
        <v>2439</v>
      </c>
      <c r="D75" s="415" t="s">
        <v>1269</v>
      </c>
      <c r="E75" s="415" t="s">
        <v>2555</v>
      </c>
      <c r="F75" s="415" t="s">
        <v>1115</v>
      </c>
      <c r="G75" s="415" t="s">
        <v>1116</v>
      </c>
      <c r="H75" s="415" t="s">
        <v>2439</v>
      </c>
      <c r="I75" s="415" t="s">
        <v>1490</v>
      </c>
      <c r="J75" s="417">
        <v>250904.53</v>
      </c>
      <c r="K75" s="417">
        <v>250904.53</v>
      </c>
      <c r="L75" s="417">
        <v>250904.53</v>
      </c>
      <c r="M75" s="417">
        <v>250904.53</v>
      </c>
      <c r="N75" s="415" t="s">
        <v>1131</v>
      </c>
      <c r="O75" s="418"/>
      <c r="P75" s="418"/>
      <c r="Q75" s="418"/>
      <c r="R75" s="418"/>
    </row>
    <row r="76" spans="1:18" ht="15.75" thickBot="1" x14ac:dyDescent="0.3">
      <c r="A76" s="415" t="s">
        <v>1934</v>
      </c>
      <c r="B76" s="416">
        <v>0</v>
      </c>
      <c r="C76" s="415" t="s">
        <v>2439</v>
      </c>
      <c r="D76" s="415" t="s">
        <v>1269</v>
      </c>
      <c r="E76" s="415" t="s">
        <v>2555</v>
      </c>
      <c r="F76" s="415" t="s">
        <v>1115</v>
      </c>
      <c r="G76" s="415" t="s">
        <v>1116</v>
      </c>
      <c r="H76" s="415" t="s">
        <v>2439</v>
      </c>
      <c r="I76" s="415" t="s">
        <v>1490</v>
      </c>
      <c r="J76" s="417">
        <v>67500</v>
      </c>
      <c r="K76" s="417">
        <v>67500</v>
      </c>
      <c r="L76" s="417">
        <v>67500</v>
      </c>
      <c r="M76" s="417">
        <v>67500</v>
      </c>
      <c r="N76" s="415" t="s">
        <v>1935</v>
      </c>
      <c r="O76" s="418"/>
      <c r="P76" s="418"/>
      <c r="Q76" s="418"/>
      <c r="R76" s="418"/>
    </row>
    <row r="77" spans="1:18" ht="15.75" thickBot="1" x14ac:dyDescent="0.3">
      <c r="A77" s="415" t="s">
        <v>1936</v>
      </c>
      <c r="B77" s="416">
        <v>0</v>
      </c>
      <c r="C77" s="415" t="s">
        <v>2439</v>
      </c>
      <c r="D77" s="415" t="s">
        <v>1139</v>
      </c>
      <c r="E77" s="415" t="s">
        <v>2556</v>
      </c>
      <c r="F77" s="415" t="s">
        <v>1115</v>
      </c>
      <c r="G77" s="415" t="s">
        <v>1116</v>
      </c>
      <c r="H77" s="415" t="s">
        <v>2439</v>
      </c>
      <c r="I77" s="415" t="s">
        <v>1490</v>
      </c>
      <c r="J77" s="417">
        <v>298702.93</v>
      </c>
      <c r="K77" s="417">
        <v>298702.93</v>
      </c>
      <c r="L77" s="417">
        <v>298702.93</v>
      </c>
      <c r="M77" s="417">
        <v>298702.93</v>
      </c>
      <c r="N77" s="415" t="s">
        <v>1938</v>
      </c>
      <c r="O77" s="418"/>
      <c r="P77" s="418"/>
      <c r="Q77" s="418"/>
      <c r="R77" s="418"/>
    </row>
    <row r="78" spans="1:18" ht="15.75" thickBot="1" x14ac:dyDescent="0.3">
      <c r="A78" s="415" t="s">
        <v>1110</v>
      </c>
      <c r="B78" s="416">
        <v>0</v>
      </c>
      <c r="C78" s="415" t="s">
        <v>2439</v>
      </c>
      <c r="D78" s="415" t="s">
        <v>1113</v>
      </c>
      <c r="E78" s="415" t="s">
        <v>2549</v>
      </c>
      <c r="F78" s="415" t="s">
        <v>1115</v>
      </c>
      <c r="G78" s="415" t="s">
        <v>1116</v>
      </c>
      <c r="H78" s="415" t="s">
        <v>2439</v>
      </c>
      <c r="I78" s="415" t="s">
        <v>1490</v>
      </c>
      <c r="J78" s="417">
        <v>281447.25</v>
      </c>
      <c r="K78" s="417">
        <v>281447.25</v>
      </c>
      <c r="L78" s="417">
        <v>281447.25</v>
      </c>
      <c r="M78" s="417">
        <v>281447.25</v>
      </c>
      <c r="N78" s="415" t="s">
        <v>1127</v>
      </c>
      <c r="O78" s="418"/>
      <c r="P78" s="418"/>
      <c r="Q78" s="418"/>
      <c r="R78" s="418"/>
    </row>
    <row r="79" spans="1:18" ht="15.75" thickBot="1" x14ac:dyDescent="0.3">
      <c r="A79" s="415" t="s">
        <v>1939</v>
      </c>
      <c r="B79" s="416">
        <v>0</v>
      </c>
      <c r="C79" s="415" t="s">
        <v>2439</v>
      </c>
      <c r="D79" s="415" t="s">
        <v>1798</v>
      </c>
      <c r="E79" s="415" t="s">
        <v>2554</v>
      </c>
      <c r="F79" s="415" t="s">
        <v>1147</v>
      </c>
      <c r="G79" s="415" t="s">
        <v>1148</v>
      </c>
      <c r="H79" s="415" t="s">
        <v>2439</v>
      </c>
      <c r="I79" s="415" t="s">
        <v>1490</v>
      </c>
      <c r="J79" s="417">
        <v>503611.59</v>
      </c>
      <c r="K79" s="417">
        <v>503611.58</v>
      </c>
      <c r="L79" s="417">
        <v>503611.58</v>
      </c>
      <c r="M79" s="417">
        <v>503611.58</v>
      </c>
      <c r="N79" s="415" t="s">
        <v>1131</v>
      </c>
      <c r="O79" s="418"/>
      <c r="P79" s="418"/>
      <c r="Q79" s="418"/>
      <c r="R79" s="418"/>
    </row>
    <row r="80" spans="1:18" ht="15.75" thickBot="1" x14ac:dyDescent="0.3">
      <c r="A80" s="415" t="s">
        <v>1940</v>
      </c>
      <c r="B80" s="416">
        <v>0</v>
      </c>
      <c r="C80" s="415" t="s">
        <v>2439</v>
      </c>
      <c r="D80" s="415" t="s">
        <v>1798</v>
      </c>
      <c r="E80" s="415" t="s">
        <v>2554</v>
      </c>
      <c r="F80" s="415" t="s">
        <v>1115</v>
      </c>
      <c r="G80" s="415" t="s">
        <v>1116</v>
      </c>
      <c r="H80" s="415" t="s">
        <v>2439</v>
      </c>
      <c r="I80" s="415" t="s">
        <v>1490</v>
      </c>
      <c r="J80" s="417">
        <v>1056583.6799999999</v>
      </c>
      <c r="K80" s="417">
        <v>1056583.6799999999</v>
      </c>
      <c r="L80" s="417">
        <v>1056583.6799999999</v>
      </c>
      <c r="M80" s="417">
        <v>1056583.6799999999</v>
      </c>
      <c r="N80" s="415" t="s">
        <v>1131</v>
      </c>
      <c r="O80" s="418"/>
      <c r="P80" s="418"/>
      <c r="Q80" s="418"/>
      <c r="R80" s="418"/>
    </row>
    <row r="81" spans="1:18" ht="15.75" thickBot="1" x14ac:dyDescent="0.3">
      <c r="A81" s="415" t="s">
        <v>1941</v>
      </c>
      <c r="B81" s="416">
        <v>0</v>
      </c>
      <c r="C81" s="415" t="s">
        <v>2439</v>
      </c>
      <c r="D81" s="415" t="s">
        <v>1798</v>
      </c>
      <c r="E81" s="415" t="s">
        <v>2554</v>
      </c>
      <c r="F81" s="415" t="s">
        <v>1162</v>
      </c>
      <c r="G81" s="415" t="s">
        <v>1163</v>
      </c>
      <c r="H81" s="415" t="s">
        <v>2439</v>
      </c>
      <c r="I81" s="415" t="s">
        <v>1490</v>
      </c>
      <c r="J81" s="417">
        <v>388322.53</v>
      </c>
      <c r="K81" s="417">
        <v>388322.51</v>
      </c>
      <c r="L81" s="417">
        <v>388322.51</v>
      </c>
      <c r="M81" s="417">
        <v>388322.51</v>
      </c>
      <c r="N81" s="415" t="s">
        <v>1131</v>
      </c>
      <c r="O81" s="418"/>
      <c r="P81" s="418"/>
      <c r="Q81" s="418"/>
      <c r="R81" s="418"/>
    </row>
    <row r="82" spans="1:18" ht="15.75" thickBot="1" x14ac:dyDescent="0.3">
      <c r="A82" s="415" t="s">
        <v>1944</v>
      </c>
      <c r="B82" s="416">
        <v>0</v>
      </c>
      <c r="C82" s="415" t="s">
        <v>2439</v>
      </c>
      <c r="D82" s="415" t="s">
        <v>1269</v>
      </c>
      <c r="E82" s="415" t="s">
        <v>2555</v>
      </c>
      <c r="F82" s="415" t="s">
        <v>1945</v>
      </c>
      <c r="G82" s="415" t="s">
        <v>1946</v>
      </c>
      <c r="H82" s="415" t="s">
        <v>2439</v>
      </c>
      <c r="I82" s="415" t="s">
        <v>1490</v>
      </c>
      <c r="J82" s="417">
        <v>127684.47</v>
      </c>
      <c r="K82" s="417">
        <v>127684.47</v>
      </c>
      <c r="L82" s="417">
        <v>127684.47</v>
      </c>
      <c r="M82" s="417">
        <v>127684.47</v>
      </c>
      <c r="N82" s="415" t="s">
        <v>1131</v>
      </c>
      <c r="O82" s="418"/>
      <c r="P82" s="418"/>
      <c r="Q82" s="418"/>
      <c r="R82" s="418"/>
    </row>
    <row r="83" spans="1:18" ht="15.75" thickBot="1" x14ac:dyDescent="0.3">
      <c r="A83" s="415" t="s">
        <v>1955</v>
      </c>
      <c r="B83" s="416">
        <v>0</v>
      </c>
      <c r="C83" s="415" t="s">
        <v>2439</v>
      </c>
      <c r="D83" s="415" t="s">
        <v>1113</v>
      </c>
      <c r="E83" s="415" t="s">
        <v>2549</v>
      </c>
      <c r="F83" s="415" t="s">
        <v>1956</v>
      </c>
      <c r="G83" s="415" t="s">
        <v>1957</v>
      </c>
      <c r="H83" s="415" t="s">
        <v>2439</v>
      </c>
      <c r="I83" s="415" t="s">
        <v>1490</v>
      </c>
      <c r="J83" s="417">
        <v>130202.99</v>
      </c>
      <c r="K83" s="417">
        <v>130202.99</v>
      </c>
      <c r="L83" s="417">
        <v>130202.99</v>
      </c>
      <c r="M83" s="417">
        <v>130202.99</v>
      </c>
      <c r="N83" s="415" t="s">
        <v>1131</v>
      </c>
      <c r="O83" s="418"/>
      <c r="P83" s="418"/>
      <c r="Q83" s="418"/>
      <c r="R83" s="418"/>
    </row>
    <row r="84" spans="1:18" ht="15.75" thickBot="1" x14ac:dyDescent="0.3">
      <c r="A84" s="415" t="s">
        <v>1963</v>
      </c>
      <c r="B84" s="416">
        <v>0</v>
      </c>
      <c r="C84" s="415" t="s">
        <v>2439</v>
      </c>
      <c r="D84" s="415" t="s">
        <v>1499</v>
      </c>
      <c r="E84" s="415" t="s">
        <v>2546</v>
      </c>
      <c r="F84" s="415" t="s">
        <v>1964</v>
      </c>
      <c r="G84" s="415" t="s">
        <v>1965</v>
      </c>
      <c r="H84" s="415" t="s">
        <v>2439</v>
      </c>
      <c r="I84" s="415" t="s">
        <v>1490</v>
      </c>
      <c r="J84" s="417">
        <v>203451.9</v>
      </c>
      <c r="K84" s="417">
        <v>203451.9</v>
      </c>
      <c r="L84" s="417">
        <v>203451.9</v>
      </c>
      <c r="M84" s="417">
        <v>203451.9</v>
      </c>
      <c r="N84" s="415" t="s">
        <v>1131</v>
      </c>
      <c r="O84" s="418"/>
      <c r="P84" s="418"/>
      <c r="Q84" s="418"/>
      <c r="R84" s="418"/>
    </row>
    <row r="85" spans="1:18" ht="15.75" thickBot="1" x14ac:dyDescent="0.3">
      <c r="A85" s="415" t="s">
        <v>1972</v>
      </c>
      <c r="B85" s="416">
        <v>0</v>
      </c>
      <c r="C85" s="415" t="s">
        <v>2439</v>
      </c>
      <c r="D85" s="415" t="s">
        <v>1973</v>
      </c>
      <c r="E85" s="415" t="s">
        <v>2557</v>
      </c>
      <c r="F85" s="415" t="s">
        <v>1975</v>
      </c>
      <c r="G85" s="415" t="s">
        <v>1976</v>
      </c>
      <c r="H85" s="415" t="s">
        <v>2439</v>
      </c>
      <c r="I85" s="415" t="s">
        <v>1490</v>
      </c>
      <c r="J85" s="417">
        <v>231780</v>
      </c>
      <c r="K85" s="417">
        <v>231780</v>
      </c>
      <c r="L85" s="417">
        <v>231780</v>
      </c>
      <c r="M85" s="417">
        <v>231780</v>
      </c>
      <c r="N85" s="415" t="s">
        <v>1980</v>
      </c>
      <c r="O85" s="418"/>
      <c r="P85" s="418"/>
      <c r="Q85" s="418"/>
      <c r="R85" s="418"/>
    </row>
    <row r="86" spans="1:18" ht="15.75" thickBot="1" x14ac:dyDescent="0.3">
      <c r="A86" s="415" t="s">
        <v>1984</v>
      </c>
      <c r="B86" s="416">
        <v>0</v>
      </c>
      <c r="C86" s="415" t="s">
        <v>2439</v>
      </c>
      <c r="D86" s="415" t="s">
        <v>1370</v>
      </c>
      <c r="E86" s="415" t="s">
        <v>2550</v>
      </c>
      <c r="F86" s="415" t="s">
        <v>1351</v>
      </c>
      <c r="G86" s="415" t="s">
        <v>1352</v>
      </c>
      <c r="H86" s="415" t="s">
        <v>2440</v>
      </c>
      <c r="I86" s="415" t="s">
        <v>1655</v>
      </c>
      <c r="J86" s="417">
        <v>69883.98</v>
      </c>
      <c r="K86" s="417">
        <v>69883.98</v>
      </c>
      <c r="L86" s="417">
        <v>69883.98</v>
      </c>
      <c r="M86" s="417">
        <v>69883.98</v>
      </c>
      <c r="N86" s="415" t="s">
        <v>1131</v>
      </c>
      <c r="O86" s="418"/>
      <c r="P86" s="418"/>
      <c r="Q86" s="418"/>
      <c r="R86" s="418"/>
    </row>
    <row r="87" spans="1:18" ht="15.75" thickBot="1" x14ac:dyDescent="0.3">
      <c r="A87" s="415" t="s">
        <v>1987</v>
      </c>
      <c r="B87" s="416">
        <v>0</v>
      </c>
      <c r="C87" s="415" t="s">
        <v>2439</v>
      </c>
      <c r="D87" s="415" t="s">
        <v>1113</v>
      </c>
      <c r="E87" s="415" t="s">
        <v>2549</v>
      </c>
      <c r="F87" s="415" t="s">
        <v>1988</v>
      </c>
      <c r="G87" s="415" t="s">
        <v>1989</v>
      </c>
      <c r="H87" s="415" t="s">
        <v>2439</v>
      </c>
      <c r="I87" s="415" t="s">
        <v>1490</v>
      </c>
      <c r="J87" s="417">
        <v>163164</v>
      </c>
      <c r="K87" s="417">
        <v>163164</v>
      </c>
      <c r="L87" s="417">
        <v>163164</v>
      </c>
      <c r="M87" s="417">
        <v>163164</v>
      </c>
      <c r="N87" s="415" t="s">
        <v>1131</v>
      </c>
      <c r="O87" s="418"/>
      <c r="P87" s="418"/>
      <c r="Q87" s="418"/>
      <c r="R87" s="418"/>
    </row>
    <row r="88" spans="1:18" ht="15.75" thickBot="1" x14ac:dyDescent="0.3">
      <c r="A88" s="415" t="s">
        <v>1995</v>
      </c>
      <c r="B88" s="416">
        <v>0</v>
      </c>
      <c r="C88" s="415" t="s">
        <v>2439</v>
      </c>
      <c r="D88" s="415" t="s">
        <v>1113</v>
      </c>
      <c r="E88" s="415" t="s">
        <v>2549</v>
      </c>
      <c r="F88" s="415" t="s">
        <v>1996</v>
      </c>
      <c r="G88" s="415" t="s">
        <v>1997</v>
      </c>
      <c r="H88" s="415" t="s">
        <v>2439</v>
      </c>
      <c r="I88" s="415" t="s">
        <v>1490</v>
      </c>
      <c r="J88" s="417">
        <v>2289579.5499999998</v>
      </c>
      <c r="K88" s="417">
        <v>2289579.5499999998</v>
      </c>
      <c r="L88" s="417">
        <v>2289579.5499999998</v>
      </c>
      <c r="M88" s="417">
        <v>2289579.5499999998</v>
      </c>
      <c r="N88" s="415" t="s">
        <v>1131</v>
      </c>
      <c r="O88" s="418"/>
      <c r="P88" s="418"/>
      <c r="Q88" s="418"/>
      <c r="R88" s="418"/>
    </row>
    <row r="89" spans="1:18" ht="15.75" thickBot="1" x14ac:dyDescent="0.3">
      <c r="A89" s="415" t="s">
        <v>2003</v>
      </c>
      <c r="B89" s="416">
        <v>0</v>
      </c>
      <c r="C89" s="415" t="s">
        <v>2439</v>
      </c>
      <c r="D89" s="415" t="s">
        <v>1197</v>
      </c>
      <c r="E89" s="415" t="s">
        <v>2803</v>
      </c>
      <c r="F89" s="415" t="s">
        <v>2004</v>
      </c>
      <c r="G89" s="415" t="s">
        <v>2005</v>
      </c>
      <c r="H89" s="415" t="s">
        <v>2439</v>
      </c>
      <c r="I89" s="415" t="s">
        <v>1490</v>
      </c>
      <c r="J89" s="417">
        <v>227521</v>
      </c>
      <c r="K89" s="417">
        <v>227521</v>
      </c>
      <c r="L89" s="417">
        <v>227521</v>
      </c>
      <c r="M89" s="417">
        <v>227521</v>
      </c>
      <c r="N89" s="415" t="s">
        <v>1131</v>
      </c>
      <c r="O89" s="418"/>
      <c r="P89" s="418"/>
      <c r="Q89" s="418"/>
      <c r="R89" s="418"/>
    </row>
    <row r="90" spans="1:18" ht="15.75" thickBot="1" x14ac:dyDescent="0.3">
      <c r="A90" s="415" t="s">
        <v>2011</v>
      </c>
      <c r="B90" s="416">
        <v>0</v>
      </c>
      <c r="C90" s="415" t="s">
        <v>2439</v>
      </c>
      <c r="D90" s="415" t="s">
        <v>1499</v>
      </c>
      <c r="E90" s="415" t="s">
        <v>2546</v>
      </c>
      <c r="F90" s="415" t="s">
        <v>2012</v>
      </c>
      <c r="G90" s="415" t="s">
        <v>2013</v>
      </c>
      <c r="H90" s="415" t="s">
        <v>2439</v>
      </c>
      <c r="I90" s="415" t="s">
        <v>1490</v>
      </c>
      <c r="J90" s="417">
        <v>969484.67</v>
      </c>
      <c r="K90" s="417">
        <v>969484.64</v>
      </c>
      <c r="L90" s="417">
        <v>969484.64</v>
      </c>
      <c r="M90" s="417">
        <v>969484.64</v>
      </c>
      <c r="N90" s="415" t="s">
        <v>1131</v>
      </c>
      <c r="O90" s="418"/>
      <c r="P90" s="418"/>
      <c r="Q90" s="418"/>
      <c r="R90" s="418"/>
    </row>
    <row r="91" spans="1:18" ht="15.75" thickBot="1" x14ac:dyDescent="0.3">
      <c r="A91" s="415" t="s">
        <v>2018</v>
      </c>
      <c r="B91" s="416">
        <v>0</v>
      </c>
      <c r="C91" s="415" t="s">
        <v>2439</v>
      </c>
      <c r="D91" s="415" t="s">
        <v>1113</v>
      </c>
      <c r="E91" s="415" t="s">
        <v>2549</v>
      </c>
      <c r="F91" s="415" t="s">
        <v>2019</v>
      </c>
      <c r="G91" s="415" t="s">
        <v>2020</v>
      </c>
      <c r="H91" s="415" t="s">
        <v>2439</v>
      </c>
      <c r="I91" s="415" t="s">
        <v>1490</v>
      </c>
      <c r="J91" s="417">
        <v>284304</v>
      </c>
      <c r="K91" s="417">
        <v>284304</v>
      </c>
      <c r="L91" s="417">
        <v>284304</v>
      </c>
      <c r="M91" s="417">
        <v>284304</v>
      </c>
      <c r="N91" s="415" t="s">
        <v>1131</v>
      </c>
      <c r="O91" s="418"/>
      <c r="P91" s="418"/>
      <c r="Q91" s="418"/>
      <c r="R91" s="418"/>
    </row>
    <row r="92" spans="1:18" ht="15.75" thickBot="1" x14ac:dyDescent="0.3">
      <c r="A92" s="415" t="s">
        <v>2025</v>
      </c>
      <c r="B92" s="416">
        <v>0</v>
      </c>
      <c r="C92" s="415" t="s">
        <v>2439</v>
      </c>
      <c r="D92" s="415" t="s">
        <v>1499</v>
      </c>
      <c r="E92" s="415" t="s">
        <v>2546</v>
      </c>
      <c r="F92" s="415" t="s">
        <v>1964</v>
      </c>
      <c r="G92" s="415" t="s">
        <v>1965</v>
      </c>
      <c r="H92" s="415" t="s">
        <v>2439</v>
      </c>
      <c r="I92" s="415" t="s">
        <v>1490</v>
      </c>
      <c r="J92" s="417">
        <v>465072.03</v>
      </c>
      <c r="K92" s="417">
        <v>465072</v>
      </c>
      <c r="L92" s="417">
        <v>465072</v>
      </c>
      <c r="M92" s="417">
        <v>465072</v>
      </c>
      <c r="N92" s="415" t="s">
        <v>1131</v>
      </c>
      <c r="O92" s="418"/>
      <c r="P92" s="418"/>
      <c r="Q92" s="418"/>
      <c r="R92" s="418"/>
    </row>
    <row r="93" spans="1:18" ht="15.75" thickBot="1" x14ac:dyDescent="0.3">
      <c r="A93" s="415" t="s">
        <v>2027</v>
      </c>
      <c r="B93" s="416">
        <v>0</v>
      </c>
      <c r="C93" s="415" t="s">
        <v>2439</v>
      </c>
      <c r="D93" s="415" t="s">
        <v>1370</v>
      </c>
      <c r="E93" s="415" t="s">
        <v>2550</v>
      </c>
      <c r="F93" s="415" t="s">
        <v>1458</v>
      </c>
      <c r="G93" s="415" t="s">
        <v>1459</v>
      </c>
      <c r="H93" s="415" t="s">
        <v>2439</v>
      </c>
      <c r="I93" s="415" t="s">
        <v>1490</v>
      </c>
      <c r="J93" s="417">
        <v>61328.76</v>
      </c>
      <c r="K93" s="417">
        <v>61328.76</v>
      </c>
      <c r="L93" s="417">
        <v>61328.76</v>
      </c>
      <c r="M93" s="417">
        <v>61328.76</v>
      </c>
      <c r="N93" s="415" t="s">
        <v>1131</v>
      </c>
      <c r="O93" s="418"/>
      <c r="P93" s="418"/>
      <c r="Q93" s="418"/>
      <c r="R93" s="418"/>
    </row>
    <row r="94" spans="1:18" ht="15.75" thickBot="1" x14ac:dyDescent="0.3">
      <c r="A94" s="415" t="s">
        <v>2028</v>
      </c>
      <c r="B94" s="416">
        <v>0</v>
      </c>
      <c r="C94" s="415" t="s">
        <v>2439</v>
      </c>
      <c r="D94" s="415" t="s">
        <v>1113</v>
      </c>
      <c r="E94" s="415" t="s">
        <v>2549</v>
      </c>
      <c r="F94" s="415" t="s">
        <v>1879</v>
      </c>
      <c r="G94" s="415" t="s">
        <v>1880</v>
      </c>
      <c r="H94" s="415" t="s">
        <v>2439</v>
      </c>
      <c r="I94" s="415" t="s">
        <v>1490</v>
      </c>
      <c r="J94" s="417">
        <v>285921.5</v>
      </c>
      <c r="K94" s="417">
        <v>285922</v>
      </c>
      <c r="L94" s="417">
        <v>285921.5</v>
      </c>
      <c r="M94" s="417">
        <v>285921.5</v>
      </c>
      <c r="N94" s="415" t="s">
        <v>1131</v>
      </c>
      <c r="O94" s="418"/>
      <c r="P94" s="418"/>
      <c r="Q94" s="418"/>
      <c r="R94" s="418"/>
    </row>
    <row r="95" spans="1:18" ht="15.75" thickBot="1" x14ac:dyDescent="0.3">
      <c r="A95" s="415" t="s">
        <v>2029</v>
      </c>
      <c r="B95" s="416">
        <v>0</v>
      </c>
      <c r="C95" s="415" t="s">
        <v>2439</v>
      </c>
      <c r="D95" s="415" t="s">
        <v>1486</v>
      </c>
      <c r="E95" s="415" t="s">
        <v>2545</v>
      </c>
      <c r="F95" s="415" t="s">
        <v>1115</v>
      </c>
      <c r="G95" s="415" t="s">
        <v>1116</v>
      </c>
      <c r="H95" s="415" t="s">
        <v>2439</v>
      </c>
      <c r="I95" s="415" t="s">
        <v>1490</v>
      </c>
      <c r="J95" s="417">
        <v>200000</v>
      </c>
      <c r="K95" s="417">
        <v>200000</v>
      </c>
      <c r="L95" s="417">
        <v>200000</v>
      </c>
      <c r="M95" s="417">
        <v>200000</v>
      </c>
      <c r="N95" s="415" t="s">
        <v>1131</v>
      </c>
      <c r="O95" s="418"/>
      <c r="P95" s="418"/>
      <c r="Q95" s="418"/>
      <c r="R95" s="418"/>
    </row>
    <row r="96" spans="1:18" ht="15.75" thickBot="1" x14ac:dyDescent="0.3">
      <c r="A96" s="415" t="s">
        <v>2033</v>
      </c>
      <c r="B96" s="416">
        <v>0</v>
      </c>
      <c r="C96" s="415" t="s">
        <v>2439</v>
      </c>
      <c r="D96" s="415" t="s">
        <v>1750</v>
      </c>
      <c r="E96" s="415" t="s">
        <v>2551</v>
      </c>
      <c r="F96" s="415" t="s">
        <v>1886</v>
      </c>
      <c r="G96" s="415" t="s">
        <v>1887</v>
      </c>
      <c r="H96" s="415" t="s">
        <v>2439</v>
      </c>
      <c r="I96" s="415" t="s">
        <v>1490</v>
      </c>
      <c r="J96" s="417">
        <v>3012971.96</v>
      </c>
      <c r="K96" s="417">
        <v>3012971.96</v>
      </c>
      <c r="L96" s="417">
        <v>3012971.96</v>
      </c>
      <c r="M96" s="417">
        <v>3012971.96</v>
      </c>
      <c r="N96" s="415" t="s">
        <v>2035</v>
      </c>
      <c r="O96" s="418"/>
      <c r="P96" s="418"/>
      <c r="Q96" s="418"/>
      <c r="R96" s="418"/>
    </row>
    <row r="97" spans="1:18" ht="15.75" thickBot="1" x14ac:dyDescent="0.3">
      <c r="A97" s="415" t="s">
        <v>2036</v>
      </c>
      <c r="B97" s="416">
        <v>0</v>
      </c>
      <c r="C97" s="415" t="s">
        <v>2439</v>
      </c>
      <c r="D97" s="415" t="s">
        <v>1499</v>
      </c>
      <c r="E97" s="415" t="s">
        <v>2546</v>
      </c>
      <c r="F97" s="415" t="s">
        <v>2037</v>
      </c>
      <c r="G97" s="415" t="s">
        <v>2038</v>
      </c>
      <c r="H97" s="415" t="s">
        <v>2439</v>
      </c>
      <c r="I97" s="415" t="s">
        <v>1490</v>
      </c>
      <c r="J97" s="417">
        <v>102529.15</v>
      </c>
      <c r="K97" s="417">
        <v>102529.15</v>
      </c>
      <c r="L97" s="417">
        <v>102529.15</v>
      </c>
      <c r="M97" s="417">
        <v>102529.15</v>
      </c>
      <c r="N97" s="415" t="s">
        <v>1131</v>
      </c>
      <c r="O97" s="418"/>
      <c r="P97" s="418"/>
      <c r="Q97" s="418"/>
      <c r="R97" s="418"/>
    </row>
    <row r="98" spans="1:18" ht="15.75" thickBot="1" x14ac:dyDescent="0.3">
      <c r="A98" s="415" t="s">
        <v>2046</v>
      </c>
      <c r="B98" s="416">
        <v>0</v>
      </c>
      <c r="C98" s="415" t="s">
        <v>2439</v>
      </c>
      <c r="D98" s="415" t="s">
        <v>1816</v>
      </c>
      <c r="E98" s="415" t="s">
        <v>2554</v>
      </c>
      <c r="F98" s="415" t="s">
        <v>2047</v>
      </c>
      <c r="G98" s="415" t="s">
        <v>2048</v>
      </c>
      <c r="H98" s="415" t="s">
        <v>2439</v>
      </c>
      <c r="I98" s="415" t="s">
        <v>1490</v>
      </c>
      <c r="J98" s="417">
        <v>47935.01</v>
      </c>
      <c r="K98" s="417">
        <v>47935</v>
      </c>
      <c r="L98" s="417">
        <v>47935</v>
      </c>
      <c r="M98" s="417">
        <v>47935</v>
      </c>
      <c r="N98" s="415" t="s">
        <v>1131</v>
      </c>
      <c r="O98" s="418"/>
      <c r="P98" s="418"/>
      <c r="Q98" s="418"/>
      <c r="R98" s="418"/>
    </row>
    <row r="99" spans="1:18" ht="15.75" thickBot="1" x14ac:dyDescent="0.3">
      <c r="A99" s="415" t="s">
        <v>2056</v>
      </c>
      <c r="B99" s="416">
        <v>0</v>
      </c>
      <c r="C99" s="415" t="s">
        <v>2439</v>
      </c>
      <c r="D99" s="415" t="s">
        <v>1816</v>
      </c>
      <c r="E99" s="415" t="s">
        <v>2554</v>
      </c>
      <c r="F99" s="415" t="s">
        <v>2057</v>
      </c>
      <c r="G99" s="415" t="s">
        <v>2058</v>
      </c>
      <c r="H99" s="415" t="s">
        <v>2439</v>
      </c>
      <c r="I99" s="415" t="s">
        <v>1490</v>
      </c>
      <c r="J99" s="417">
        <v>171836.74</v>
      </c>
      <c r="K99" s="417">
        <v>171836.73</v>
      </c>
      <c r="L99" s="417">
        <v>171836.73</v>
      </c>
      <c r="M99" s="417">
        <v>171836.73</v>
      </c>
      <c r="N99" s="415" t="s">
        <v>1131</v>
      </c>
      <c r="O99" s="418"/>
      <c r="P99" s="418"/>
      <c r="Q99" s="418"/>
      <c r="R99" s="418"/>
    </row>
    <row r="100" spans="1:18" ht="15.75" thickBot="1" x14ac:dyDescent="0.3">
      <c r="A100" s="415" t="s">
        <v>2063</v>
      </c>
      <c r="B100" s="416">
        <v>0</v>
      </c>
      <c r="C100" s="415" t="s">
        <v>2439</v>
      </c>
      <c r="D100" s="415" t="s">
        <v>1499</v>
      </c>
      <c r="E100" s="415" t="s">
        <v>2546</v>
      </c>
      <c r="F100" s="415" t="s">
        <v>2064</v>
      </c>
      <c r="G100" s="415" t="s">
        <v>2894</v>
      </c>
      <c r="H100" s="415" t="s">
        <v>2440</v>
      </c>
      <c r="I100" s="415" t="s">
        <v>1655</v>
      </c>
      <c r="J100" s="417">
        <v>56325.69</v>
      </c>
      <c r="K100" s="417">
        <v>56325.69</v>
      </c>
      <c r="L100" s="417">
        <v>56325.69</v>
      </c>
      <c r="M100" s="417">
        <v>56325.69</v>
      </c>
      <c r="N100" s="415" t="s">
        <v>1131</v>
      </c>
      <c r="O100" s="418"/>
      <c r="P100" s="418"/>
      <c r="Q100" s="418"/>
      <c r="R100" s="418"/>
    </row>
    <row r="101" spans="1:18" ht="15.75" thickBot="1" x14ac:dyDescent="0.3">
      <c r="A101" s="415" t="s">
        <v>2073</v>
      </c>
      <c r="B101" s="416">
        <v>0</v>
      </c>
      <c r="C101" s="415" t="s">
        <v>2439</v>
      </c>
      <c r="D101" s="415" t="s">
        <v>1113</v>
      </c>
      <c r="E101" s="415" t="s">
        <v>2549</v>
      </c>
      <c r="F101" s="415" t="s">
        <v>1911</v>
      </c>
      <c r="G101" s="415" t="s">
        <v>2475</v>
      </c>
      <c r="H101" s="415" t="s">
        <v>2439</v>
      </c>
      <c r="I101" s="415" t="s">
        <v>1490</v>
      </c>
      <c r="J101" s="417">
        <v>146000</v>
      </c>
      <c r="K101" s="417">
        <v>146000</v>
      </c>
      <c r="L101" s="417">
        <v>146000</v>
      </c>
      <c r="M101" s="417">
        <v>146000</v>
      </c>
      <c r="N101" s="415" t="s">
        <v>1131</v>
      </c>
      <c r="O101" s="418"/>
      <c r="P101" s="418"/>
      <c r="Q101" s="418"/>
      <c r="R101" s="418"/>
    </row>
    <row r="102" spans="1:18" ht="15.75" thickBot="1" x14ac:dyDescent="0.3">
      <c r="A102" s="415" t="s">
        <v>2074</v>
      </c>
      <c r="B102" s="416">
        <v>0</v>
      </c>
      <c r="C102" s="415" t="s">
        <v>2439</v>
      </c>
      <c r="D102" s="415" t="s">
        <v>1816</v>
      </c>
      <c r="E102" s="415" t="s">
        <v>2554</v>
      </c>
      <c r="F102" s="415" t="s">
        <v>1147</v>
      </c>
      <c r="G102" s="415" t="s">
        <v>1148</v>
      </c>
      <c r="H102" s="415" t="s">
        <v>2439</v>
      </c>
      <c r="I102" s="415" t="s">
        <v>1490</v>
      </c>
      <c r="J102" s="417">
        <v>80000</v>
      </c>
      <c r="K102" s="417">
        <v>80000</v>
      </c>
      <c r="L102" s="417">
        <v>80000</v>
      </c>
      <c r="M102" s="417">
        <v>80000</v>
      </c>
      <c r="N102" s="415" t="s">
        <v>1131</v>
      </c>
      <c r="O102" s="418"/>
      <c r="P102" s="418"/>
      <c r="Q102" s="418"/>
      <c r="R102" s="418"/>
    </row>
    <row r="103" spans="1:18" ht="15.75" thickBot="1" x14ac:dyDescent="0.3">
      <c r="A103" s="415" t="s">
        <v>2076</v>
      </c>
      <c r="B103" s="416">
        <v>0</v>
      </c>
      <c r="C103" s="415" t="s">
        <v>2439</v>
      </c>
      <c r="D103" s="415" t="s">
        <v>1269</v>
      </c>
      <c r="E103" s="415" t="s">
        <v>2555</v>
      </c>
      <c r="F103" s="415" t="s">
        <v>1458</v>
      </c>
      <c r="G103" s="415" t="s">
        <v>1459</v>
      </c>
      <c r="H103" s="415" t="s">
        <v>2439</v>
      </c>
      <c r="I103" s="415" t="s">
        <v>1490</v>
      </c>
      <c r="J103" s="417">
        <v>80844.66</v>
      </c>
      <c r="K103" s="417">
        <v>80844.66</v>
      </c>
      <c r="L103" s="417">
        <v>80844.66</v>
      </c>
      <c r="M103" s="417">
        <v>80844.66</v>
      </c>
      <c r="N103" s="415" t="s">
        <v>1131</v>
      </c>
      <c r="O103" s="418"/>
      <c r="P103" s="418"/>
      <c r="Q103" s="418"/>
      <c r="R103" s="418"/>
    </row>
    <row r="104" spans="1:18" ht="15.75" thickBot="1" x14ac:dyDescent="0.3">
      <c r="A104" s="415" t="s">
        <v>2077</v>
      </c>
      <c r="B104" s="416">
        <v>0</v>
      </c>
      <c r="C104" s="415" t="s">
        <v>2439</v>
      </c>
      <c r="D104" s="415" t="s">
        <v>1269</v>
      </c>
      <c r="E104" s="415" t="s">
        <v>2555</v>
      </c>
      <c r="F104" s="415" t="s">
        <v>1458</v>
      </c>
      <c r="G104" s="415" t="s">
        <v>1459</v>
      </c>
      <c r="H104" s="415" t="s">
        <v>2439</v>
      </c>
      <c r="I104" s="415" t="s">
        <v>1490</v>
      </c>
      <c r="J104" s="417">
        <v>47952.800000000003</v>
      </c>
      <c r="K104" s="417">
        <v>47952.800000000003</v>
      </c>
      <c r="L104" s="417">
        <v>47952.800000000003</v>
      </c>
      <c r="M104" s="417">
        <v>47952.800000000003</v>
      </c>
      <c r="N104" s="415" t="s">
        <v>1131</v>
      </c>
      <c r="O104" s="418"/>
      <c r="P104" s="418"/>
      <c r="Q104" s="418"/>
      <c r="R104" s="418"/>
    </row>
    <row r="105" spans="1:18" ht="15.75" thickBot="1" x14ac:dyDescent="0.3">
      <c r="A105" s="415" t="s">
        <v>2079</v>
      </c>
      <c r="B105" s="416">
        <v>0</v>
      </c>
      <c r="C105" s="415" t="s">
        <v>2439</v>
      </c>
      <c r="D105" s="415" t="s">
        <v>1269</v>
      </c>
      <c r="E105" s="415" t="s">
        <v>2555</v>
      </c>
      <c r="F105" s="415" t="s">
        <v>1458</v>
      </c>
      <c r="G105" s="415" t="s">
        <v>1459</v>
      </c>
      <c r="H105" s="415" t="s">
        <v>2439</v>
      </c>
      <c r="I105" s="415" t="s">
        <v>1490</v>
      </c>
      <c r="J105" s="417">
        <v>97845.02</v>
      </c>
      <c r="K105" s="417">
        <v>97845.03</v>
      </c>
      <c r="L105" s="417">
        <v>97845.02</v>
      </c>
      <c r="M105" s="417">
        <v>97845.02</v>
      </c>
      <c r="N105" s="415" t="s">
        <v>2082</v>
      </c>
      <c r="O105" s="418"/>
      <c r="P105" s="418"/>
      <c r="Q105" s="418"/>
      <c r="R105" s="418"/>
    </row>
    <row r="106" spans="1:18" ht="15.75" thickBot="1" x14ac:dyDescent="0.3">
      <c r="A106" s="415" t="s">
        <v>1476</v>
      </c>
      <c r="B106" s="416">
        <v>0</v>
      </c>
      <c r="C106" s="415" t="s">
        <v>2439</v>
      </c>
      <c r="D106" s="415" t="s">
        <v>1113</v>
      </c>
      <c r="E106" s="415" t="s">
        <v>2549</v>
      </c>
      <c r="F106" s="415" t="s">
        <v>1458</v>
      </c>
      <c r="G106" s="415" t="s">
        <v>1459</v>
      </c>
      <c r="H106" s="415" t="s">
        <v>2439</v>
      </c>
      <c r="I106" s="415" t="s">
        <v>1490</v>
      </c>
      <c r="J106" s="417">
        <v>89659.91</v>
      </c>
      <c r="K106" s="417">
        <v>89659.91</v>
      </c>
      <c r="L106" s="417">
        <v>89659.91</v>
      </c>
      <c r="M106" s="417">
        <v>89659.91</v>
      </c>
      <c r="N106" s="415" t="s">
        <v>1145</v>
      </c>
      <c r="O106" s="418"/>
      <c r="P106" s="418"/>
      <c r="Q106" s="418"/>
      <c r="R106" s="418"/>
    </row>
    <row r="107" spans="1:18" ht="15.75" thickBot="1" x14ac:dyDescent="0.3">
      <c r="A107" s="415" t="s">
        <v>2083</v>
      </c>
      <c r="B107" s="416">
        <v>0</v>
      </c>
      <c r="C107" s="415" t="s">
        <v>2439</v>
      </c>
      <c r="D107" s="415" t="s">
        <v>1269</v>
      </c>
      <c r="E107" s="415" t="s">
        <v>2555</v>
      </c>
      <c r="F107" s="415" t="s">
        <v>1115</v>
      </c>
      <c r="G107" s="415" t="s">
        <v>1116</v>
      </c>
      <c r="H107" s="415" t="s">
        <v>2439</v>
      </c>
      <c r="I107" s="415" t="s">
        <v>1490</v>
      </c>
      <c r="J107" s="417">
        <v>579886.92000000004</v>
      </c>
      <c r="K107" s="417">
        <v>579886.92000000004</v>
      </c>
      <c r="L107" s="417">
        <v>579886.92000000004</v>
      </c>
      <c r="M107" s="417">
        <v>579886.92000000004</v>
      </c>
      <c r="N107" s="415" t="s">
        <v>1131</v>
      </c>
      <c r="O107" s="418"/>
      <c r="P107" s="418"/>
      <c r="Q107" s="418"/>
      <c r="R107" s="418"/>
    </row>
    <row r="108" spans="1:18" ht="15.75" thickBot="1" x14ac:dyDescent="0.3">
      <c r="A108" s="415" t="s">
        <v>2085</v>
      </c>
      <c r="B108" s="416">
        <v>0</v>
      </c>
      <c r="C108" s="415" t="s">
        <v>2439</v>
      </c>
      <c r="D108" s="415" t="s">
        <v>1486</v>
      </c>
      <c r="E108" s="415" t="s">
        <v>2545</v>
      </c>
      <c r="F108" s="415" t="s">
        <v>1115</v>
      </c>
      <c r="G108" s="415" t="s">
        <v>1116</v>
      </c>
      <c r="H108" s="415" t="s">
        <v>2439</v>
      </c>
      <c r="I108" s="415" t="s">
        <v>1490</v>
      </c>
      <c r="J108" s="417">
        <v>654120.38</v>
      </c>
      <c r="K108" s="417">
        <v>654120.38</v>
      </c>
      <c r="L108" s="417">
        <v>654120.38</v>
      </c>
      <c r="M108" s="417">
        <v>654120.38</v>
      </c>
      <c r="N108" s="415" t="s">
        <v>1131</v>
      </c>
      <c r="O108" s="418"/>
      <c r="P108" s="418"/>
      <c r="Q108" s="418"/>
      <c r="R108" s="418"/>
    </row>
    <row r="109" spans="1:18" ht="15.75" thickBot="1" x14ac:dyDescent="0.3">
      <c r="A109" s="415" t="s">
        <v>2087</v>
      </c>
      <c r="B109" s="416">
        <v>0</v>
      </c>
      <c r="C109" s="415" t="s">
        <v>2439</v>
      </c>
      <c r="D109" s="415" t="s">
        <v>1269</v>
      </c>
      <c r="E109" s="415" t="s">
        <v>2555</v>
      </c>
      <c r="F109" s="415" t="s">
        <v>1115</v>
      </c>
      <c r="G109" s="415" t="s">
        <v>1116</v>
      </c>
      <c r="H109" s="415" t="s">
        <v>2439</v>
      </c>
      <c r="I109" s="415" t="s">
        <v>1490</v>
      </c>
      <c r="J109" s="417">
        <v>761442.72</v>
      </c>
      <c r="K109" s="417">
        <v>761442.72</v>
      </c>
      <c r="L109" s="417">
        <v>761442.72</v>
      </c>
      <c r="M109" s="417">
        <v>761442.72</v>
      </c>
      <c r="N109" s="415" t="s">
        <v>1131</v>
      </c>
      <c r="O109" s="418"/>
      <c r="P109" s="418"/>
      <c r="Q109" s="418"/>
      <c r="R109" s="418"/>
    </row>
    <row r="110" spans="1:18" ht="15.75" thickBot="1" x14ac:dyDescent="0.3">
      <c r="A110" s="415" t="s">
        <v>2088</v>
      </c>
      <c r="B110" s="416">
        <v>0</v>
      </c>
      <c r="C110" s="415" t="s">
        <v>2439</v>
      </c>
      <c r="D110" s="415" t="s">
        <v>1269</v>
      </c>
      <c r="E110" s="415" t="s">
        <v>2555</v>
      </c>
      <c r="F110" s="415" t="s">
        <v>1115</v>
      </c>
      <c r="G110" s="415" t="s">
        <v>1116</v>
      </c>
      <c r="H110" s="415" t="s">
        <v>2439</v>
      </c>
      <c r="I110" s="415" t="s">
        <v>1490</v>
      </c>
      <c r="J110" s="417">
        <v>5588</v>
      </c>
      <c r="K110" s="417">
        <v>5588</v>
      </c>
      <c r="L110" s="417">
        <v>5588</v>
      </c>
      <c r="M110" s="417">
        <v>5588</v>
      </c>
      <c r="N110" s="415" t="s">
        <v>2089</v>
      </c>
      <c r="O110" s="418"/>
      <c r="P110" s="418"/>
      <c r="Q110" s="418"/>
      <c r="R110" s="418"/>
    </row>
    <row r="111" spans="1:18" ht="15.75" thickBot="1" x14ac:dyDescent="0.3">
      <c r="A111" s="415" t="s">
        <v>2090</v>
      </c>
      <c r="B111" s="416">
        <v>0</v>
      </c>
      <c r="C111" s="415" t="s">
        <v>2439</v>
      </c>
      <c r="D111" s="415" t="s">
        <v>1139</v>
      </c>
      <c r="E111" s="415" t="s">
        <v>2556</v>
      </c>
      <c r="F111" s="415" t="s">
        <v>1115</v>
      </c>
      <c r="G111" s="415" t="s">
        <v>1116</v>
      </c>
      <c r="H111" s="415" t="s">
        <v>2439</v>
      </c>
      <c r="I111" s="415" t="s">
        <v>1490</v>
      </c>
      <c r="J111" s="417">
        <v>793774.85</v>
      </c>
      <c r="K111" s="417">
        <v>793774.85</v>
      </c>
      <c r="L111" s="417">
        <v>793774.85</v>
      </c>
      <c r="M111" s="417">
        <v>793774.85</v>
      </c>
      <c r="N111" s="415" t="s">
        <v>2089</v>
      </c>
      <c r="O111" s="418"/>
      <c r="P111" s="418"/>
      <c r="Q111" s="418"/>
      <c r="R111" s="418"/>
    </row>
    <row r="112" spans="1:18" ht="15.75" thickBot="1" x14ac:dyDescent="0.3">
      <c r="A112" s="415" t="s">
        <v>1141</v>
      </c>
      <c r="B112" s="416">
        <v>0</v>
      </c>
      <c r="C112" s="415" t="s">
        <v>2439</v>
      </c>
      <c r="D112" s="415" t="s">
        <v>1113</v>
      </c>
      <c r="E112" s="415" t="s">
        <v>2549</v>
      </c>
      <c r="F112" s="415" t="s">
        <v>1115</v>
      </c>
      <c r="G112" s="415" t="s">
        <v>1116</v>
      </c>
      <c r="H112" s="415" t="s">
        <v>2439</v>
      </c>
      <c r="I112" s="415" t="s">
        <v>1490</v>
      </c>
      <c r="J112" s="417">
        <v>688400.35</v>
      </c>
      <c r="K112" s="417">
        <v>688400.35</v>
      </c>
      <c r="L112" s="417">
        <v>688400.35</v>
      </c>
      <c r="M112" s="417">
        <v>688400.35</v>
      </c>
      <c r="N112" s="415" t="s">
        <v>1145</v>
      </c>
      <c r="O112" s="418"/>
      <c r="P112" s="418"/>
      <c r="Q112" s="418"/>
      <c r="R112" s="418"/>
    </row>
    <row r="113" spans="1:18" ht="15.75" thickBot="1" x14ac:dyDescent="0.3">
      <c r="A113" s="415" t="s">
        <v>2091</v>
      </c>
      <c r="B113" s="416">
        <v>0</v>
      </c>
      <c r="C113" s="415" t="s">
        <v>2439</v>
      </c>
      <c r="D113" s="415" t="s">
        <v>1443</v>
      </c>
      <c r="E113" s="415" t="s">
        <v>2558</v>
      </c>
      <c r="F113" s="415" t="s">
        <v>1147</v>
      </c>
      <c r="G113" s="415" t="s">
        <v>1148</v>
      </c>
      <c r="H113" s="415" t="s">
        <v>2439</v>
      </c>
      <c r="I113" s="415" t="s">
        <v>1490</v>
      </c>
      <c r="J113" s="417">
        <v>259054.65</v>
      </c>
      <c r="K113" s="417">
        <v>259054.65</v>
      </c>
      <c r="L113" s="417">
        <v>259054.65</v>
      </c>
      <c r="M113" s="417">
        <v>259054.65</v>
      </c>
      <c r="N113" s="415" t="s">
        <v>1446</v>
      </c>
      <c r="O113" s="418"/>
      <c r="P113" s="418"/>
      <c r="Q113" s="418"/>
      <c r="R113" s="418"/>
    </row>
    <row r="114" spans="1:18" ht="15.75" thickBot="1" x14ac:dyDescent="0.3">
      <c r="A114" s="415" t="s">
        <v>2093</v>
      </c>
      <c r="B114" s="416">
        <v>0</v>
      </c>
      <c r="C114" s="415" t="s">
        <v>2439</v>
      </c>
      <c r="D114" s="415" t="s">
        <v>1269</v>
      </c>
      <c r="E114" s="415" t="s">
        <v>2555</v>
      </c>
      <c r="F114" s="415" t="s">
        <v>1162</v>
      </c>
      <c r="G114" s="415" t="s">
        <v>1163</v>
      </c>
      <c r="H114" s="415" t="s">
        <v>2439</v>
      </c>
      <c r="I114" s="415" t="s">
        <v>1490</v>
      </c>
      <c r="J114" s="417">
        <v>161770.51999999999</v>
      </c>
      <c r="K114" s="417">
        <v>161770.51999999999</v>
      </c>
      <c r="L114" s="417">
        <v>161770.51999999999</v>
      </c>
      <c r="M114" s="417">
        <v>161770.51999999999</v>
      </c>
      <c r="N114" s="415" t="s">
        <v>1131</v>
      </c>
      <c r="O114" s="418"/>
      <c r="P114" s="418"/>
      <c r="Q114" s="418"/>
      <c r="R114" s="418"/>
    </row>
    <row r="115" spans="1:18" ht="15.75" thickBot="1" x14ac:dyDescent="0.3">
      <c r="A115" s="415" t="s">
        <v>2094</v>
      </c>
      <c r="B115" s="416">
        <v>0</v>
      </c>
      <c r="C115" s="415" t="s">
        <v>2439</v>
      </c>
      <c r="D115" s="415" t="s">
        <v>1486</v>
      </c>
      <c r="E115" s="415" t="s">
        <v>2545</v>
      </c>
      <c r="F115" s="415" t="s">
        <v>1731</v>
      </c>
      <c r="G115" s="415" t="s">
        <v>1732</v>
      </c>
      <c r="H115" s="415" t="s">
        <v>2439</v>
      </c>
      <c r="I115" s="415" t="s">
        <v>1490</v>
      </c>
      <c r="J115" s="417">
        <v>529855.01</v>
      </c>
      <c r="K115" s="417">
        <v>529855</v>
      </c>
      <c r="L115" s="417">
        <v>529855</v>
      </c>
      <c r="M115" s="417">
        <v>529855</v>
      </c>
      <c r="N115" s="415" t="s">
        <v>1131</v>
      </c>
      <c r="O115" s="418"/>
      <c r="P115" s="418"/>
      <c r="Q115" s="418"/>
      <c r="R115" s="418"/>
    </row>
    <row r="116" spans="1:18" ht="15.75" thickBot="1" x14ac:dyDescent="0.3">
      <c r="A116" s="415" t="s">
        <v>2096</v>
      </c>
      <c r="B116" s="416">
        <v>0</v>
      </c>
      <c r="C116" s="415" t="s">
        <v>2439</v>
      </c>
      <c r="D116" s="415" t="s">
        <v>1499</v>
      </c>
      <c r="E116" s="415" t="s">
        <v>2546</v>
      </c>
      <c r="F116" s="415" t="s">
        <v>1647</v>
      </c>
      <c r="G116" s="415" t="s">
        <v>1648</v>
      </c>
      <c r="H116" s="415" t="s">
        <v>2439</v>
      </c>
      <c r="I116" s="415" t="s">
        <v>1490</v>
      </c>
      <c r="J116" s="417">
        <v>658796</v>
      </c>
      <c r="K116" s="417">
        <v>658796</v>
      </c>
      <c r="L116" s="417">
        <v>658796</v>
      </c>
      <c r="M116" s="417">
        <v>658796</v>
      </c>
      <c r="N116" s="415" t="s">
        <v>1131</v>
      </c>
      <c r="O116" s="418"/>
      <c r="P116" s="418"/>
      <c r="Q116" s="418"/>
      <c r="R116" s="418"/>
    </row>
    <row r="117" spans="1:18" ht="15.75" thickBot="1" x14ac:dyDescent="0.3">
      <c r="A117" s="415" t="s">
        <v>2099</v>
      </c>
      <c r="B117" s="416">
        <v>0</v>
      </c>
      <c r="C117" s="415" t="s">
        <v>2439</v>
      </c>
      <c r="D117" s="415" t="s">
        <v>2100</v>
      </c>
      <c r="E117" s="415" t="s">
        <v>2559</v>
      </c>
      <c r="F117" s="415" t="s">
        <v>2102</v>
      </c>
      <c r="G117" s="415" t="s">
        <v>2779</v>
      </c>
      <c r="H117" s="415" t="s">
        <v>2439</v>
      </c>
      <c r="I117" s="415" t="s">
        <v>1490</v>
      </c>
      <c r="J117" s="417">
        <v>169609.24</v>
      </c>
      <c r="K117" s="417">
        <v>169609.24</v>
      </c>
      <c r="L117" s="417">
        <v>169609.24</v>
      </c>
      <c r="M117" s="417">
        <v>169609.24</v>
      </c>
      <c r="N117" s="415" t="s">
        <v>2108</v>
      </c>
      <c r="O117" s="418"/>
      <c r="P117" s="418"/>
      <c r="Q117" s="418"/>
      <c r="R117" s="418"/>
    </row>
    <row r="118" spans="1:18" ht="15.75" thickBot="1" x14ac:dyDescent="0.3">
      <c r="A118" s="415" t="s">
        <v>2113</v>
      </c>
      <c r="B118" s="416">
        <v>0</v>
      </c>
      <c r="C118" s="415" t="s">
        <v>2439</v>
      </c>
      <c r="D118" s="415" t="s">
        <v>1499</v>
      </c>
      <c r="E118" s="415" t="s">
        <v>2546</v>
      </c>
      <c r="F118" s="415" t="s">
        <v>2114</v>
      </c>
      <c r="G118" s="415" t="s">
        <v>2115</v>
      </c>
      <c r="H118" s="415" t="s">
        <v>2439</v>
      </c>
      <c r="I118" s="415" t="s">
        <v>1490</v>
      </c>
      <c r="J118" s="417">
        <v>593942</v>
      </c>
      <c r="K118" s="417">
        <v>593942</v>
      </c>
      <c r="L118" s="417">
        <v>593942</v>
      </c>
      <c r="M118" s="417">
        <v>593942</v>
      </c>
      <c r="N118" s="415" t="s">
        <v>1131</v>
      </c>
      <c r="O118" s="418"/>
      <c r="P118" s="418"/>
      <c r="Q118" s="418"/>
      <c r="R118" s="418"/>
    </row>
    <row r="119" spans="1:18" ht="15.75" thickBot="1" x14ac:dyDescent="0.3">
      <c r="A119" s="415" t="s">
        <v>2121</v>
      </c>
      <c r="B119" s="416">
        <v>0</v>
      </c>
      <c r="C119" s="415" t="s">
        <v>2439</v>
      </c>
      <c r="D119" s="415" t="s">
        <v>1113</v>
      </c>
      <c r="E119" s="415" t="s">
        <v>2549</v>
      </c>
      <c r="F119" s="415" t="s">
        <v>2122</v>
      </c>
      <c r="G119" s="415" t="s">
        <v>2123</v>
      </c>
      <c r="H119" s="415" t="s">
        <v>2439</v>
      </c>
      <c r="I119" s="415" t="s">
        <v>1490</v>
      </c>
      <c r="J119" s="417">
        <v>605120</v>
      </c>
      <c r="K119" s="417">
        <v>605120</v>
      </c>
      <c r="L119" s="417">
        <v>605120</v>
      </c>
      <c r="M119" s="417">
        <v>605120</v>
      </c>
      <c r="N119" s="415" t="s">
        <v>1131</v>
      </c>
      <c r="O119" s="418"/>
      <c r="P119" s="418"/>
      <c r="Q119" s="418"/>
      <c r="R119" s="418"/>
    </row>
    <row r="120" spans="1:18" ht="15.75" thickBot="1" x14ac:dyDescent="0.3">
      <c r="A120" s="415" t="s">
        <v>2128</v>
      </c>
      <c r="B120" s="416">
        <v>0</v>
      </c>
      <c r="C120" s="415" t="s">
        <v>2439</v>
      </c>
      <c r="D120" s="415" t="s">
        <v>1113</v>
      </c>
      <c r="E120" s="415" t="s">
        <v>2549</v>
      </c>
      <c r="F120" s="415" t="s">
        <v>2129</v>
      </c>
      <c r="G120" s="415" t="s">
        <v>2130</v>
      </c>
      <c r="H120" s="415" t="s">
        <v>2439</v>
      </c>
      <c r="I120" s="415" t="s">
        <v>1490</v>
      </c>
      <c r="J120" s="417">
        <v>217950</v>
      </c>
      <c r="K120" s="417">
        <v>217950</v>
      </c>
      <c r="L120" s="417">
        <v>217950</v>
      </c>
      <c r="M120" s="417">
        <v>217950</v>
      </c>
      <c r="N120" s="415" t="s">
        <v>1131</v>
      </c>
      <c r="O120" s="418"/>
      <c r="P120" s="418"/>
      <c r="Q120" s="418"/>
      <c r="R120" s="418"/>
    </row>
    <row r="121" spans="1:18" ht="15.75" thickBot="1" x14ac:dyDescent="0.3">
      <c r="A121" s="415" t="s">
        <v>2136</v>
      </c>
      <c r="B121" s="416">
        <v>0</v>
      </c>
      <c r="C121" s="415" t="s">
        <v>2439</v>
      </c>
      <c r="D121" s="415" t="s">
        <v>1113</v>
      </c>
      <c r="E121" s="415" t="s">
        <v>2549</v>
      </c>
      <c r="F121" s="415" t="s">
        <v>2137</v>
      </c>
      <c r="G121" s="415" t="s">
        <v>2138</v>
      </c>
      <c r="H121" s="415" t="s">
        <v>2439</v>
      </c>
      <c r="I121" s="415" t="s">
        <v>1490</v>
      </c>
      <c r="J121" s="417">
        <v>319964.26</v>
      </c>
      <c r="K121" s="417">
        <v>319964.26</v>
      </c>
      <c r="L121" s="417">
        <v>319964.26</v>
      </c>
      <c r="M121" s="417">
        <v>319964.26</v>
      </c>
      <c r="N121" s="415" t="s">
        <v>1131</v>
      </c>
      <c r="O121" s="418"/>
      <c r="P121" s="418"/>
      <c r="Q121" s="418"/>
      <c r="R121" s="418"/>
    </row>
    <row r="122" spans="1:18" ht="15.75" thickBot="1" x14ac:dyDescent="0.3">
      <c r="A122" s="415" t="s">
        <v>2143</v>
      </c>
      <c r="B122" s="416">
        <v>0</v>
      </c>
      <c r="C122" s="415" t="s">
        <v>2439</v>
      </c>
      <c r="D122" s="415" t="s">
        <v>1113</v>
      </c>
      <c r="E122" s="415" t="s">
        <v>2549</v>
      </c>
      <c r="F122" s="415" t="s">
        <v>1647</v>
      </c>
      <c r="G122" s="415" t="s">
        <v>1648</v>
      </c>
      <c r="H122" s="415" t="s">
        <v>2439</v>
      </c>
      <c r="I122" s="415" t="s">
        <v>1490</v>
      </c>
      <c r="J122" s="417">
        <v>838043.96</v>
      </c>
      <c r="K122" s="417">
        <v>838043.96</v>
      </c>
      <c r="L122" s="417">
        <v>838043.96</v>
      </c>
      <c r="M122" s="417">
        <v>838043.96</v>
      </c>
      <c r="N122" s="415" t="s">
        <v>1131</v>
      </c>
      <c r="O122" s="418"/>
      <c r="P122" s="418"/>
      <c r="Q122" s="418"/>
      <c r="R122" s="418"/>
    </row>
    <row r="123" spans="1:18" ht="15.75" thickBot="1" x14ac:dyDescent="0.3">
      <c r="A123" s="415" t="s">
        <v>2144</v>
      </c>
      <c r="B123" s="416">
        <v>0</v>
      </c>
      <c r="C123" s="415" t="s">
        <v>2439</v>
      </c>
      <c r="D123" s="415" t="s">
        <v>1370</v>
      </c>
      <c r="E123" s="415" t="s">
        <v>2550</v>
      </c>
      <c r="F123" s="415" t="s">
        <v>2145</v>
      </c>
      <c r="G123" s="415" t="s">
        <v>2146</v>
      </c>
      <c r="H123" s="415" t="s">
        <v>2439</v>
      </c>
      <c r="I123" s="415" t="s">
        <v>1490</v>
      </c>
      <c r="J123" s="417">
        <v>206619.3</v>
      </c>
      <c r="K123" s="417">
        <v>206619.3</v>
      </c>
      <c r="L123" s="417">
        <v>206619.3</v>
      </c>
      <c r="M123" s="417">
        <v>206619.3</v>
      </c>
      <c r="N123" s="415" t="s">
        <v>1131</v>
      </c>
      <c r="O123" s="418"/>
      <c r="P123" s="418"/>
      <c r="Q123" s="418"/>
      <c r="R123" s="418"/>
    </row>
    <row r="124" spans="1:18" ht="15.75" thickBot="1" x14ac:dyDescent="0.3">
      <c r="A124" s="415" t="s">
        <v>2154</v>
      </c>
      <c r="B124" s="416">
        <v>0</v>
      </c>
      <c r="C124" s="415" t="s">
        <v>2439</v>
      </c>
      <c r="D124" s="415" t="s">
        <v>1113</v>
      </c>
      <c r="E124" s="415" t="s">
        <v>2549</v>
      </c>
      <c r="F124" s="415" t="s">
        <v>2155</v>
      </c>
      <c r="G124" s="415" t="s">
        <v>2156</v>
      </c>
      <c r="H124" s="415" t="s">
        <v>2439</v>
      </c>
      <c r="I124" s="415" t="s">
        <v>1490</v>
      </c>
      <c r="J124" s="417">
        <v>67869.100000000006</v>
      </c>
      <c r="K124" s="417">
        <v>67869.100000000006</v>
      </c>
      <c r="L124" s="417">
        <v>67869.100000000006</v>
      </c>
      <c r="M124" s="417">
        <v>67869.100000000006</v>
      </c>
      <c r="N124" s="415" t="s">
        <v>1131</v>
      </c>
      <c r="O124" s="418"/>
      <c r="P124" s="418"/>
      <c r="Q124" s="418"/>
      <c r="R124" s="418"/>
    </row>
    <row r="125" spans="1:18" ht="15.75" thickBot="1" x14ac:dyDescent="0.3">
      <c r="A125" s="415" t="s">
        <v>2163</v>
      </c>
      <c r="B125" s="416">
        <v>0</v>
      </c>
      <c r="C125" s="415" t="s">
        <v>2439</v>
      </c>
      <c r="D125" s="415" t="s">
        <v>1499</v>
      </c>
      <c r="E125" s="415" t="s">
        <v>2546</v>
      </c>
      <c r="F125" s="415" t="s">
        <v>2019</v>
      </c>
      <c r="G125" s="415" t="s">
        <v>2020</v>
      </c>
      <c r="H125" s="415" t="s">
        <v>2439</v>
      </c>
      <c r="I125" s="415" t="s">
        <v>1490</v>
      </c>
      <c r="J125" s="417">
        <v>118185</v>
      </c>
      <c r="K125" s="417">
        <v>118185</v>
      </c>
      <c r="L125" s="417">
        <v>118185</v>
      </c>
      <c r="M125" s="417">
        <v>118185</v>
      </c>
      <c r="N125" s="415" t="s">
        <v>1131</v>
      </c>
      <c r="O125" s="418"/>
      <c r="P125" s="418"/>
      <c r="Q125" s="418"/>
      <c r="R125" s="418"/>
    </row>
    <row r="126" spans="1:18" ht="15.75" thickBot="1" x14ac:dyDescent="0.3">
      <c r="A126" s="415" t="s">
        <v>2165</v>
      </c>
      <c r="B126" s="416">
        <v>0</v>
      </c>
      <c r="C126" s="415" t="s">
        <v>2439</v>
      </c>
      <c r="D126" s="415" t="s">
        <v>1816</v>
      </c>
      <c r="E126" s="415" t="s">
        <v>2554</v>
      </c>
      <c r="F126" s="415" t="s">
        <v>1996</v>
      </c>
      <c r="G126" s="415" t="s">
        <v>1997</v>
      </c>
      <c r="H126" s="415" t="s">
        <v>2439</v>
      </c>
      <c r="I126" s="415" t="s">
        <v>1490</v>
      </c>
      <c r="J126" s="417">
        <v>90332</v>
      </c>
      <c r="K126" s="417">
        <v>90332</v>
      </c>
      <c r="L126" s="417">
        <v>90332</v>
      </c>
      <c r="M126" s="417">
        <v>90332</v>
      </c>
      <c r="N126" s="415" t="s">
        <v>1131</v>
      </c>
      <c r="O126" s="418"/>
      <c r="P126" s="418"/>
      <c r="Q126" s="418"/>
      <c r="R126" s="418"/>
    </row>
    <row r="127" spans="1:18" ht="15.75" thickBot="1" x14ac:dyDescent="0.3">
      <c r="A127" s="415" t="s">
        <v>2168</v>
      </c>
      <c r="B127" s="416">
        <v>0</v>
      </c>
      <c r="C127" s="415" t="s">
        <v>2439</v>
      </c>
      <c r="D127" s="415" t="s">
        <v>1113</v>
      </c>
      <c r="E127" s="415" t="s">
        <v>2549</v>
      </c>
      <c r="F127" s="415" t="s">
        <v>2169</v>
      </c>
      <c r="G127" s="415" t="s">
        <v>2170</v>
      </c>
      <c r="H127" s="415" t="s">
        <v>2439</v>
      </c>
      <c r="I127" s="415" t="s">
        <v>1490</v>
      </c>
      <c r="J127" s="417">
        <v>73198</v>
      </c>
      <c r="K127" s="417">
        <v>73198</v>
      </c>
      <c r="L127" s="417">
        <v>73198</v>
      </c>
      <c r="M127" s="417">
        <v>73198</v>
      </c>
      <c r="N127" s="415" t="s">
        <v>1131</v>
      </c>
      <c r="O127" s="418"/>
      <c r="P127" s="418"/>
      <c r="Q127" s="418"/>
      <c r="R127" s="418"/>
    </row>
    <row r="128" spans="1:18" ht="15.75" thickBot="1" x14ac:dyDescent="0.3">
      <c r="A128" s="415" t="s">
        <v>2174</v>
      </c>
      <c r="B128" s="416">
        <v>0</v>
      </c>
      <c r="C128" s="415" t="s">
        <v>2439</v>
      </c>
      <c r="D128" s="415" t="s">
        <v>1816</v>
      </c>
      <c r="E128" s="415" t="s">
        <v>2554</v>
      </c>
      <c r="F128" s="415" t="s">
        <v>1147</v>
      </c>
      <c r="G128" s="415" t="s">
        <v>1148</v>
      </c>
      <c r="H128" s="415" t="s">
        <v>2439</v>
      </c>
      <c r="I128" s="415" t="s">
        <v>1490</v>
      </c>
      <c r="J128" s="417">
        <v>137016.35</v>
      </c>
      <c r="K128" s="417">
        <v>116131.8</v>
      </c>
      <c r="L128" s="417">
        <v>137016.35</v>
      </c>
      <c r="M128" s="417">
        <v>137016.35</v>
      </c>
      <c r="N128" s="415" t="s">
        <v>1131</v>
      </c>
      <c r="O128" s="418"/>
      <c r="P128" s="418"/>
      <c r="Q128" s="418"/>
      <c r="R128" s="418"/>
    </row>
    <row r="129" spans="1:18" ht="15.75" thickBot="1" x14ac:dyDescent="0.3">
      <c r="A129" s="415" t="s">
        <v>2176</v>
      </c>
      <c r="B129" s="416">
        <v>0</v>
      </c>
      <c r="C129" s="415" t="s">
        <v>2439</v>
      </c>
      <c r="D129" s="415" t="s">
        <v>1269</v>
      </c>
      <c r="E129" s="415" t="s">
        <v>2555</v>
      </c>
      <c r="F129" s="415" t="s">
        <v>1147</v>
      </c>
      <c r="G129" s="415" t="s">
        <v>1148</v>
      </c>
      <c r="H129" s="415" t="s">
        <v>2439</v>
      </c>
      <c r="I129" s="415" t="s">
        <v>1490</v>
      </c>
      <c r="J129" s="417">
        <v>163927.42000000001</v>
      </c>
      <c r="K129" s="417">
        <v>163927.42000000001</v>
      </c>
      <c r="L129" s="417">
        <v>163927.42000000001</v>
      </c>
      <c r="M129" s="417">
        <v>163927.42000000001</v>
      </c>
      <c r="N129" s="415" t="s">
        <v>2089</v>
      </c>
      <c r="O129" s="418"/>
      <c r="P129" s="418"/>
      <c r="Q129" s="418"/>
      <c r="R129" s="418"/>
    </row>
    <row r="130" spans="1:18" ht="15.75" thickBot="1" x14ac:dyDescent="0.3">
      <c r="A130" s="415" t="s">
        <v>2177</v>
      </c>
      <c r="B130" s="416">
        <v>0</v>
      </c>
      <c r="C130" s="415" t="s">
        <v>2439</v>
      </c>
      <c r="D130" s="415" t="s">
        <v>1139</v>
      </c>
      <c r="E130" s="415" t="s">
        <v>2556</v>
      </c>
      <c r="F130" s="415" t="s">
        <v>1147</v>
      </c>
      <c r="G130" s="415" t="s">
        <v>1148</v>
      </c>
      <c r="H130" s="415" t="s">
        <v>2439</v>
      </c>
      <c r="I130" s="415" t="s">
        <v>1490</v>
      </c>
      <c r="J130" s="417">
        <v>176606.12</v>
      </c>
      <c r="K130" s="417">
        <v>176606.12</v>
      </c>
      <c r="L130" s="417">
        <v>176606.12</v>
      </c>
      <c r="M130" s="417">
        <v>176606.12</v>
      </c>
      <c r="N130" s="415" t="s">
        <v>2179</v>
      </c>
      <c r="O130" s="418"/>
      <c r="P130" s="418"/>
      <c r="Q130" s="418"/>
      <c r="R130" s="418"/>
    </row>
    <row r="131" spans="1:18" ht="15.75" thickBot="1" x14ac:dyDescent="0.3">
      <c r="A131" s="415" t="s">
        <v>1146</v>
      </c>
      <c r="B131" s="416">
        <v>0</v>
      </c>
      <c r="C131" s="415" t="s">
        <v>2439</v>
      </c>
      <c r="D131" s="415" t="s">
        <v>1113</v>
      </c>
      <c r="E131" s="415" t="s">
        <v>2549</v>
      </c>
      <c r="F131" s="415" t="s">
        <v>1147</v>
      </c>
      <c r="G131" s="415" t="s">
        <v>1148</v>
      </c>
      <c r="H131" s="415" t="s">
        <v>2439</v>
      </c>
      <c r="I131" s="415" t="s">
        <v>1490</v>
      </c>
      <c r="J131" s="417">
        <v>12130.01</v>
      </c>
      <c r="K131" s="417">
        <v>12130.01</v>
      </c>
      <c r="L131" s="417">
        <v>12130.01</v>
      </c>
      <c r="M131" s="417">
        <v>12130.01</v>
      </c>
      <c r="N131" s="415" t="s">
        <v>1145</v>
      </c>
      <c r="O131" s="418"/>
      <c r="P131" s="418"/>
      <c r="Q131" s="418"/>
      <c r="R131" s="418"/>
    </row>
    <row r="132" spans="1:18" ht="15.75" thickBot="1" x14ac:dyDescent="0.3">
      <c r="A132" s="415" t="s">
        <v>1157</v>
      </c>
      <c r="B132" s="416">
        <v>0</v>
      </c>
      <c r="C132" s="415" t="s">
        <v>2439</v>
      </c>
      <c r="D132" s="415" t="s">
        <v>1443</v>
      </c>
      <c r="E132" s="415" t="s">
        <v>2558</v>
      </c>
      <c r="F132" s="415" t="s">
        <v>1147</v>
      </c>
      <c r="G132" s="415" t="s">
        <v>1148</v>
      </c>
      <c r="H132" s="415" t="s">
        <v>2439</v>
      </c>
      <c r="I132" s="415" t="s">
        <v>1490</v>
      </c>
      <c r="J132" s="417">
        <v>420932.01</v>
      </c>
      <c r="K132" s="417">
        <v>420932.01</v>
      </c>
      <c r="L132" s="417">
        <v>420932.01</v>
      </c>
      <c r="M132" s="417">
        <v>420932.01</v>
      </c>
      <c r="N132" s="415" t="s">
        <v>2476</v>
      </c>
      <c r="O132" s="418"/>
      <c r="P132" s="418"/>
      <c r="Q132" s="418"/>
      <c r="R132" s="418"/>
    </row>
    <row r="133" spans="1:18" ht="15.75" thickBot="1" x14ac:dyDescent="0.3">
      <c r="A133" s="415" t="s">
        <v>2180</v>
      </c>
      <c r="B133" s="416">
        <v>0</v>
      </c>
      <c r="C133" s="415" t="s">
        <v>2439</v>
      </c>
      <c r="D133" s="415" t="s">
        <v>1269</v>
      </c>
      <c r="E133" s="415" t="s">
        <v>2555</v>
      </c>
      <c r="F133" s="415" t="s">
        <v>1162</v>
      </c>
      <c r="G133" s="415" t="s">
        <v>1163</v>
      </c>
      <c r="H133" s="415" t="s">
        <v>2439</v>
      </c>
      <c r="I133" s="415" t="s">
        <v>1490</v>
      </c>
      <c r="J133" s="417">
        <v>160189.79999999999</v>
      </c>
      <c r="K133" s="417">
        <v>160189.79999999999</v>
      </c>
      <c r="L133" s="417">
        <v>160189.79999999999</v>
      </c>
      <c r="M133" s="417">
        <v>160189.79999999999</v>
      </c>
      <c r="N133" s="415" t="s">
        <v>1131</v>
      </c>
      <c r="O133" s="418"/>
      <c r="P133" s="418"/>
      <c r="Q133" s="418"/>
      <c r="R133" s="418"/>
    </row>
    <row r="134" spans="1:18" ht="15.75" thickBot="1" x14ac:dyDescent="0.3">
      <c r="A134" s="415" t="s">
        <v>2181</v>
      </c>
      <c r="B134" s="416">
        <v>0</v>
      </c>
      <c r="C134" s="415" t="s">
        <v>2439</v>
      </c>
      <c r="D134" s="415" t="s">
        <v>1269</v>
      </c>
      <c r="E134" s="415" t="s">
        <v>2555</v>
      </c>
      <c r="F134" s="415" t="s">
        <v>1162</v>
      </c>
      <c r="G134" s="415" t="s">
        <v>1163</v>
      </c>
      <c r="H134" s="415" t="s">
        <v>2439</v>
      </c>
      <c r="I134" s="415" t="s">
        <v>1490</v>
      </c>
      <c r="J134" s="417">
        <v>152832.47</v>
      </c>
      <c r="K134" s="417">
        <v>152832.47</v>
      </c>
      <c r="L134" s="417">
        <v>152832.47</v>
      </c>
      <c r="M134" s="417">
        <v>152832.47</v>
      </c>
      <c r="N134" s="415" t="s">
        <v>1131</v>
      </c>
      <c r="O134" s="418"/>
      <c r="P134" s="418"/>
      <c r="Q134" s="418"/>
      <c r="R134" s="418"/>
    </row>
    <row r="135" spans="1:18" ht="15.75" thickBot="1" x14ac:dyDescent="0.3">
      <c r="A135" s="415" t="s">
        <v>1477</v>
      </c>
      <c r="B135" s="416">
        <v>0</v>
      </c>
      <c r="C135" s="415" t="s">
        <v>2439</v>
      </c>
      <c r="D135" s="415" t="s">
        <v>1160</v>
      </c>
      <c r="E135" s="415" t="s">
        <v>2560</v>
      </c>
      <c r="F135" s="415" t="s">
        <v>1162</v>
      </c>
      <c r="G135" s="415" t="s">
        <v>1163</v>
      </c>
      <c r="H135" s="415" t="s">
        <v>2439</v>
      </c>
      <c r="I135" s="415" t="s">
        <v>1490</v>
      </c>
      <c r="J135" s="417">
        <v>150446.97</v>
      </c>
      <c r="K135" s="417">
        <v>150446.97</v>
      </c>
      <c r="L135" s="417">
        <v>150446.97</v>
      </c>
      <c r="M135" s="417">
        <v>150446.97</v>
      </c>
      <c r="N135" s="415" t="s">
        <v>2183</v>
      </c>
      <c r="O135" s="418"/>
      <c r="P135" s="418"/>
      <c r="Q135" s="418"/>
      <c r="R135" s="418"/>
    </row>
    <row r="136" spans="1:18" ht="15.75" thickBot="1" x14ac:dyDescent="0.3">
      <c r="A136" s="415" t="s">
        <v>1478</v>
      </c>
      <c r="B136" s="416">
        <v>0</v>
      </c>
      <c r="C136" s="415" t="s">
        <v>2439</v>
      </c>
      <c r="D136" s="415" t="s">
        <v>1160</v>
      </c>
      <c r="E136" s="415" t="s">
        <v>2560</v>
      </c>
      <c r="F136" s="415" t="s">
        <v>1162</v>
      </c>
      <c r="G136" s="415" t="s">
        <v>1163</v>
      </c>
      <c r="H136" s="415" t="s">
        <v>2439</v>
      </c>
      <c r="I136" s="415" t="s">
        <v>1490</v>
      </c>
      <c r="J136" s="417">
        <v>152287.22</v>
      </c>
      <c r="K136" s="417">
        <v>152287.22</v>
      </c>
      <c r="L136" s="417">
        <v>152287.22</v>
      </c>
      <c r="M136" s="417">
        <v>152287.22</v>
      </c>
      <c r="N136" s="415" t="s">
        <v>1167</v>
      </c>
      <c r="O136" s="418"/>
      <c r="P136" s="418"/>
      <c r="Q136" s="418"/>
      <c r="R136" s="418"/>
    </row>
    <row r="137" spans="1:18" ht="15.75" thickBot="1" x14ac:dyDescent="0.3">
      <c r="A137" s="415" t="s">
        <v>1159</v>
      </c>
      <c r="B137" s="416">
        <v>0</v>
      </c>
      <c r="C137" s="415" t="s">
        <v>2439</v>
      </c>
      <c r="D137" s="415" t="s">
        <v>1160</v>
      </c>
      <c r="E137" s="415" t="s">
        <v>2560</v>
      </c>
      <c r="F137" s="415" t="s">
        <v>1162</v>
      </c>
      <c r="G137" s="415" t="s">
        <v>1163</v>
      </c>
      <c r="H137" s="415" t="s">
        <v>2439</v>
      </c>
      <c r="I137" s="415" t="s">
        <v>1490</v>
      </c>
      <c r="J137" s="417">
        <v>144462.76999999999</v>
      </c>
      <c r="K137" s="417">
        <v>144462.76999999999</v>
      </c>
      <c r="L137" s="417">
        <v>144462.76999999999</v>
      </c>
      <c r="M137" s="417">
        <v>144462.76999999999</v>
      </c>
      <c r="N137" s="415" t="s">
        <v>1167</v>
      </c>
      <c r="O137" s="418"/>
      <c r="P137" s="418"/>
      <c r="Q137" s="418"/>
      <c r="R137" s="418"/>
    </row>
    <row r="138" spans="1:18" ht="15.75" thickBot="1" x14ac:dyDescent="0.3">
      <c r="A138" s="415" t="s">
        <v>2184</v>
      </c>
      <c r="B138" s="416">
        <v>0</v>
      </c>
      <c r="C138" s="415" t="s">
        <v>2439</v>
      </c>
      <c r="D138" s="415" t="s">
        <v>1486</v>
      </c>
      <c r="E138" s="415" t="s">
        <v>2545</v>
      </c>
      <c r="F138" s="415" t="s">
        <v>674</v>
      </c>
      <c r="G138" s="415" t="s">
        <v>1172</v>
      </c>
      <c r="H138" s="415" t="s">
        <v>2439</v>
      </c>
      <c r="I138" s="415" t="s">
        <v>1490</v>
      </c>
      <c r="J138" s="417">
        <v>128826.98</v>
      </c>
      <c r="K138" s="417">
        <v>128826.98</v>
      </c>
      <c r="L138" s="417">
        <v>128826.98</v>
      </c>
      <c r="M138" s="417">
        <v>128826.98</v>
      </c>
      <c r="N138" s="415" t="s">
        <v>1131</v>
      </c>
      <c r="O138" s="418"/>
      <c r="P138" s="418"/>
      <c r="Q138" s="418"/>
      <c r="R138" s="418"/>
    </row>
    <row r="139" spans="1:18" ht="15.75" thickBot="1" x14ac:dyDescent="0.3">
      <c r="A139" s="415" t="s">
        <v>2185</v>
      </c>
      <c r="B139" s="416">
        <v>0</v>
      </c>
      <c r="C139" s="415" t="s">
        <v>2439</v>
      </c>
      <c r="D139" s="415" t="s">
        <v>1269</v>
      </c>
      <c r="E139" s="415" t="s">
        <v>2555</v>
      </c>
      <c r="F139" s="415" t="s">
        <v>674</v>
      </c>
      <c r="G139" s="415" t="s">
        <v>1172</v>
      </c>
      <c r="H139" s="415" t="s">
        <v>2439</v>
      </c>
      <c r="I139" s="415" t="s">
        <v>1490</v>
      </c>
      <c r="J139" s="417">
        <v>263012.53000000003</v>
      </c>
      <c r="K139" s="417">
        <v>263012.53000000003</v>
      </c>
      <c r="L139" s="417">
        <v>263012.53000000003</v>
      </c>
      <c r="M139" s="417">
        <v>263012.53000000003</v>
      </c>
      <c r="N139" s="415" t="s">
        <v>1131</v>
      </c>
      <c r="O139" s="418"/>
      <c r="P139" s="418"/>
      <c r="Q139" s="418"/>
      <c r="R139" s="418"/>
    </row>
    <row r="140" spans="1:18" ht="15.75" thickBot="1" x14ac:dyDescent="0.3">
      <c r="A140" s="415" t="s">
        <v>2187</v>
      </c>
      <c r="B140" s="416">
        <v>0</v>
      </c>
      <c r="C140" s="415" t="s">
        <v>2439</v>
      </c>
      <c r="D140" s="415" t="s">
        <v>1139</v>
      </c>
      <c r="E140" s="415" t="s">
        <v>2556</v>
      </c>
      <c r="F140" s="415" t="s">
        <v>674</v>
      </c>
      <c r="G140" s="415" t="s">
        <v>1172</v>
      </c>
      <c r="H140" s="415" t="s">
        <v>2439</v>
      </c>
      <c r="I140" s="415" t="s">
        <v>1490</v>
      </c>
      <c r="J140" s="417">
        <v>195399.79</v>
      </c>
      <c r="K140" s="417">
        <v>195399.79</v>
      </c>
      <c r="L140" s="417">
        <v>195399.79</v>
      </c>
      <c r="M140" s="417">
        <v>195399.79</v>
      </c>
      <c r="N140" s="415" t="s">
        <v>2082</v>
      </c>
      <c r="O140" s="418"/>
      <c r="P140" s="418"/>
      <c r="Q140" s="418"/>
      <c r="R140" s="418"/>
    </row>
    <row r="141" spans="1:18" ht="15.75" thickBot="1" x14ac:dyDescent="0.3">
      <c r="A141" s="415" t="s">
        <v>1171</v>
      </c>
      <c r="B141" s="416">
        <v>0</v>
      </c>
      <c r="C141" s="415" t="s">
        <v>2439</v>
      </c>
      <c r="D141" s="415" t="s">
        <v>1160</v>
      </c>
      <c r="E141" s="415" t="s">
        <v>2560</v>
      </c>
      <c r="F141" s="415" t="s">
        <v>674</v>
      </c>
      <c r="G141" s="415" t="s">
        <v>1172</v>
      </c>
      <c r="H141" s="415" t="s">
        <v>2439</v>
      </c>
      <c r="I141" s="415" t="s">
        <v>1490</v>
      </c>
      <c r="J141" s="417">
        <v>171496.27</v>
      </c>
      <c r="K141" s="417">
        <v>171496.27</v>
      </c>
      <c r="L141" s="417">
        <v>171496.27</v>
      </c>
      <c r="M141" s="417">
        <v>171496.27</v>
      </c>
      <c r="N141" s="415" t="s">
        <v>1167</v>
      </c>
      <c r="O141" s="418"/>
      <c r="P141" s="418"/>
      <c r="Q141" s="418"/>
      <c r="R141" s="418"/>
    </row>
    <row r="142" spans="1:18" ht="15.75" thickBot="1" x14ac:dyDescent="0.3">
      <c r="A142" s="415" t="s">
        <v>1183</v>
      </c>
      <c r="B142" s="416">
        <v>0</v>
      </c>
      <c r="C142" s="415" t="s">
        <v>2439</v>
      </c>
      <c r="D142" s="415" t="s">
        <v>1160</v>
      </c>
      <c r="E142" s="415" t="s">
        <v>2560</v>
      </c>
      <c r="F142" s="415" t="s">
        <v>674</v>
      </c>
      <c r="G142" s="415" t="s">
        <v>1172</v>
      </c>
      <c r="H142" s="415" t="s">
        <v>2439</v>
      </c>
      <c r="I142" s="415" t="s">
        <v>1490</v>
      </c>
      <c r="J142" s="417">
        <v>167793.92000000001</v>
      </c>
      <c r="K142" s="417">
        <v>167793.92000000001</v>
      </c>
      <c r="L142" s="417">
        <v>167793.92000000001</v>
      </c>
      <c r="M142" s="417">
        <v>167793.92000000001</v>
      </c>
      <c r="N142" s="415" t="s">
        <v>1167</v>
      </c>
      <c r="O142" s="418"/>
      <c r="P142" s="418"/>
      <c r="Q142" s="418"/>
      <c r="R142" s="418"/>
    </row>
    <row r="143" spans="1:18" ht="15.75" thickBot="1" x14ac:dyDescent="0.3">
      <c r="A143" s="415" t="s">
        <v>2188</v>
      </c>
      <c r="B143" s="416">
        <v>0</v>
      </c>
      <c r="C143" s="415" t="s">
        <v>2439</v>
      </c>
      <c r="D143" s="415" t="s">
        <v>1269</v>
      </c>
      <c r="E143" s="415" t="s">
        <v>2555</v>
      </c>
      <c r="F143" s="415" t="s">
        <v>2189</v>
      </c>
      <c r="G143" s="415" t="s">
        <v>2190</v>
      </c>
      <c r="H143" s="415" t="s">
        <v>2439</v>
      </c>
      <c r="I143" s="415" t="s">
        <v>1490</v>
      </c>
      <c r="J143" s="417">
        <v>71559.37</v>
      </c>
      <c r="K143" s="417">
        <v>71559.37</v>
      </c>
      <c r="L143" s="417">
        <v>71559.37</v>
      </c>
      <c r="M143" s="417">
        <v>71559.37</v>
      </c>
      <c r="N143" s="415" t="s">
        <v>1131</v>
      </c>
      <c r="O143" s="418"/>
      <c r="P143" s="418"/>
      <c r="Q143" s="418"/>
      <c r="R143" s="418"/>
    </row>
    <row r="144" spans="1:18" ht="15.75" thickBot="1" x14ac:dyDescent="0.3">
      <c r="A144" s="415" t="s">
        <v>2199</v>
      </c>
      <c r="B144" s="416">
        <v>0</v>
      </c>
      <c r="C144" s="415" t="s">
        <v>2439</v>
      </c>
      <c r="D144" s="415" t="s">
        <v>1370</v>
      </c>
      <c r="E144" s="415" t="s">
        <v>2550</v>
      </c>
      <c r="F144" s="415" t="s">
        <v>2189</v>
      </c>
      <c r="G144" s="415" t="s">
        <v>2190</v>
      </c>
      <c r="H144" s="415" t="s">
        <v>2439</v>
      </c>
      <c r="I144" s="415" t="s">
        <v>1490</v>
      </c>
      <c r="J144" s="417">
        <v>45517.08</v>
      </c>
      <c r="K144" s="417">
        <v>45517.08</v>
      </c>
      <c r="L144" s="417">
        <v>45517.08</v>
      </c>
      <c r="M144" s="417">
        <v>45517.08</v>
      </c>
      <c r="N144" s="415" t="s">
        <v>2203</v>
      </c>
      <c r="O144" s="418"/>
      <c r="P144" s="418"/>
      <c r="Q144" s="418"/>
      <c r="R144" s="418"/>
    </row>
    <row r="145" spans="1:18" ht="15.75" thickBot="1" x14ac:dyDescent="0.3">
      <c r="A145" s="415" t="s">
        <v>2204</v>
      </c>
      <c r="B145" s="416">
        <v>0</v>
      </c>
      <c r="C145" s="415" t="s">
        <v>2439</v>
      </c>
      <c r="D145" s="415" t="s">
        <v>1113</v>
      </c>
      <c r="E145" s="415" t="s">
        <v>2549</v>
      </c>
      <c r="F145" s="415" t="s">
        <v>2189</v>
      </c>
      <c r="G145" s="415" t="s">
        <v>2190</v>
      </c>
      <c r="H145" s="415" t="s">
        <v>2439</v>
      </c>
      <c r="I145" s="415" t="s">
        <v>1490</v>
      </c>
      <c r="J145" s="417">
        <v>29062.98</v>
      </c>
      <c r="K145" s="417">
        <v>29062.98</v>
      </c>
      <c r="L145" s="417">
        <v>29062.98</v>
      </c>
      <c r="M145" s="417">
        <v>29062.98</v>
      </c>
      <c r="N145" s="415" t="s">
        <v>1145</v>
      </c>
      <c r="O145" s="418"/>
      <c r="P145" s="418"/>
      <c r="Q145" s="418"/>
      <c r="R145" s="418"/>
    </row>
    <row r="146" spans="1:18" ht="15.75" thickBot="1" x14ac:dyDescent="0.3">
      <c r="A146" s="415" t="s">
        <v>2206</v>
      </c>
      <c r="B146" s="416">
        <v>0</v>
      </c>
      <c r="C146" s="415" t="s">
        <v>2439</v>
      </c>
      <c r="D146" s="415" t="s">
        <v>1486</v>
      </c>
      <c r="E146" s="415" t="s">
        <v>2545</v>
      </c>
      <c r="F146" s="415" t="s">
        <v>1187</v>
      </c>
      <c r="G146" s="415" t="s">
        <v>1188</v>
      </c>
      <c r="H146" s="415" t="s">
        <v>2439</v>
      </c>
      <c r="I146" s="415" t="s">
        <v>1490</v>
      </c>
      <c r="J146" s="417">
        <v>67426.320000000007</v>
      </c>
      <c r="K146" s="417">
        <v>67426.320000000007</v>
      </c>
      <c r="L146" s="417">
        <v>67426.320000000007</v>
      </c>
      <c r="M146" s="417">
        <v>67426.320000000007</v>
      </c>
      <c r="N146" s="415" t="s">
        <v>1131</v>
      </c>
      <c r="O146" s="418"/>
      <c r="P146" s="418"/>
      <c r="Q146" s="418"/>
      <c r="R146" s="418"/>
    </row>
    <row r="147" spans="1:18" ht="15.75" thickBot="1" x14ac:dyDescent="0.3">
      <c r="A147" s="415" t="s">
        <v>2209</v>
      </c>
      <c r="B147" s="416">
        <v>0</v>
      </c>
      <c r="C147" s="415" t="s">
        <v>2439</v>
      </c>
      <c r="D147" s="415" t="s">
        <v>1269</v>
      </c>
      <c r="E147" s="415" t="s">
        <v>2555</v>
      </c>
      <c r="F147" s="415" t="s">
        <v>1187</v>
      </c>
      <c r="G147" s="415" t="s">
        <v>1188</v>
      </c>
      <c r="H147" s="415" t="s">
        <v>2439</v>
      </c>
      <c r="I147" s="415" t="s">
        <v>1490</v>
      </c>
      <c r="J147" s="417">
        <v>67645.31</v>
      </c>
      <c r="K147" s="417">
        <v>67645.31</v>
      </c>
      <c r="L147" s="417">
        <v>67645.31</v>
      </c>
      <c r="M147" s="417">
        <v>67645.31</v>
      </c>
      <c r="N147" s="415" t="s">
        <v>1131</v>
      </c>
      <c r="O147" s="418"/>
      <c r="P147" s="418"/>
      <c r="Q147" s="418"/>
      <c r="R147" s="418"/>
    </row>
    <row r="148" spans="1:18" ht="15.75" thickBot="1" x14ac:dyDescent="0.3">
      <c r="A148" s="415" t="s">
        <v>2212</v>
      </c>
      <c r="B148" s="416">
        <v>0</v>
      </c>
      <c r="C148" s="415" t="s">
        <v>2439</v>
      </c>
      <c r="D148" s="415" t="s">
        <v>1139</v>
      </c>
      <c r="E148" s="415" t="s">
        <v>2556</v>
      </c>
      <c r="F148" s="415" t="s">
        <v>1187</v>
      </c>
      <c r="G148" s="415" t="s">
        <v>1188</v>
      </c>
      <c r="H148" s="415" t="s">
        <v>2439</v>
      </c>
      <c r="I148" s="415" t="s">
        <v>1490</v>
      </c>
      <c r="J148" s="417">
        <v>64823.02</v>
      </c>
      <c r="K148" s="417">
        <v>64823.02</v>
      </c>
      <c r="L148" s="417">
        <v>64823.02</v>
      </c>
      <c r="M148" s="417">
        <v>64823.02</v>
      </c>
      <c r="N148" s="415" t="s">
        <v>2089</v>
      </c>
      <c r="O148" s="418"/>
      <c r="P148" s="418"/>
      <c r="Q148" s="418"/>
      <c r="R148" s="418"/>
    </row>
    <row r="149" spans="1:18" ht="15.75" thickBot="1" x14ac:dyDescent="0.3">
      <c r="A149" s="415" t="s">
        <v>1483</v>
      </c>
      <c r="B149" s="416">
        <v>0</v>
      </c>
      <c r="C149" s="415" t="s">
        <v>2439</v>
      </c>
      <c r="D149" s="415" t="s">
        <v>1160</v>
      </c>
      <c r="E149" s="415" t="s">
        <v>2560</v>
      </c>
      <c r="F149" s="415" t="s">
        <v>1187</v>
      </c>
      <c r="G149" s="415" t="s">
        <v>1188</v>
      </c>
      <c r="H149" s="415" t="s">
        <v>2439</v>
      </c>
      <c r="I149" s="415" t="s">
        <v>1490</v>
      </c>
      <c r="J149" s="417">
        <v>69090.13</v>
      </c>
      <c r="K149" s="417">
        <v>69090.13</v>
      </c>
      <c r="L149" s="417">
        <v>69090.13</v>
      </c>
      <c r="M149" s="417">
        <v>69090.13</v>
      </c>
      <c r="N149" s="415" t="s">
        <v>2214</v>
      </c>
      <c r="O149" s="418"/>
      <c r="P149" s="418"/>
      <c r="Q149" s="418"/>
      <c r="R149" s="418"/>
    </row>
    <row r="150" spans="1:18" ht="15.75" thickBot="1" x14ac:dyDescent="0.3">
      <c r="A150" s="415" t="s">
        <v>1186</v>
      </c>
      <c r="B150" s="416">
        <v>0</v>
      </c>
      <c r="C150" s="415" t="s">
        <v>2439</v>
      </c>
      <c r="D150" s="415" t="s">
        <v>1160</v>
      </c>
      <c r="E150" s="415" t="s">
        <v>2560</v>
      </c>
      <c r="F150" s="415" t="s">
        <v>1187</v>
      </c>
      <c r="G150" s="415" t="s">
        <v>1188</v>
      </c>
      <c r="H150" s="415" t="s">
        <v>2440</v>
      </c>
      <c r="I150" s="415" t="s">
        <v>1655</v>
      </c>
      <c r="J150" s="417">
        <v>60499.06</v>
      </c>
      <c r="K150" s="417">
        <v>60499.06</v>
      </c>
      <c r="L150" s="417">
        <v>60499.06</v>
      </c>
      <c r="M150" s="417">
        <v>60499.06</v>
      </c>
      <c r="N150" s="415" t="s">
        <v>1167</v>
      </c>
      <c r="O150" s="418"/>
      <c r="P150" s="418"/>
      <c r="Q150" s="418"/>
      <c r="R150" s="418"/>
    </row>
    <row r="151" spans="1:18" ht="15.75" thickBot="1" x14ac:dyDescent="0.3">
      <c r="A151" s="415" t="s">
        <v>2215</v>
      </c>
      <c r="B151" s="416">
        <v>0</v>
      </c>
      <c r="C151" s="415" t="s">
        <v>2439</v>
      </c>
      <c r="D151" s="415" t="s">
        <v>1113</v>
      </c>
      <c r="E151" s="415" t="s">
        <v>2549</v>
      </c>
      <c r="F151" s="415" t="s">
        <v>2169</v>
      </c>
      <c r="G151" s="415" t="s">
        <v>2170</v>
      </c>
      <c r="H151" s="415" t="s">
        <v>2439</v>
      </c>
      <c r="I151" s="415" t="s">
        <v>1490</v>
      </c>
      <c r="J151" s="417">
        <v>950185.35</v>
      </c>
      <c r="K151" s="417">
        <v>950185.35</v>
      </c>
      <c r="L151" s="417">
        <v>950185.35</v>
      </c>
      <c r="M151" s="417">
        <v>950185.35</v>
      </c>
      <c r="N151" s="415" t="s">
        <v>1131</v>
      </c>
      <c r="O151" s="418"/>
      <c r="P151" s="418"/>
      <c r="Q151" s="418"/>
      <c r="R151" s="418"/>
    </row>
    <row r="152" spans="1:18" ht="15.75" thickBot="1" x14ac:dyDescent="0.3">
      <c r="A152" s="415" t="s">
        <v>2216</v>
      </c>
      <c r="B152" s="416">
        <v>0</v>
      </c>
      <c r="C152" s="415" t="s">
        <v>2439</v>
      </c>
      <c r="D152" s="415" t="s">
        <v>1225</v>
      </c>
      <c r="E152" s="415" t="s">
        <v>2552</v>
      </c>
      <c r="F152" s="415" t="s">
        <v>2217</v>
      </c>
      <c r="G152" s="415" t="s">
        <v>2218</v>
      </c>
      <c r="H152" s="415" t="s">
        <v>2439</v>
      </c>
      <c r="I152" s="415" t="s">
        <v>1490</v>
      </c>
      <c r="J152" s="417">
        <v>300000</v>
      </c>
      <c r="K152" s="417">
        <v>300000</v>
      </c>
      <c r="L152" s="417">
        <v>300000</v>
      </c>
      <c r="M152" s="417">
        <v>300000</v>
      </c>
      <c r="N152" s="415" t="s">
        <v>2221</v>
      </c>
      <c r="O152" s="418"/>
      <c r="P152" s="418"/>
      <c r="Q152" s="418"/>
      <c r="R152" s="418"/>
    </row>
    <row r="153" spans="1:18" ht="15.75" thickBot="1" x14ac:dyDescent="0.3">
      <c r="A153" s="415" t="s">
        <v>2223</v>
      </c>
      <c r="B153" s="416">
        <v>0</v>
      </c>
      <c r="C153" s="415" t="s">
        <v>2439</v>
      </c>
      <c r="D153" s="415" t="s">
        <v>1197</v>
      </c>
      <c r="E153" s="415" t="s">
        <v>2803</v>
      </c>
      <c r="F153" s="415" t="s">
        <v>1743</v>
      </c>
      <c r="G153" s="415" t="s">
        <v>1744</v>
      </c>
      <c r="H153" s="415" t="s">
        <v>2439</v>
      </c>
      <c r="I153" s="415" t="s">
        <v>1490</v>
      </c>
      <c r="J153" s="417">
        <v>3281895.96</v>
      </c>
      <c r="K153" s="417">
        <v>3281895.96</v>
      </c>
      <c r="L153" s="417">
        <v>3281895.96</v>
      </c>
      <c r="M153" s="417">
        <v>3281895.96</v>
      </c>
      <c r="N153" s="415" t="s">
        <v>1131</v>
      </c>
      <c r="O153" s="418"/>
      <c r="P153" s="418"/>
      <c r="Q153" s="418"/>
      <c r="R153" s="418"/>
    </row>
    <row r="154" spans="1:18" ht="15.75" thickBot="1" x14ac:dyDescent="0.3">
      <c r="A154" s="415" t="s">
        <v>2226</v>
      </c>
      <c r="B154" s="416">
        <v>0</v>
      </c>
      <c r="C154" s="415" t="s">
        <v>2439</v>
      </c>
      <c r="D154" s="415" t="s">
        <v>1428</v>
      </c>
      <c r="E154" s="415" t="s">
        <v>2561</v>
      </c>
      <c r="F154" s="415" t="s">
        <v>1996</v>
      </c>
      <c r="G154" s="415" t="s">
        <v>1997</v>
      </c>
      <c r="H154" s="415" t="s">
        <v>2439</v>
      </c>
      <c r="I154" s="415" t="s">
        <v>1490</v>
      </c>
      <c r="J154" s="417">
        <v>5667889.8300000001</v>
      </c>
      <c r="K154" s="417">
        <v>5667889.8300000001</v>
      </c>
      <c r="L154" s="417">
        <v>5667889.8300000001</v>
      </c>
      <c r="M154" s="417">
        <v>5667889.8300000001</v>
      </c>
      <c r="N154" s="415" t="s">
        <v>1131</v>
      </c>
      <c r="O154" s="418"/>
      <c r="P154" s="418"/>
      <c r="Q154" s="418"/>
      <c r="R154" s="418"/>
    </row>
    <row r="155" spans="1:18" ht="15.75" thickBot="1" x14ac:dyDescent="0.3">
      <c r="A155" s="415" t="s">
        <v>2228</v>
      </c>
      <c r="B155" s="416">
        <v>0</v>
      </c>
      <c r="C155" s="415" t="s">
        <v>2439</v>
      </c>
      <c r="D155" s="415" t="s">
        <v>1113</v>
      </c>
      <c r="E155" s="415" t="s">
        <v>2549</v>
      </c>
      <c r="F155" s="415" t="s">
        <v>1271</v>
      </c>
      <c r="G155" s="415" t="s">
        <v>1272</v>
      </c>
      <c r="H155" s="415" t="s">
        <v>2439</v>
      </c>
      <c r="I155" s="415" t="s">
        <v>1490</v>
      </c>
      <c r="J155" s="417">
        <v>221078</v>
      </c>
      <c r="K155" s="417">
        <v>221078</v>
      </c>
      <c r="L155" s="417">
        <v>221078</v>
      </c>
      <c r="M155" s="417">
        <v>221078</v>
      </c>
      <c r="N155" s="415" t="s">
        <v>1131</v>
      </c>
      <c r="O155" s="418"/>
      <c r="P155" s="418"/>
      <c r="Q155" s="418"/>
      <c r="R155" s="418"/>
    </row>
    <row r="156" spans="1:18" ht="15.75" thickBot="1" x14ac:dyDescent="0.3">
      <c r="A156" s="415" t="s">
        <v>2232</v>
      </c>
      <c r="B156" s="416">
        <v>0</v>
      </c>
      <c r="C156" s="415" t="s">
        <v>2439</v>
      </c>
      <c r="D156" s="415" t="s">
        <v>2233</v>
      </c>
      <c r="E156" s="415" t="s">
        <v>2562</v>
      </c>
      <c r="F156" s="415" t="s">
        <v>2235</v>
      </c>
      <c r="G156" s="415" t="s">
        <v>2236</v>
      </c>
      <c r="H156" s="415" t="s">
        <v>2439</v>
      </c>
      <c r="I156" s="415" t="s">
        <v>1490</v>
      </c>
      <c r="J156" s="417">
        <v>233865.34</v>
      </c>
      <c r="K156" s="417">
        <v>233865.34</v>
      </c>
      <c r="L156" s="417">
        <v>233865.34</v>
      </c>
      <c r="M156" s="417">
        <v>233865.34</v>
      </c>
      <c r="N156" s="415" t="s">
        <v>2240</v>
      </c>
      <c r="O156" s="418"/>
      <c r="P156" s="418"/>
      <c r="Q156" s="418"/>
      <c r="R156" s="418"/>
    </row>
    <row r="157" spans="1:18" ht="15.75" thickBot="1" x14ac:dyDescent="0.3">
      <c r="A157" s="415" t="s">
        <v>2243</v>
      </c>
      <c r="B157" s="416">
        <v>0</v>
      </c>
      <c r="C157" s="415" t="s">
        <v>2439</v>
      </c>
      <c r="D157" s="415" t="s">
        <v>1499</v>
      </c>
      <c r="E157" s="415" t="s">
        <v>2546</v>
      </c>
      <c r="F157" s="415" t="s">
        <v>2244</v>
      </c>
      <c r="G157" s="415" t="s">
        <v>2859</v>
      </c>
      <c r="H157" s="415" t="s">
        <v>2439</v>
      </c>
      <c r="I157" s="415" t="s">
        <v>1490</v>
      </c>
      <c r="J157" s="417">
        <v>129461</v>
      </c>
      <c r="K157" s="417">
        <v>129461</v>
      </c>
      <c r="L157" s="417">
        <v>129461</v>
      </c>
      <c r="M157" s="417">
        <v>129461</v>
      </c>
      <c r="N157" s="415" t="s">
        <v>1131</v>
      </c>
      <c r="O157" s="418"/>
      <c r="P157" s="418"/>
      <c r="Q157" s="418"/>
      <c r="R157" s="418"/>
    </row>
    <row r="158" spans="1:18" ht="15.75" thickBot="1" x14ac:dyDescent="0.3">
      <c r="A158" s="415" t="s">
        <v>2251</v>
      </c>
      <c r="B158" s="416">
        <v>0</v>
      </c>
      <c r="C158" s="415" t="s">
        <v>2439</v>
      </c>
      <c r="D158" s="415" t="s">
        <v>1269</v>
      </c>
      <c r="E158" s="415" t="s">
        <v>2555</v>
      </c>
      <c r="F158" s="415" t="s">
        <v>1199</v>
      </c>
      <c r="G158" s="415" t="s">
        <v>2602</v>
      </c>
      <c r="H158" s="415" t="s">
        <v>2439</v>
      </c>
      <c r="I158" s="415" t="s">
        <v>1490</v>
      </c>
      <c r="J158" s="417">
        <v>48052.49</v>
      </c>
      <c r="K158" s="417">
        <v>48052.49</v>
      </c>
      <c r="L158" s="417">
        <v>48052.49</v>
      </c>
      <c r="M158" s="417">
        <v>48052.49</v>
      </c>
      <c r="N158" s="415" t="s">
        <v>1131</v>
      </c>
      <c r="O158" s="418"/>
      <c r="P158" s="418"/>
      <c r="Q158" s="418"/>
      <c r="R158" s="418"/>
    </row>
    <row r="159" spans="1:18" ht="15.75" thickBot="1" x14ac:dyDescent="0.3">
      <c r="A159" s="415" t="s">
        <v>2253</v>
      </c>
      <c r="B159" s="416">
        <v>0</v>
      </c>
      <c r="C159" s="415" t="s">
        <v>2439</v>
      </c>
      <c r="D159" s="415" t="s">
        <v>1269</v>
      </c>
      <c r="E159" s="415" t="s">
        <v>2555</v>
      </c>
      <c r="F159" s="415" t="s">
        <v>1199</v>
      </c>
      <c r="G159" s="415" t="s">
        <v>2602</v>
      </c>
      <c r="H159" s="415" t="s">
        <v>2439</v>
      </c>
      <c r="I159" s="415" t="s">
        <v>1490</v>
      </c>
      <c r="J159" s="417">
        <v>66524.490000000005</v>
      </c>
      <c r="K159" s="417">
        <v>66524.490000000005</v>
      </c>
      <c r="L159" s="417">
        <v>66524.490000000005</v>
      </c>
      <c r="M159" s="417">
        <v>66524.490000000005</v>
      </c>
      <c r="N159" s="415" t="s">
        <v>2089</v>
      </c>
      <c r="O159" s="418"/>
      <c r="P159" s="418"/>
      <c r="Q159" s="418"/>
      <c r="R159" s="418"/>
    </row>
    <row r="160" spans="1:18" ht="15.75" thickBot="1" x14ac:dyDescent="0.3">
      <c r="A160" s="415" t="s">
        <v>2255</v>
      </c>
      <c r="B160" s="416">
        <v>0</v>
      </c>
      <c r="C160" s="415" t="s">
        <v>2439</v>
      </c>
      <c r="D160" s="415" t="s">
        <v>1139</v>
      </c>
      <c r="E160" s="415" t="s">
        <v>2556</v>
      </c>
      <c r="F160" s="415" t="s">
        <v>1199</v>
      </c>
      <c r="G160" s="415" t="s">
        <v>2602</v>
      </c>
      <c r="H160" s="415" t="s">
        <v>2439</v>
      </c>
      <c r="I160" s="415" t="s">
        <v>1490</v>
      </c>
      <c r="J160" s="417">
        <v>62144.98</v>
      </c>
      <c r="K160" s="417">
        <v>62144.98</v>
      </c>
      <c r="L160" s="417">
        <v>62144.98</v>
      </c>
      <c r="M160" s="417">
        <v>62144.98</v>
      </c>
      <c r="N160" s="415" t="s">
        <v>2089</v>
      </c>
      <c r="O160" s="418"/>
      <c r="P160" s="418"/>
      <c r="Q160" s="418"/>
      <c r="R160" s="418"/>
    </row>
    <row r="161" spans="1:18" ht="15.75" thickBot="1" x14ac:dyDescent="0.3">
      <c r="A161" s="415" t="s">
        <v>1196</v>
      </c>
      <c r="B161" s="416">
        <v>0</v>
      </c>
      <c r="C161" s="415" t="s">
        <v>2439</v>
      </c>
      <c r="D161" s="415" t="s">
        <v>2721</v>
      </c>
      <c r="E161" s="415" t="s">
        <v>2722</v>
      </c>
      <c r="F161" s="415" t="s">
        <v>1199</v>
      </c>
      <c r="G161" s="415" t="s">
        <v>2602</v>
      </c>
      <c r="H161" s="415" t="s">
        <v>2439</v>
      </c>
      <c r="I161" s="415" t="s">
        <v>1490</v>
      </c>
      <c r="J161" s="417">
        <v>161232.01999999999</v>
      </c>
      <c r="K161" s="417">
        <v>161232.01999999999</v>
      </c>
      <c r="L161" s="417">
        <v>161232.01999999999</v>
      </c>
      <c r="M161" s="417">
        <v>161232.01999999999</v>
      </c>
      <c r="N161" s="415" t="s">
        <v>2723</v>
      </c>
      <c r="O161" s="418"/>
      <c r="P161" s="418"/>
      <c r="Q161" s="418"/>
      <c r="R161" s="418"/>
    </row>
    <row r="162" spans="1:18" ht="15.75" thickBot="1" x14ac:dyDescent="0.3">
      <c r="A162" s="415" t="s">
        <v>2724</v>
      </c>
      <c r="B162" s="416">
        <v>0</v>
      </c>
      <c r="C162" s="415" t="s">
        <v>2439</v>
      </c>
      <c r="D162" s="415" t="s">
        <v>2721</v>
      </c>
      <c r="E162" s="415" t="s">
        <v>2722</v>
      </c>
      <c r="F162" s="415" t="s">
        <v>1199</v>
      </c>
      <c r="G162" s="415" t="s">
        <v>2602</v>
      </c>
      <c r="H162" s="415" t="s">
        <v>2439</v>
      </c>
      <c r="I162" s="415" t="s">
        <v>1490</v>
      </c>
      <c r="J162" s="417">
        <v>34328.6</v>
      </c>
      <c r="K162" s="417">
        <v>34328.6</v>
      </c>
      <c r="L162" s="417">
        <v>34328.6</v>
      </c>
      <c r="M162" s="417">
        <v>34328.6</v>
      </c>
      <c r="N162" s="415" t="s">
        <v>2723</v>
      </c>
      <c r="O162" s="418"/>
      <c r="P162" s="418"/>
      <c r="Q162" s="418"/>
      <c r="R162" s="418"/>
    </row>
    <row r="163" spans="1:18" ht="15.75" thickBot="1" x14ac:dyDescent="0.3">
      <c r="A163" s="415" t="s">
        <v>2256</v>
      </c>
      <c r="B163" s="416">
        <v>0</v>
      </c>
      <c r="C163" s="415" t="s">
        <v>2439</v>
      </c>
      <c r="D163" s="415" t="s">
        <v>1113</v>
      </c>
      <c r="E163" s="415" t="s">
        <v>2549</v>
      </c>
      <c r="F163" s="415" t="s">
        <v>2257</v>
      </c>
      <c r="G163" s="415" t="s">
        <v>2258</v>
      </c>
      <c r="H163" s="415" t="s">
        <v>2439</v>
      </c>
      <c r="I163" s="415" t="s">
        <v>1490</v>
      </c>
      <c r="J163" s="417">
        <v>671449</v>
      </c>
      <c r="K163" s="417">
        <v>671449</v>
      </c>
      <c r="L163" s="417">
        <v>671449</v>
      </c>
      <c r="M163" s="417">
        <v>671449</v>
      </c>
      <c r="N163" s="415" t="s">
        <v>1131</v>
      </c>
      <c r="O163" s="418"/>
      <c r="P163" s="418"/>
      <c r="Q163" s="418"/>
      <c r="R163" s="418"/>
    </row>
    <row r="164" spans="1:18" ht="15.75" thickBot="1" x14ac:dyDescent="0.3">
      <c r="A164" s="415" t="s">
        <v>2265</v>
      </c>
      <c r="B164" s="416">
        <v>0</v>
      </c>
      <c r="C164" s="415" t="s">
        <v>2439</v>
      </c>
      <c r="D164" s="415" t="s">
        <v>1428</v>
      </c>
      <c r="E164" s="415" t="s">
        <v>2561</v>
      </c>
      <c r="F164" s="415" t="s">
        <v>2257</v>
      </c>
      <c r="G164" s="415" t="s">
        <v>2258</v>
      </c>
      <c r="H164" s="415" t="s">
        <v>2439</v>
      </c>
      <c r="I164" s="415" t="s">
        <v>1490</v>
      </c>
      <c r="J164" s="417">
        <v>212772.55</v>
      </c>
      <c r="K164" s="417">
        <v>212772.55</v>
      </c>
      <c r="L164" s="417">
        <v>212772.55</v>
      </c>
      <c r="M164" s="417">
        <v>212772.55</v>
      </c>
      <c r="N164" s="415" t="s">
        <v>2268</v>
      </c>
      <c r="O164" s="418"/>
      <c r="P164" s="418"/>
      <c r="Q164" s="418"/>
      <c r="R164" s="418"/>
    </row>
    <row r="165" spans="1:18" ht="15.75" thickBot="1" x14ac:dyDescent="0.3">
      <c r="A165" s="415" t="s">
        <v>2269</v>
      </c>
      <c r="B165" s="416">
        <v>0</v>
      </c>
      <c r="C165" s="415" t="s">
        <v>2439</v>
      </c>
      <c r="D165" s="415" t="s">
        <v>1269</v>
      </c>
      <c r="E165" s="415" t="s">
        <v>2555</v>
      </c>
      <c r="F165" s="415" t="s">
        <v>1210</v>
      </c>
      <c r="G165" s="415" t="s">
        <v>1211</v>
      </c>
      <c r="H165" s="415" t="s">
        <v>2439</v>
      </c>
      <c r="I165" s="415" t="s">
        <v>1490</v>
      </c>
      <c r="J165" s="417">
        <v>56675.87</v>
      </c>
      <c r="K165" s="417">
        <v>56675.87</v>
      </c>
      <c r="L165" s="417">
        <v>56675.87</v>
      </c>
      <c r="M165" s="417">
        <v>56675.87</v>
      </c>
      <c r="N165" s="415" t="s">
        <v>2089</v>
      </c>
      <c r="O165" s="418"/>
      <c r="P165" s="418"/>
      <c r="Q165" s="418"/>
      <c r="R165" s="418"/>
    </row>
    <row r="166" spans="1:18" ht="15.75" thickBot="1" x14ac:dyDescent="0.3">
      <c r="A166" s="415" t="s">
        <v>2271</v>
      </c>
      <c r="B166" s="416">
        <v>0</v>
      </c>
      <c r="C166" s="415" t="s">
        <v>2439</v>
      </c>
      <c r="D166" s="415" t="s">
        <v>1139</v>
      </c>
      <c r="E166" s="415" t="s">
        <v>2556</v>
      </c>
      <c r="F166" s="415" t="s">
        <v>1210</v>
      </c>
      <c r="G166" s="415" t="s">
        <v>1211</v>
      </c>
      <c r="H166" s="415" t="s">
        <v>2439</v>
      </c>
      <c r="I166" s="415" t="s">
        <v>1490</v>
      </c>
      <c r="J166" s="417">
        <v>66802.179999999993</v>
      </c>
      <c r="K166" s="417">
        <v>66802.22</v>
      </c>
      <c r="L166" s="417">
        <v>66802.179999999993</v>
      </c>
      <c r="M166" s="417">
        <v>66802.179999999993</v>
      </c>
      <c r="N166" s="415" t="s">
        <v>1938</v>
      </c>
      <c r="O166" s="418"/>
      <c r="P166" s="418"/>
      <c r="Q166" s="418"/>
      <c r="R166" s="418"/>
    </row>
    <row r="167" spans="1:18" ht="15.75" thickBot="1" x14ac:dyDescent="0.3">
      <c r="A167" s="415" t="s">
        <v>1209</v>
      </c>
      <c r="B167" s="416">
        <v>0</v>
      </c>
      <c r="C167" s="415" t="s">
        <v>2439</v>
      </c>
      <c r="D167" s="415" t="s">
        <v>1197</v>
      </c>
      <c r="E167" s="415" t="s">
        <v>2803</v>
      </c>
      <c r="F167" s="415" t="s">
        <v>1210</v>
      </c>
      <c r="G167" s="415" t="s">
        <v>1211</v>
      </c>
      <c r="H167" s="415" t="s">
        <v>2439</v>
      </c>
      <c r="I167" s="415" t="s">
        <v>1490</v>
      </c>
      <c r="J167" s="417">
        <v>61853.18</v>
      </c>
      <c r="K167" s="417">
        <v>61853.18</v>
      </c>
      <c r="L167" s="417">
        <v>61853.18</v>
      </c>
      <c r="M167" s="417">
        <v>61853.18</v>
      </c>
      <c r="N167" s="415" t="s">
        <v>1203</v>
      </c>
      <c r="O167" s="418"/>
      <c r="P167" s="418"/>
      <c r="Q167" s="418"/>
      <c r="R167" s="418"/>
    </row>
    <row r="168" spans="1:18" ht="15.75" thickBot="1" x14ac:dyDescent="0.3">
      <c r="A168" s="415" t="s">
        <v>1220</v>
      </c>
      <c r="B168" s="416">
        <v>0</v>
      </c>
      <c r="C168" s="415" t="s">
        <v>2439</v>
      </c>
      <c r="D168" s="415" t="s">
        <v>2721</v>
      </c>
      <c r="E168" s="415" t="s">
        <v>2722</v>
      </c>
      <c r="F168" s="415" t="s">
        <v>1210</v>
      </c>
      <c r="G168" s="415" t="s">
        <v>1211</v>
      </c>
      <c r="H168" s="415" t="s">
        <v>2439</v>
      </c>
      <c r="I168" s="415" t="s">
        <v>1490</v>
      </c>
      <c r="J168" s="417">
        <v>58029.1</v>
      </c>
      <c r="K168" s="417">
        <v>58029.1</v>
      </c>
      <c r="L168" s="417">
        <v>58029.1</v>
      </c>
      <c r="M168" s="417">
        <v>58029.1</v>
      </c>
      <c r="N168" s="415" t="s">
        <v>2723</v>
      </c>
      <c r="O168" s="418"/>
      <c r="P168" s="418"/>
      <c r="Q168" s="418"/>
      <c r="R168" s="418"/>
    </row>
    <row r="169" spans="1:18" ht="15.75" thickBot="1" x14ac:dyDescent="0.3">
      <c r="A169" s="415" t="s">
        <v>2736</v>
      </c>
      <c r="B169" s="416">
        <v>0</v>
      </c>
      <c r="C169" s="415" t="s">
        <v>2439</v>
      </c>
      <c r="D169" s="415" t="s">
        <v>2721</v>
      </c>
      <c r="E169" s="415" t="s">
        <v>2722</v>
      </c>
      <c r="F169" s="415" t="s">
        <v>1210</v>
      </c>
      <c r="G169" s="415" t="s">
        <v>1211</v>
      </c>
      <c r="H169" s="415" t="s">
        <v>2439</v>
      </c>
      <c r="I169" s="415" t="s">
        <v>1490</v>
      </c>
      <c r="J169" s="417">
        <v>63794.58</v>
      </c>
      <c r="K169" s="417">
        <v>63794.58</v>
      </c>
      <c r="L169" s="417">
        <v>63794.58</v>
      </c>
      <c r="M169" s="417">
        <v>63794.58</v>
      </c>
      <c r="N169" s="415" t="s">
        <v>2723</v>
      </c>
      <c r="O169" s="418"/>
      <c r="P169" s="418"/>
      <c r="Q169" s="418"/>
      <c r="R169" s="418"/>
    </row>
    <row r="170" spans="1:18" ht="15.75" thickBot="1" x14ac:dyDescent="0.3">
      <c r="A170" s="415" t="s">
        <v>2272</v>
      </c>
      <c r="B170" s="416">
        <v>0</v>
      </c>
      <c r="C170" s="415" t="s">
        <v>2439</v>
      </c>
      <c r="D170" s="415" t="s">
        <v>1197</v>
      </c>
      <c r="E170" s="415" t="s">
        <v>2803</v>
      </c>
      <c r="F170" s="415" t="s">
        <v>1284</v>
      </c>
      <c r="G170" s="415" t="s">
        <v>1285</v>
      </c>
      <c r="H170" s="415" t="s">
        <v>2439</v>
      </c>
      <c r="I170" s="415" t="s">
        <v>1490</v>
      </c>
      <c r="J170" s="417">
        <v>114032.05</v>
      </c>
      <c r="K170" s="417">
        <v>114032.05</v>
      </c>
      <c r="L170" s="417">
        <v>114032.05</v>
      </c>
      <c r="M170" s="417">
        <v>114032.05</v>
      </c>
      <c r="N170" s="415" t="s">
        <v>1131</v>
      </c>
      <c r="O170" s="418"/>
      <c r="P170" s="418"/>
      <c r="Q170" s="418"/>
      <c r="R170" s="418"/>
    </row>
    <row r="171" spans="1:18" ht="15.75" thickBot="1" x14ac:dyDescent="0.3">
      <c r="A171" s="415" t="s">
        <v>2274</v>
      </c>
      <c r="B171" s="416">
        <v>0</v>
      </c>
      <c r="C171" s="415" t="s">
        <v>2439</v>
      </c>
      <c r="D171" s="415" t="s">
        <v>1113</v>
      </c>
      <c r="E171" s="415" t="s">
        <v>2549</v>
      </c>
      <c r="F171" s="415" t="s">
        <v>1996</v>
      </c>
      <c r="G171" s="415" t="s">
        <v>1997</v>
      </c>
      <c r="H171" s="415" t="s">
        <v>2439</v>
      </c>
      <c r="I171" s="415" t="s">
        <v>1490</v>
      </c>
      <c r="J171" s="417">
        <v>1216854</v>
      </c>
      <c r="K171" s="417">
        <v>1216854</v>
      </c>
      <c r="L171" s="417">
        <v>1216854</v>
      </c>
      <c r="M171" s="417">
        <v>1216854</v>
      </c>
      <c r="N171" s="415" t="s">
        <v>1131</v>
      </c>
      <c r="O171" s="418"/>
      <c r="P171" s="418"/>
      <c r="Q171" s="418"/>
      <c r="R171" s="418"/>
    </row>
    <row r="172" spans="1:18" ht="15.75" thickBot="1" x14ac:dyDescent="0.3">
      <c r="A172" s="415" t="s">
        <v>2275</v>
      </c>
      <c r="B172" s="416">
        <v>0</v>
      </c>
      <c r="C172" s="415" t="s">
        <v>2439</v>
      </c>
      <c r="D172" s="415" t="s">
        <v>1428</v>
      </c>
      <c r="E172" s="415" t="s">
        <v>2561</v>
      </c>
      <c r="F172" s="415" t="s">
        <v>1731</v>
      </c>
      <c r="G172" s="415" t="s">
        <v>1732</v>
      </c>
      <c r="H172" s="415" t="s">
        <v>2439</v>
      </c>
      <c r="I172" s="415" t="s">
        <v>1490</v>
      </c>
      <c r="J172" s="417">
        <v>4518992.83</v>
      </c>
      <c r="K172" s="417">
        <v>4518992.83</v>
      </c>
      <c r="L172" s="417">
        <v>4518992.83</v>
      </c>
      <c r="M172" s="417">
        <v>4518992.83</v>
      </c>
      <c r="N172" s="415" t="s">
        <v>2278</v>
      </c>
      <c r="O172" s="418"/>
      <c r="P172" s="418"/>
      <c r="Q172" s="418"/>
      <c r="R172" s="418"/>
    </row>
    <row r="173" spans="1:18" ht="15.75" thickBot="1" x14ac:dyDescent="0.3">
      <c r="A173" s="415" t="s">
        <v>2279</v>
      </c>
      <c r="B173" s="416">
        <v>0</v>
      </c>
      <c r="C173" s="415" t="s">
        <v>2439</v>
      </c>
      <c r="D173" s="415" t="s">
        <v>1197</v>
      </c>
      <c r="E173" s="415" t="s">
        <v>2803</v>
      </c>
      <c r="F173" s="415" t="s">
        <v>1743</v>
      </c>
      <c r="G173" s="415" t="s">
        <v>1744</v>
      </c>
      <c r="H173" s="415" t="s">
        <v>2439</v>
      </c>
      <c r="I173" s="415" t="s">
        <v>1490</v>
      </c>
      <c r="J173" s="417">
        <v>2149071.37</v>
      </c>
      <c r="K173" s="417">
        <v>2149071.37</v>
      </c>
      <c r="L173" s="417">
        <v>2149071.37</v>
      </c>
      <c r="M173" s="417">
        <v>2149071.37</v>
      </c>
      <c r="N173" s="415" t="s">
        <v>2281</v>
      </c>
      <c r="O173" s="418"/>
      <c r="P173" s="418"/>
      <c r="Q173" s="418"/>
      <c r="R173" s="418"/>
    </row>
    <row r="174" spans="1:18" ht="15.75" thickBot="1" x14ac:dyDescent="0.3">
      <c r="A174" s="415" t="s">
        <v>2282</v>
      </c>
      <c r="B174" s="416">
        <v>0</v>
      </c>
      <c r="C174" s="415" t="s">
        <v>2439</v>
      </c>
      <c r="D174" s="415" t="s">
        <v>1197</v>
      </c>
      <c r="E174" s="415" t="s">
        <v>2803</v>
      </c>
      <c r="F174" s="415" t="s">
        <v>1647</v>
      </c>
      <c r="G174" s="415" t="s">
        <v>1648</v>
      </c>
      <c r="H174" s="415" t="s">
        <v>2439</v>
      </c>
      <c r="I174" s="415" t="s">
        <v>1490</v>
      </c>
      <c r="J174" s="417">
        <v>1941762.41</v>
      </c>
      <c r="K174" s="417">
        <v>1941762.41</v>
      </c>
      <c r="L174" s="417">
        <v>1941762.41</v>
      </c>
      <c r="M174" s="417">
        <v>1941762.41</v>
      </c>
      <c r="N174" s="415" t="s">
        <v>2283</v>
      </c>
      <c r="O174" s="418"/>
      <c r="P174" s="418"/>
      <c r="Q174" s="418"/>
      <c r="R174" s="418"/>
    </row>
    <row r="175" spans="1:18" ht="15.75" thickBot="1" x14ac:dyDescent="0.3">
      <c r="A175" s="415" t="s">
        <v>1224</v>
      </c>
      <c r="B175" s="416">
        <v>0</v>
      </c>
      <c r="C175" s="415" t="s">
        <v>2439</v>
      </c>
      <c r="D175" s="415" t="s">
        <v>1370</v>
      </c>
      <c r="E175" s="415" t="s">
        <v>2550</v>
      </c>
      <c r="F175" s="415" t="s">
        <v>1227</v>
      </c>
      <c r="G175" s="415" t="s">
        <v>1228</v>
      </c>
      <c r="H175" s="415" t="s">
        <v>2440</v>
      </c>
      <c r="I175" s="415" t="s">
        <v>1655</v>
      </c>
      <c r="J175" s="417">
        <v>25559662.449999999</v>
      </c>
      <c r="K175" s="417">
        <v>25559662.449999999</v>
      </c>
      <c r="L175" s="417">
        <v>25559662.449999999</v>
      </c>
      <c r="M175" s="417">
        <v>25559662.449999999</v>
      </c>
      <c r="N175" s="415" t="s">
        <v>2396</v>
      </c>
      <c r="O175" s="418"/>
      <c r="P175" s="418"/>
      <c r="Q175" s="418"/>
      <c r="R175" s="418"/>
    </row>
    <row r="176" spans="1:18" ht="15.75" thickBot="1" x14ac:dyDescent="0.3">
      <c r="A176" s="415" t="s">
        <v>1236</v>
      </c>
      <c r="B176" s="416">
        <v>0</v>
      </c>
      <c r="C176" s="415" t="s">
        <v>2439</v>
      </c>
      <c r="D176" s="415" t="s">
        <v>1370</v>
      </c>
      <c r="E176" s="415" t="s">
        <v>2550</v>
      </c>
      <c r="F176" s="415" t="s">
        <v>1237</v>
      </c>
      <c r="G176" s="415" t="s">
        <v>1238</v>
      </c>
      <c r="H176" s="415" t="s">
        <v>2439</v>
      </c>
      <c r="I176" s="415" t="s">
        <v>1490</v>
      </c>
      <c r="J176" s="417">
        <v>11927543.029999999</v>
      </c>
      <c r="K176" s="417">
        <v>11927543.029999999</v>
      </c>
      <c r="L176" s="417">
        <v>11927543.029999999</v>
      </c>
      <c r="M176" s="417">
        <v>11927543.029999999</v>
      </c>
      <c r="N176" s="415" t="s">
        <v>2477</v>
      </c>
      <c r="O176" s="418"/>
      <c r="P176" s="418"/>
      <c r="Q176" s="418"/>
      <c r="R176" s="418"/>
    </row>
    <row r="177" spans="1:18" ht="15.75" thickBot="1" x14ac:dyDescent="0.3">
      <c r="A177" s="415" t="s">
        <v>2284</v>
      </c>
      <c r="B177" s="416">
        <v>0</v>
      </c>
      <c r="C177" s="415" t="s">
        <v>2439</v>
      </c>
      <c r="D177" s="415" t="s">
        <v>1269</v>
      </c>
      <c r="E177" s="415" t="s">
        <v>2555</v>
      </c>
      <c r="F177" s="415" t="s">
        <v>2019</v>
      </c>
      <c r="G177" s="415" t="s">
        <v>2020</v>
      </c>
      <c r="H177" s="415" t="s">
        <v>2439</v>
      </c>
      <c r="I177" s="415" t="s">
        <v>1490</v>
      </c>
      <c r="J177" s="417">
        <v>197518</v>
      </c>
      <c r="K177" s="417">
        <v>197518</v>
      </c>
      <c r="L177" s="417">
        <v>197518</v>
      </c>
      <c r="M177" s="417">
        <v>197518</v>
      </c>
      <c r="N177" s="415" t="s">
        <v>2286</v>
      </c>
      <c r="O177" s="418"/>
      <c r="P177" s="418"/>
      <c r="Q177" s="418"/>
      <c r="R177" s="418"/>
    </row>
    <row r="178" spans="1:18" ht="15.75" thickBot="1" x14ac:dyDescent="0.3">
      <c r="A178" s="415" t="s">
        <v>1245</v>
      </c>
      <c r="B178" s="416">
        <v>0</v>
      </c>
      <c r="C178" s="415" t="s">
        <v>2439</v>
      </c>
      <c r="D178" s="415" t="s">
        <v>1246</v>
      </c>
      <c r="E178" s="415" t="s">
        <v>2563</v>
      </c>
      <c r="F178" s="415" t="s">
        <v>1248</v>
      </c>
      <c r="G178" s="415" t="s">
        <v>1249</v>
      </c>
      <c r="H178" s="415" t="s">
        <v>2443</v>
      </c>
      <c r="I178" s="415" t="s">
        <v>1118</v>
      </c>
      <c r="J178" s="417">
        <v>18607622.760000002</v>
      </c>
      <c r="K178" s="417">
        <v>17240648.109999999</v>
      </c>
      <c r="L178" s="417">
        <v>17240610.140000001</v>
      </c>
      <c r="M178" s="417">
        <v>17240610.140000001</v>
      </c>
      <c r="N178" s="415" t="s">
        <v>1254</v>
      </c>
      <c r="O178" s="415" t="s">
        <v>1247</v>
      </c>
      <c r="P178" s="415" t="s">
        <v>2934</v>
      </c>
      <c r="Q178" s="415" t="s">
        <v>2935</v>
      </c>
      <c r="R178" s="415" t="s">
        <v>2936</v>
      </c>
    </row>
    <row r="179" spans="1:18" ht="15.75" thickBot="1" x14ac:dyDescent="0.3">
      <c r="A179" s="415" t="s">
        <v>1259</v>
      </c>
      <c r="B179" s="416">
        <v>0</v>
      </c>
      <c r="C179" s="415" t="s">
        <v>2439</v>
      </c>
      <c r="D179" s="415" t="s">
        <v>1113</v>
      </c>
      <c r="E179" s="415" t="s">
        <v>2549</v>
      </c>
      <c r="F179" s="415" t="s">
        <v>1260</v>
      </c>
      <c r="G179" s="415" t="s">
        <v>1261</v>
      </c>
      <c r="H179" s="415" t="s">
        <v>2439</v>
      </c>
      <c r="I179" s="415" t="s">
        <v>1490</v>
      </c>
      <c r="J179" s="417">
        <v>3611693</v>
      </c>
      <c r="K179" s="417">
        <v>3611693</v>
      </c>
      <c r="L179" s="417">
        <v>3611693</v>
      </c>
      <c r="M179" s="417">
        <v>3611693</v>
      </c>
      <c r="N179" s="415" t="s">
        <v>1265</v>
      </c>
      <c r="O179" s="418"/>
      <c r="P179" s="418"/>
      <c r="Q179" s="418"/>
      <c r="R179" s="418"/>
    </row>
    <row r="180" spans="1:18" ht="15.75" thickBot="1" x14ac:dyDescent="0.3">
      <c r="A180" s="415" t="s">
        <v>1270</v>
      </c>
      <c r="B180" s="416">
        <v>0</v>
      </c>
      <c r="C180" s="415" t="s">
        <v>2439</v>
      </c>
      <c r="D180" s="415" t="s">
        <v>1246</v>
      </c>
      <c r="E180" s="415" t="s">
        <v>2563</v>
      </c>
      <c r="F180" s="415" t="s">
        <v>1271</v>
      </c>
      <c r="G180" s="415" t="s">
        <v>1272</v>
      </c>
      <c r="H180" s="415" t="s">
        <v>2439</v>
      </c>
      <c r="I180" s="415" t="s">
        <v>1490</v>
      </c>
      <c r="J180" s="417">
        <v>12459449.640000001</v>
      </c>
      <c r="K180" s="417">
        <v>12459449.640000001</v>
      </c>
      <c r="L180" s="417">
        <v>12459449.640000001</v>
      </c>
      <c r="M180" s="417">
        <v>12459449.640000001</v>
      </c>
      <c r="N180" s="415" t="s">
        <v>1277</v>
      </c>
      <c r="O180" s="418"/>
      <c r="P180" s="418"/>
      <c r="Q180" s="418"/>
      <c r="R180" s="418"/>
    </row>
    <row r="181" spans="1:18" ht="15.75" thickBot="1" x14ac:dyDescent="0.3">
      <c r="A181" s="415" t="s">
        <v>2287</v>
      </c>
      <c r="B181" s="416">
        <v>0</v>
      </c>
      <c r="C181" s="415" t="s">
        <v>2439</v>
      </c>
      <c r="D181" s="415" t="s">
        <v>1113</v>
      </c>
      <c r="E181" s="415" t="s">
        <v>2549</v>
      </c>
      <c r="F181" s="415" t="s">
        <v>1536</v>
      </c>
      <c r="G181" s="415" t="s">
        <v>1537</v>
      </c>
      <c r="H181" s="415" t="s">
        <v>2439</v>
      </c>
      <c r="I181" s="415" t="s">
        <v>1490</v>
      </c>
      <c r="J181" s="417">
        <v>241000</v>
      </c>
      <c r="K181" s="417">
        <v>241000</v>
      </c>
      <c r="L181" s="417">
        <v>241000</v>
      </c>
      <c r="M181" s="417">
        <v>241000</v>
      </c>
      <c r="N181" s="415" t="s">
        <v>2292</v>
      </c>
      <c r="O181" s="418"/>
      <c r="P181" s="418"/>
      <c r="Q181" s="418"/>
      <c r="R181" s="418"/>
    </row>
    <row r="182" spans="1:18" ht="15.75" thickBot="1" x14ac:dyDescent="0.3">
      <c r="A182" s="415" t="s">
        <v>2294</v>
      </c>
      <c r="B182" s="416">
        <v>0</v>
      </c>
      <c r="C182" s="415" t="s">
        <v>2439</v>
      </c>
      <c r="D182" s="415" t="s">
        <v>1269</v>
      </c>
      <c r="E182" s="415" t="s">
        <v>2555</v>
      </c>
      <c r="F182" s="415" t="s">
        <v>1284</v>
      </c>
      <c r="G182" s="415" t="s">
        <v>1285</v>
      </c>
      <c r="H182" s="415" t="s">
        <v>2439</v>
      </c>
      <c r="I182" s="415" t="s">
        <v>1490</v>
      </c>
      <c r="J182" s="417">
        <v>59347.98</v>
      </c>
      <c r="K182" s="417">
        <v>59347.98</v>
      </c>
      <c r="L182" s="417">
        <v>59347.98</v>
      </c>
      <c r="M182" s="417">
        <v>59347.98</v>
      </c>
      <c r="N182" s="415" t="s">
        <v>2089</v>
      </c>
      <c r="O182" s="418"/>
      <c r="P182" s="418"/>
      <c r="Q182" s="418"/>
      <c r="R182" s="418"/>
    </row>
    <row r="183" spans="1:18" ht="15.75" thickBot="1" x14ac:dyDescent="0.3">
      <c r="A183" s="415" t="s">
        <v>1480</v>
      </c>
      <c r="B183" s="416">
        <v>0</v>
      </c>
      <c r="C183" s="415" t="s">
        <v>2439</v>
      </c>
      <c r="D183" s="415" t="s">
        <v>2721</v>
      </c>
      <c r="E183" s="415" t="s">
        <v>2722</v>
      </c>
      <c r="F183" s="415" t="s">
        <v>1284</v>
      </c>
      <c r="G183" s="415" t="s">
        <v>1285</v>
      </c>
      <c r="H183" s="415" t="s">
        <v>2439</v>
      </c>
      <c r="I183" s="415" t="s">
        <v>1490</v>
      </c>
      <c r="J183" s="417">
        <v>89842.4</v>
      </c>
      <c r="K183" s="417">
        <v>89842.4</v>
      </c>
      <c r="L183" s="417">
        <v>89842.4</v>
      </c>
      <c r="M183" s="417">
        <v>89842.4</v>
      </c>
      <c r="N183" s="415" t="s">
        <v>1203</v>
      </c>
      <c r="O183" s="418"/>
      <c r="P183" s="418"/>
      <c r="Q183" s="418"/>
      <c r="R183" s="418"/>
    </row>
    <row r="184" spans="1:18" ht="15.75" thickBot="1" x14ac:dyDescent="0.3">
      <c r="A184" s="415" t="s">
        <v>1283</v>
      </c>
      <c r="B184" s="416">
        <v>0</v>
      </c>
      <c r="C184" s="415" t="s">
        <v>2439</v>
      </c>
      <c r="D184" s="415" t="s">
        <v>2721</v>
      </c>
      <c r="E184" s="415" t="s">
        <v>2722</v>
      </c>
      <c r="F184" s="415" t="s">
        <v>1284</v>
      </c>
      <c r="G184" s="415" t="s">
        <v>1285</v>
      </c>
      <c r="H184" s="415" t="s">
        <v>2439</v>
      </c>
      <c r="I184" s="415" t="s">
        <v>1490</v>
      </c>
      <c r="J184" s="417">
        <v>77056.070000000007</v>
      </c>
      <c r="K184" s="417">
        <v>77056.070000000007</v>
      </c>
      <c r="L184" s="417">
        <v>77056.070000000007</v>
      </c>
      <c r="M184" s="417">
        <v>77056.070000000007</v>
      </c>
      <c r="N184" s="415" t="s">
        <v>2723</v>
      </c>
      <c r="O184" s="418"/>
      <c r="P184" s="418"/>
      <c r="Q184" s="418"/>
      <c r="R184" s="418"/>
    </row>
    <row r="185" spans="1:18" ht="15.75" thickBot="1" x14ac:dyDescent="0.3">
      <c r="A185" s="415" t="s">
        <v>2737</v>
      </c>
      <c r="B185" s="416">
        <v>0</v>
      </c>
      <c r="C185" s="415" t="s">
        <v>2439</v>
      </c>
      <c r="D185" s="415" t="s">
        <v>2721</v>
      </c>
      <c r="E185" s="415" t="s">
        <v>2722</v>
      </c>
      <c r="F185" s="415" t="s">
        <v>1284</v>
      </c>
      <c r="G185" s="415" t="s">
        <v>1285</v>
      </c>
      <c r="H185" s="415" t="s">
        <v>2439</v>
      </c>
      <c r="I185" s="415" t="s">
        <v>1490</v>
      </c>
      <c r="J185" s="417">
        <v>50039.92</v>
      </c>
      <c r="K185" s="417">
        <v>50039.92</v>
      </c>
      <c r="L185" s="417">
        <v>50039.92</v>
      </c>
      <c r="M185" s="417">
        <v>50039.92</v>
      </c>
      <c r="N185" s="415" t="s">
        <v>2723</v>
      </c>
      <c r="O185" s="418"/>
      <c r="P185" s="418"/>
      <c r="Q185" s="418"/>
      <c r="R185" s="418"/>
    </row>
    <row r="186" spans="1:18" ht="15.75" thickBot="1" x14ac:dyDescent="0.3">
      <c r="A186" s="415" t="s">
        <v>2295</v>
      </c>
      <c r="B186" s="416">
        <v>0</v>
      </c>
      <c r="C186" s="415" t="s">
        <v>2439</v>
      </c>
      <c r="D186" s="415" t="s">
        <v>1428</v>
      </c>
      <c r="E186" s="415" t="s">
        <v>2561</v>
      </c>
      <c r="F186" s="415" t="s">
        <v>2296</v>
      </c>
      <c r="G186" s="415" t="s">
        <v>2585</v>
      </c>
      <c r="H186" s="415" t="s">
        <v>2439</v>
      </c>
      <c r="I186" s="415" t="s">
        <v>1490</v>
      </c>
      <c r="J186" s="417">
        <v>397028.99</v>
      </c>
      <c r="K186" s="417">
        <v>397028.99</v>
      </c>
      <c r="L186" s="417">
        <v>397028.99</v>
      </c>
      <c r="M186" s="417">
        <v>397028.99</v>
      </c>
      <c r="N186" s="415" t="s">
        <v>2268</v>
      </c>
      <c r="O186" s="418"/>
      <c r="P186" s="418"/>
      <c r="Q186" s="418"/>
      <c r="R186" s="418"/>
    </row>
    <row r="187" spans="1:18" ht="15.75" thickBot="1" x14ac:dyDescent="0.3">
      <c r="A187" s="415" t="s">
        <v>1481</v>
      </c>
      <c r="B187" s="416">
        <v>0</v>
      </c>
      <c r="C187" s="415" t="s">
        <v>2439</v>
      </c>
      <c r="D187" s="415" t="s">
        <v>1197</v>
      </c>
      <c r="E187" s="415" t="s">
        <v>2803</v>
      </c>
      <c r="F187" s="415" t="s">
        <v>1295</v>
      </c>
      <c r="G187" s="415" t="s">
        <v>1296</v>
      </c>
      <c r="H187" s="415" t="s">
        <v>2439</v>
      </c>
      <c r="I187" s="415" t="s">
        <v>1490</v>
      </c>
      <c r="J187" s="417">
        <v>91869.33</v>
      </c>
      <c r="K187" s="417">
        <v>91869.33</v>
      </c>
      <c r="L187" s="417">
        <v>91869.33</v>
      </c>
      <c r="M187" s="417">
        <v>91869.33</v>
      </c>
      <c r="N187" s="415" t="s">
        <v>1301</v>
      </c>
      <c r="O187" s="418"/>
      <c r="P187" s="418"/>
      <c r="Q187" s="418"/>
      <c r="R187" s="418"/>
    </row>
    <row r="188" spans="1:18" ht="15.75" thickBot="1" x14ac:dyDescent="0.3">
      <c r="A188" s="415" t="s">
        <v>1294</v>
      </c>
      <c r="B188" s="416">
        <v>0</v>
      </c>
      <c r="C188" s="415" t="s">
        <v>2439</v>
      </c>
      <c r="D188" s="415" t="s">
        <v>1197</v>
      </c>
      <c r="E188" s="415" t="s">
        <v>2803</v>
      </c>
      <c r="F188" s="415" t="s">
        <v>1295</v>
      </c>
      <c r="G188" s="415" t="s">
        <v>1296</v>
      </c>
      <c r="H188" s="415" t="s">
        <v>2439</v>
      </c>
      <c r="I188" s="415" t="s">
        <v>1490</v>
      </c>
      <c r="J188" s="417">
        <v>102083.26</v>
      </c>
      <c r="K188" s="417">
        <v>102083.26</v>
      </c>
      <c r="L188" s="417">
        <v>102083.26</v>
      </c>
      <c r="M188" s="417">
        <v>102083.26</v>
      </c>
      <c r="N188" s="415" t="s">
        <v>1301</v>
      </c>
      <c r="O188" s="418"/>
      <c r="P188" s="418"/>
      <c r="Q188" s="418"/>
      <c r="R188" s="418"/>
    </row>
    <row r="189" spans="1:18" ht="15.75" thickBot="1" x14ac:dyDescent="0.3">
      <c r="A189" s="415" t="s">
        <v>1305</v>
      </c>
      <c r="B189" s="416">
        <v>0</v>
      </c>
      <c r="C189" s="415" t="s">
        <v>2439</v>
      </c>
      <c r="D189" s="415" t="s">
        <v>1197</v>
      </c>
      <c r="E189" s="415" t="s">
        <v>2803</v>
      </c>
      <c r="F189" s="415" t="s">
        <v>1295</v>
      </c>
      <c r="G189" s="415" t="s">
        <v>1296</v>
      </c>
      <c r="H189" s="415" t="s">
        <v>2439</v>
      </c>
      <c r="I189" s="415" t="s">
        <v>1490</v>
      </c>
      <c r="J189" s="417">
        <v>57899.21</v>
      </c>
      <c r="K189" s="417">
        <v>57899.21</v>
      </c>
      <c r="L189" s="417">
        <v>57899.21</v>
      </c>
      <c r="M189" s="417">
        <v>57899.21</v>
      </c>
      <c r="N189" s="415" t="s">
        <v>1203</v>
      </c>
      <c r="O189" s="418"/>
      <c r="P189" s="418"/>
      <c r="Q189" s="418"/>
      <c r="R189" s="418"/>
    </row>
    <row r="190" spans="1:18" ht="15.75" thickBot="1" x14ac:dyDescent="0.3">
      <c r="A190" s="415" t="s">
        <v>2738</v>
      </c>
      <c r="B190" s="416">
        <v>0</v>
      </c>
      <c r="C190" s="415" t="s">
        <v>2439</v>
      </c>
      <c r="D190" s="415" t="s">
        <v>1197</v>
      </c>
      <c r="E190" s="415" t="s">
        <v>2803</v>
      </c>
      <c r="F190" s="415" t="s">
        <v>1295</v>
      </c>
      <c r="G190" s="415" t="s">
        <v>1296</v>
      </c>
      <c r="H190" s="415" t="s">
        <v>2443</v>
      </c>
      <c r="I190" s="415" t="s">
        <v>1118</v>
      </c>
      <c r="J190" s="417">
        <v>46718.559999999998</v>
      </c>
      <c r="K190" s="417">
        <v>46718.559999999998</v>
      </c>
      <c r="L190" s="417">
        <v>46718.559999999998</v>
      </c>
      <c r="M190" s="417">
        <v>46718.559999999998</v>
      </c>
      <c r="N190" s="415" t="s">
        <v>1203</v>
      </c>
      <c r="O190" s="415" t="s">
        <v>2895</v>
      </c>
      <c r="P190" s="415" t="s">
        <v>2896</v>
      </c>
      <c r="Q190" s="415" t="s">
        <v>2897</v>
      </c>
      <c r="R190" s="415" t="s">
        <v>2898</v>
      </c>
    </row>
    <row r="191" spans="1:18" ht="15.75" thickBot="1" x14ac:dyDescent="0.3">
      <c r="A191" s="415" t="s">
        <v>2306</v>
      </c>
      <c r="B191" s="416">
        <v>0</v>
      </c>
      <c r="C191" s="415" t="s">
        <v>2439</v>
      </c>
      <c r="D191" s="415" t="s">
        <v>1269</v>
      </c>
      <c r="E191" s="415" t="s">
        <v>2555</v>
      </c>
      <c r="F191" s="415" t="s">
        <v>1310</v>
      </c>
      <c r="G191" s="415" t="s">
        <v>1311</v>
      </c>
      <c r="H191" s="415" t="s">
        <v>2439</v>
      </c>
      <c r="I191" s="415" t="s">
        <v>1490</v>
      </c>
      <c r="J191" s="417">
        <v>156579.56</v>
      </c>
      <c r="K191" s="417">
        <v>156589.56</v>
      </c>
      <c r="L191" s="417">
        <v>156579.56</v>
      </c>
      <c r="M191" s="417">
        <v>156579.56</v>
      </c>
      <c r="N191" s="415" t="s">
        <v>2089</v>
      </c>
      <c r="O191" s="418"/>
      <c r="P191" s="418"/>
      <c r="Q191" s="418"/>
      <c r="R191" s="418"/>
    </row>
    <row r="192" spans="1:18" ht="15.75" thickBot="1" x14ac:dyDescent="0.3">
      <c r="A192" s="415" t="s">
        <v>1309</v>
      </c>
      <c r="B192" s="416">
        <v>0</v>
      </c>
      <c r="C192" s="415" t="s">
        <v>2439</v>
      </c>
      <c r="D192" s="415" t="s">
        <v>1197</v>
      </c>
      <c r="E192" s="415" t="s">
        <v>2803</v>
      </c>
      <c r="F192" s="415" t="s">
        <v>1310</v>
      </c>
      <c r="G192" s="415" t="s">
        <v>1311</v>
      </c>
      <c r="H192" s="415" t="s">
        <v>2439</v>
      </c>
      <c r="I192" s="415" t="s">
        <v>1490</v>
      </c>
      <c r="J192" s="417">
        <v>159998.26999999999</v>
      </c>
      <c r="K192" s="417">
        <v>159998.26999999999</v>
      </c>
      <c r="L192" s="417">
        <v>159998.26999999999</v>
      </c>
      <c r="M192" s="417">
        <v>159998.26999999999</v>
      </c>
      <c r="N192" s="415" t="s">
        <v>1203</v>
      </c>
      <c r="O192" s="418"/>
      <c r="P192" s="418"/>
      <c r="Q192" s="418"/>
      <c r="R192" s="418"/>
    </row>
    <row r="193" spans="1:18" ht="15.75" thickBot="1" x14ac:dyDescent="0.3">
      <c r="A193" s="415" t="s">
        <v>1317</v>
      </c>
      <c r="B193" s="416">
        <v>0</v>
      </c>
      <c r="C193" s="415" t="s">
        <v>2439</v>
      </c>
      <c r="D193" s="415" t="s">
        <v>2721</v>
      </c>
      <c r="E193" s="415" t="s">
        <v>2722</v>
      </c>
      <c r="F193" s="415" t="s">
        <v>1310</v>
      </c>
      <c r="G193" s="415" t="s">
        <v>1311</v>
      </c>
      <c r="H193" s="415" t="s">
        <v>2439</v>
      </c>
      <c r="I193" s="415" t="s">
        <v>1490</v>
      </c>
      <c r="J193" s="417">
        <v>247811.14</v>
      </c>
      <c r="K193" s="417">
        <v>247811.14</v>
      </c>
      <c r="L193" s="417">
        <v>247811.14</v>
      </c>
      <c r="M193" s="417">
        <v>247811.14</v>
      </c>
      <c r="N193" s="415" t="s">
        <v>2723</v>
      </c>
      <c r="O193" s="418"/>
      <c r="P193" s="418"/>
      <c r="Q193" s="418"/>
      <c r="R193" s="418"/>
    </row>
    <row r="194" spans="1:18" ht="15.75" thickBot="1" x14ac:dyDescent="0.3">
      <c r="A194" s="415" t="s">
        <v>2735</v>
      </c>
      <c r="B194" s="416">
        <v>0</v>
      </c>
      <c r="C194" s="415" t="s">
        <v>2439</v>
      </c>
      <c r="D194" s="415" t="s">
        <v>2721</v>
      </c>
      <c r="E194" s="415" t="s">
        <v>2722</v>
      </c>
      <c r="F194" s="415" t="s">
        <v>1310</v>
      </c>
      <c r="G194" s="415" t="s">
        <v>1311</v>
      </c>
      <c r="H194" s="415" t="s">
        <v>2440</v>
      </c>
      <c r="I194" s="415" t="s">
        <v>1655</v>
      </c>
      <c r="J194" s="417">
        <v>152874.32</v>
      </c>
      <c r="K194" s="417">
        <v>152894.04</v>
      </c>
      <c r="L194" s="417">
        <v>152874.32</v>
      </c>
      <c r="M194" s="417">
        <v>152874.32</v>
      </c>
      <c r="N194" s="415" t="s">
        <v>2723</v>
      </c>
      <c r="O194" s="415" t="s">
        <v>2895</v>
      </c>
      <c r="P194" s="415" t="s">
        <v>2896</v>
      </c>
      <c r="Q194" s="418"/>
      <c r="R194" s="418"/>
    </row>
    <row r="195" spans="1:18" ht="15.75" thickBot="1" x14ac:dyDescent="0.3">
      <c r="A195" s="415" t="s">
        <v>2828</v>
      </c>
      <c r="B195" s="416">
        <v>0</v>
      </c>
      <c r="C195" s="415" t="s">
        <v>2439</v>
      </c>
      <c r="D195" s="415" t="s">
        <v>2721</v>
      </c>
      <c r="E195" s="415" t="s">
        <v>2722</v>
      </c>
      <c r="F195" s="415" t="s">
        <v>1310</v>
      </c>
      <c r="G195" s="415" t="s">
        <v>1311</v>
      </c>
      <c r="H195" s="415" t="s">
        <v>2443</v>
      </c>
      <c r="I195" s="415" t="s">
        <v>1118</v>
      </c>
      <c r="J195" s="417">
        <v>205183.06</v>
      </c>
      <c r="K195" s="417">
        <v>182383.81</v>
      </c>
      <c r="L195" s="417">
        <v>170985.89</v>
      </c>
      <c r="M195" s="417">
        <v>170985.89</v>
      </c>
      <c r="N195" s="415" t="s">
        <v>2829</v>
      </c>
      <c r="O195" s="415" t="s">
        <v>2895</v>
      </c>
      <c r="P195" s="415" t="s">
        <v>2896</v>
      </c>
      <c r="Q195" s="418"/>
      <c r="R195" s="418"/>
    </row>
    <row r="196" spans="1:18" ht="15.75" thickBot="1" x14ac:dyDescent="0.3">
      <c r="A196" s="415" t="s">
        <v>2307</v>
      </c>
      <c r="B196" s="416">
        <v>0</v>
      </c>
      <c r="C196" s="415" t="s">
        <v>2439</v>
      </c>
      <c r="D196" s="415" t="s">
        <v>1428</v>
      </c>
      <c r="E196" s="415" t="s">
        <v>2561</v>
      </c>
      <c r="F196" s="415" t="s">
        <v>2308</v>
      </c>
      <c r="G196" s="415" t="s">
        <v>2309</v>
      </c>
      <c r="H196" s="415" t="s">
        <v>2439</v>
      </c>
      <c r="I196" s="415" t="s">
        <v>1490</v>
      </c>
      <c r="J196" s="417">
        <v>408440</v>
      </c>
      <c r="K196" s="417">
        <v>408440</v>
      </c>
      <c r="L196" s="417">
        <v>408440</v>
      </c>
      <c r="M196" s="417">
        <v>408440</v>
      </c>
      <c r="N196" s="415" t="s">
        <v>2311</v>
      </c>
      <c r="O196" s="418"/>
      <c r="P196" s="418"/>
      <c r="Q196" s="418"/>
      <c r="R196" s="418"/>
    </row>
    <row r="197" spans="1:18" ht="15.75" thickBot="1" x14ac:dyDescent="0.3">
      <c r="A197" s="415" t="s">
        <v>1482</v>
      </c>
      <c r="B197" s="416">
        <v>0</v>
      </c>
      <c r="C197" s="415" t="s">
        <v>2439</v>
      </c>
      <c r="D197" s="415" t="s">
        <v>1113</v>
      </c>
      <c r="E197" s="415" t="s">
        <v>2549</v>
      </c>
      <c r="F197" s="415" t="s">
        <v>1271</v>
      </c>
      <c r="G197" s="415" t="s">
        <v>1272</v>
      </c>
      <c r="H197" s="415" t="s">
        <v>2439</v>
      </c>
      <c r="I197" s="415" t="s">
        <v>1490</v>
      </c>
      <c r="J197" s="417">
        <v>1194986.25</v>
      </c>
      <c r="K197" s="417">
        <v>1194986.25</v>
      </c>
      <c r="L197" s="417">
        <v>1194986.25</v>
      </c>
      <c r="M197" s="417">
        <v>1194986.25</v>
      </c>
      <c r="N197" s="415" t="s">
        <v>2314</v>
      </c>
      <c r="O197" s="418"/>
      <c r="P197" s="418"/>
      <c r="Q197" s="418"/>
      <c r="R197" s="418"/>
    </row>
    <row r="198" spans="1:18" ht="15.75" thickBot="1" x14ac:dyDescent="0.3">
      <c r="A198" s="415" t="s">
        <v>1318</v>
      </c>
      <c r="B198" s="416">
        <v>0</v>
      </c>
      <c r="C198" s="415" t="s">
        <v>2439</v>
      </c>
      <c r="D198" s="415" t="s">
        <v>1246</v>
      </c>
      <c r="E198" s="415" t="s">
        <v>2563</v>
      </c>
      <c r="F198" s="415" t="s">
        <v>1319</v>
      </c>
      <c r="G198" s="415" t="s">
        <v>1320</v>
      </c>
      <c r="H198" s="415" t="s">
        <v>2439</v>
      </c>
      <c r="I198" s="415" t="s">
        <v>1490</v>
      </c>
      <c r="J198" s="417">
        <v>623633.99</v>
      </c>
      <c r="K198" s="417">
        <v>623633.99</v>
      </c>
      <c r="L198" s="417">
        <v>623633.99</v>
      </c>
      <c r="M198" s="417">
        <v>623633.99</v>
      </c>
      <c r="N198" s="415" t="s">
        <v>1325</v>
      </c>
      <c r="O198" s="418"/>
      <c r="P198" s="418"/>
      <c r="Q198" s="418"/>
      <c r="R198" s="418"/>
    </row>
    <row r="199" spans="1:18" ht="15.75" thickBot="1" x14ac:dyDescent="0.3">
      <c r="A199" s="415" t="s">
        <v>1329</v>
      </c>
      <c r="B199" s="416">
        <v>0</v>
      </c>
      <c r="C199" s="415" t="s">
        <v>2439</v>
      </c>
      <c r="D199" s="415" t="s">
        <v>1246</v>
      </c>
      <c r="E199" s="415" t="s">
        <v>2563</v>
      </c>
      <c r="F199" s="415" t="s">
        <v>1330</v>
      </c>
      <c r="G199" s="415" t="s">
        <v>1331</v>
      </c>
      <c r="H199" s="415" t="s">
        <v>2439</v>
      </c>
      <c r="I199" s="415" t="s">
        <v>1490</v>
      </c>
      <c r="J199" s="417">
        <v>1490000</v>
      </c>
      <c r="K199" s="417">
        <v>1490000</v>
      </c>
      <c r="L199" s="417">
        <v>1490000</v>
      </c>
      <c r="M199" s="417">
        <v>1490000</v>
      </c>
      <c r="N199" s="415" t="s">
        <v>1325</v>
      </c>
      <c r="O199" s="418"/>
      <c r="P199" s="418"/>
      <c r="Q199" s="418"/>
      <c r="R199" s="418"/>
    </row>
    <row r="200" spans="1:18" ht="15.75" thickBot="1" x14ac:dyDescent="0.3">
      <c r="A200" s="415" t="s">
        <v>1340</v>
      </c>
      <c r="B200" s="416">
        <v>0</v>
      </c>
      <c r="C200" s="415" t="s">
        <v>2439</v>
      </c>
      <c r="D200" s="415" t="s">
        <v>1246</v>
      </c>
      <c r="E200" s="415" t="s">
        <v>2563</v>
      </c>
      <c r="F200" s="415" t="s">
        <v>1248</v>
      </c>
      <c r="G200" s="415" t="s">
        <v>1249</v>
      </c>
      <c r="H200" s="415" t="s">
        <v>2440</v>
      </c>
      <c r="I200" s="415" t="s">
        <v>1655</v>
      </c>
      <c r="J200" s="417">
        <v>4747633</v>
      </c>
      <c r="K200" s="417">
        <v>4747633</v>
      </c>
      <c r="L200" s="417">
        <v>4747633</v>
      </c>
      <c r="M200" s="417">
        <v>4747633</v>
      </c>
      <c r="N200" s="415" t="s">
        <v>2867</v>
      </c>
      <c r="O200" s="418"/>
      <c r="P200" s="418"/>
      <c r="Q200" s="418"/>
      <c r="R200" s="418"/>
    </row>
    <row r="201" spans="1:18" ht="15.75" thickBot="1" x14ac:dyDescent="0.3">
      <c r="A201" s="415" t="s">
        <v>1484</v>
      </c>
      <c r="B201" s="416">
        <v>0</v>
      </c>
      <c r="C201" s="415" t="s">
        <v>2439</v>
      </c>
      <c r="D201" s="415" t="s">
        <v>1428</v>
      </c>
      <c r="E201" s="415" t="s">
        <v>2561</v>
      </c>
      <c r="F201" s="415" t="s">
        <v>1996</v>
      </c>
      <c r="G201" s="415" t="s">
        <v>1997</v>
      </c>
      <c r="H201" s="415" t="s">
        <v>2439</v>
      </c>
      <c r="I201" s="415" t="s">
        <v>1490</v>
      </c>
      <c r="J201" s="417">
        <v>3773008.77</v>
      </c>
      <c r="K201" s="417">
        <v>3773008.77</v>
      </c>
      <c r="L201" s="417">
        <v>3773008.77</v>
      </c>
      <c r="M201" s="417">
        <v>3773008.77</v>
      </c>
      <c r="N201" s="415" t="s">
        <v>2317</v>
      </c>
      <c r="O201" s="418"/>
      <c r="P201" s="418"/>
      <c r="Q201" s="418"/>
      <c r="R201" s="418"/>
    </row>
    <row r="202" spans="1:18" ht="15.75" thickBot="1" x14ac:dyDescent="0.3">
      <c r="A202" s="415" t="s">
        <v>2318</v>
      </c>
      <c r="B202" s="416">
        <v>0</v>
      </c>
      <c r="C202" s="415" t="s">
        <v>2439</v>
      </c>
      <c r="D202" s="415" t="s">
        <v>1269</v>
      </c>
      <c r="E202" s="415" t="s">
        <v>2555</v>
      </c>
      <c r="F202" s="415" t="s">
        <v>2319</v>
      </c>
      <c r="G202" s="415" t="s">
        <v>2320</v>
      </c>
      <c r="H202" s="415" t="s">
        <v>2439</v>
      </c>
      <c r="I202" s="415" t="s">
        <v>1490</v>
      </c>
      <c r="J202" s="417">
        <v>229392</v>
      </c>
      <c r="K202" s="417">
        <v>229392</v>
      </c>
      <c r="L202" s="417">
        <v>229392</v>
      </c>
      <c r="M202" s="417">
        <v>229392</v>
      </c>
      <c r="N202" s="415" t="s">
        <v>2286</v>
      </c>
      <c r="O202" s="418"/>
      <c r="P202" s="418"/>
      <c r="Q202" s="418"/>
      <c r="R202" s="418"/>
    </row>
    <row r="203" spans="1:18" ht="15.75" thickBot="1" x14ac:dyDescent="0.3">
      <c r="A203" s="415" t="s">
        <v>2328</v>
      </c>
      <c r="B203" s="416">
        <v>0</v>
      </c>
      <c r="C203" s="415" t="s">
        <v>2439</v>
      </c>
      <c r="D203" s="415" t="s">
        <v>1269</v>
      </c>
      <c r="E203" s="415" t="s">
        <v>2555</v>
      </c>
      <c r="F203" s="415" t="s">
        <v>2329</v>
      </c>
      <c r="G203" s="415" t="s">
        <v>2330</v>
      </c>
      <c r="H203" s="415" t="s">
        <v>2439</v>
      </c>
      <c r="I203" s="415" t="s">
        <v>1490</v>
      </c>
      <c r="J203" s="417">
        <v>236348.5</v>
      </c>
      <c r="K203" s="417">
        <v>236348.5</v>
      </c>
      <c r="L203" s="417">
        <v>236348.5</v>
      </c>
      <c r="M203" s="417">
        <v>236348.5</v>
      </c>
      <c r="N203" s="415" t="s">
        <v>2335</v>
      </c>
      <c r="O203" s="418"/>
      <c r="P203" s="418"/>
      <c r="Q203" s="418"/>
      <c r="R203" s="418"/>
    </row>
    <row r="204" spans="1:18" ht="15.75" thickBot="1" x14ac:dyDescent="0.3">
      <c r="A204" s="415" t="s">
        <v>1479</v>
      </c>
      <c r="B204" s="416">
        <v>0</v>
      </c>
      <c r="C204" s="415" t="s">
        <v>2439</v>
      </c>
      <c r="D204" s="415" t="s">
        <v>1246</v>
      </c>
      <c r="E204" s="415" t="s">
        <v>2563</v>
      </c>
      <c r="F204" s="415" t="s">
        <v>2337</v>
      </c>
      <c r="G204" s="415" t="s">
        <v>2338</v>
      </c>
      <c r="H204" s="415" t="s">
        <v>2439</v>
      </c>
      <c r="I204" s="415" t="s">
        <v>1490</v>
      </c>
      <c r="J204" s="417">
        <v>336297.68</v>
      </c>
      <c r="K204" s="417">
        <v>336297.68</v>
      </c>
      <c r="L204" s="417">
        <v>336297.68</v>
      </c>
      <c r="M204" s="417">
        <v>336297.68</v>
      </c>
      <c r="N204" s="415" t="s">
        <v>2342</v>
      </c>
      <c r="O204" s="418"/>
      <c r="P204" s="418"/>
      <c r="Q204" s="418"/>
      <c r="R204" s="418"/>
    </row>
    <row r="205" spans="1:18" ht="15.75" thickBot="1" x14ac:dyDescent="0.3">
      <c r="A205" s="415" t="s">
        <v>2348</v>
      </c>
      <c r="B205" s="416">
        <v>0</v>
      </c>
      <c r="C205" s="415" t="s">
        <v>2439</v>
      </c>
      <c r="D205" s="415" t="s">
        <v>1428</v>
      </c>
      <c r="E205" s="415" t="s">
        <v>2561</v>
      </c>
      <c r="F205" s="415" t="s">
        <v>2349</v>
      </c>
      <c r="G205" s="415" t="s">
        <v>2350</v>
      </c>
      <c r="H205" s="415" t="s">
        <v>2439</v>
      </c>
      <c r="I205" s="415" t="s">
        <v>1490</v>
      </c>
      <c r="J205" s="417">
        <v>330962.05</v>
      </c>
      <c r="K205" s="417">
        <v>330962.05</v>
      </c>
      <c r="L205" s="417">
        <v>330962.05</v>
      </c>
      <c r="M205" s="417">
        <v>330962.05</v>
      </c>
      <c r="N205" s="415" t="s">
        <v>2354</v>
      </c>
      <c r="O205" s="418"/>
      <c r="P205" s="418"/>
      <c r="Q205" s="418"/>
      <c r="R205" s="418"/>
    </row>
    <row r="206" spans="1:18" ht="15.75" thickBot="1" x14ac:dyDescent="0.3">
      <c r="A206" s="415" t="s">
        <v>1350</v>
      </c>
      <c r="B206" s="416">
        <v>0</v>
      </c>
      <c r="C206" s="415" t="s">
        <v>2439</v>
      </c>
      <c r="D206" s="415" t="s">
        <v>1113</v>
      </c>
      <c r="E206" s="415" t="s">
        <v>2549</v>
      </c>
      <c r="F206" s="415" t="s">
        <v>1351</v>
      </c>
      <c r="G206" s="415" t="s">
        <v>1352</v>
      </c>
      <c r="H206" s="415" t="s">
        <v>2439</v>
      </c>
      <c r="I206" s="415" t="s">
        <v>1490</v>
      </c>
      <c r="J206" s="417">
        <v>310000</v>
      </c>
      <c r="K206" s="417">
        <v>310000</v>
      </c>
      <c r="L206" s="417">
        <v>310000</v>
      </c>
      <c r="M206" s="417">
        <v>310000</v>
      </c>
      <c r="N206" s="415" t="s">
        <v>1353</v>
      </c>
      <c r="O206" s="418"/>
      <c r="P206" s="418"/>
      <c r="Q206" s="418"/>
      <c r="R206" s="418"/>
    </row>
    <row r="207" spans="1:18" ht="15.75" thickBot="1" x14ac:dyDescent="0.3">
      <c r="A207" s="415" t="s">
        <v>1359</v>
      </c>
      <c r="B207" s="416">
        <v>0</v>
      </c>
      <c r="C207" s="415" t="s">
        <v>2439</v>
      </c>
      <c r="D207" s="415" t="s">
        <v>1113</v>
      </c>
      <c r="E207" s="415" t="s">
        <v>2549</v>
      </c>
      <c r="F207" s="415" t="s">
        <v>1360</v>
      </c>
      <c r="G207" s="415" t="s">
        <v>1361</v>
      </c>
      <c r="H207" s="415" t="s">
        <v>2439</v>
      </c>
      <c r="I207" s="415" t="s">
        <v>1490</v>
      </c>
      <c r="J207" s="417">
        <v>833484.9</v>
      </c>
      <c r="K207" s="417">
        <v>833484.9</v>
      </c>
      <c r="L207" s="417">
        <v>833484.9</v>
      </c>
      <c r="M207" s="417">
        <v>833484.9</v>
      </c>
      <c r="N207" s="415" t="s">
        <v>1366</v>
      </c>
      <c r="O207" s="418"/>
      <c r="P207" s="418"/>
      <c r="Q207" s="418"/>
      <c r="R207" s="418"/>
    </row>
    <row r="208" spans="1:18" ht="15.75" thickBot="1" x14ac:dyDescent="0.3">
      <c r="A208" s="415" t="s">
        <v>1369</v>
      </c>
      <c r="B208" s="416">
        <v>0</v>
      </c>
      <c r="C208" s="415" t="s">
        <v>2439</v>
      </c>
      <c r="D208" s="415" t="s">
        <v>2408</v>
      </c>
      <c r="E208" s="415" t="s">
        <v>2564</v>
      </c>
      <c r="F208" s="415" t="s">
        <v>1372</v>
      </c>
      <c r="G208" s="415" t="s">
        <v>1373</v>
      </c>
      <c r="H208" s="415" t="s">
        <v>2439</v>
      </c>
      <c r="I208" s="415" t="s">
        <v>1490</v>
      </c>
      <c r="J208" s="417">
        <v>857805</v>
      </c>
      <c r="K208" s="417">
        <v>857805</v>
      </c>
      <c r="L208" s="417">
        <v>857805</v>
      </c>
      <c r="M208" s="417">
        <v>857805</v>
      </c>
      <c r="N208" s="415" t="s">
        <v>2410</v>
      </c>
      <c r="O208" s="418"/>
      <c r="P208" s="418"/>
      <c r="Q208" s="418"/>
      <c r="R208" s="418"/>
    </row>
    <row r="209" spans="1:18" ht="15.75" thickBot="1" x14ac:dyDescent="0.3">
      <c r="A209" s="415" t="s">
        <v>1383</v>
      </c>
      <c r="B209" s="416">
        <v>0</v>
      </c>
      <c r="C209" s="415" t="s">
        <v>2439</v>
      </c>
      <c r="D209" s="415" t="s">
        <v>1370</v>
      </c>
      <c r="E209" s="415" t="s">
        <v>2550</v>
      </c>
      <c r="F209" s="415" t="s">
        <v>1384</v>
      </c>
      <c r="G209" s="415" t="s">
        <v>1385</v>
      </c>
      <c r="H209" s="415" t="s">
        <v>2439</v>
      </c>
      <c r="I209" s="415" t="s">
        <v>1490</v>
      </c>
      <c r="J209" s="417">
        <v>1029880.98</v>
      </c>
      <c r="K209" s="417">
        <v>1029880.98</v>
      </c>
      <c r="L209" s="417">
        <v>1029880.98</v>
      </c>
      <c r="M209" s="417">
        <v>1029880.98</v>
      </c>
      <c r="N209" s="415" t="s">
        <v>1379</v>
      </c>
      <c r="O209" s="418"/>
      <c r="P209" s="418"/>
      <c r="Q209" s="418"/>
      <c r="R209" s="418"/>
    </row>
    <row r="210" spans="1:18" ht="15.75" thickBot="1" x14ac:dyDescent="0.3">
      <c r="A210" s="415" t="s">
        <v>1393</v>
      </c>
      <c r="B210" s="416">
        <v>0</v>
      </c>
      <c r="C210" s="415" t="s">
        <v>2439</v>
      </c>
      <c r="D210" s="415" t="s">
        <v>1113</v>
      </c>
      <c r="E210" s="415" t="s">
        <v>2549</v>
      </c>
      <c r="F210" s="415" t="s">
        <v>1394</v>
      </c>
      <c r="G210" s="415" t="s">
        <v>1395</v>
      </c>
      <c r="H210" s="415" t="s">
        <v>2439</v>
      </c>
      <c r="I210" s="415" t="s">
        <v>1490</v>
      </c>
      <c r="J210" s="417">
        <v>923381</v>
      </c>
      <c r="K210" s="417">
        <v>923381</v>
      </c>
      <c r="L210" s="417">
        <v>923381</v>
      </c>
      <c r="M210" s="417">
        <v>923381</v>
      </c>
      <c r="N210" s="415" t="s">
        <v>1366</v>
      </c>
      <c r="O210" s="418"/>
      <c r="P210" s="418"/>
      <c r="Q210" s="418"/>
      <c r="R210" s="418"/>
    </row>
    <row r="211" spans="1:18" ht="15.75" thickBot="1" x14ac:dyDescent="0.3">
      <c r="A211" s="415" t="s">
        <v>1405</v>
      </c>
      <c r="B211" s="416">
        <v>0</v>
      </c>
      <c r="C211" s="415" t="s">
        <v>2439</v>
      </c>
      <c r="D211" s="415" t="s">
        <v>1113</v>
      </c>
      <c r="E211" s="415" t="s">
        <v>2549</v>
      </c>
      <c r="F211" s="415" t="s">
        <v>1406</v>
      </c>
      <c r="G211" s="415" t="s">
        <v>1407</v>
      </c>
      <c r="H211" s="415" t="s">
        <v>2439</v>
      </c>
      <c r="I211" s="415" t="s">
        <v>1490</v>
      </c>
      <c r="J211" s="417">
        <v>266559.03000000003</v>
      </c>
      <c r="K211" s="417">
        <v>266559.03000000003</v>
      </c>
      <c r="L211" s="417">
        <v>266559.03000000003</v>
      </c>
      <c r="M211" s="417">
        <v>266559.03000000003</v>
      </c>
      <c r="N211" s="415" t="s">
        <v>1366</v>
      </c>
      <c r="O211" s="418"/>
      <c r="P211" s="418"/>
      <c r="Q211" s="418"/>
      <c r="R211" s="418"/>
    </row>
    <row r="212" spans="1:18" ht="15.75" thickBot="1" x14ac:dyDescent="0.3">
      <c r="A212" s="415" t="s">
        <v>1413</v>
      </c>
      <c r="B212" s="416">
        <v>0</v>
      </c>
      <c r="C212" s="415" t="s">
        <v>2439</v>
      </c>
      <c r="D212" s="415" t="s">
        <v>1246</v>
      </c>
      <c r="E212" s="415" t="s">
        <v>2563</v>
      </c>
      <c r="F212" s="415" t="s">
        <v>1271</v>
      </c>
      <c r="G212" s="415" t="s">
        <v>1272</v>
      </c>
      <c r="H212" s="415" t="s">
        <v>2439</v>
      </c>
      <c r="I212" s="415" t="s">
        <v>1490</v>
      </c>
      <c r="J212" s="417">
        <v>345076</v>
      </c>
      <c r="K212" s="417">
        <v>345076</v>
      </c>
      <c r="L212" s="417">
        <v>345076</v>
      </c>
      <c r="M212" s="417">
        <v>345076</v>
      </c>
      <c r="N212" s="415" t="s">
        <v>2497</v>
      </c>
      <c r="O212" s="418"/>
      <c r="P212" s="418"/>
      <c r="Q212" s="418"/>
      <c r="R212" s="418"/>
    </row>
    <row r="213" spans="1:18" ht="15.75" thickBot="1" x14ac:dyDescent="0.3">
      <c r="A213" s="415" t="s">
        <v>1415</v>
      </c>
      <c r="B213" s="416">
        <v>0</v>
      </c>
      <c r="C213" s="415" t="s">
        <v>2439</v>
      </c>
      <c r="D213" s="415" t="s">
        <v>1113</v>
      </c>
      <c r="E213" s="415" t="s">
        <v>2549</v>
      </c>
      <c r="F213" s="415" t="s">
        <v>1416</v>
      </c>
      <c r="G213" s="415" t="s">
        <v>1417</v>
      </c>
      <c r="H213" s="415" t="s">
        <v>2439</v>
      </c>
      <c r="I213" s="415" t="s">
        <v>1490</v>
      </c>
      <c r="J213" s="417">
        <v>581971.73</v>
      </c>
      <c r="K213" s="417">
        <v>581971.73</v>
      </c>
      <c r="L213" s="417">
        <v>581971.73</v>
      </c>
      <c r="M213" s="417">
        <v>581971.73</v>
      </c>
      <c r="N213" s="415" t="s">
        <v>1421</v>
      </c>
      <c r="O213" s="418"/>
      <c r="P213" s="418"/>
      <c r="Q213" s="418"/>
      <c r="R213" s="418"/>
    </row>
    <row r="214" spans="1:18" ht="15.75" thickBot="1" x14ac:dyDescent="0.3">
      <c r="A214" s="415" t="s">
        <v>1427</v>
      </c>
      <c r="B214" s="416">
        <v>0</v>
      </c>
      <c r="C214" s="415" t="s">
        <v>2439</v>
      </c>
      <c r="D214" s="415" t="s">
        <v>1428</v>
      </c>
      <c r="E214" s="415" t="s">
        <v>2561</v>
      </c>
      <c r="F214" s="415" t="s">
        <v>1430</v>
      </c>
      <c r="G214" s="415" t="s">
        <v>1431</v>
      </c>
      <c r="H214" s="415" t="s">
        <v>2439</v>
      </c>
      <c r="I214" s="415" t="s">
        <v>1490</v>
      </c>
      <c r="J214" s="417">
        <v>396518.11</v>
      </c>
      <c r="K214" s="417">
        <v>396518.11</v>
      </c>
      <c r="L214" s="417">
        <v>396518.11</v>
      </c>
      <c r="M214" s="417">
        <v>396518.11</v>
      </c>
      <c r="N214" s="415" t="s">
        <v>1435</v>
      </c>
      <c r="O214" s="418"/>
      <c r="P214" s="418"/>
      <c r="Q214" s="418"/>
      <c r="R214" s="418"/>
    </row>
    <row r="215" spans="1:18" ht="15.75" thickBot="1" x14ac:dyDescent="0.3">
      <c r="A215" s="415" t="s">
        <v>1439</v>
      </c>
      <c r="B215" s="416">
        <v>0</v>
      </c>
      <c r="C215" s="415" t="s">
        <v>2439</v>
      </c>
      <c r="D215" s="415" t="s">
        <v>1113</v>
      </c>
      <c r="E215" s="415" t="s">
        <v>2549</v>
      </c>
      <c r="F215" s="415" t="s">
        <v>1394</v>
      </c>
      <c r="G215" s="415" t="s">
        <v>1395</v>
      </c>
      <c r="H215" s="415" t="s">
        <v>2439</v>
      </c>
      <c r="I215" s="415" t="s">
        <v>1490</v>
      </c>
      <c r="J215" s="417">
        <v>525456</v>
      </c>
      <c r="K215" s="417">
        <v>525456</v>
      </c>
      <c r="L215" s="417">
        <v>525456</v>
      </c>
      <c r="M215" s="417">
        <v>525456</v>
      </c>
      <c r="N215" s="415" t="s">
        <v>1441</v>
      </c>
      <c r="O215" s="418"/>
      <c r="P215" s="418"/>
      <c r="Q215" s="418"/>
      <c r="R215" s="418"/>
    </row>
    <row r="216" spans="1:18" ht="15.75" thickBot="1" x14ac:dyDescent="0.3">
      <c r="A216" s="415" t="s">
        <v>1442</v>
      </c>
      <c r="B216" s="416">
        <v>0</v>
      </c>
      <c r="C216" s="415" t="s">
        <v>2439</v>
      </c>
      <c r="D216" s="415" t="s">
        <v>1160</v>
      </c>
      <c r="E216" s="415" t="s">
        <v>2560</v>
      </c>
      <c r="F216" s="415" t="s">
        <v>1115</v>
      </c>
      <c r="G216" s="415" t="s">
        <v>1116</v>
      </c>
      <c r="H216" s="415" t="s">
        <v>2443</v>
      </c>
      <c r="I216" s="415" t="s">
        <v>1118</v>
      </c>
      <c r="J216" s="417">
        <v>2395460.34</v>
      </c>
      <c r="K216" s="417">
        <v>2325078.67</v>
      </c>
      <c r="L216" s="417">
        <v>2137131.7000000002</v>
      </c>
      <c r="M216" s="417">
        <v>2137131.7000000002</v>
      </c>
      <c r="N216" s="415" t="s">
        <v>1167</v>
      </c>
      <c r="O216" s="415" t="s">
        <v>2895</v>
      </c>
      <c r="P216" s="415" t="s">
        <v>2896</v>
      </c>
      <c r="Q216" s="415" t="s">
        <v>2897</v>
      </c>
      <c r="R216" s="415" t="s">
        <v>2898</v>
      </c>
    </row>
    <row r="217" spans="1:18" ht="15.75" thickBot="1" x14ac:dyDescent="0.3">
      <c r="A217" s="415" t="s">
        <v>1447</v>
      </c>
      <c r="B217" s="416">
        <v>0</v>
      </c>
      <c r="C217" s="415" t="s">
        <v>2439</v>
      </c>
      <c r="D217" s="415" t="s">
        <v>1113</v>
      </c>
      <c r="E217" s="415" t="s">
        <v>2549</v>
      </c>
      <c r="F217" s="415" t="s">
        <v>1448</v>
      </c>
      <c r="G217" s="415" t="s">
        <v>1449</v>
      </c>
      <c r="H217" s="415" t="s">
        <v>2439</v>
      </c>
      <c r="I217" s="415" t="s">
        <v>1490</v>
      </c>
      <c r="J217" s="417">
        <v>206700</v>
      </c>
      <c r="K217" s="417">
        <v>206700</v>
      </c>
      <c r="L217" s="417">
        <v>206700</v>
      </c>
      <c r="M217" s="417">
        <v>206700</v>
      </c>
      <c r="N217" s="415" t="s">
        <v>1453</v>
      </c>
      <c r="O217" s="418"/>
      <c r="P217" s="418"/>
      <c r="Q217" s="418"/>
      <c r="R217" s="418"/>
    </row>
    <row r="218" spans="1:18" ht="15.75" thickBot="1" x14ac:dyDescent="0.3">
      <c r="A218" s="415" t="s">
        <v>1457</v>
      </c>
      <c r="B218" s="416">
        <v>0</v>
      </c>
      <c r="C218" s="415" t="s">
        <v>2439</v>
      </c>
      <c r="D218" s="415" t="s">
        <v>2721</v>
      </c>
      <c r="E218" s="415" t="s">
        <v>2722</v>
      </c>
      <c r="F218" s="415" t="s">
        <v>1458</v>
      </c>
      <c r="G218" s="415" t="s">
        <v>1459</v>
      </c>
      <c r="H218" s="415" t="s">
        <v>2443</v>
      </c>
      <c r="I218" s="415" t="s">
        <v>1118</v>
      </c>
      <c r="J218" s="417">
        <v>293157.3</v>
      </c>
      <c r="K218" s="417">
        <v>284216.02</v>
      </c>
      <c r="L218" s="417">
        <v>281590.3</v>
      </c>
      <c r="M218" s="417">
        <v>281590.3</v>
      </c>
      <c r="N218" s="415" t="s">
        <v>2723</v>
      </c>
      <c r="O218" s="415" t="s">
        <v>2895</v>
      </c>
      <c r="P218" s="415" t="s">
        <v>2896</v>
      </c>
      <c r="Q218" s="418"/>
      <c r="R218" s="418"/>
    </row>
    <row r="219" spans="1:18" ht="15.75" thickBot="1" x14ac:dyDescent="0.3">
      <c r="A219" s="415" t="s">
        <v>1466</v>
      </c>
      <c r="B219" s="416">
        <v>0</v>
      </c>
      <c r="C219" s="415" t="s">
        <v>2439</v>
      </c>
      <c r="D219" s="415" t="s">
        <v>1197</v>
      </c>
      <c r="E219" s="415" t="s">
        <v>2803</v>
      </c>
      <c r="F219" s="415" t="s">
        <v>1147</v>
      </c>
      <c r="G219" s="415" t="s">
        <v>1148</v>
      </c>
      <c r="H219" s="415" t="s">
        <v>2443</v>
      </c>
      <c r="I219" s="415" t="s">
        <v>1118</v>
      </c>
      <c r="J219" s="417">
        <v>438778.23</v>
      </c>
      <c r="K219" s="417">
        <v>419779.42</v>
      </c>
      <c r="L219" s="417">
        <v>403153.23</v>
      </c>
      <c r="M219" s="417">
        <v>403153.23</v>
      </c>
      <c r="N219" s="415" t="s">
        <v>1203</v>
      </c>
      <c r="O219" s="415" t="s">
        <v>2895</v>
      </c>
      <c r="P219" s="415" t="s">
        <v>2896</v>
      </c>
      <c r="Q219" s="415" t="s">
        <v>2897</v>
      </c>
      <c r="R219" s="415" t="s">
        <v>2898</v>
      </c>
    </row>
    <row r="220" spans="1:18" ht="15.75" thickBot="1" x14ac:dyDescent="0.3">
      <c r="A220" s="415" t="s">
        <v>1472</v>
      </c>
      <c r="B220" s="416">
        <v>0</v>
      </c>
      <c r="C220" s="415" t="s">
        <v>2439</v>
      </c>
      <c r="D220" s="415" t="s">
        <v>1160</v>
      </c>
      <c r="E220" s="415" t="s">
        <v>2560</v>
      </c>
      <c r="F220" s="415" t="s">
        <v>1115</v>
      </c>
      <c r="G220" s="415" t="s">
        <v>1116</v>
      </c>
      <c r="H220" s="415" t="s">
        <v>2443</v>
      </c>
      <c r="I220" s="415" t="s">
        <v>1118</v>
      </c>
      <c r="J220" s="417">
        <v>1043727.58</v>
      </c>
      <c r="K220" s="417">
        <v>955690.25</v>
      </c>
      <c r="L220" s="417">
        <v>879335.71</v>
      </c>
      <c r="M220" s="417">
        <v>879335.71</v>
      </c>
      <c r="N220" s="415" t="s">
        <v>1167</v>
      </c>
      <c r="O220" s="415" t="s">
        <v>2895</v>
      </c>
      <c r="P220" s="415" t="s">
        <v>2896</v>
      </c>
      <c r="Q220" s="418"/>
      <c r="R220" s="418"/>
    </row>
    <row r="221" spans="1:18" ht="15.75" thickBot="1" x14ac:dyDescent="0.3">
      <c r="A221" s="415" t="s">
        <v>1473</v>
      </c>
      <c r="B221" s="416">
        <v>0</v>
      </c>
      <c r="C221" s="415" t="s">
        <v>2439</v>
      </c>
      <c r="D221" s="415" t="s">
        <v>1160</v>
      </c>
      <c r="E221" s="415" t="s">
        <v>2560</v>
      </c>
      <c r="F221" s="415" t="s">
        <v>1162</v>
      </c>
      <c r="G221" s="415" t="s">
        <v>1163</v>
      </c>
      <c r="H221" s="415" t="s">
        <v>2443</v>
      </c>
      <c r="I221" s="415" t="s">
        <v>1118</v>
      </c>
      <c r="J221" s="417">
        <v>183583.35999999999</v>
      </c>
      <c r="K221" s="417">
        <v>163395.85999999999</v>
      </c>
      <c r="L221" s="417">
        <v>159833.35999999999</v>
      </c>
      <c r="M221" s="417">
        <v>159833.35999999999</v>
      </c>
      <c r="N221" s="415" t="s">
        <v>1167</v>
      </c>
      <c r="O221" s="415" t="s">
        <v>2895</v>
      </c>
      <c r="P221" s="415" t="s">
        <v>2896</v>
      </c>
      <c r="Q221" s="415" t="s">
        <v>2897</v>
      </c>
      <c r="R221" s="415" t="s">
        <v>2898</v>
      </c>
    </row>
    <row r="222" spans="1:18" ht="15.75" thickBot="1" x14ac:dyDescent="0.3">
      <c r="A222" s="415" t="s">
        <v>2411</v>
      </c>
      <c r="B222" s="416">
        <v>0</v>
      </c>
      <c r="C222" s="415" t="s">
        <v>2439</v>
      </c>
      <c r="D222" s="415" t="s">
        <v>1160</v>
      </c>
      <c r="E222" s="415" t="s">
        <v>2560</v>
      </c>
      <c r="F222" s="415" t="s">
        <v>2412</v>
      </c>
      <c r="G222" s="415" t="s">
        <v>2413</v>
      </c>
      <c r="H222" s="415" t="s">
        <v>2439</v>
      </c>
      <c r="I222" s="415" t="s">
        <v>1490</v>
      </c>
      <c r="J222" s="417">
        <v>162166.26999999999</v>
      </c>
      <c r="K222" s="417">
        <v>162166.26999999999</v>
      </c>
      <c r="L222" s="417">
        <v>162166.26999999999</v>
      </c>
      <c r="M222" s="417">
        <v>162166.26999999999</v>
      </c>
      <c r="N222" s="415" t="s">
        <v>1167</v>
      </c>
      <c r="O222" s="418"/>
      <c r="P222" s="418"/>
      <c r="Q222" s="418"/>
      <c r="R222" s="418"/>
    </row>
    <row r="223" spans="1:18" ht="15.75" thickBot="1" x14ac:dyDescent="0.3">
      <c r="A223" s="415" t="s">
        <v>2423</v>
      </c>
      <c r="B223" s="416">
        <v>0</v>
      </c>
      <c r="C223" s="415" t="s">
        <v>2439</v>
      </c>
      <c r="D223" s="415" t="s">
        <v>1246</v>
      </c>
      <c r="E223" s="415" t="s">
        <v>2563</v>
      </c>
      <c r="F223" s="415" t="s">
        <v>2424</v>
      </c>
      <c r="G223" s="415" t="s">
        <v>2425</v>
      </c>
      <c r="H223" s="415" t="s">
        <v>2439</v>
      </c>
      <c r="I223" s="415" t="s">
        <v>1490</v>
      </c>
      <c r="J223" s="417">
        <v>666874</v>
      </c>
      <c r="K223" s="417">
        <v>666874</v>
      </c>
      <c r="L223" s="417">
        <v>666874</v>
      </c>
      <c r="M223" s="417">
        <v>666874</v>
      </c>
      <c r="N223" s="415" t="s">
        <v>2430</v>
      </c>
      <c r="O223" s="418"/>
      <c r="P223" s="418"/>
      <c r="Q223" s="418"/>
      <c r="R223" s="418"/>
    </row>
    <row r="224" spans="1:18" ht="15.75" thickBot="1" x14ac:dyDescent="0.3">
      <c r="A224" s="415" t="s">
        <v>2513</v>
      </c>
      <c r="B224" s="416">
        <v>0</v>
      </c>
      <c r="C224" s="415" t="s">
        <v>2439</v>
      </c>
      <c r="D224" s="415" t="s">
        <v>1370</v>
      </c>
      <c r="E224" s="415" t="s">
        <v>2550</v>
      </c>
      <c r="F224" s="415" t="s">
        <v>1227</v>
      </c>
      <c r="G224" s="415" t="s">
        <v>1228</v>
      </c>
      <c r="H224" s="415" t="s">
        <v>2439</v>
      </c>
      <c r="I224" s="415" t="s">
        <v>1490</v>
      </c>
      <c r="J224" s="417">
        <v>359442.93</v>
      </c>
      <c r="K224" s="417">
        <v>359442.93</v>
      </c>
      <c r="L224" s="417">
        <v>359442.93</v>
      </c>
      <c r="M224" s="417">
        <v>359442.93</v>
      </c>
      <c r="N224" s="415" t="s">
        <v>2514</v>
      </c>
      <c r="O224" s="418"/>
      <c r="P224" s="418"/>
      <c r="Q224" s="418"/>
      <c r="R224" s="418"/>
    </row>
    <row r="225" spans="1:18" ht="15.75" thickBot="1" x14ac:dyDescent="0.3">
      <c r="A225" s="415" t="s">
        <v>2515</v>
      </c>
      <c r="B225" s="416">
        <v>0</v>
      </c>
      <c r="C225" s="415" t="s">
        <v>2439</v>
      </c>
      <c r="D225" s="415" t="s">
        <v>1370</v>
      </c>
      <c r="E225" s="415" t="s">
        <v>2550</v>
      </c>
      <c r="F225" s="415" t="s">
        <v>1227</v>
      </c>
      <c r="G225" s="415" t="s">
        <v>1228</v>
      </c>
      <c r="H225" s="415" t="s">
        <v>2439</v>
      </c>
      <c r="I225" s="415" t="s">
        <v>1490</v>
      </c>
      <c r="J225" s="417">
        <v>643326.80000000005</v>
      </c>
      <c r="K225" s="417">
        <v>643326.80000000005</v>
      </c>
      <c r="L225" s="417">
        <v>643326.80000000005</v>
      </c>
      <c r="M225" s="417">
        <v>643326.80000000005</v>
      </c>
      <c r="N225" s="415" t="s">
        <v>2516</v>
      </c>
      <c r="O225" s="418"/>
      <c r="P225" s="418"/>
      <c r="Q225" s="418"/>
      <c r="R225" s="418"/>
    </row>
    <row r="226" spans="1:18" ht="15.75" thickBot="1" x14ac:dyDescent="0.3">
      <c r="A226" s="415" t="s">
        <v>2463</v>
      </c>
      <c r="B226" s="416">
        <v>0</v>
      </c>
      <c r="C226" s="415" t="s">
        <v>2439</v>
      </c>
      <c r="D226" s="415" t="s">
        <v>1160</v>
      </c>
      <c r="E226" s="415" t="s">
        <v>2560</v>
      </c>
      <c r="F226" s="415" t="s">
        <v>2464</v>
      </c>
      <c r="G226" s="415" t="s">
        <v>2465</v>
      </c>
      <c r="H226" s="415" t="s">
        <v>2443</v>
      </c>
      <c r="I226" s="415" t="s">
        <v>1118</v>
      </c>
      <c r="J226" s="417">
        <v>202262.44</v>
      </c>
      <c r="K226" s="417">
        <v>195600.97</v>
      </c>
      <c r="L226" s="417">
        <v>191260.42</v>
      </c>
      <c r="M226" s="417">
        <v>191260.42</v>
      </c>
      <c r="N226" s="415" t="s">
        <v>1167</v>
      </c>
      <c r="O226" s="415" t="s">
        <v>2895</v>
      </c>
      <c r="P226" s="415" t="s">
        <v>2896</v>
      </c>
      <c r="Q226" s="415" t="s">
        <v>2897</v>
      </c>
      <c r="R226" s="415" t="s">
        <v>2898</v>
      </c>
    </row>
    <row r="227" spans="1:18" ht="15.75" thickBot="1" x14ac:dyDescent="0.3">
      <c r="A227" s="415" t="s">
        <v>2487</v>
      </c>
      <c r="B227" s="416">
        <v>0</v>
      </c>
      <c r="C227" s="415" t="s">
        <v>2439</v>
      </c>
      <c r="D227" s="415" t="s">
        <v>1113</v>
      </c>
      <c r="E227" s="415" t="s">
        <v>2549</v>
      </c>
      <c r="F227" s="415" t="s">
        <v>2488</v>
      </c>
      <c r="G227" s="415" t="s">
        <v>2489</v>
      </c>
      <c r="H227" s="415" t="s">
        <v>2439</v>
      </c>
      <c r="I227" s="415" t="s">
        <v>1490</v>
      </c>
      <c r="J227" s="417">
        <v>302512.34000000003</v>
      </c>
      <c r="K227" s="417">
        <v>302512.34000000003</v>
      </c>
      <c r="L227" s="417">
        <v>302512.34000000003</v>
      </c>
      <c r="M227" s="417">
        <v>302512.34000000003</v>
      </c>
      <c r="N227" s="415" t="s">
        <v>1366</v>
      </c>
      <c r="O227" s="418"/>
      <c r="P227" s="418"/>
      <c r="Q227" s="418"/>
      <c r="R227" s="418"/>
    </row>
    <row r="228" spans="1:18" ht="15.75" thickBot="1" x14ac:dyDescent="0.3">
      <c r="A228" s="415" t="s">
        <v>2517</v>
      </c>
      <c r="B228" s="416">
        <v>0</v>
      </c>
      <c r="C228" s="415" t="s">
        <v>2439</v>
      </c>
      <c r="D228" s="415" t="s">
        <v>1246</v>
      </c>
      <c r="E228" s="415" t="s">
        <v>2563</v>
      </c>
      <c r="F228" s="415" t="s">
        <v>1248</v>
      </c>
      <c r="G228" s="415" t="s">
        <v>1249</v>
      </c>
      <c r="H228" s="415" t="s">
        <v>2443</v>
      </c>
      <c r="I228" s="415" t="s">
        <v>1118</v>
      </c>
      <c r="J228" s="417">
        <v>2512855</v>
      </c>
      <c r="K228" s="417">
        <v>2487726</v>
      </c>
      <c r="L228" s="417">
        <v>2487726</v>
      </c>
      <c r="M228" s="417">
        <v>2487726</v>
      </c>
      <c r="N228" s="415" t="s">
        <v>2667</v>
      </c>
      <c r="O228" s="415" t="s">
        <v>1247</v>
      </c>
      <c r="P228" s="415" t="s">
        <v>2934</v>
      </c>
      <c r="Q228" s="415" t="s">
        <v>2937</v>
      </c>
      <c r="R228" s="415" t="s">
        <v>2938</v>
      </c>
    </row>
    <row r="229" spans="1:18" ht="15.75" thickBot="1" x14ac:dyDescent="0.3">
      <c r="A229" s="415" t="s">
        <v>2629</v>
      </c>
      <c r="B229" s="416">
        <v>0</v>
      </c>
      <c r="C229" s="415" t="s">
        <v>2439</v>
      </c>
      <c r="D229" s="415" t="s">
        <v>1370</v>
      </c>
      <c r="E229" s="415" t="s">
        <v>2550</v>
      </c>
      <c r="F229" s="415" t="s">
        <v>1227</v>
      </c>
      <c r="G229" s="415" t="s">
        <v>1228</v>
      </c>
      <c r="H229" s="415" t="s">
        <v>2439</v>
      </c>
      <c r="I229" s="415" t="s">
        <v>1490</v>
      </c>
      <c r="J229" s="417">
        <v>1004999.94</v>
      </c>
      <c r="K229" s="417">
        <v>1004999.94</v>
      </c>
      <c r="L229" s="417">
        <v>1004999.94</v>
      </c>
      <c r="M229" s="417">
        <v>1004999.94</v>
      </c>
      <c r="N229" s="415" t="s">
        <v>2477</v>
      </c>
      <c r="O229" s="418"/>
      <c r="P229" s="418"/>
      <c r="Q229" s="418"/>
      <c r="R229" s="418"/>
    </row>
    <row r="230" spans="1:18" ht="15.75" thickBot="1" x14ac:dyDescent="0.3">
      <c r="A230" s="415" t="s">
        <v>2565</v>
      </c>
      <c r="B230" s="416">
        <v>0</v>
      </c>
      <c r="C230" s="415" t="s">
        <v>2439</v>
      </c>
      <c r="D230" s="415" t="s">
        <v>1113</v>
      </c>
      <c r="E230" s="415" t="s">
        <v>2549</v>
      </c>
      <c r="F230" s="415" t="s">
        <v>2566</v>
      </c>
      <c r="G230" s="415" t="s">
        <v>2567</v>
      </c>
      <c r="H230" s="415" t="s">
        <v>2439</v>
      </c>
      <c r="I230" s="415" t="s">
        <v>1490</v>
      </c>
      <c r="J230" s="417">
        <v>673382.6</v>
      </c>
      <c r="K230" s="417">
        <v>673382.6</v>
      </c>
      <c r="L230" s="417">
        <v>673382.6</v>
      </c>
      <c r="M230" s="417">
        <v>673382.6</v>
      </c>
      <c r="N230" s="415" t="s">
        <v>2568</v>
      </c>
      <c r="O230" s="418"/>
      <c r="P230" s="418"/>
      <c r="Q230" s="418"/>
      <c r="R230" s="418"/>
    </row>
    <row r="231" spans="1:18" ht="15.75" thickBot="1" x14ac:dyDescent="0.3">
      <c r="A231" s="415" t="s">
        <v>2577</v>
      </c>
      <c r="B231" s="416">
        <v>0</v>
      </c>
      <c r="C231" s="415" t="s">
        <v>2439</v>
      </c>
      <c r="D231" s="415" t="s">
        <v>1197</v>
      </c>
      <c r="E231" s="415" t="s">
        <v>2803</v>
      </c>
      <c r="F231" s="415" t="s">
        <v>1147</v>
      </c>
      <c r="G231" s="415" t="s">
        <v>1148</v>
      </c>
      <c r="H231" s="415" t="s">
        <v>2443</v>
      </c>
      <c r="I231" s="415" t="s">
        <v>1118</v>
      </c>
      <c r="J231" s="417">
        <v>856025.18</v>
      </c>
      <c r="K231" s="417">
        <v>791838.48</v>
      </c>
      <c r="L231" s="417">
        <v>640652.43999999994</v>
      </c>
      <c r="M231" s="417">
        <v>640652.43999999994</v>
      </c>
      <c r="N231" s="415" t="s">
        <v>1203</v>
      </c>
      <c r="O231" s="415" t="s">
        <v>2895</v>
      </c>
      <c r="P231" s="415" t="s">
        <v>2896</v>
      </c>
      <c r="Q231" s="415" t="s">
        <v>2897</v>
      </c>
      <c r="R231" s="415" t="s">
        <v>2898</v>
      </c>
    </row>
    <row r="232" spans="1:18" ht="15.75" thickBot="1" x14ac:dyDescent="0.3">
      <c r="A232" s="415" t="s">
        <v>2520</v>
      </c>
      <c r="B232" s="416">
        <v>0</v>
      </c>
      <c r="C232" s="415" t="s">
        <v>2439</v>
      </c>
      <c r="D232" s="415" t="s">
        <v>2408</v>
      </c>
      <c r="E232" s="415" t="s">
        <v>2564</v>
      </c>
      <c r="F232" s="415" t="s">
        <v>1384</v>
      </c>
      <c r="G232" s="415" t="s">
        <v>1385</v>
      </c>
      <c r="H232" s="415" t="s">
        <v>2439</v>
      </c>
      <c r="I232" s="415" t="s">
        <v>1490</v>
      </c>
      <c r="J232" s="417">
        <v>190780</v>
      </c>
      <c r="K232" s="417">
        <v>190780</v>
      </c>
      <c r="L232" s="417">
        <v>190780</v>
      </c>
      <c r="M232" s="417">
        <v>190780</v>
      </c>
      <c r="N232" s="415" t="s">
        <v>2603</v>
      </c>
      <c r="O232" s="418"/>
      <c r="P232" s="418"/>
      <c r="Q232" s="418"/>
      <c r="R232" s="418"/>
    </row>
    <row r="233" spans="1:18" ht="15.75" thickBot="1" x14ac:dyDescent="0.3">
      <c r="A233" s="415" t="s">
        <v>2578</v>
      </c>
      <c r="B233" s="416">
        <v>0</v>
      </c>
      <c r="C233" s="415" t="s">
        <v>2439</v>
      </c>
      <c r="D233" s="415" t="s">
        <v>2579</v>
      </c>
      <c r="E233" s="415" t="s">
        <v>2580</v>
      </c>
      <c r="F233" s="415" t="s">
        <v>2581</v>
      </c>
      <c r="G233" s="415" t="s">
        <v>2582</v>
      </c>
      <c r="H233" s="415" t="s">
        <v>2439</v>
      </c>
      <c r="I233" s="415" t="s">
        <v>1490</v>
      </c>
      <c r="J233" s="417">
        <v>492842</v>
      </c>
      <c r="K233" s="417">
        <v>492842</v>
      </c>
      <c r="L233" s="417">
        <v>492842</v>
      </c>
      <c r="M233" s="417">
        <v>492842</v>
      </c>
      <c r="N233" s="415" t="s">
        <v>2583</v>
      </c>
      <c r="O233" s="415" t="s">
        <v>2924</v>
      </c>
      <c r="P233" s="415" t="s">
        <v>2925</v>
      </c>
      <c r="Q233" s="415" t="s">
        <v>2926</v>
      </c>
      <c r="R233" s="415" t="s">
        <v>2927</v>
      </c>
    </row>
    <row r="234" spans="1:18" ht="15.75" thickBot="1" x14ac:dyDescent="0.3">
      <c r="A234" s="415" t="s">
        <v>2604</v>
      </c>
      <c r="B234" s="416">
        <v>0</v>
      </c>
      <c r="C234" s="415" t="s">
        <v>2439</v>
      </c>
      <c r="D234" s="415" t="s">
        <v>1113</v>
      </c>
      <c r="E234" s="415" t="s">
        <v>2549</v>
      </c>
      <c r="F234" s="415" t="s">
        <v>2605</v>
      </c>
      <c r="G234" s="415" t="s">
        <v>2606</v>
      </c>
      <c r="H234" s="415" t="s">
        <v>2439</v>
      </c>
      <c r="I234" s="415" t="s">
        <v>1490</v>
      </c>
      <c r="J234" s="417">
        <v>2098254.2400000002</v>
      </c>
      <c r="K234" s="417">
        <v>2098254.2400000002</v>
      </c>
      <c r="L234" s="417">
        <v>2098254.2400000002</v>
      </c>
      <c r="M234" s="417">
        <v>2098254.2400000002</v>
      </c>
      <c r="N234" s="415" t="s">
        <v>1366</v>
      </c>
      <c r="O234" s="418"/>
      <c r="P234" s="418"/>
      <c r="Q234" s="418"/>
      <c r="R234" s="418"/>
    </row>
    <row r="235" spans="1:18" ht="15.75" thickBot="1" x14ac:dyDescent="0.3">
      <c r="A235" s="415" t="s">
        <v>2607</v>
      </c>
      <c r="B235" s="416">
        <v>0</v>
      </c>
      <c r="C235" s="415" t="s">
        <v>2439</v>
      </c>
      <c r="D235" s="415" t="s">
        <v>1246</v>
      </c>
      <c r="E235" s="415" t="s">
        <v>2563</v>
      </c>
      <c r="F235" s="415" t="s">
        <v>1271</v>
      </c>
      <c r="G235" s="415" t="s">
        <v>1272</v>
      </c>
      <c r="H235" s="415" t="s">
        <v>2439</v>
      </c>
      <c r="I235" s="415" t="s">
        <v>1490</v>
      </c>
      <c r="J235" s="417">
        <v>668650</v>
      </c>
      <c r="K235" s="417">
        <v>668650</v>
      </c>
      <c r="L235" s="417">
        <v>668650</v>
      </c>
      <c r="M235" s="417">
        <v>668650</v>
      </c>
      <c r="N235" s="415" t="s">
        <v>2608</v>
      </c>
      <c r="O235" s="418"/>
      <c r="P235" s="418"/>
      <c r="Q235" s="418"/>
      <c r="R235" s="418"/>
    </row>
    <row r="236" spans="1:18" ht="15.75" thickBot="1" x14ac:dyDescent="0.3">
      <c r="A236" s="415" t="s">
        <v>2609</v>
      </c>
      <c r="B236" s="416">
        <v>0</v>
      </c>
      <c r="C236" s="415" t="s">
        <v>2439</v>
      </c>
      <c r="D236" s="415" t="s">
        <v>1246</v>
      </c>
      <c r="E236" s="415" t="s">
        <v>2563</v>
      </c>
      <c r="F236" s="415" t="s">
        <v>2610</v>
      </c>
      <c r="G236" s="415" t="s">
        <v>2611</v>
      </c>
      <c r="H236" s="415" t="s">
        <v>2439</v>
      </c>
      <c r="I236" s="415" t="s">
        <v>1490</v>
      </c>
      <c r="J236" s="417">
        <v>890289.42</v>
      </c>
      <c r="K236" s="417">
        <v>890289.42</v>
      </c>
      <c r="L236" s="417">
        <v>890289.42</v>
      </c>
      <c r="M236" s="417">
        <v>890289.42</v>
      </c>
      <c r="N236" s="415" t="s">
        <v>2612</v>
      </c>
      <c r="O236" s="418"/>
      <c r="P236" s="418"/>
      <c r="Q236" s="418"/>
      <c r="R236" s="418"/>
    </row>
    <row r="237" spans="1:18" ht="15.75" thickBot="1" x14ac:dyDescent="0.3">
      <c r="A237" s="415" t="s">
        <v>2661</v>
      </c>
      <c r="B237" s="416">
        <v>0</v>
      </c>
      <c r="C237" s="415" t="s">
        <v>2439</v>
      </c>
      <c r="D237" s="415" t="s">
        <v>2579</v>
      </c>
      <c r="E237" s="415" t="s">
        <v>2580</v>
      </c>
      <c r="F237" s="415" t="s">
        <v>2662</v>
      </c>
      <c r="G237" s="415" t="s">
        <v>2663</v>
      </c>
      <c r="H237" s="415" t="s">
        <v>2439</v>
      </c>
      <c r="I237" s="415" t="s">
        <v>1490</v>
      </c>
      <c r="J237" s="417">
        <v>344018.75</v>
      </c>
      <c r="K237" s="417">
        <v>344018.75</v>
      </c>
      <c r="L237" s="417">
        <v>344018.75</v>
      </c>
      <c r="M237" s="417">
        <v>344018.75</v>
      </c>
      <c r="N237" s="415" t="s">
        <v>2664</v>
      </c>
      <c r="O237" s="418"/>
      <c r="P237" s="418"/>
      <c r="Q237" s="418"/>
      <c r="R237" s="418"/>
    </row>
    <row r="238" spans="1:18" ht="15.75" thickBot="1" x14ac:dyDescent="0.3">
      <c r="A238" s="415" t="s">
        <v>2668</v>
      </c>
      <c r="B238" s="416">
        <v>0</v>
      </c>
      <c r="C238" s="415" t="s">
        <v>2439</v>
      </c>
      <c r="D238" s="415" t="s">
        <v>2579</v>
      </c>
      <c r="E238" s="415" t="s">
        <v>2580</v>
      </c>
      <c r="F238" s="415" t="s">
        <v>1394</v>
      </c>
      <c r="G238" s="415" t="s">
        <v>1395</v>
      </c>
      <c r="H238" s="415" t="s">
        <v>2439</v>
      </c>
      <c r="I238" s="415" t="s">
        <v>1490</v>
      </c>
      <c r="J238" s="417">
        <v>198086</v>
      </c>
      <c r="K238" s="417">
        <v>198086</v>
      </c>
      <c r="L238" s="417">
        <v>198086</v>
      </c>
      <c r="M238" s="417">
        <v>198086</v>
      </c>
      <c r="N238" s="415" t="s">
        <v>2669</v>
      </c>
      <c r="O238" s="418"/>
      <c r="P238" s="418"/>
      <c r="Q238" s="418"/>
      <c r="R238" s="418"/>
    </row>
    <row r="239" spans="1:18" ht="15.75" thickBot="1" x14ac:dyDescent="0.3">
      <c r="A239" s="415" t="s">
        <v>2718</v>
      </c>
      <c r="B239" s="416">
        <v>0</v>
      </c>
      <c r="C239" s="415" t="s">
        <v>2439</v>
      </c>
      <c r="D239" s="415" t="s">
        <v>1160</v>
      </c>
      <c r="E239" s="415" t="s">
        <v>2560</v>
      </c>
      <c r="F239" s="415" t="s">
        <v>1162</v>
      </c>
      <c r="G239" s="415" t="s">
        <v>1163</v>
      </c>
      <c r="H239" s="415" t="s">
        <v>2443</v>
      </c>
      <c r="I239" s="415" t="s">
        <v>1118</v>
      </c>
      <c r="J239" s="417">
        <v>367084.44</v>
      </c>
      <c r="K239" s="417">
        <v>318601.27</v>
      </c>
      <c r="L239" s="417">
        <v>289550.03000000003</v>
      </c>
      <c r="M239" s="417">
        <v>289550.03000000003</v>
      </c>
      <c r="N239" s="415" t="s">
        <v>1167</v>
      </c>
      <c r="O239" s="415" t="s">
        <v>2895</v>
      </c>
      <c r="P239" s="415" t="s">
        <v>2896</v>
      </c>
      <c r="Q239" s="415" t="s">
        <v>2897</v>
      </c>
      <c r="R239" s="415" t="s">
        <v>2898</v>
      </c>
    </row>
    <row r="240" spans="1:18" ht="15.75" thickBot="1" x14ac:dyDescent="0.3">
      <c r="A240" s="415" t="s">
        <v>2719</v>
      </c>
      <c r="B240" s="416">
        <v>0</v>
      </c>
      <c r="C240" s="415" t="s">
        <v>2439</v>
      </c>
      <c r="D240" s="415" t="s">
        <v>1160</v>
      </c>
      <c r="E240" s="415" t="s">
        <v>2560</v>
      </c>
      <c r="F240" s="415" t="s">
        <v>674</v>
      </c>
      <c r="G240" s="415" t="s">
        <v>1172</v>
      </c>
      <c r="H240" s="415" t="s">
        <v>2443</v>
      </c>
      <c r="I240" s="415" t="s">
        <v>1118</v>
      </c>
      <c r="J240" s="417">
        <v>307677.18</v>
      </c>
      <c r="K240" s="417">
        <v>296793.15999999997</v>
      </c>
      <c r="L240" s="417">
        <v>249940.5</v>
      </c>
      <c r="M240" s="417">
        <v>249940.5</v>
      </c>
      <c r="N240" s="415" t="s">
        <v>1167</v>
      </c>
      <c r="O240" s="415" t="s">
        <v>2895</v>
      </c>
      <c r="P240" s="415" t="s">
        <v>2896</v>
      </c>
      <c r="Q240" s="415" t="s">
        <v>2897</v>
      </c>
      <c r="R240" s="415" t="s">
        <v>2898</v>
      </c>
    </row>
    <row r="241" spans="1:18" ht="15.75" thickBot="1" x14ac:dyDescent="0.3">
      <c r="A241" s="415" t="s">
        <v>2599</v>
      </c>
      <c r="B241" s="416">
        <v>0</v>
      </c>
      <c r="C241" s="415" t="s">
        <v>2439</v>
      </c>
      <c r="D241" s="415" t="s">
        <v>1246</v>
      </c>
      <c r="E241" s="415" t="s">
        <v>2563</v>
      </c>
      <c r="F241" s="415" t="s">
        <v>2600</v>
      </c>
      <c r="G241" s="415" t="s">
        <v>2601</v>
      </c>
      <c r="H241" s="415" t="s">
        <v>2439</v>
      </c>
      <c r="I241" s="415" t="s">
        <v>1490</v>
      </c>
      <c r="J241" s="417">
        <v>116000</v>
      </c>
      <c r="K241" s="417">
        <v>116000</v>
      </c>
      <c r="L241" s="417">
        <v>116000</v>
      </c>
      <c r="M241" s="417">
        <v>116000</v>
      </c>
      <c r="N241" s="415" t="s">
        <v>2670</v>
      </c>
      <c r="O241" s="418"/>
      <c r="P241" s="418"/>
      <c r="Q241" s="418"/>
      <c r="R241" s="418"/>
    </row>
    <row r="242" spans="1:18" ht="15.75" thickBot="1" x14ac:dyDescent="0.3">
      <c r="A242" s="415" t="s">
        <v>2526</v>
      </c>
      <c r="B242" s="416">
        <v>0</v>
      </c>
      <c r="C242" s="415" t="s">
        <v>2439</v>
      </c>
      <c r="D242" s="415" t="s">
        <v>1160</v>
      </c>
      <c r="E242" s="415" t="s">
        <v>2560</v>
      </c>
      <c r="F242" s="415" t="s">
        <v>2004</v>
      </c>
      <c r="G242" s="415" t="s">
        <v>2005</v>
      </c>
      <c r="H242" s="415" t="s">
        <v>2439</v>
      </c>
      <c r="I242" s="415" t="s">
        <v>1490</v>
      </c>
      <c r="J242" s="417">
        <v>111770</v>
      </c>
      <c r="K242" s="417">
        <v>111770</v>
      </c>
      <c r="L242" s="417">
        <v>111770</v>
      </c>
      <c r="M242" s="417">
        <v>111770</v>
      </c>
      <c r="N242" s="415" t="s">
        <v>2569</v>
      </c>
      <c r="O242" s="418"/>
      <c r="P242" s="418"/>
      <c r="Q242" s="418"/>
      <c r="R242" s="418"/>
    </row>
    <row r="243" spans="1:18" ht="15.75" thickBot="1" x14ac:dyDescent="0.3">
      <c r="A243" s="415" t="s">
        <v>2586</v>
      </c>
      <c r="B243" s="416">
        <v>0</v>
      </c>
      <c r="C243" s="415" t="s">
        <v>2439</v>
      </c>
      <c r="D243" s="415" t="s">
        <v>2408</v>
      </c>
      <c r="E243" s="415" t="s">
        <v>2564</v>
      </c>
      <c r="F243" s="415" t="s">
        <v>1271</v>
      </c>
      <c r="G243" s="415" t="s">
        <v>1272</v>
      </c>
      <c r="H243" s="415" t="s">
        <v>2439</v>
      </c>
      <c r="I243" s="415" t="s">
        <v>1490</v>
      </c>
      <c r="J243" s="417">
        <v>89525</v>
      </c>
      <c r="K243" s="417">
        <v>89525</v>
      </c>
      <c r="L243" s="417">
        <v>89525</v>
      </c>
      <c r="M243" s="417">
        <v>89525</v>
      </c>
      <c r="N243" s="415" t="s">
        <v>2587</v>
      </c>
      <c r="O243" s="418"/>
      <c r="P243" s="418"/>
      <c r="Q243" s="418"/>
      <c r="R243" s="418"/>
    </row>
    <row r="244" spans="1:18" ht="15.75" thickBot="1" x14ac:dyDescent="0.3">
      <c r="A244" s="415" t="s">
        <v>2633</v>
      </c>
      <c r="B244" s="416">
        <v>0</v>
      </c>
      <c r="C244" s="415" t="s">
        <v>2439</v>
      </c>
      <c r="D244" s="415" t="s">
        <v>1246</v>
      </c>
      <c r="E244" s="415" t="s">
        <v>2563</v>
      </c>
      <c r="F244" s="415" t="s">
        <v>2634</v>
      </c>
      <c r="G244" s="415" t="s">
        <v>2635</v>
      </c>
      <c r="H244" s="415" t="s">
        <v>2439</v>
      </c>
      <c r="I244" s="415" t="s">
        <v>1490</v>
      </c>
      <c r="J244" s="417">
        <v>79638.48</v>
      </c>
      <c r="K244" s="417">
        <v>79638.48</v>
      </c>
      <c r="L244" s="417">
        <v>79638.48</v>
      </c>
      <c r="M244" s="417">
        <v>79638.48</v>
      </c>
      <c r="N244" s="415" t="s">
        <v>2671</v>
      </c>
      <c r="O244" s="418"/>
      <c r="P244" s="418"/>
      <c r="Q244" s="418"/>
      <c r="R244" s="418"/>
    </row>
    <row r="245" spans="1:18" ht="15.75" thickBot="1" x14ac:dyDescent="0.3">
      <c r="A245" s="415" t="s">
        <v>2693</v>
      </c>
      <c r="B245" s="416">
        <v>0</v>
      </c>
      <c r="C245" s="415" t="s">
        <v>2439</v>
      </c>
      <c r="D245" s="415" t="s">
        <v>1246</v>
      </c>
      <c r="E245" s="415" t="s">
        <v>2563</v>
      </c>
      <c r="F245" s="415" t="s">
        <v>1394</v>
      </c>
      <c r="G245" s="415" t="s">
        <v>1395</v>
      </c>
      <c r="H245" s="415" t="s">
        <v>2439</v>
      </c>
      <c r="I245" s="415" t="s">
        <v>1490</v>
      </c>
      <c r="J245" s="417">
        <v>130635</v>
      </c>
      <c r="K245" s="417">
        <v>130635</v>
      </c>
      <c r="L245" s="417">
        <v>130635</v>
      </c>
      <c r="M245" s="417">
        <v>130635</v>
      </c>
      <c r="N245" s="415" t="s">
        <v>2694</v>
      </c>
      <c r="O245" s="418"/>
      <c r="P245" s="418"/>
      <c r="Q245" s="418"/>
      <c r="R245" s="418"/>
    </row>
    <row r="246" spans="1:18" ht="15.75" thickBot="1" x14ac:dyDescent="0.3">
      <c r="A246" s="415" t="s">
        <v>2730</v>
      </c>
      <c r="B246" s="416">
        <v>0</v>
      </c>
      <c r="C246" s="415" t="s">
        <v>2439</v>
      </c>
      <c r="D246" s="415" t="s">
        <v>2721</v>
      </c>
      <c r="E246" s="415" t="s">
        <v>2722</v>
      </c>
      <c r="F246" s="415" t="s">
        <v>1458</v>
      </c>
      <c r="G246" s="415" t="s">
        <v>1459</v>
      </c>
      <c r="H246" s="415" t="s">
        <v>2443</v>
      </c>
      <c r="I246" s="415" t="s">
        <v>1118</v>
      </c>
      <c r="J246" s="417">
        <v>56216</v>
      </c>
      <c r="K246" s="417">
        <v>54332</v>
      </c>
      <c r="L246" s="417">
        <v>52448</v>
      </c>
      <c r="M246" s="417">
        <v>52448</v>
      </c>
      <c r="N246" s="415" t="s">
        <v>2476</v>
      </c>
      <c r="O246" s="415" t="s">
        <v>2895</v>
      </c>
      <c r="P246" s="415" t="s">
        <v>2896</v>
      </c>
      <c r="Q246" s="418"/>
      <c r="R246" s="418"/>
    </row>
    <row r="247" spans="1:18" ht="15.75" thickBot="1" x14ac:dyDescent="0.3">
      <c r="A247" s="415" t="s">
        <v>2794</v>
      </c>
      <c r="B247" s="416">
        <v>0</v>
      </c>
      <c r="C247" s="415" t="s">
        <v>2439</v>
      </c>
      <c r="D247" s="415" t="s">
        <v>2579</v>
      </c>
      <c r="E247" s="415" t="s">
        <v>2580</v>
      </c>
      <c r="F247" s="415" t="s">
        <v>2581</v>
      </c>
      <c r="G247" s="415" t="s">
        <v>2582</v>
      </c>
      <c r="H247" s="415" t="s">
        <v>2443</v>
      </c>
      <c r="I247" s="415" t="s">
        <v>1118</v>
      </c>
      <c r="J247" s="417">
        <v>445900</v>
      </c>
      <c r="K247" s="417">
        <v>341680</v>
      </c>
      <c r="L247" s="417">
        <v>298970</v>
      </c>
      <c r="M247" s="417">
        <v>298970</v>
      </c>
      <c r="N247" s="415" t="s">
        <v>2795</v>
      </c>
      <c r="O247" s="415" t="s">
        <v>2928</v>
      </c>
      <c r="P247" s="415" t="s">
        <v>2929</v>
      </c>
      <c r="Q247" s="415" t="s">
        <v>2930</v>
      </c>
      <c r="R247" s="415" t="s">
        <v>2931</v>
      </c>
    </row>
    <row r="248" spans="1:18" ht="15.75" thickBot="1" x14ac:dyDescent="0.3">
      <c r="A248" s="415" t="s">
        <v>2796</v>
      </c>
      <c r="B248" s="416">
        <v>0</v>
      </c>
      <c r="C248" s="415" t="s">
        <v>2439</v>
      </c>
      <c r="D248" s="415" t="s">
        <v>1428</v>
      </c>
      <c r="E248" s="415" t="s">
        <v>2561</v>
      </c>
      <c r="F248" s="415" t="s">
        <v>2349</v>
      </c>
      <c r="G248" s="415" t="s">
        <v>2350</v>
      </c>
      <c r="H248" s="415" t="s">
        <v>2443</v>
      </c>
      <c r="I248" s="415" t="s">
        <v>1118</v>
      </c>
      <c r="J248" s="417">
        <v>345140.79</v>
      </c>
      <c r="K248" s="417">
        <v>291520.37</v>
      </c>
      <c r="L248" s="417">
        <v>259806.3</v>
      </c>
      <c r="M248" s="417">
        <v>259806.3</v>
      </c>
      <c r="N248" s="415" t="s">
        <v>2797</v>
      </c>
      <c r="O248" s="415" t="s">
        <v>2909</v>
      </c>
      <c r="P248" s="415" t="s">
        <v>2910</v>
      </c>
      <c r="Q248" s="415" t="s">
        <v>2911</v>
      </c>
      <c r="R248" s="415" t="s">
        <v>2912</v>
      </c>
    </row>
    <row r="249" spans="1:18" ht="15.75" thickBot="1" x14ac:dyDescent="0.3">
      <c r="A249" s="415" t="s">
        <v>2804</v>
      </c>
      <c r="B249" s="416">
        <v>0</v>
      </c>
      <c r="C249" s="415" t="s">
        <v>2439</v>
      </c>
      <c r="D249" s="415" t="s">
        <v>1113</v>
      </c>
      <c r="E249" s="415" t="s">
        <v>2549</v>
      </c>
      <c r="F249" s="415" t="s">
        <v>2004</v>
      </c>
      <c r="G249" s="415" t="s">
        <v>2005</v>
      </c>
      <c r="H249" s="415" t="s">
        <v>2439</v>
      </c>
      <c r="I249" s="415" t="s">
        <v>1490</v>
      </c>
      <c r="J249" s="417">
        <v>778543</v>
      </c>
      <c r="K249" s="417">
        <v>778543</v>
      </c>
      <c r="L249" s="417">
        <v>778543</v>
      </c>
      <c r="M249" s="417">
        <v>778543</v>
      </c>
      <c r="N249" s="415" t="s">
        <v>2805</v>
      </c>
      <c r="O249" s="418"/>
      <c r="P249" s="418"/>
      <c r="Q249" s="418"/>
      <c r="R249" s="418"/>
    </row>
    <row r="250" spans="1:18" ht="15.75" thickBot="1" x14ac:dyDescent="0.3">
      <c r="A250" s="415" t="s">
        <v>2833</v>
      </c>
      <c r="B250" s="416">
        <v>0</v>
      </c>
      <c r="C250" s="415" t="s">
        <v>2439</v>
      </c>
      <c r="D250" s="415" t="s">
        <v>1428</v>
      </c>
      <c r="E250" s="415" t="s">
        <v>2561</v>
      </c>
      <c r="F250" s="415" t="s">
        <v>2834</v>
      </c>
      <c r="G250" s="415" t="s">
        <v>2835</v>
      </c>
      <c r="H250" s="415" t="s">
        <v>2443</v>
      </c>
      <c r="I250" s="415" t="s">
        <v>1118</v>
      </c>
      <c r="J250" s="417">
        <v>1461715</v>
      </c>
      <c r="K250" s="417">
        <v>1380087.04</v>
      </c>
      <c r="L250" s="417">
        <v>1263998.26</v>
      </c>
      <c r="M250" s="417">
        <v>1263998.26</v>
      </c>
      <c r="N250" s="415" t="s">
        <v>2836</v>
      </c>
      <c r="O250" s="415" t="s">
        <v>2911</v>
      </c>
      <c r="P250" s="415" t="s">
        <v>2912</v>
      </c>
      <c r="Q250" s="415" t="s">
        <v>2913</v>
      </c>
      <c r="R250" s="415" t="s">
        <v>2914</v>
      </c>
    </row>
    <row r="251" spans="1:18" ht="15.75" thickBot="1" x14ac:dyDescent="0.3">
      <c r="A251" s="415" t="s">
        <v>2841</v>
      </c>
      <c r="B251" s="416">
        <v>0</v>
      </c>
      <c r="C251" s="415" t="s">
        <v>2439</v>
      </c>
      <c r="D251" s="415" t="s">
        <v>2721</v>
      </c>
      <c r="E251" s="415" t="s">
        <v>2722</v>
      </c>
      <c r="F251" s="415" t="s">
        <v>1284</v>
      </c>
      <c r="G251" s="415" t="s">
        <v>1285</v>
      </c>
      <c r="H251" s="415" t="s">
        <v>2443</v>
      </c>
      <c r="I251" s="415" t="s">
        <v>1118</v>
      </c>
      <c r="J251" s="417">
        <v>66266.460000000006</v>
      </c>
      <c r="K251" s="417">
        <v>58903.15</v>
      </c>
      <c r="L251" s="417">
        <v>7362.94</v>
      </c>
      <c r="M251" s="417">
        <v>7362.94</v>
      </c>
      <c r="N251" s="415" t="s">
        <v>2829</v>
      </c>
      <c r="O251" s="415" t="s">
        <v>2895</v>
      </c>
      <c r="P251" s="415" t="s">
        <v>2896</v>
      </c>
      <c r="Q251" s="418"/>
      <c r="R251" s="418"/>
    </row>
    <row r="252" spans="1:18" ht="15.75" thickBot="1" x14ac:dyDescent="0.3">
      <c r="A252" s="415" t="s">
        <v>2744</v>
      </c>
      <c r="B252" s="416">
        <v>0</v>
      </c>
      <c r="C252" s="415" t="s">
        <v>2439</v>
      </c>
      <c r="D252" s="415" t="s">
        <v>1160</v>
      </c>
      <c r="E252" s="415" t="s">
        <v>2560</v>
      </c>
      <c r="F252" s="415" t="s">
        <v>2745</v>
      </c>
      <c r="G252" s="415" t="s">
        <v>2746</v>
      </c>
      <c r="H252" s="415" t="s">
        <v>2443</v>
      </c>
      <c r="I252" s="415" t="s">
        <v>1118</v>
      </c>
      <c r="J252" s="417">
        <v>71671.64</v>
      </c>
      <c r="K252" s="417">
        <v>64599.28</v>
      </c>
      <c r="L252" s="417">
        <v>62431.24</v>
      </c>
      <c r="M252" s="417">
        <v>62431.24</v>
      </c>
      <c r="N252" s="415" t="s">
        <v>2747</v>
      </c>
      <c r="O252" s="415" t="s">
        <v>2895</v>
      </c>
      <c r="P252" s="415" t="s">
        <v>2896</v>
      </c>
      <c r="Q252" s="415" t="s">
        <v>2897</v>
      </c>
      <c r="R252" s="415" t="s">
        <v>2898</v>
      </c>
    </row>
    <row r="253" spans="1:18" ht="15.75" thickBot="1" x14ac:dyDescent="0.3">
      <c r="A253" s="415" t="s">
        <v>2748</v>
      </c>
      <c r="B253" s="416">
        <v>0</v>
      </c>
      <c r="C253" s="415" t="s">
        <v>2439</v>
      </c>
      <c r="D253" s="415" t="s">
        <v>1160</v>
      </c>
      <c r="E253" s="415" t="s">
        <v>2560</v>
      </c>
      <c r="F253" s="415" t="s">
        <v>2749</v>
      </c>
      <c r="G253" s="415" t="s">
        <v>2750</v>
      </c>
      <c r="H253" s="415" t="s">
        <v>2439</v>
      </c>
      <c r="I253" s="415" t="s">
        <v>1490</v>
      </c>
      <c r="J253" s="417">
        <v>11403</v>
      </c>
      <c r="K253" s="417">
        <v>11403</v>
      </c>
      <c r="L253" s="417">
        <v>11403</v>
      </c>
      <c r="M253" s="417">
        <v>11403</v>
      </c>
      <c r="N253" s="415" t="s">
        <v>2747</v>
      </c>
      <c r="O253" s="418"/>
      <c r="P253" s="418"/>
      <c r="Q253" s="418"/>
      <c r="R253" s="418"/>
    </row>
    <row r="254" spans="1:18" ht="15.75" thickBot="1" x14ac:dyDescent="0.3">
      <c r="A254" s="415" t="s">
        <v>2755</v>
      </c>
      <c r="B254" s="416">
        <v>0</v>
      </c>
      <c r="C254" s="415" t="s">
        <v>2439</v>
      </c>
      <c r="D254" s="415" t="s">
        <v>1113</v>
      </c>
      <c r="E254" s="415" t="s">
        <v>2549</v>
      </c>
      <c r="F254" s="415" t="s">
        <v>1406</v>
      </c>
      <c r="G254" s="415" t="s">
        <v>1407</v>
      </c>
      <c r="H254" s="415" t="s">
        <v>2443</v>
      </c>
      <c r="I254" s="415" t="s">
        <v>1118</v>
      </c>
      <c r="J254" s="417">
        <v>150622.01999999999</v>
      </c>
      <c r="K254" s="417">
        <v>150622.01999999999</v>
      </c>
      <c r="L254" s="417">
        <v>148545.87</v>
      </c>
      <c r="M254" s="417">
        <v>148545.87</v>
      </c>
      <c r="N254" s="415" t="s">
        <v>1366</v>
      </c>
      <c r="O254" s="415" t="s">
        <v>1114</v>
      </c>
      <c r="P254" s="415" t="s">
        <v>2941</v>
      </c>
      <c r="Q254" s="415" t="s">
        <v>2942</v>
      </c>
      <c r="R254" s="415" t="s">
        <v>2943</v>
      </c>
    </row>
    <row r="255" spans="1:18" ht="15.75" thickBot="1" x14ac:dyDescent="0.3">
      <c r="A255" s="415" t="s">
        <v>2756</v>
      </c>
      <c r="B255" s="416">
        <v>0</v>
      </c>
      <c r="C255" s="415" t="s">
        <v>2439</v>
      </c>
      <c r="D255" s="415" t="s">
        <v>2721</v>
      </c>
      <c r="E255" s="415" t="s">
        <v>2722</v>
      </c>
      <c r="F255" s="415" t="s">
        <v>1627</v>
      </c>
      <c r="G255" s="415" t="s">
        <v>1628</v>
      </c>
      <c r="H255" s="415" t="s">
        <v>2443</v>
      </c>
      <c r="I255" s="415" t="s">
        <v>1118</v>
      </c>
      <c r="J255" s="417">
        <v>82863.12</v>
      </c>
      <c r="K255" s="417">
        <v>55257.42</v>
      </c>
      <c r="L255" s="417">
        <v>48649.04</v>
      </c>
      <c r="M255" s="417">
        <v>48649.04</v>
      </c>
      <c r="N255" s="415" t="s">
        <v>2723</v>
      </c>
      <c r="O255" s="415" t="s">
        <v>2895</v>
      </c>
      <c r="P255" s="415" t="s">
        <v>2896</v>
      </c>
      <c r="Q255" s="418"/>
      <c r="R255" s="418"/>
    </row>
    <row r="256" spans="1:18" ht="15.75" thickBot="1" x14ac:dyDescent="0.3">
      <c r="A256" s="415" t="s">
        <v>2766</v>
      </c>
      <c r="B256" s="416">
        <v>0</v>
      </c>
      <c r="C256" s="415" t="s">
        <v>2439</v>
      </c>
      <c r="D256" s="415" t="s">
        <v>1160</v>
      </c>
      <c r="E256" s="415" t="s">
        <v>2560</v>
      </c>
      <c r="F256" s="415" t="s">
        <v>2767</v>
      </c>
      <c r="G256" s="415" t="s">
        <v>2768</v>
      </c>
      <c r="H256" s="415" t="s">
        <v>2443</v>
      </c>
      <c r="I256" s="415" t="s">
        <v>1118</v>
      </c>
      <c r="J256" s="417">
        <v>43359.82</v>
      </c>
      <c r="K256" s="417">
        <v>33114.82</v>
      </c>
      <c r="L256" s="417">
        <v>21873.82</v>
      </c>
      <c r="M256" s="417">
        <v>21873.82</v>
      </c>
      <c r="N256" s="415" t="s">
        <v>1167</v>
      </c>
      <c r="O256" s="415" t="s">
        <v>2895</v>
      </c>
      <c r="P256" s="415" t="s">
        <v>2896</v>
      </c>
      <c r="Q256" s="415" t="s">
        <v>1161</v>
      </c>
      <c r="R256" s="415" t="s">
        <v>2899</v>
      </c>
    </row>
    <row r="257" spans="1:18" ht="15.75" thickBot="1" x14ac:dyDescent="0.3">
      <c r="A257" s="415" t="s">
        <v>2769</v>
      </c>
      <c r="B257" s="416">
        <v>0</v>
      </c>
      <c r="C257" s="415" t="s">
        <v>2439</v>
      </c>
      <c r="D257" s="415" t="s">
        <v>2721</v>
      </c>
      <c r="E257" s="415" t="s">
        <v>2722</v>
      </c>
      <c r="F257" s="415" t="s">
        <v>2770</v>
      </c>
      <c r="G257" s="415" t="s">
        <v>2771</v>
      </c>
      <c r="H257" s="415" t="s">
        <v>2439</v>
      </c>
      <c r="I257" s="415" t="s">
        <v>1490</v>
      </c>
      <c r="J257" s="417">
        <v>85171.68</v>
      </c>
      <c r="K257" s="417">
        <v>85171.68</v>
      </c>
      <c r="L257" s="417">
        <v>85171.68</v>
      </c>
      <c r="M257" s="417">
        <v>85171.68</v>
      </c>
      <c r="N257" s="415" t="s">
        <v>2723</v>
      </c>
      <c r="O257" s="418"/>
      <c r="P257" s="418"/>
      <c r="Q257" s="418"/>
      <c r="R257" s="418"/>
    </row>
    <row r="258" spans="1:18" ht="15.75" thickBot="1" x14ac:dyDescent="0.3">
      <c r="A258" s="415" t="s">
        <v>2790</v>
      </c>
      <c r="B258" s="416">
        <v>0</v>
      </c>
      <c r="C258" s="415" t="s">
        <v>2439</v>
      </c>
      <c r="D258" s="415" t="s">
        <v>1160</v>
      </c>
      <c r="E258" s="415" t="s">
        <v>2560</v>
      </c>
      <c r="F258" s="415" t="s">
        <v>2791</v>
      </c>
      <c r="G258" s="415" t="s">
        <v>2792</v>
      </c>
      <c r="H258" s="415" t="s">
        <v>2443</v>
      </c>
      <c r="I258" s="415" t="s">
        <v>1118</v>
      </c>
      <c r="J258" s="417">
        <v>28800</v>
      </c>
      <c r="K258" s="417">
        <v>14400</v>
      </c>
      <c r="L258" s="417">
        <v>14400</v>
      </c>
      <c r="M258" s="417">
        <v>14400</v>
      </c>
      <c r="N258" s="415" t="s">
        <v>1167</v>
      </c>
      <c r="O258" s="415" t="s">
        <v>2895</v>
      </c>
      <c r="P258" s="415" t="s">
        <v>2896</v>
      </c>
      <c r="Q258" s="415" t="s">
        <v>2897</v>
      </c>
      <c r="R258" s="415" t="s">
        <v>2898</v>
      </c>
    </row>
    <row r="259" spans="1:18" ht="15.75" thickBot="1" x14ac:dyDescent="0.3">
      <c r="A259" s="415" t="s">
        <v>2819</v>
      </c>
      <c r="B259" s="416">
        <v>0</v>
      </c>
      <c r="C259" s="415" t="s">
        <v>2439</v>
      </c>
      <c r="D259" s="415" t="s">
        <v>2721</v>
      </c>
      <c r="E259" s="415" t="s">
        <v>2722</v>
      </c>
      <c r="F259" s="415" t="s">
        <v>1199</v>
      </c>
      <c r="G259" s="415" t="s">
        <v>2602</v>
      </c>
      <c r="H259" s="415" t="s">
        <v>2439</v>
      </c>
      <c r="I259" s="415" t="s">
        <v>1490</v>
      </c>
      <c r="J259" s="417">
        <v>8207.94</v>
      </c>
      <c r="K259" s="417">
        <v>8207.94</v>
      </c>
      <c r="L259" s="417">
        <v>8207.94</v>
      </c>
      <c r="M259" s="417">
        <v>8207.94</v>
      </c>
      <c r="N259" s="415" t="s">
        <v>2723</v>
      </c>
      <c r="O259" s="418"/>
      <c r="P259" s="418"/>
      <c r="Q259" s="418"/>
      <c r="R259" s="418"/>
    </row>
    <row r="260" spans="1:18" ht="15.75" thickBot="1" x14ac:dyDescent="0.3">
      <c r="A260" s="415" t="s">
        <v>2820</v>
      </c>
      <c r="B260" s="416">
        <v>0</v>
      </c>
      <c r="C260" s="415" t="s">
        <v>2439</v>
      </c>
      <c r="D260" s="415" t="s">
        <v>2721</v>
      </c>
      <c r="E260" s="415" t="s">
        <v>2722</v>
      </c>
      <c r="F260" s="415" t="s">
        <v>1199</v>
      </c>
      <c r="G260" s="415" t="s">
        <v>2602</v>
      </c>
      <c r="H260" s="415" t="s">
        <v>2439</v>
      </c>
      <c r="I260" s="415" t="s">
        <v>1490</v>
      </c>
      <c r="J260" s="417">
        <v>9391.7999999999993</v>
      </c>
      <c r="K260" s="417">
        <v>9391.7999999999993</v>
      </c>
      <c r="L260" s="417">
        <v>9391.7999999999993</v>
      </c>
      <c r="M260" s="417">
        <v>9391.7999999999993</v>
      </c>
      <c r="N260" s="415" t="s">
        <v>2723</v>
      </c>
      <c r="O260" s="418"/>
      <c r="P260" s="418"/>
      <c r="Q260" s="418"/>
      <c r="R260" s="418"/>
    </row>
    <row r="261" spans="1:18" ht="15.75" thickBot="1" x14ac:dyDescent="0.3">
      <c r="A261" s="415" t="s">
        <v>2826</v>
      </c>
      <c r="B261" s="416">
        <v>0</v>
      </c>
      <c r="C261" s="415" t="s">
        <v>2439</v>
      </c>
      <c r="D261" s="415" t="s">
        <v>2721</v>
      </c>
      <c r="E261" s="415" t="s">
        <v>2722</v>
      </c>
      <c r="F261" s="415" t="s">
        <v>1187</v>
      </c>
      <c r="G261" s="415" t="s">
        <v>1188</v>
      </c>
      <c r="H261" s="415" t="s">
        <v>2443</v>
      </c>
      <c r="I261" s="415" t="s">
        <v>1118</v>
      </c>
      <c r="J261" s="417">
        <v>46806.63</v>
      </c>
      <c r="K261" s="417">
        <v>44267.3</v>
      </c>
      <c r="L261" s="417">
        <v>44267.3</v>
      </c>
      <c r="M261" s="417">
        <v>44267.3</v>
      </c>
      <c r="N261" s="415" t="s">
        <v>2723</v>
      </c>
      <c r="O261" s="415" t="s">
        <v>2895</v>
      </c>
      <c r="P261" s="415" t="s">
        <v>2896</v>
      </c>
      <c r="Q261" s="418"/>
      <c r="R261" s="418"/>
    </row>
    <row r="262" spans="1:18" ht="15.75" thickBot="1" x14ac:dyDescent="0.3">
      <c r="A262" s="415" t="s">
        <v>2837</v>
      </c>
      <c r="B262" s="416">
        <v>0</v>
      </c>
      <c r="C262" s="415" t="s">
        <v>2439</v>
      </c>
      <c r="D262" s="415" t="s">
        <v>1160</v>
      </c>
      <c r="E262" s="415" t="s">
        <v>2560</v>
      </c>
      <c r="F262" s="415" t="s">
        <v>674</v>
      </c>
      <c r="G262" s="415" t="s">
        <v>1172</v>
      </c>
      <c r="H262" s="415" t="s">
        <v>2443</v>
      </c>
      <c r="I262" s="415" t="s">
        <v>1118</v>
      </c>
      <c r="J262" s="417">
        <v>57000</v>
      </c>
      <c r="K262" s="417">
        <v>52250</v>
      </c>
      <c r="L262" s="417">
        <v>47500</v>
      </c>
      <c r="M262" s="417">
        <v>47500</v>
      </c>
      <c r="N262" s="415" t="s">
        <v>2183</v>
      </c>
      <c r="O262" s="415" t="s">
        <v>2895</v>
      </c>
      <c r="P262" s="415" t="s">
        <v>2896</v>
      </c>
      <c r="Q262" s="415" t="s">
        <v>2897</v>
      </c>
      <c r="R262" s="415" t="s">
        <v>2898</v>
      </c>
    </row>
    <row r="263" spans="1:18" ht="15.75" thickBot="1" x14ac:dyDescent="0.3">
      <c r="A263" s="415" t="s">
        <v>2970</v>
      </c>
      <c r="B263" s="416">
        <v>0</v>
      </c>
      <c r="C263" s="415" t="s">
        <v>2439</v>
      </c>
      <c r="D263" s="415" t="s">
        <v>1113</v>
      </c>
      <c r="E263" s="415" t="s">
        <v>2549</v>
      </c>
      <c r="F263" s="415" t="s">
        <v>2971</v>
      </c>
      <c r="G263" s="415" t="s">
        <v>2972</v>
      </c>
      <c r="H263" s="415" t="s">
        <v>2443</v>
      </c>
      <c r="I263" s="415" t="s">
        <v>1118</v>
      </c>
      <c r="J263" s="417">
        <v>1598803</v>
      </c>
      <c r="K263" s="417">
        <v>0</v>
      </c>
      <c r="L263" s="417">
        <v>0</v>
      </c>
      <c r="M263" s="417">
        <v>0</v>
      </c>
      <c r="N263" s="415" t="s">
        <v>1265</v>
      </c>
      <c r="O263" s="415" t="s">
        <v>2974</v>
      </c>
      <c r="P263" s="415" t="s">
        <v>2975</v>
      </c>
      <c r="Q263" s="415" t="s">
        <v>1114</v>
      </c>
      <c r="R263" s="415" t="s">
        <v>2941</v>
      </c>
    </row>
    <row r="264" spans="1:18" ht="15.75" thickBot="1" x14ac:dyDescent="0.3">
      <c r="A264" s="415" t="s">
        <v>2842</v>
      </c>
      <c r="B264" s="416">
        <v>0</v>
      </c>
      <c r="C264" s="415" t="s">
        <v>2439</v>
      </c>
      <c r="D264" s="415" t="s">
        <v>1113</v>
      </c>
      <c r="E264" s="415" t="s">
        <v>2549</v>
      </c>
      <c r="F264" s="415" t="s">
        <v>2843</v>
      </c>
      <c r="G264" s="415" t="s">
        <v>2844</v>
      </c>
      <c r="H264" s="415" t="s">
        <v>2439</v>
      </c>
      <c r="I264" s="415" t="s">
        <v>1490</v>
      </c>
      <c r="J264" s="417">
        <v>368872</v>
      </c>
      <c r="K264" s="417">
        <v>368872</v>
      </c>
      <c r="L264" s="417">
        <v>168588</v>
      </c>
      <c r="M264" s="417">
        <v>168588</v>
      </c>
      <c r="N264" s="415" t="s">
        <v>2845</v>
      </c>
      <c r="O264" s="415" t="s">
        <v>1114</v>
      </c>
      <c r="P264" s="415" t="s">
        <v>2941</v>
      </c>
      <c r="Q264" s="415" t="s">
        <v>2944</v>
      </c>
      <c r="R264" s="415" t="s">
        <v>2945</v>
      </c>
    </row>
    <row r="265" spans="1:18" ht="15.75" thickBot="1" x14ac:dyDescent="0.3">
      <c r="A265" s="415" t="s">
        <v>2860</v>
      </c>
      <c r="B265" s="416">
        <v>0</v>
      </c>
      <c r="C265" s="415" t="s">
        <v>2439</v>
      </c>
      <c r="D265" s="415" t="s">
        <v>1246</v>
      </c>
      <c r="E265" s="415" t="s">
        <v>2563</v>
      </c>
      <c r="F265" s="415" t="s">
        <v>2861</v>
      </c>
      <c r="G265" s="415" t="s">
        <v>2862</v>
      </c>
      <c r="H265" s="415" t="s">
        <v>2443</v>
      </c>
      <c r="I265" s="415" t="s">
        <v>1118</v>
      </c>
      <c r="J265" s="417">
        <v>1259300</v>
      </c>
      <c r="K265" s="417">
        <v>503720</v>
      </c>
      <c r="L265" s="417">
        <v>503720</v>
      </c>
      <c r="M265" s="417">
        <v>503720</v>
      </c>
      <c r="N265" s="415" t="s">
        <v>2863</v>
      </c>
      <c r="O265" s="415" t="s">
        <v>1247</v>
      </c>
      <c r="P265" s="415" t="s">
        <v>2934</v>
      </c>
      <c r="Q265" s="415" t="s">
        <v>2932</v>
      </c>
      <c r="R265" s="415" t="s">
        <v>2933</v>
      </c>
    </row>
    <row r="266" spans="1:18" ht="15.75" thickBot="1" x14ac:dyDescent="0.3">
      <c r="A266" s="415" t="s">
        <v>2846</v>
      </c>
      <c r="B266" s="416">
        <v>0</v>
      </c>
      <c r="C266" s="415" t="s">
        <v>2439</v>
      </c>
      <c r="D266" s="415" t="s">
        <v>1246</v>
      </c>
      <c r="E266" s="415" t="s">
        <v>2563</v>
      </c>
      <c r="F266" s="415" t="s">
        <v>2847</v>
      </c>
      <c r="G266" s="415" t="s">
        <v>2848</v>
      </c>
      <c r="H266" s="415" t="s">
        <v>2439</v>
      </c>
      <c r="I266" s="415" t="s">
        <v>1490</v>
      </c>
      <c r="J266" s="417">
        <v>271910</v>
      </c>
      <c r="K266" s="417">
        <v>271910</v>
      </c>
      <c r="L266" s="417">
        <v>271910</v>
      </c>
      <c r="M266" s="417">
        <v>271910</v>
      </c>
      <c r="N266" s="415" t="s">
        <v>2849</v>
      </c>
      <c r="O266" s="415" t="s">
        <v>1247</v>
      </c>
      <c r="P266" s="415" t="s">
        <v>2934</v>
      </c>
      <c r="Q266" s="415" t="s">
        <v>2932</v>
      </c>
      <c r="R266" s="415" t="s">
        <v>2933</v>
      </c>
    </row>
    <row r="267" spans="1:18" ht="15.75" thickBot="1" x14ac:dyDescent="0.3">
      <c r="A267" s="415" t="s">
        <v>2857</v>
      </c>
      <c r="B267" s="416">
        <v>0</v>
      </c>
      <c r="C267" s="415" t="s">
        <v>2439</v>
      </c>
      <c r="D267" s="415" t="s">
        <v>1246</v>
      </c>
      <c r="E267" s="415" t="s">
        <v>2563</v>
      </c>
      <c r="F267" s="415" t="s">
        <v>1988</v>
      </c>
      <c r="G267" s="415" t="s">
        <v>1989</v>
      </c>
      <c r="H267" s="415" t="s">
        <v>2443</v>
      </c>
      <c r="I267" s="415" t="s">
        <v>1118</v>
      </c>
      <c r="J267" s="417">
        <v>1588647</v>
      </c>
      <c r="K267" s="417">
        <v>714891</v>
      </c>
      <c r="L267" s="417">
        <v>714891</v>
      </c>
      <c r="M267" s="417">
        <v>714891</v>
      </c>
      <c r="N267" s="415" t="s">
        <v>2858</v>
      </c>
      <c r="O267" s="415" t="s">
        <v>1247</v>
      </c>
      <c r="P267" s="415" t="s">
        <v>2934</v>
      </c>
      <c r="Q267" s="415" t="s">
        <v>2939</v>
      </c>
      <c r="R267" s="415" t="s">
        <v>2940</v>
      </c>
    </row>
    <row r="268" spans="1:18" ht="15.75" thickBot="1" x14ac:dyDescent="0.3">
      <c r="A268" s="415" t="s">
        <v>2850</v>
      </c>
      <c r="B268" s="416">
        <v>0</v>
      </c>
      <c r="C268" s="415" t="s">
        <v>2439</v>
      </c>
      <c r="D268" s="415" t="s">
        <v>2579</v>
      </c>
      <c r="E268" s="415" t="s">
        <v>2580</v>
      </c>
      <c r="F268" s="415" t="s">
        <v>2851</v>
      </c>
      <c r="G268" s="415" t="s">
        <v>2852</v>
      </c>
      <c r="H268" s="415" t="s">
        <v>2443</v>
      </c>
      <c r="I268" s="415" t="s">
        <v>1118</v>
      </c>
      <c r="J268" s="417">
        <v>1844463</v>
      </c>
      <c r="K268" s="417">
        <v>1445926.2</v>
      </c>
      <c r="L268" s="417">
        <v>1445926.2</v>
      </c>
      <c r="M268" s="417">
        <v>1445926.2</v>
      </c>
      <c r="N268" s="415" t="s">
        <v>2853</v>
      </c>
      <c r="O268" s="415" t="s">
        <v>2932</v>
      </c>
      <c r="P268" s="415" t="s">
        <v>2933</v>
      </c>
      <c r="Q268" s="415" t="s">
        <v>2930</v>
      </c>
      <c r="R268" s="415" t="s">
        <v>2931</v>
      </c>
    </row>
    <row r="269" spans="1:18" ht="15.75" thickBot="1" x14ac:dyDescent="0.3">
      <c r="A269" s="415" t="s">
        <v>2855</v>
      </c>
      <c r="B269" s="416">
        <v>0</v>
      </c>
      <c r="C269" s="415" t="s">
        <v>2439</v>
      </c>
      <c r="D269" s="415" t="s">
        <v>2721</v>
      </c>
      <c r="E269" s="415" t="s">
        <v>2722</v>
      </c>
      <c r="F269" s="415" t="s">
        <v>1199</v>
      </c>
      <c r="G269" s="415" t="s">
        <v>2602</v>
      </c>
      <c r="H269" s="415" t="s">
        <v>2443</v>
      </c>
      <c r="I269" s="415" t="s">
        <v>1118</v>
      </c>
      <c r="J269" s="417">
        <v>92014.33</v>
      </c>
      <c r="K269" s="417">
        <v>75898.009999999995</v>
      </c>
      <c r="L269" s="417">
        <v>66624.34</v>
      </c>
      <c r="M269" s="417">
        <v>66624.34</v>
      </c>
      <c r="N269" s="415" t="s">
        <v>2829</v>
      </c>
      <c r="O269" s="415" t="s">
        <v>2895</v>
      </c>
      <c r="P269" s="415" t="s">
        <v>2896</v>
      </c>
      <c r="Q269" s="418"/>
      <c r="R269" s="418"/>
    </row>
    <row r="270" spans="1:18" ht="15.75" thickBot="1" x14ac:dyDescent="0.3">
      <c r="A270" s="415" t="s">
        <v>2864</v>
      </c>
      <c r="B270" s="416">
        <v>0</v>
      </c>
      <c r="C270" s="415" t="s">
        <v>2439</v>
      </c>
      <c r="D270" s="415" t="s">
        <v>2579</v>
      </c>
      <c r="E270" s="415" t="s">
        <v>2580</v>
      </c>
      <c r="F270" s="415" t="s">
        <v>1394</v>
      </c>
      <c r="G270" s="415" t="s">
        <v>1395</v>
      </c>
      <c r="H270" s="415" t="s">
        <v>2439</v>
      </c>
      <c r="I270" s="415" t="s">
        <v>1490</v>
      </c>
      <c r="J270" s="417">
        <v>430818</v>
      </c>
      <c r="K270" s="417">
        <v>430818</v>
      </c>
      <c r="L270" s="417">
        <v>430818</v>
      </c>
      <c r="M270" s="417">
        <v>430818</v>
      </c>
      <c r="N270" s="415" t="s">
        <v>2865</v>
      </c>
      <c r="O270" s="415" t="s">
        <v>2922</v>
      </c>
      <c r="P270" s="415" t="s">
        <v>2923</v>
      </c>
      <c r="Q270" s="415" t="s">
        <v>2932</v>
      </c>
      <c r="R270" s="415" t="s">
        <v>2933</v>
      </c>
    </row>
    <row r="271" spans="1:18" ht="15.75" thickBot="1" x14ac:dyDescent="0.3">
      <c r="A271" s="415" t="s">
        <v>2951</v>
      </c>
      <c r="B271" s="416">
        <v>0</v>
      </c>
      <c r="C271" s="415" t="s">
        <v>2439</v>
      </c>
      <c r="D271" s="415" t="s">
        <v>1246</v>
      </c>
      <c r="E271" s="415" t="s">
        <v>2563</v>
      </c>
      <c r="F271" s="415" t="s">
        <v>2952</v>
      </c>
      <c r="G271" s="415" t="s">
        <v>2953</v>
      </c>
      <c r="H271" s="415" t="s">
        <v>2443</v>
      </c>
      <c r="I271" s="415" t="s">
        <v>1118</v>
      </c>
      <c r="J271" s="417">
        <v>5562455</v>
      </c>
      <c r="K271" s="417">
        <v>553506.5</v>
      </c>
      <c r="L271" s="417">
        <v>0</v>
      </c>
      <c r="M271" s="417">
        <v>0</v>
      </c>
      <c r="N271" s="415" t="s">
        <v>1325</v>
      </c>
      <c r="O271" s="415" t="s">
        <v>1247</v>
      </c>
      <c r="P271" s="415" t="s">
        <v>2934</v>
      </c>
      <c r="Q271" s="415" t="s">
        <v>2954</v>
      </c>
      <c r="R271" s="415" t="s">
        <v>2955</v>
      </c>
    </row>
    <row r="272" spans="1:18" ht="15.75" thickBot="1" x14ac:dyDescent="0.3">
      <c r="A272" s="415" t="s">
        <v>2868</v>
      </c>
      <c r="B272" s="416">
        <v>0</v>
      </c>
      <c r="C272" s="415" t="s">
        <v>2439</v>
      </c>
      <c r="D272" s="415" t="s">
        <v>1113</v>
      </c>
      <c r="E272" s="415" t="s">
        <v>2549</v>
      </c>
      <c r="F272" s="415" t="s">
        <v>2869</v>
      </c>
      <c r="G272" s="415" t="s">
        <v>2870</v>
      </c>
      <c r="H272" s="415" t="s">
        <v>2439</v>
      </c>
      <c r="I272" s="415" t="s">
        <v>1490</v>
      </c>
      <c r="J272" s="417">
        <v>197860.1</v>
      </c>
      <c r="K272" s="417">
        <v>197864.74</v>
      </c>
      <c r="L272" s="417">
        <v>197860.1</v>
      </c>
      <c r="M272" s="417">
        <v>197860.1</v>
      </c>
      <c r="N272" s="415" t="s">
        <v>2871</v>
      </c>
      <c r="O272" s="415" t="s">
        <v>1114</v>
      </c>
      <c r="P272" s="415" t="s">
        <v>2941</v>
      </c>
      <c r="Q272" s="415" t="s">
        <v>2942</v>
      </c>
      <c r="R272" s="415" t="s">
        <v>2943</v>
      </c>
    </row>
    <row r="273" spans="1:18" ht="15.75" thickBot="1" x14ac:dyDescent="0.3">
      <c r="A273" s="415" t="s">
        <v>2874</v>
      </c>
      <c r="B273" s="416">
        <v>0</v>
      </c>
      <c r="C273" s="415" t="s">
        <v>2439</v>
      </c>
      <c r="D273" s="415" t="s">
        <v>2408</v>
      </c>
      <c r="E273" s="415" t="s">
        <v>2564</v>
      </c>
      <c r="F273" s="415" t="s">
        <v>2873</v>
      </c>
      <c r="G273" s="415" t="s">
        <v>2880</v>
      </c>
      <c r="H273" s="415" t="s">
        <v>2443</v>
      </c>
      <c r="I273" s="415" t="s">
        <v>1118</v>
      </c>
      <c r="J273" s="417">
        <v>335820</v>
      </c>
      <c r="K273" s="417">
        <v>302238</v>
      </c>
      <c r="L273" s="417">
        <v>302238</v>
      </c>
      <c r="M273" s="417">
        <v>302238</v>
      </c>
      <c r="N273" s="415" t="s">
        <v>2875</v>
      </c>
      <c r="O273" s="415" t="s">
        <v>2922</v>
      </c>
      <c r="P273" s="415" t="s">
        <v>2923</v>
      </c>
      <c r="Q273" s="418"/>
      <c r="R273" s="418"/>
    </row>
    <row r="274" spans="1:18" ht="15.75" thickBot="1" x14ac:dyDescent="0.3">
      <c r="A274" s="415" t="s">
        <v>2872</v>
      </c>
      <c r="B274" s="416">
        <v>0</v>
      </c>
      <c r="C274" s="415" t="s">
        <v>2439</v>
      </c>
      <c r="D274" s="415" t="s">
        <v>1113</v>
      </c>
      <c r="E274" s="415" t="s">
        <v>2549</v>
      </c>
      <c r="F274" s="415" t="s">
        <v>2873</v>
      </c>
      <c r="G274" s="415" t="s">
        <v>2880</v>
      </c>
      <c r="H274" s="415" t="s">
        <v>2443</v>
      </c>
      <c r="I274" s="415" t="s">
        <v>1118</v>
      </c>
      <c r="J274" s="417">
        <v>1149470</v>
      </c>
      <c r="K274" s="417">
        <v>573370</v>
      </c>
      <c r="L274" s="417">
        <v>551180</v>
      </c>
      <c r="M274" s="417">
        <v>551180</v>
      </c>
      <c r="N274" s="415" t="s">
        <v>2845</v>
      </c>
      <c r="O274" s="415" t="s">
        <v>1114</v>
      </c>
      <c r="P274" s="415" t="s">
        <v>2941</v>
      </c>
      <c r="Q274" s="415" t="s">
        <v>2944</v>
      </c>
      <c r="R274" s="415" t="s">
        <v>2945</v>
      </c>
    </row>
    <row r="275" spans="1:18" ht="15.75" thickBot="1" x14ac:dyDescent="0.3">
      <c r="A275" s="415" t="s">
        <v>2877</v>
      </c>
      <c r="B275" s="416">
        <v>0</v>
      </c>
      <c r="C275" s="415" t="s">
        <v>2439</v>
      </c>
      <c r="D275" s="415" t="s">
        <v>2721</v>
      </c>
      <c r="E275" s="415" t="s">
        <v>2722</v>
      </c>
      <c r="F275" s="415" t="s">
        <v>2878</v>
      </c>
      <c r="G275" s="415" t="s">
        <v>2879</v>
      </c>
      <c r="H275" s="415" t="s">
        <v>2443</v>
      </c>
      <c r="I275" s="415" t="s">
        <v>1118</v>
      </c>
      <c r="J275" s="417">
        <v>44997.32</v>
      </c>
      <c r="K275" s="417">
        <v>39997.32</v>
      </c>
      <c r="L275" s="417">
        <v>39997.32</v>
      </c>
      <c r="M275" s="417">
        <v>39997.32</v>
      </c>
      <c r="N275" s="415" t="s">
        <v>2829</v>
      </c>
      <c r="O275" s="415" t="s">
        <v>2895</v>
      </c>
      <c r="P275" s="415" t="s">
        <v>2896</v>
      </c>
      <c r="Q275" s="418"/>
      <c r="R275" s="418"/>
    </row>
    <row r="276" spans="1:18" ht="15.75" thickBot="1" x14ac:dyDescent="0.3">
      <c r="A276" s="415" t="s">
        <v>2881</v>
      </c>
      <c r="B276" s="416">
        <v>0</v>
      </c>
      <c r="C276" s="415" t="s">
        <v>2439</v>
      </c>
      <c r="D276" s="415" t="s">
        <v>1113</v>
      </c>
      <c r="E276" s="415" t="s">
        <v>2549</v>
      </c>
      <c r="F276" s="415" t="s">
        <v>1227</v>
      </c>
      <c r="G276" s="415" t="s">
        <v>1228</v>
      </c>
      <c r="H276" s="415" t="s">
        <v>2443</v>
      </c>
      <c r="I276" s="415" t="s">
        <v>1118</v>
      </c>
      <c r="J276" s="417">
        <v>280200</v>
      </c>
      <c r="K276" s="417">
        <v>140100</v>
      </c>
      <c r="L276" s="417">
        <v>140100</v>
      </c>
      <c r="M276" s="417">
        <v>140100</v>
      </c>
      <c r="N276" s="415" t="s">
        <v>2882</v>
      </c>
      <c r="O276" s="415" t="s">
        <v>1114</v>
      </c>
      <c r="P276" s="415" t="s">
        <v>2941</v>
      </c>
      <c r="Q276" s="415" t="s">
        <v>2946</v>
      </c>
      <c r="R276" s="415" t="s">
        <v>2947</v>
      </c>
    </row>
    <row r="277" spans="1:18" ht="15.75" thickBot="1" x14ac:dyDescent="0.3">
      <c r="A277" s="415" t="s">
        <v>2883</v>
      </c>
      <c r="B277" s="416">
        <v>0</v>
      </c>
      <c r="C277" s="415" t="s">
        <v>2439</v>
      </c>
      <c r="D277" s="415" t="s">
        <v>1428</v>
      </c>
      <c r="E277" s="415" t="s">
        <v>2561</v>
      </c>
      <c r="F277" s="415" t="s">
        <v>2004</v>
      </c>
      <c r="G277" s="415" t="s">
        <v>2005</v>
      </c>
      <c r="H277" s="415" t="s">
        <v>2443</v>
      </c>
      <c r="I277" s="415" t="s">
        <v>1118</v>
      </c>
      <c r="J277" s="417">
        <v>431623</v>
      </c>
      <c r="K277" s="417">
        <v>52614.84</v>
      </c>
      <c r="L277" s="417">
        <v>52605</v>
      </c>
      <c r="M277" s="417">
        <v>52605</v>
      </c>
      <c r="N277" s="415" t="s">
        <v>2797</v>
      </c>
      <c r="O277" s="415" t="s">
        <v>2909</v>
      </c>
      <c r="P277" s="415" t="s">
        <v>2910</v>
      </c>
      <c r="Q277" s="415" t="s">
        <v>2911</v>
      </c>
      <c r="R277" s="415" t="s">
        <v>2912</v>
      </c>
    </row>
    <row r="278" spans="1:18" ht="15.75" thickBot="1" x14ac:dyDescent="0.3">
      <c r="A278" s="415" t="s">
        <v>2884</v>
      </c>
      <c r="B278" s="416">
        <v>0</v>
      </c>
      <c r="C278" s="415" t="s">
        <v>2439</v>
      </c>
      <c r="D278" s="415" t="s">
        <v>1428</v>
      </c>
      <c r="E278" s="415" t="s">
        <v>2561</v>
      </c>
      <c r="F278" s="415" t="s">
        <v>2004</v>
      </c>
      <c r="G278" s="415" t="s">
        <v>2005</v>
      </c>
      <c r="H278" s="415" t="s">
        <v>2443</v>
      </c>
      <c r="I278" s="415" t="s">
        <v>1118</v>
      </c>
      <c r="J278" s="417">
        <v>281815</v>
      </c>
      <c r="K278" s="417">
        <v>34465.97</v>
      </c>
      <c r="L278" s="417">
        <v>34459</v>
      </c>
      <c r="M278" s="417">
        <v>34459</v>
      </c>
      <c r="N278" s="415" t="s">
        <v>2889</v>
      </c>
      <c r="O278" s="415" t="s">
        <v>2915</v>
      </c>
      <c r="P278" s="415" t="s">
        <v>2916</v>
      </c>
      <c r="Q278" s="415" t="s">
        <v>2911</v>
      </c>
      <c r="R278" s="415" t="s">
        <v>2912</v>
      </c>
    </row>
    <row r="279" spans="1:18" ht="15.75" thickBot="1" x14ac:dyDescent="0.3">
      <c r="A279" s="415" t="s">
        <v>2885</v>
      </c>
      <c r="B279" s="416">
        <v>0</v>
      </c>
      <c r="C279" s="415" t="s">
        <v>2439</v>
      </c>
      <c r="D279" s="415" t="s">
        <v>1113</v>
      </c>
      <c r="E279" s="415" t="s">
        <v>2549</v>
      </c>
      <c r="F279" s="415" t="s">
        <v>2886</v>
      </c>
      <c r="G279" s="415" t="s">
        <v>2887</v>
      </c>
      <c r="H279" s="415" t="s">
        <v>2443</v>
      </c>
      <c r="I279" s="415" t="s">
        <v>1118</v>
      </c>
      <c r="J279" s="417">
        <v>484000</v>
      </c>
      <c r="K279" s="417">
        <v>0</v>
      </c>
      <c r="L279" s="417">
        <v>0</v>
      </c>
      <c r="M279" s="417">
        <v>0</v>
      </c>
      <c r="N279" s="415" t="s">
        <v>2888</v>
      </c>
      <c r="O279" s="415" t="s">
        <v>1114</v>
      </c>
      <c r="P279" s="415" t="s">
        <v>2941</v>
      </c>
      <c r="Q279" s="415" t="s">
        <v>2948</v>
      </c>
      <c r="R279" s="415" t="s">
        <v>2949</v>
      </c>
    </row>
    <row r="280" spans="1:18" ht="15.75" thickBot="1" x14ac:dyDescent="0.3">
      <c r="A280" s="415" t="s">
        <v>2958</v>
      </c>
      <c r="B280" s="416">
        <v>0</v>
      </c>
      <c r="C280" s="415" t="s">
        <v>2439</v>
      </c>
      <c r="D280" s="415" t="s">
        <v>1113</v>
      </c>
      <c r="E280" s="415" t="s">
        <v>2549</v>
      </c>
      <c r="F280" s="415" t="s">
        <v>2959</v>
      </c>
      <c r="G280" s="415" t="s">
        <v>2960</v>
      </c>
      <c r="H280" s="415" t="s">
        <v>2443</v>
      </c>
      <c r="I280" s="415" t="s">
        <v>1118</v>
      </c>
      <c r="J280" s="417">
        <v>314769</v>
      </c>
      <c r="K280" s="417">
        <v>0</v>
      </c>
      <c r="L280" s="417">
        <v>0</v>
      </c>
      <c r="M280" s="417">
        <v>0</v>
      </c>
      <c r="N280" s="415" t="s">
        <v>2961</v>
      </c>
      <c r="O280" s="415" t="s">
        <v>1114</v>
      </c>
      <c r="P280" s="415" t="s">
        <v>2941</v>
      </c>
      <c r="Q280" s="415" t="s">
        <v>2954</v>
      </c>
      <c r="R280" s="415" t="s">
        <v>2955</v>
      </c>
    </row>
    <row r="281" spans="1:18" ht="15.75" thickBot="1" x14ac:dyDescent="0.3">
      <c r="A281" s="415" t="s">
        <v>2962</v>
      </c>
      <c r="B281" s="416">
        <v>0</v>
      </c>
      <c r="C281" s="415" t="s">
        <v>2439</v>
      </c>
      <c r="D281" s="415" t="s">
        <v>2721</v>
      </c>
      <c r="E281" s="415" t="s">
        <v>2722</v>
      </c>
      <c r="F281" s="415" t="s">
        <v>2169</v>
      </c>
      <c r="G281" s="415" t="s">
        <v>2170</v>
      </c>
      <c r="H281" s="415" t="s">
        <v>2443</v>
      </c>
      <c r="I281" s="415" t="s">
        <v>1118</v>
      </c>
      <c r="J281" s="417">
        <v>321000</v>
      </c>
      <c r="K281" s="417">
        <v>7992.9</v>
      </c>
      <c r="L281" s="417">
        <v>0</v>
      </c>
      <c r="M281" s="417">
        <v>0</v>
      </c>
      <c r="N281" s="415" t="s">
        <v>2963</v>
      </c>
      <c r="O281" s="415" t="s">
        <v>2964</v>
      </c>
      <c r="P281" s="415" t="s">
        <v>2965</v>
      </c>
      <c r="Q281" s="415" t="s">
        <v>2909</v>
      </c>
      <c r="R281" s="415" t="s">
        <v>2910</v>
      </c>
    </row>
    <row r="282" spans="1:18" ht="15.75" thickBot="1" x14ac:dyDescent="0.3">
      <c r="A282" s="415" t="s">
        <v>2966</v>
      </c>
      <c r="B282" s="416">
        <v>0</v>
      </c>
      <c r="C282" s="415" t="s">
        <v>2439</v>
      </c>
      <c r="D282" s="415" t="s">
        <v>1428</v>
      </c>
      <c r="E282" s="415" t="s">
        <v>2561</v>
      </c>
      <c r="F282" s="415" t="s">
        <v>2967</v>
      </c>
      <c r="G282" s="415" t="s">
        <v>2968</v>
      </c>
      <c r="H282" s="415" t="s">
        <v>2443</v>
      </c>
      <c r="I282" s="415" t="s">
        <v>1118</v>
      </c>
      <c r="J282" s="417">
        <v>873360</v>
      </c>
      <c r="K282" s="417">
        <v>0</v>
      </c>
      <c r="L282" s="417">
        <v>0</v>
      </c>
      <c r="M282" s="417">
        <v>0</v>
      </c>
      <c r="N282" s="415" t="s">
        <v>2836</v>
      </c>
      <c r="O282" s="415" t="s">
        <v>2973</v>
      </c>
      <c r="P282" s="415" t="s">
        <v>2969</v>
      </c>
      <c r="Q282" s="415" t="s">
        <v>2911</v>
      </c>
      <c r="R282" s="415" t="s">
        <v>2912</v>
      </c>
    </row>
    <row r="283" spans="1:18" ht="15.75" thickBot="1" x14ac:dyDescent="0.3">
      <c r="A283" s="415" t="s">
        <v>2856</v>
      </c>
      <c r="B283" s="416">
        <v>0</v>
      </c>
      <c r="C283" s="415" t="s">
        <v>2439</v>
      </c>
      <c r="D283" s="415" t="s">
        <v>2721</v>
      </c>
      <c r="E283" s="415" t="s">
        <v>2722</v>
      </c>
      <c r="F283" s="415" t="s">
        <v>1351</v>
      </c>
      <c r="G283" s="415" t="s">
        <v>1352</v>
      </c>
      <c r="H283" s="415" t="s">
        <v>2443</v>
      </c>
      <c r="I283" s="415" t="s">
        <v>1118</v>
      </c>
      <c r="J283" s="417">
        <v>30000</v>
      </c>
      <c r="K283" s="417">
        <v>15000</v>
      </c>
      <c r="L283" s="417">
        <v>5000</v>
      </c>
      <c r="M283" s="417">
        <v>5000</v>
      </c>
      <c r="N283" s="415" t="s">
        <v>2829</v>
      </c>
      <c r="O283" s="415" t="s">
        <v>2895</v>
      </c>
      <c r="P283" s="415" t="s">
        <v>2896</v>
      </c>
      <c r="Q283" s="418"/>
      <c r="R283" s="418"/>
    </row>
    <row r="284" spans="1:18" ht="15.75" thickBot="1" x14ac:dyDescent="0.3">
      <c r="A284" s="415" t="s">
        <v>2866</v>
      </c>
      <c r="B284" s="416">
        <v>0</v>
      </c>
      <c r="C284" s="415" t="s">
        <v>2439</v>
      </c>
      <c r="D284" s="415" t="s">
        <v>2721</v>
      </c>
      <c r="E284" s="415" t="s">
        <v>2722</v>
      </c>
      <c r="F284" s="415" t="s">
        <v>1458</v>
      </c>
      <c r="G284" s="415" t="s">
        <v>1459</v>
      </c>
      <c r="H284" s="415" t="s">
        <v>2443</v>
      </c>
      <c r="I284" s="415" t="s">
        <v>1118</v>
      </c>
      <c r="J284" s="417">
        <v>24750</v>
      </c>
      <c r="K284" s="417">
        <v>20626.650000000001</v>
      </c>
      <c r="L284" s="417">
        <v>20625</v>
      </c>
      <c r="M284" s="417">
        <v>20625</v>
      </c>
      <c r="N284" s="415" t="s">
        <v>2829</v>
      </c>
      <c r="O284" s="415" t="s">
        <v>2895</v>
      </c>
      <c r="P284" s="415" t="s">
        <v>2896</v>
      </c>
      <c r="Q284" s="418"/>
      <c r="R284" s="418"/>
    </row>
    <row r="285" spans="1:18" ht="15.75" thickBot="1" x14ac:dyDescent="0.3">
      <c r="A285" s="415" t="s">
        <v>2876</v>
      </c>
      <c r="B285" s="416">
        <v>0</v>
      </c>
      <c r="C285" s="415" t="s">
        <v>2439</v>
      </c>
      <c r="D285" s="415" t="s">
        <v>2721</v>
      </c>
      <c r="E285" s="415" t="s">
        <v>2722</v>
      </c>
      <c r="F285" s="415" t="s">
        <v>1210</v>
      </c>
      <c r="G285" s="415" t="s">
        <v>1211</v>
      </c>
      <c r="H285" s="415" t="s">
        <v>2439</v>
      </c>
      <c r="I285" s="415" t="s">
        <v>1490</v>
      </c>
      <c r="J285" s="417">
        <v>34631</v>
      </c>
      <c r="K285" s="417">
        <v>34631</v>
      </c>
      <c r="L285" s="417">
        <v>34631</v>
      </c>
      <c r="M285" s="417">
        <v>34631</v>
      </c>
      <c r="N285" s="415" t="s">
        <v>2829</v>
      </c>
      <c r="O285" s="415" t="s">
        <v>2895</v>
      </c>
      <c r="P285" s="415" t="s">
        <v>2896</v>
      </c>
      <c r="Q285" s="418"/>
      <c r="R285" s="418"/>
    </row>
    <row r="286" spans="1:18" ht="15.75" thickBot="1" x14ac:dyDescent="0.3">
      <c r="A286" s="415" t="s">
        <v>2950</v>
      </c>
      <c r="B286" s="416">
        <v>0</v>
      </c>
      <c r="C286" s="415" t="s">
        <v>2439</v>
      </c>
      <c r="D286" s="415" t="s">
        <v>1160</v>
      </c>
      <c r="E286" s="415" t="s">
        <v>2560</v>
      </c>
      <c r="F286" s="415" t="s">
        <v>1115</v>
      </c>
      <c r="G286" s="415" t="s">
        <v>1116</v>
      </c>
      <c r="H286" s="415" t="s">
        <v>2443</v>
      </c>
      <c r="I286" s="415" t="s">
        <v>1118</v>
      </c>
      <c r="J286" s="417">
        <v>94378.35</v>
      </c>
      <c r="K286" s="417">
        <v>44430.22</v>
      </c>
      <c r="L286" s="417">
        <v>0</v>
      </c>
      <c r="M286" s="417">
        <v>0</v>
      </c>
      <c r="N286" s="415" t="s">
        <v>1167</v>
      </c>
      <c r="O286" s="415" t="s">
        <v>2895</v>
      </c>
      <c r="P286" s="415" t="s">
        <v>2896</v>
      </c>
      <c r="Q286" s="415" t="s">
        <v>2897</v>
      </c>
      <c r="R286" s="415" t="s">
        <v>2898</v>
      </c>
    </row>
    <row r="287" spans="1:18" ht="15.75" thickBot="1" x14ac:dyDescent="0.3">
      <c r="A287" s="415" t="s">
        <v>2900</v>
      </c>
      <c r="B287" s="416">
        <v>0</v>
      </c>
      <c r="C287" s="415" t="s">
        <v>2439</v>
      </c>
      <c r="D287" s="415" t="s">
        <v>2721</v>
      </c>
      <c r="E287" s="415" t="s">
        <v>2722</v>
      </c>
      <c r="F287" s="415" t="s">
        <v>2901</v>
      </c>
      <c r="G287" s="415" t="s">
        <v>2902</v>
      </c>
      <c r="H287" s="415" t="s">
        <v>2443</v>
      </c>
      <c r="I287" s="415" t="s">
        <v>1118</v>
      </c>
      <c r="J287" s="417">
        <v>40512</v>
      </c>
      <c r="K287" s="417">
        <v>6102.56</v>
      </c>
      <c r="L287" s="417">
        <v>5424.5</v>
      </c>
      <c r="M287" s="417">
        <v>5424.5</v>
      </c>
      <c r="N287" s="415" t="s">
        <v>2723</v>
      </c>
      <c r="O287" s="415" t="s">
        <v>2895</v>
      </c>
      <c r="P287" s="415" t="s">
        <v>2896</v>
      </c>
      <c r="Q287" s="418"/>
      <c r="R287" s="418"/>
    </row>
    <row r="288" spans="1:18" ht="15.75" thickBot="1" x14ac:dyDescent="0.3">
      <c r="A288" s="415" t="s">
        <v>2956</v>
      </c>
      <c r="B288" s="416">
        <v>0</v>
      </c>
      <c r="C288" s="415" t="s">
        <v>2439</v>
      </c>
      <c r="D288" s="415" t="s">
        <v>2721</v>
      </c>
      <c r="E288" s="415" t="s">
        <v>2722</v>
      </c>
      <c r="F288" s="415" t="s">
        <v>2064</v>
      </c>
      <c r="G288" s="415" t="s">
        <v>2894</v>
      </c>
      <c r="H288" s="415" t="s">
        <v>2443</v>
      </c>
      <c r="I288" s="415" t="s">
        <v>1118</v>
      </c>
      <c r="J288" s="417">
        <v>48091.23</v>
      </c>
      <c r="K288" s="417">
        <v>8742.99</v>
      </c>
      <c r="L288" s="417">
        <v>0</v>
      </c>
      <c r="M288" s="417">
        <v>0</v>
      </c>
      <c r="N288" s="415" t="s">
        <v>2723</v>
      </c>
      <c r="O288" s="415" t="s">
        <v>2895</v>
      </c>
      <c r="P288" s="415" t="s">
        <v>2896</v>
      </c>
      <c r="Q288" s="418"/>
      <c r="R288" s="418"/>
    </row>
    <row r="289" spans="1:18" ht="15.75" thickBot="1" x14ac:dyDescent="0.3">
      <c r="A289" s="434" t="s">
        <v>2903</v>
      </c>
      <c r="B289" s="435"/>
      <c r="C289" s="435"/>
      <c r="D289" s="435"/>
      <c r="E289" s="435"/>
      <c r="F289" s="435"/>
      <c r="G289" s="435"/>
      <c r="H289" s="435"/>
      <c r="I289" s="436"/>
      <c r="J289" s="419">
        <v>297352853.60000002</v>
      </c>
      <c r="K289" s="419">
        <v>283104168.29000002</v>
      </c>
      <c r="L289" s="419">
        <v>281467135.73000002</v>
      </c>
      <c r="M289" s="419">
        <v>281467135.73000002</v>
      </c>
      <c r="N289" s="437"/>
      <c r="O289" s="435"/>
      <c r="P289" s="435"/>
      <c r="Q289" s="435"/>
      <c r="R289" s="436"/>
    </row>
    <row r="290" spans="1:18" x14ac:dyDescent="0.25">
      <c r="A290" s="438" t="s">
        <v>2854</v>
      </c>
      <c r="B290" s="429"/>
      <c r="C290" s="429"/>
      <c r="D290" s="429"/>
      <c r="E290" s="429"/>
      <c r="F290" s="429"/>
      <c r="G290" s="429"/>
      <c r="H290" s="429"/>
      <c r="I290" s="429"/>
      <c r="J290" s="429"/>
      <c r="K290" s="429"/>
      <c r="L290" s="429"/>
      <c r="M290" s="429"/>
      <c r="N290" s="429"/>
      <c r="O290" s="429"/>
      <c r="P290" s="429"/>
      <c r="Q290" s="429"/>
      <c r="R290" s="429"/>
    </row>
    <row r="291" spans="1:18" x14ac:dyDescent="0.25">
      <c r="A291" s="438" t="s">
        <v>2904</v>
      </c>
      <c r="B291" s="429"/>
      <c r="C291" s="429"/>
      <c r="D291" s="429"/>
      <c r="E291" s="429"/>
      <c r="F291" s="429"/>
      <c r="G291" s="429"/>
      <c r="H291" s="429"/>
      <c r="I291" s="429"/>
      <c r="J291" s="429"/>
      <c r="K291" s="429"/>
      <c r="L291" s="429"/>
      <c r="M291" s="429"/>
      <c r="N291" s="429"/>
      <c r="O291" s="429"/>
      <c r="P291" s="429"/>
      <c r="Q291" s="429"/>
      <c r="R291" s="429"/>
    </row>
    <row r="292" spans="1:18" ht="12.75" customHeight="1" x14ac:dyDescent="0.25">
      <c r="A292" s="429"/>
      <c r="B292" s="429"/>
      <c r="C292" s="429"/>
      <c r="D292" s="429"/>
      <c r="E292" s="429"/>
      <c r="F292" s="429"/>
      <c r="G292" s="429"/>
      <c r="H292" s="429"/>
      <c r="I292" s="429"/>
      <c r="J292" s="429"/>
      <c r="K292" s="429"/>
      <c r="L292" s="429"/>
      <c r="M292" s="429"/>
      <c r="N292" s="429"/>
      <c r="O292" s="429"/>
      <c r="P292" s="429"/>
      <c r="Q292" s="429"/>
      <c r="R292" s="429"/>
    </row>
    <row r="293" spans="1:18" x14ac:dyDescent="0.25">
      <c r="A293" s="428" t="s">
        <v>2976</v>
      </c>
      <c r="B293" s="429"/>
      <c r="C293" s="429"/>
      <c r="D293" s="429"/>
      <c r="E293" s="429"/>
      <c r="F293" s="429"/>
      <c r="G293" s="429"/>
      <c r="H293" s="429"/>
      <c r="I293" s="429"/>
      <c r="J293" s="430" t="s">
        <v>2572</v>
      </c>
      <c r="K293" s="429"/>
      <c r="L293" s="429"/>
      <c r="M293" s="429"/>
      <c r="N293" s="429"/>
      <c r="O293" s="429"/>
      <c r="P293" s="429"/>
      <c r="Q293" s="429"/>
      <c r="R293" s="429"/>
    </row>
    <row r="294" spans="1:18" ht="12.75" customHeight="1" x14ac:dyDescent="0.25"/>
    <row r="295" spans="1:18" ht="12.75" customHeight="1" x14ac:dyDescent="0.25"/>
    <row r="296" spans="1:18" ht="12.75" customHeight="1" x14ac:dyDescent="0.25"/>
    <row r="297" spans="1:18" ht="12.75" customHeight="1" x14ac:dyDescent="0.25"/>
    <row r="298" spans="1:18" ht="12.75" customHeight="1" x14ac:dyDescent="0.25"/>
    <row r="299" spans="1:18" ht="12.75" customHeight="1" x14ac:dyDescent="0.25"/>
    <row r="300" spans="1:18" ht="12.75" customHeight="1" x14ac:dyDescent="0.25"/>
    <row r="301" spans="1:18" ht="12.75" customHeight="1" x14ac:dyDescent="0.25"/>
    <row r="302" spans="1:18" ht="12.75" customHeight="1" x14ac:dyDescent="0.25"/>
    <row r="303" spans="1:18" ht="12.75" customHeight="1" x14ac:dyDescent="0.25"/>
    <row r="304" spans="1:18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</sheetData>
  <sortState ref="A5:N245">
    <sortCondition ref="I5:I245"/>
    <sortCondition ref="G5:G245"/>
  </sortState>
  <mergeCells count="13">
    <mergeCell ref="A293:I293"/>
    <mergeCell ref="J293:R293"/>
    <mergeCell ref="A1:R1"/>
    <mergeCell ref="A2:R2"/>
    <mergeCell ref="A3:F3"/>
    <mergeCell ref="G3:L3"/>
    <mergeCell ref="M3:R3"/>
    <mergeCell ref="A289:I289"/>
    <mergeCell ref="N289:R289"/>
    <mergeCell ref="A290:R290"/>
    <mergeCell ref="A292:I292"/>
    <mergeCell ref="J292:R292"/>
    <mergeCell ref="A291:R29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" workbookViewId="0">
      <selection activeCell="C16" sqref="C16"/>
    </sheetView>
  </sheetViews>
  <sheetFormatPr defaultRowHeight="15" x14ac:dyDescent="0.25"/>
  <cols>
    <col min="1" max="1" width="30.140625" customWidth="1"/>
    <col min="2" max="2" width="14.42578125" style="404" customWidth="1"/>
    <col min="3" max="3" width="27.140625" customWidth="1"/>
    <col min="5" max="5" width="35.7109375" customWidth="1"/>
  </cols>
  <sheetData>
    <row r="1" spans="1:6" ht="31.5" x14ac:dyDescent="0.5">
      <c r="A1" s="1" t="s">
        <v>2920</v>
      </c>
      <c r="C1" s="404"/>
      <c r="D1" s="404"/>
      <c r="E1" s="404"/>
      <c r="F1" s="404"/>
    </row>
    <row r="2" spans="1:6" s="404" customFormat="1" x14ac:dyDescent="0.25"/>
    <row r="3" spans="1:6" x14ac:dyDescent="0.25">
      <c r="A3" s="389" t="s">
        <v>2918</v>
      </c>
      <c r="C3" s="389" t="s">
        <v>2919</v>
      </c>
      <c r="D3" s="404"/>
      <c r="E3" s="389" t="s">
        <v>2921</v>
      </c>
      <c r="F3" s="404"/>
    </row>
    <row r="4" spans="1:6" ht="18.75" x14ac:dyDescent="0.25">
      <c r="A4" s="404" t="s">
        <v>2359</v>
      </c>
      <c r="C4" s="404"/>
      <c r="D4" s="404"/>
      <c r="E4" s="332" t="s">
        <v>1131</v>
      </c>
      <c r="F4" s="404"/>
    </row>
    <row r="5" spans="1:6" ht="18.75" x14ac:dyDescent="0.25">
      <c r="A5" s="404" t="s">
        <v>2359</v>
      </c>
      <c r="C5" s="404" t="s">
        <v>2359</v>
      </c>
      <c r="D5" s="404"/>
      <c r="E5" s="332" t="s">
        <v>1131</v>
      </c>
      <c r="F5" s="404"/>
    </row>
    <row r="6" spans="1:6" ht="18.75" x14ac:dyDescent="0.25">
      <c r="A6" s="404" t="s">
        <v>2910</v>
      </c>
      <c r="C6" s="404" t="s">
        <v>2912</v>
      </c>
      <c r="D6" s="404"/>
      <c r="E6" s="332" t="s">
        <v>1131</v>
      </c>
      <c r="F6" s="404"/>
    </row>
    <row r="7" spans="1:6" ht="18.75" x14ac:dyDescent="0.25">
      <c r="A7" s="404" t="s">
        <v>2916</v>
      </c>
      <c r="C7" s="404" t="s">
        <v>2898</v>
      </c>
      <c r="D7" s="404"/>
      <c r="E7" s="332" t="s">
        <v>1131</v>
      </c>
      <c r="F7" s="404"/>
    </row>
    <row r="8" spans="1:6" x14ac:dyDescent="0.25">
      <c r="A8" s="404" t="s">
        <v>2896</v>
      </c>
      <c r="C8" s="404" t="s">
        <v>2899</v>
      </c>
      <c r="D8" s="404"/>
      <c r="E8" s="3" t="s">
        <v>1131</v>
      </c>
      <c r="F8" s="404"/>
    </row>
    <row r="9" spans="1:6" x14ac:dyDescent="0.25">
      <c r="A9" t="s">
        <v>2912</v>
      </c>
      <c r="C9" t="s">
        <v>2914</v>
      </c>
      <c r="D9" s="404"/>
      <c r="E9" s="3"/>
      <c r="F9" s="404"/>
    </row>
    <row r="10" spans="1:6" x14ac:dyDescent="0.25">
      <c r="A10" s="421" t="s">
        <v>2923</v>
      </c>
      <c r="C10" t="s">
        <v>2927</v>
      </c>
      <c r="D10" s="404"/>
      <c r="E10" s="3" t="s">
        <v>1131</v>
      </c>
      <c r="F10" s="404"/>
    </row>
    <row r="11" spans="1:6" x14ac:dyDescent="0.25">
      <c r="A11" t="s">
        <v>2933</v>
      </c>
      <c r="C11" t="s">
        <v>2910</v>
      </c>
      <c r="D11" s="404"/>
      <c r="F11" s="404"/>
    </row>
    <row r="12" spans="1:6" x14ac:dyDescent="0.25">
      <c r="A12" t="s">
        <v>2925</v>
      </c>
      <c r="C12" t="s">
        <v>2936</v>
      </c>
      <c r="D12" s="404"/>
      <c r="F12" s="404"/>
    </row>
    <row r="13" spans="1:6" x14ac:dyDescent="0.25">
      <c r="A13" s="420" t="s">
        <v>2929</v>
      </c>
      <c r="C13" t="s">
        <v>2938</v>
      </c>
      <c r="D13" s="404"/>
      <c r="F13" s="404"/>
    </row>
    <row r="14" spans="1:6" x14ac:dyDescent="0.25">
      <c r="A14" t="s">
        <v>2934</v>
      </c>
      <c r="C14" t="s">
        <v>2933</v>
      </c>
      <c r="D14" s="404"/>
      <c r="F14" s="404"/>
    </row>
    <row r="15" spans="1:6" x14ac:dyDescent="0.25">
      <c r="A15" t="s">
        <v>2941</v>
      </c>
      <c r="C15" t="s">
        <v>2940</v>
      </c>
      <c r="D15" s="404"/>
      <c r="F15" s="404"/>
    </row>
    <row r="16" spans="1:6" x14ac:dyDescent="0.25">
      <c r="A16" t="s">
        <v>2965</v>
      </c>
      <c r="C16" t="s">
        <v>2943</v>
      </c>
    </row>
    <row r="17" spans="1:3" x14ac:dyDescent="0.25">
      <c r="A17" s="421" t="s">
        <v>2969</v>
      </c>
      <c r="C17" t="s">
        <v>2945</v>
      </c>
    </row>
    <row r="18" spans="1:3" x14ac:dyDescent="0.25">
      <c r="C18" t="s">
        <v>2949</v>
      </c>
    </row>
    <row r="19" spans="1:3" x14ac:dyDescent="0.25">
      <c r="C19" t="s">
        <v>2947</v>
      </c>
    </row>
    <row r="20" spans="1:3" x14ac:dyDescent="0.25">
      <c r="C20" t="s">
        <v>2931</v>
      </c>
    </row>
    <row r="49" spans="2:2" ht="18.75" x14ac:dyDescent="0.25">
      <c r="B49" s="403"/>
    </row>
  </sheetData>
  <hyperlinks>
    <hyperlink ref="A10" r:id="rId1"/>
    <hyperlink ref="A17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22</vt:i4>
      </vt:variant>
    </vt:vector>
  </HeadingPairs>
  <TitlesOfParts>
    <vt:vector size="40" baseType="lpstr">
      <vt:lpstr>FY09</vt:lpstr>
      <vt:lpstr>FY10</vt:lpstr>
      <vt:lpstr>FY 11</vt:lpstr>
      <vt:lpstr>FY12</vt:lpstr>
      <vt:lpstr>FY13</vt:lpstr>
      <vt:lpstr>FY14</vt:lpstr>
      <vt:lpstr>Fy15</vt:lpstr>
      <vt:lpstr>FY16</vt:lpstr>
      <vt:lpstr>FY17</vt:lpstr>
      <vt:lpstr>FY18</vt:lpstr>
      <vt:lpstr>FY19</vt:lpstr>
      <vt:lpstr>FY20</vt:lpstr>
      <vt:lpstr>Other POs to Watch</vt:lpstr>
      <vt:lpstr>SubK_PO_Status</vt:lpstr>
      <vt:lpstr>CP Upload</vt:lpstr>
      <vt:lpstr>Sheet1</vt:lpstr>
      <vt:lpstr>CER_SubK_PO_Status</vt:lpstr>
      <vt:lpstr>e-Mail</vt:lpstr>
      <vt:lpstr>'FY 11'!Print_Area</vt:lpstr>
      <vt:lpstr>'FY10'!Print_Area</vt:lpstr>
      <vt:lpstr>'FY12'!Print_Area</vt:lpstr>
      <vt:lpstr>'FY13'!Print_Area</vt:lpstr>
      <vt:lpstr>'FY14'!Print_Area</vt:lpstr>
      <vt:lpstr>'Fy15'!Print_Area</vt:lpstr>
      <vt:lpstr>'FY16'!Print_Area</vt:lpstr>
      <vt:lpstr>'FY17'!Print_Area</vt:lpstr>
      <vt:lpstr>'FY18'!Print_Area</vt:lpstr>
      <vt:lpstr>'FY19'!Print_Area</vt:lpstr>
      <vt:lpstr>'FY20'!Print_Area</vt:lpstr>
      <vt:lpstr>'FY 11'!Print_Titles</vt:lpstr>
      <vt:lpstr>'FY10'!Print_Titles</vt:lpstr>
      <vt:lpstr>'FY12'!Print_Titles</vt:lpstr>
      <vt:lpstr>'FY13'!Print_Titles</vt:lpstr>
      <vt:lpstr>'FY14'!Print_Titles</vt:lpstr>
      <vt:lpstr>'Fy15'!Print_Titles</vt:lpstr>
      <vt:lpstr>'FY16'!Print_Titles</vt:lpstr>
      <vt:lpstr>'FY17'!Print_Titles</vt:lpstr>
      <vt:lpstr>'FY18'!Print_Titles</vt:lpstr>
      <vt:lpstr>'FY19'!Print_Titles</vt:lpstr>
      <vt:lpstr>'FY20'!Print_Titles</vt:lpstr>
    </vt:vector>
  </TitlesOfParts>
  <Company>Jefferson Science Associates,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mprior</dc:creator>
  <cp:lastModifiedBy>Connie Adams</cp:lastModifiedBy>
  <cp:lastPrinted>2019-01-17T14:30:24Z</cp:lastPrinted>
  <dcterms:created xsi:type="dcterms:W3CDTF">2008-09-04T13:10:32Z</dcterms:created>
  <dcterms:modified xsi:type="dcterms:W3CDTF">2020-09-15T19:34:24Z</dcterms:modified>
</cp:coreProperties>
</file>