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  <sheet name="Sheet2" sheetId="2" r:id="rId2"/>
  </sheets>
  <externalReferences>
    <externalReference r:id="rId3"/>
  </externalReferences>
  <definedNames>
    <definedName name="_xlnm._FilterDatabase" localSheetId="0" hidden="1">'FY21'!$A$3:$AK$60</definedName>
    <definedName name="_xlnm.Print_Area" localSheetId="0">'FY21'!$A$1:$W$60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M12" i="1"/>
  <c r="L12" i="1"/>
  <c r="K12" i="1"/>
  <c r="A60" i="1" l="1"/>
</calcChain>
</file>

<file path=xl/sharedStrings.xml><?xml version="1.0" encoding="utf-8"?>
<sst xmlns="http://schemas.openxmlformats.org/spreadsheetml/2006/main" count="843" uniqueCount="299">
  <si>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</si>
  <si>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</si>
  <si>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</si>
  <si>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</si>
  <si>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</si>
  <si>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</si>
  <si>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</si>
  <si>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</si>
  <si>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</si>
  <si>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</si>
  <si>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</si>
  <si>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</si>
  <si>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</si>
  <si>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</si>
  <si>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</si>
  <si>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</si>
  <si>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Abbrevs</t>
  </si>
  <si>
    <t>18-C0415</t>
  </si>
  <si>
    <t>NO ACCR SEPT
(Notes)</t>
  </si>
  <si>
    <t>NO ACCR OCT</t>
  </si>
  <si>
    <t>NO ACCR NOV</t>
  </si>
  <si>
    <t>INV DEC</t>
  </si>
  <si>
    <t>NO ACCR JAN</t>
  </si>
  <si>
    <t>NO ACCR FEB</t>
  </si>
  <si>
    <t>NO ACCR MAR</t>
  </si>
  <si>
    <t>NO ACCR APR</t>
  </si>
  <si>
    <t>NO ACCR MAY</t>
  </si>
  <si>
    <t>NO ACCR JUN</t>
  </si>
  <si>
    <t>NO ACCR JUL</t>
  </si>
  <si>
    <t>NO ACCR AUG</t>
  </si>
  <si>
    <t>ACCR SEPT
INV SEPT</t>
  </si>
  <si>
    <t>ACCR DEC</t>
  </si>
  <si>
    <t>INV DEC
NO ACCR JAN</t>
  </si>
  <si>
    <t>NO ACCR DEC</t>
  </si>
  <si>
    <t>20-C0007</t>
  </si>
  <si>
    <t>ACCR FEB</t>
  </si>
  <si>
    <t>INV FEB
NO ACCR MAR</t>
  </si>
  <si>
    <t>20-C1174</t>
  </si>
  <si>
    <t>ACCR NOV</t>
  </si>
  <si>
    <t>INV JAN</t>
  </si>
  <si>
    <t>ACCR FEB
INV FEB</t>
  </si>
  <si>
    <t>20-C0733</t>
  </si>
  <si>
    <t>NEW</t>
  </si>
  <si>
    <t>ACCR MAY</t>
  </si>
  <si>
    <t>ACCR JUN</t>
  </si>
  <si>
    <t>INV JUN
ACCR JUL</t>
  </si>
  <si>
    <t>ACCR NOV
INV NOV</t>
  </si>
  <si>
    <t>INV FEB</t>
  </si>
  <si>
    <t>21-C0006</t>
  </si>
  <si>
    <t>ACCR JAN</t>
  </si>
  <si>
    <t>19C0197010</t>
  </si>
  <si>
    <t>INV NOV
ACCR DEC
INV DEC</t>
  </si>
  <si>
    <t>INV JAN
ACCR FEB</t>
  </si>
  <si>
    <t>17-C1149</t>
  </si>
  <si>
    <t>COLLEGE OF WILLIAM &amp; MARY            17-C1149</t>
  </si>
  <si>
    <t>JAMI ANTHONY         EXT 7060                 janthony@jlab.org</t>
  </si>
  <si>
    <t>TANYA STEWART                   EXT 6049                        fraites@jlab.org</t>
  </si>
  <si>
    <t>ACCR SEPT
INV SEPT
INV AUG</t>
  </si>
  <si>
    <t>ACCR OCT</t>
  </si>
  <si>
    <t>ACCR APR</t>
  </si>
  <si>
    <t>INV APR
ACCR MAY</t>
  </si>
  <si>
    <t>INV MAY, INV JUN
ACCR JUL</t>
  </si>
  <si>
    <t>ACCR AUG</t>
  </si>
  <si>
    <t>INV AUG
ACCR SEPT</t>
  </si>
  <si>
    <t>INV SEPT
ACCR OCT</t>
  </si>
  <si>
    <t>ACCR NOV
INV OCT</t>
  </si>
  <si>
    <t>ACCR MAR</t>
  </si>
  <si>
    <t>ACCR JUL</t>
  </si>
  <si>
    <t>INV DEC
ACCR JAN</t>
  </si>
  <si>
    <t>18-C0507</t>
  </si>
  <si>
    <t>INV FEB
ACCR MAR</t>
  </si>
  <si>
    <t>INV MAY
ACCR JUN</t>
  </si>
  <si>
    <t>ACCR SEPT</t>
  </si>
  <si>
    <t>INV NOV
ACCR DEC</t>
  </si>
  <si>
    <t>21-C0638</t>
  </si>
  <si>
    <t>20-C0336</t>
  </si>
  <si>
    <t>INV NOV</t>
  </si>
  <si>
    <t>20-D1082A</t>
  </si>
  <si>
    <t>21-D0319</t>
  </si>
  <si>
    <t>19-C0747</t>
  </si>
  <si>
    <t>INV APR</t>
  </si>
  <si>
    <t>20-D1427</t>
  </si>
  <si>
    <t>19-D0461</t>
  </si>
  <si>
    <t>18-C0268</t>
  </si>
  <si>
    <t>INV SEPT (2)
ACCR OCT</t>
  </si>
  <si>
    <t>INV DEC
INV JAN</t>
  </si>
  <si>
    <t>ACCR MAR
INV MAR</t>
  </si>
  <si>
    <t>INV APR
INV MAY</t>
  </si>
  <si>
    <t>ACCR JUN
INV JUN</t>
  </si>
  <si>
    <t>INV JUL</t>
  </si>
  <si>
    <t xml:space="preserve">INV SEPT
INV OCT
</t>
  </si>
  <si>
    <t>ACCR DEC
INV DEC</t>
  </si>
  <si>
    <t>INV DEC
ACCR JAN
INV JAN</t>
  </si>
  <si>
    <t>INV DEC
ACCR FEB</t>
  </si>
  <si>
    <t>ACCR AUG
INV AUG</t>
  </si>
  <si>
    <t>21-D0008</t>
  </si>
  <si>
    <t>19-D0253</t>
  </si>
  <si>
    <t>INV JUL
ACCR SEPT (3)</t>
  </si>
  <si>
    <t>INV OCT
INV NOV
ACCR NOV</t>
  </si>
  <si>
    <t>INV FEB (2)
ACCR MAR</t>
  </si>
  <si>
    <t>ACCR JUN
INV MAY</t>
  </si>
  <si>
    <t>20-C0031</t>
  </si>
  <si>
    <t>GEORGE WASHINGTON UNIV           14C0252400</t>
  </si>
  <si>
    <t>JESSIE TENBUSCH         EXT 7061                  jessie@jlab.org</t>
  </si>
  <si>
    <t>18-C1361</t>
  </si>
  <si>
    <t>HAMPTON UNIVERSITY                       17-C1197</t>
  </si>
  <si>
    <t>ACCR MAY
INV APR</t>
  </si>
  <si>
    <t>ACCR JUL
INV JUL</t>
  </si>
  <si>
    <t>17-C1197</t>
  </si>
  <si>
    <t>20-C1142</t>
  </si>
  <si>
    <t>INV OCT
ACCR NOV</t>
  </si>
  <si>
    <t>19-C0904</t>
  </si>
  <si>
    <t xml:space="preserve"> </t>
  </si>
  <si>
    <t>NO ACCR NOV
INV NOV</t>
  </si>
  <si>
    <t>INV FEB
ACCR MAR
INV MAR</t>
  </si>
  <si>
    <t>20-C0029</t>
  </si>
  <si>
    <t xml:space="preserve">INV DEC </t>
  </si>
  <si>
    <t>21-C0253</t>
  </si>
  <si>
    <t>21-D0284</t>
  </si>
  <si>
    <t>21-C0007</t>
  </si>
  <si>
    <t>ACCR APR
INV APR</t>
  </si>
  <si>
    <t>21-D0142</t>
  </si>
  <si>
    <t>INV MAR</t>
  </si>
  <si>
    <t>19-D0382</t>
  </si>
  <si>
    <t>ACCR OCT
INV SEPT</t>
  </si>
  <si>
    <t>19-C1456</t>
  </si>
  <si>
    <t>21-D0688</t>
  </si>
  <si>
    <t>17-C1093</t>
  </si>
  <si>
    <t>ODU                                                            17-C1093</t>
  </si>
  <si>
    <t>INV NOV
INV DEC
ACCR JAN</t>
  </si>
  <si>
    <t>INV JAN
INV MAR
ACCR MAR</t>
  </si>
  <si>
    <t>INV MAY (2)
ACCR JUN</t>
  </si>
  <si>
    <t>ACCR AUG
INV JUL</t>
  </si>
  <si>
    <t>INV NOV
ACCR JAN</t>
  </si>
  <si>
    <t>INV JAN
iNV FEB
ACCR MAR</t>
  </si>
  <si>
    <t>20-D0972</t>
  </si>
  <si>
    <t>INV JUL
ACCR SEPT
INV SEPT</t>
  </si>
  <si>
    <t>17-C1150</t>
  </si>
  <si>
    <t>ODU                                                        17-C1150</t>
  </si>
  <si>
    <t>INV Aug-Sep
ACCR OCT</t>
  </si>
  <si>
    <t>INV MAR
ACCR MAR</t>
  </si>
  <si>
    <t>ACCR MAY
INV MAY</t>
  </si>
  <si>
    <t>INV JAN
ACCR MAR
INV FEB</t>
  </si>
  <si>
    <t>21-D0188</t>
  </si>
  <si>
    <t>21-C0005</t>
  </si>
  <si>
    <t>21-C0004</t>
  </si>
  <si>
    <t>21-D0505</t>
  </si>
  <si>
    <t>20-C0726</t>
  </si>
  <si>
    <t>INV MAY</t>
  </si>
  <si>
    <t>20-C0825</t>
  </si>
  <si>
    <t>20-C1342</t>
  </si>
  <si>
    <t>17-C1148</t>
  </si>
  <si>
    <t>CATHOLIC UNIVERSITY                            17-C1148</t>
  </si>
  <si>
    <t>ACCR MAR
PO MAR</t>
  </si>
  <si>
    <t>INV SEPT (2)
ACCR OCT
INV OCT</t>
  </si>
  <si>
    <t>18-C1373</t>
  </si>
  <si>
    <t>INV SEPT
ACCR SEPT</t>
  </si>
  <si>
    <t>21-D0496</t>
  </si>
  <si>
    <t>20-C0568</t>
  </si>
  <si>
    <t>19-D1166</t>
  </si>
  <si>
    <t>ACCR OCT
INV OCT</t>
  </si>
  <si>
    <t>INV JAN (2)
ACCR JAN
INV DEC</t>
  </si>
  <si>
    <t>INV FEB (2)
ACCR FEB</t>
  </si>
  <si>
    <t>21-D0303</t>
  </si>
  <si>
    <t>20-D1030</t>
  </si>
  <si>
    <t>20-D0982</t>
  </si>
  <si>
    <t>21-D0108</t>
  </si>
  <si>
    <t>21-D0495</t>
  </si>
  <si>
    <t>21-C0468</t>
  </si>
  <si>
    <t>21-D0552</t>
  </si>
  <si>
    <t>20-C1456</t>
  </si>
  <si>
    <t>21-C0537</t>
  </si>
  <si>
    <t>Open Count</t>
  </si>
  <si>
    <t>CARR ELECTRICAL TECHNOLOG</t>
  </si>
  <si>
    <t xml:space="preserve">THE CATHOLIC UNIVERSITY  </t>
  </si>
  <si>
    <t>CHRISTOPHER NEWPORT UNIV.</t>
  </si>
  <si>
    <t>COLLEGE OF WILLIAM &amp; MARY</t>
  </si>
  <si>
    <t>HAMPTON UNIVERSITY</t>
  </si>
  <si>
    <t>HITT ELECTRIC CORP.</t>
  </si>
  <si>
    <t>TRUSTEES OF INDIANA UNIVE</t>
  </si>
  <si>
    <t>MASSACHUSETTS INST OF TEC</t>
  </si>
  <si>
    <t>NORFOLK STATE UNIVERSITY</t>
  </si>
  <si>
    <t>OLD DOMINION UNIV. RESEAR</t>
  </si>
  <si>
    <t>PI (PHYSIK INSTRUMENTE)</t>
  </si>
  <si>
    <t>UNIVERSITY OF CONNECTICUT</t>
  </si>
  <si>
    <t>WARWICK PLUMBING&amp;HEATING</t>
  </si>
  <si>
    <t/>
  </si>
  <si>
    <t>MICHIGAN STATE UNIVERSITY</t>
  </si>
  <si>
    <t>Open</t>
  </si>
  <si>
    <t>AIR LIQUIDE ADVANCED TECH</t>
  </si>
  <si>
    <t>THEODORE PESHEHONOFF</t>
  </si>
  <si>
    <t>NORTON</t>
  </si>
  <si>
    <t>PESHEHONOFF, THEODORE</t>
  </si>
  <si>
    <t>NORTON, ROBERT O</t>
  </si>
  <si>
    <t>tvp@jlab.org</t>
  </si>
  <si>
    <t>ANDERSON &amp; DAHLEN INC</t>
  </si>
  <si>
    <t>MARCHLIK</t>
  </si>
  <si>
    <t>MARCHLIK, MATTHEW J</t>
  </si>
  <si>
    <t>HUQUE, NAEEM A</t>
  </si>
  <si>
    <t>marchlik@jlab.org</t>
  </si>
  <si>
    <t>huque@jlab.org</t>
  </si>
  <si>
    <t>BFPE INTERNATIONAL INC</t>
  </si>
  <si>
    <t>CAROLYN STEPNEY</t>
  </si>
  <si>
    <t>T RENZO</t>
  </si>
  <si>
    <t>RENZO, THOMAS C</t>
  </si>
  <si>
    <t>FRIES, RUSSELL W</t>
  </si>
  <si>
    <t>renzo@jlab.org</t>
  </si>
  <si>
    <t>rfries@jlab.org</t>
  </si>
  <si>
    <t>J WILLOUGHBY</t>
  </si>
  <si>
    <t>KUJAWA, TODD A</t>
  </si>
  <si>
    <t>WILLOUGHBY, JASON</t>
  </si>
  <si>
    <t>kujawa@jlab.org</t>
  </si>
  <si>
    <t>jasonw@jlab.org</t>
  </si>
  <si>
    <t>MICHELE KHASIDIS</t>
  </si>
  <si>
    <t>TANYA STEWART</t>
  </si>
  <si>
    <t>STEWART, TANYA-GAYE N</t>
  </si>
  <si>
    <t>fraites@jlab.org</t>
  </si>
  <si>
    <t>CLARK NEXSEN INC</t>
  </si>
  <si>
    <t>MELISSA TORRES</t>
  </si>
  <si>
    <t>C SNETTER</t>
  </si>
  <si>
    <t>SNETTER, CHRISTINE F</t>
  </si>
  <si>
    <t>TORRES, MELISSA C</t>
  </si>
  <si>
    <t>snetter@jlab.org</t>
  </si>
  <si>
    <t>torres@jlab.org</t>
  </si>
  <si>
    <t>DENISE LEARY-STITH</t>
  </si>
  <si>
    <t>PARKINSON, SHARON K</t>
  </si>
  <si>
    <t>spark@jlab.org</t>
  </si>
  <si>
    <t>COLONIAL WEBB CONTRACTORS</t>
  </si>
  <si>
    <t>C WHITLATCH</t>
  </si>
  <si>
    <t>CPI INTERNATIONAL INC</t>
  </si>
  <si>
    <t>HUQUE</t>
  </si>
  <si>
    <t>WILSON, KATHERINE M</t>
  </si>
  <si>
    <t>kwilson@jlab.org</t>
  </si>
  <si>
    <t>CRYTUR LTD</t>
  </si>
  <si>
    <t>THOMAS HURATIAK</t>
  </si>
  <si>
    <t>HURATIAK, THOMAS</t>
  </si>
  <si>
    <t>WOOD, STEPHEN A</t>
  </si>
  <si>
    <t>huratiak@jlab.org</t>
  </si>
  <si>
    <t>saw@jlab.org</t>
  </si>
  <si>
    <t>DANFYSIK A/S</t>
  </si>
  <si>
    <t>S LASSITER</t>
  </si>
  <si>
    <t>LASSITER, STEVEN R</t>
  </si>
  <si>
    <t>lassiter@jlab.org</t>
  </si>
  <si>
    <t>D GRIFFITH</t>
  </si>
  <si>
    <t>PHILIP, SARIN</t>
  </si>
  <si>
    <t>philip@jlab.org</t>
  </si>
  <si>
    <t>DAVIDSON COLLEGE</t>
  </si>
  <si>
    <t>GIUSEPPINA TENBUSCH</t>
  </si>
  <si>
    <t>TENBUSCH, GIUSEPPINA</t>
  </si>
  <si>
    <t>jessie@jlab.org</t>
  </si>
  <si>
    <t>DUKE UNIVERSITY</t>
  </si>
  <si>
    <t>DURAFLEX INC</t>
  </si>
  <si>
    <t>MATT MARCHLIK</t>
  </si>
  <si>
    <t>FLORIDA STATE UNIVERSITY</t>
  </si>
  <si>
    <t>GEORGE WASHINGTON UNIV</t>
  </si>
  <si>
    <t>T STEWART</t>
  </si>
  <si>
    <t>J RIESBECK</t>
  </si>
  <si>
    <t>RIESBECK, JOHN D</t>
  </si>
  <si>
    <t>riesbeck@jlab.org</t>
  </si>
  <si>
    <t>HOMELAND CONTRACTING CORP</t>
  </si>
  <si>
    <t>DOLBECK, JOEL</t>
  </si>
  <si>
    <t>dolbeck@jlab.org</t>
  </si>
  <si>
    <t>JOSEPH OAT CORPORATION</t>
  </si>
  <si>
    <t>K WILSON/MIKED</t>
  </si>
  <si>
    <t>L3 TECHNOLOGIES INC</t>
  </si>
  <si>
    <t>R NELSON</t>
  </si>
  <si>
    <t>NELSON, RICHARD M</t>
  </si>
  <si>
    <t>nelson@jlab.org</t>
  </si>
  <si>
    <t>LUCA BARION</t>
  </si>
  <si>
    <t>MACHINE BUILD TECH</t>
  </si>
  <si>
    <t>BILL HUNEWILL</t>
  </si>
  <si>
    <t>PERRY, CHRISTOPHER C</t>
  </si>
  <si>
    <t>cperry@jlab.org</t>
  </si>
  <si>
    <t>OHIO UNIVERSITY</t>
  </si>
  <si>
    <t>PHYTRON INC</t>
  </si>
  <si>
    <t>PETER OWEN</t>
  </si>
  <si>
    <t>OWEN, PETER</t>
  </si>
  <si>
    <t>powen@jlab.org</t>
  </si>
  <si>
    <t>REGENTS OF THE UNIVERSITY</t>
  </si>
  <si>
    <t>RI RESEARCH INSTRUMENTS</t>
  </si>
  <si>
    <t>G CIVOVATI</t>
  </si>
  <si>
    <t>CIOVATI, GIANLUIGI</t>
  </si>
  <si>
    <t>gciovati@jlab.org</t>
  </si>
  <si>
    <t>SHANGHAI SICCAS HIGH TECH</t>
  </si>
  <si>
    <t>A SOMOV</t>
  </si>
  <si>
    <t>SOMOV, ALEXANDER</t>
  </si>
  <si>
    <t>somov@jlab.org</t>
  </si>
  <si>
    <t>SPACE CRYOMAGNETICS LTD</t>
  </si>
  <si>
    <t>C KEITH</t>
  </si>
  <si>
    <t>KEITH, CHRISTOPHE D</t>
  </si>
  <si>
    <t>ckeith@jlab.org</t>
  </si>
  <si>
    <t>UNIVERSITA PAVIA</t>
  </si>
  <si>
    <t>UNIVERSITY OF CALIFORNIA</t>
  </si>
  <si>
    <t>UNIV OF MASSACHUSETTS</t>
  </si>
  <si>
    <t>UNIVERSITY OF VIRGINIA</t>
  </si>
  <si>
    <t>VIRGINIA POLYTECHNIC INST</t>
  </si>
  <si>
    <t>TOM RENZO</t>
  </si>
  <si>
    <t>WHITLATCH, CELIA M</t>
  </si>
  <si>
    <t>whitlatc@jlab.org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</si>
</sst>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6" fillId="0" borderId="2" xfId="0" quotePrefix="1" applyNumberFormat="1" applyFont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2" borderId="0" xfId="2" applyFont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/>
  </cellXfs>
  <cellStyles count="3">
    <cellStyle name="20% - Accent5" xfId="2" builtinId="46"/>
    <cellStyle name="Comma" xfId="1" builtinId="3"/>
    <cellStyle name="Normal" xfId="0" builtinId="0"/>
  </cellStyles>
  <dxfs count="461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INC.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INC.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INC.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INC.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INC.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>tvp@jlab.org</v>
          </cell>
          <cell r="Q178" t="str">
            <v>ARENIUS, DANA M</v>
          </cell>
          <cell r="R178" t="str">
            <v>arenius@jlab.org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>spark@jlab.org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T3335</v>
          </cell>
          <cell r="E217" t="str">
            <v>GIUSEPPINA TENBUSCH</v>
          </cell>
          <cell r="F217" t="str">
            <v>OLDDO4</v>
          </cell>
          <cell r="G217" t="str">
            <v>OLD DOMINION UNIV. RESEAR</v>
          </cell>
          <cell r="H217" t="str">
            <v>O</v>
          </cell>
          <cell r="I217" t="str">
            <v>Open</v>
          </cell>
          <cell r="J217">
            <v>2818508.84</v>
          </cell>
          <cell r="K217">
            <v>2747893.41</v>
          </cell>
          <cell r="L217">
            <v>2747893.41</v>
          </cell>
          <cell r="M217">
            <v>2747893.41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>spark@jlab.org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O</v>
          </cell>
          <cell r="I219" t="str">
            <v>Open</v>
          </cell>
          <cell r="J219">
            <v>364687.54</v>
          </cell>
          <cell r="K219">
            <v>337863.7</v>
          </cell>
          <cell r="L219">
            <v>337863.7</v>
          </cell>
          <cell r="M219">
            <v>337863.7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G4532</v>
          </cell>
          <cell r="E220" t="str">
            <v>DENISE LEARY-STITH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586028.23</v>
          </cell>
          <cell r="K220">
            <v>524279.66</v>
          </cell>
          <cell r="L220">
            <v>486278.23</v>
          </cell>
          <cell r="M220">
            <v>486278.23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  <cell r="Q220" t="str">
            <v>PARKINSON, SHARON K</v>
          </cell>
          <cell r="R220" t="str">
            <v>spark@jlab.org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T3335</v>
          </cell>
          <cell r="E221" t="str">
            <v>GIUSEPPINA TENBUSCH</v>
          </cell>
          <cell r="F221" t="str">
            <v>OLDDO4</v>
          </cell>
          <cell r="G221" t="str">
            <v>OLD DOMINION UNIV. RESEAR</v>
          </cell>
          <cell r="H221" t="str">
            <v>O</v>
          </cell>
          <cell r="I221" t="str">
            <v>Open</v>
          </cell>
          <cell r="J221">
            <v>1347413.74</v>
          </cell>
          <cell r="K221">
            <v>1194295.3700000001</v>
          </cell>
          <cell r="L221">
            <v>1190790.53</v>
          </cell>
          <cell r="M221">
            <v>1190790.53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T3335</v>
          </cell>
          <cell r="E222" t="str">
            <v>GIUSEPPINA TENBUSCH</v>
          </cell>
          <cell r="F222" t="str">
            <v>HAMUNI</v>
          </cell>
          <cell r="G222" t="str">
            <v>HAMPTON UNIVERSITY</v>
          </cell>
          <cell r="H222" t="str">
            <v>O</v>
          </cell>
          <cell r="I222" t="str">
            <v>Open</v>
          </cell>
          <cell r="J222">
            <v>212083.36</v>
          </cell>
          <cell r="K222">
            <v>207333.36</v>
          </cell>
          <cell r="L222">
            <v>202583.36</v>
          </cell>
          <cell r="M222">
            <v>202583.36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>spark@jlab.org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O</v>
          </cell>
          <cell r="I227" t="str">
            <v>Open</v>
          </cell>
          <cell r="J227">
            <v>249360.28</v>
          </cell>
          <cell r="K227">
            <v>240323.14</v>
          </cell>
          <cell r="L227">
            <v>235983.26</v>
          </cell>
          <cell r="M227">
            <v>235983.26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>spark@jlab.org</v>
          </cell>
        </row>
        <row r="228">
          <cell r="A228" t="str">
            <v>18-C0331</v>
          </cell>
          <cell r="B228">
            <v>0</v>
          </cell>
          <cell r="C228" t="str">
            <v>S</v>
          </cell>
          <cell r="D228" t="str">
            <v>T3153</v>
          </cell>
          <cell r="E228" t="str">
            <v>MELISSA TORRES</v>
          </cell>
          <cell r="F228" t="str">
            <v>WEKAAG</v>
          </cell>
          <cell r="G228" t="str">
            <v>WEKA AG</v>
          </cell>
          <cell r="H228" t="str">
            <v>S</v>
          </cell>
          <cell r="I228" t="str">
            <v>System Closed</v>
          </cell>
          <cell r="J228">
            <v>302512.34000000003</v>
          </cell>
          <cell r="K228">
            <v>302512.34000000003</v>
          </cell>
          <cell r="L228">
            <v>302512.34000000003</v>
          </cell>
          <cell r="M228">
            <v>302512.34000000003</v>
          </cell>
          <cell r="N228" t="str">
            <v>M TORRES/C KAUFMANN</v>
          </cell>
        </row>
        <row r="229">
          <cell r="A229" t="str">
            <v>18-C0415</v>
          </cell>
          <cell r="B229">
            <v>0</v>
          </cell>
          <cell r="C229" t="str">
            <v>S</v>
          </cell>
          <cell r="D229" t="str">
            <v>P2226</v>
          </cell>
          <cell r="E229" t="str">
            <v>THEODORE PESHEHONOFF</v>
          </cell>
          <cell r="F229" t="str">
            <v>AIRLI3</v>
          </cell>
          <cell r="G229" t="str">
            <v>AIR LIQUIDE ADVANCED TECH</v>
          </cell>
          <cell r="H229" t="str">
            <v>O</v>
          </cell>
          <cell r="I229" t="str">
            <v>Open</v>
          </cell>
          <cell r="J229">
            <v>2512855</v>
          </cell>
          <cell r="K229">
            <v>2487726</v>
          </cell>
          <cell r="L229">
            <v>2487726</v>
          </cell>
          <cell r="M229">
            <v>2487726</v>
          </cell>
          <cell r="N229" t="str">
            <v>T PESHEHONOFF/NORTON</v>
          </cell>
          <cell r="O229" t="str">
            <v>PESHEHONOFF, THEODORE</v>
          </cell>
          <cell r="P229" t="str">
            <v>tvp@jlab.org</v>
          </cell>
          <cell r="Q229" t="str">
            <v>NORTON, ROBERT O</v>
          </cell>
          <cell r="R229" t="str">
            <v>norton@jlab.org</v>
          </cell>
        </row>
        <row r="230">
          <cell r="A230" t="str">
            <v>18-C0419</v>
          </cell>
          <cell r="B230">
            <v>0</v>
          </cell>
          <cell r="C230" t="str">
            <v>S</v>
          </cell>
          <cell r="D230" t="str">
            <v>L3135</v>
          </cell>
          <cell r="E230" t="str">
            <v>MITCHELL LANEY</v>
          </cell>
          <cell r="F230" t="str">
            <v>RIRESE</v>
          </cell>
          <cell r="G230" t="str">
            <v>RI RESEARCH INSTRUMENTS</v>
          </cell>
          <cell r="H230" t="str">
            <v>S</v>
          </cell>
          <cell r="I230" t="str">
            <v>System Closed</v>
          </cell>
          <cell r="J230">
            <v>1004999.94</v>
          </cell>
          <cell r="K230">
            <v>1004999.94</v>
          </cell>
          <cell r="L230">
            <v>1004999.94</v>
          </cell>
          <cell r="M230">
            <v>1004999.94</v>
          </cell>
          <cell r="N230" t="str">
            <v>M LANEY/K WILSON</v>
          </cell>
        </row>
        <row r="231">
          <cell r="A231" t="str">
            <v>18-C0426</v>
          </cell>
          <cell r="B231">
            <v>0</v>
          </cell>
          <cell r="C231" t="str">
            <v>S</v>
          </cell>
          <cell r="D231" t="str">
            <v>T3153</v>
          </cell>
          <cell r="E231" t="str">
            <v>MELISSA TORRES</v>
          </cell>
          <cell r="F231" t="str">
            <v>INSTR2</v>
          </cell>
          <cell r="G231" t="str">
            <v xml:space="preserve">INSTRUMENT &amp; CON SYS ENG </v>
          </cell>
          <cell r="H231" t="str">
            <v>S</v>
          </cell>
          <cell r="I231" t="str">
            <v>System Closed</v>
          </cell>
          <cell r="J231">
            <v>673382.6</v>
          </cell>
          <cell r="K231">
            <v>673382.6</v>
          </cell>
          <cell r="L231">
            <v>673382.6</v>
          </cell>
          <cell r="M231">
            <v>673382.6</v>
          </cell>
          <cell r="N231" t="str">
            <v>M TORRES/C SCANLON/SLAC</v>
          </cell>
        </row>
        <row r="232">
          <cell r="A232" t="str">
            <v>18-C0507</v>
          </cell>
          <cell r="B232">
            <v>0</v>
          </cell>
          <cell r="C232" t="str">
            <v>S</v>
          </cell>
          <cell r="D232" t="str">
            <v>G4532</v>
          </cell>
          <cell r="E232" t="str">
            <v>DENISE LEARY-STITH</v>
          </cell>
          <cell r="F232" t="str">
            <v>W&amp;M</v>
          </cell>
          <cell r="G232" t="str">
            <v>COLLEGE OF WILLIAM &amp; MARY</v>
          </cell>
          <cell r="H232" t="str">
            <v>O</v>
          </cell>
          <cell r="I232" t="str">
            <v>Open</v>
          </cell>
          <cell r="J232">
            <v>1080177.9099999999</v>
          </cell>
          <cell r="K232">
            <v>993142.8</v>
          </cell>
          <cell r="L232">
            <v>925472.62</v>
          </cell>
          <cell r="M232">
            <v>925472.62</v>
          </cell>
          <cell r="N232" t="str">
            <v>D LEARY/TANYA STEWART</v>
          </cell>
          <cell r="O232" t="str">
            <v>STEWART, TANYA-GAYE N</v>
          </cell>
          <cell r="P232" t="str">
            <v>fraites@jlab.org</v>
          </cell>
          <cell r="Q232" t="str">
            <v>PARKINSON, SHARON K</v>
          </cell>
          <cell r="R232" t="str">
            <v>spark@jlab.org</v>
          </cell>
        </row>
        <row r="233">
          <cell r="A233" t="str">
            <v>18-C0547</v>
          </cell>
          <cell r="B233">
            <v>0</v>
          </cell>
          <cell r="C233" t="str">
            <v>S</v>
          </cell>
          <cell r="D233" t="str">
            <v>M8395</v>
          </cell>
          <cell r="E233" t="str">
            <v>DEANN MADDOX</v>
          </cell>
          <cell r="F233" t="str">
            <v>DABIND</v>
          </cell>
          <cell r="G233" t="str">
            <v>DABAR INDUSTRIES LLC</v>
          </cell>
          <cell r="H233" t="str">
            <v>S</v>
          </cell>
          <cell r="I233" t="str">
            <v>System Closed</v>
          </cell>
          <cell r="J233">
            <v>190780</v>
          </cell>
          <cell r="K233">
            <v>190780</v>
          </cell>
          <cell r="L233">
            <v>190780</v>
          </cell>
          <cell r="M233">
            <v>190780</v>
          </cell>
          <cell r="N233" t="str">
            <v>D MADDOXK MACHA</v>
          </cell>
        </row>
        <row r="234">
          <cell r="A234" t="str">
            <v>18-C0548</v>
          </cell>
          <cell r="B234">
            <v>0</v>
          </cell>
          <cell r="C234" t="str">
            <v>S</v>
          </cell>
          <cell r="D234" t="str">
            <v>H3243</v>
          </cell>
          <cell r="E234" t="str">
            <v>THOMAS HURATIAK</v>
          </cell>
          <cell r="F234" t="str">
            <v>DANFYS</v>
          </cell>
          <cell r="G234" t="str">
            <v>DANFYSIK A/S</v>
          </cell>
          <cell r="H234" t="str">
            <v>S</v>
          </cell>
          <cell r="I234" t="str">
            <v>System Closed</v>
          </cell>
          <cell r="J234">
            <v>492842</v>
          </cell>
          <cell r="K234">
            <v>492842</v>
          </cell>
          <cell r="L234">
            <v>492842</v>
          </cell>
          <cell r="M234">
            <v>492842</v>
          </cell>
          <cell r="N234" t="str">
            <v>J HURATIAK/JAMES COLEMAN</v>
          </cell>
          <cell r="O234" t="str">
            <v>PHILIP, SARIN</v>
          </cell>
          <cell r="P234" t="str">
            <v>philip@jlab.org</v>
          </cell>
          <cell r="Q234" t="str">
            <v>COLEMAN, JAMES L</v>
          </cell>
          <cell r="R234" t="str">
            <v>colemanj@jlab.org</v>
          </cell>
        </row>
        <row r="235">
          <cell r="A235" t="str">
            <v>18-C0651</v>
          </cell>
          <cell r="B235">
            <v>0</v>
          </cell>
          <cell r="C235" t="str">
            <v>S</v>
          </cell>
          <cell r="D235" t="str">
            <v>T3153</v>
          </cell>
          <cell r="E235" t="str">
            <v>MELISSA TORRES</v>
          </cell>
          <cell r="F235" t="str">
            <v>DEMHOL</v>
          </cell>
          <cell r="G235" t="str">
            <v>DEMACO HOLLAND BV</v>
          </cell>
          <cell r="H235" t="str">
            <v>S</v>
          </cell>
          <cell r="I235" t="str">
            <v>System Closed</v>
          </cell>
          <cell r="J235">
            <v>2098254.2400000002</v>
          </cell>
          <cell r="K235">
            <v>2098254.2400000002</v>
          </cell>
          <cell r="L235">
            <v>2098254.2400000002</v>
          </cell>
          <cell r="M235">
            <v>2098254.2400000002</v>
          </cell>
          <cell r="N235" t="str">
            <v>M TORRES/C KAUFMANN</v>
          </cell>
        </row>
        <row r="236">
          <cell r="A236" t="str">
            <v>18-C0760</v>
          </cell>
          <cell r="B236">
            <v>0</v>
          </cell>
          <cell r="C236" t="str">
            <v>S</v>
          </cell>
          <cell r="D236" t="str">
            <v>P2226</v>
          </cell>
          <cell r="E236" t="str">
            <v>THEODORE PESHEHONOFF</v>
          </cell>
          <cell r="F236" t="str">
            <v>PHPKTE</v>
          </cell>
          <cell r="G236" t="str">
            <v>KENDALL HOLDINGS LTD.</v>
          </cell>
          <cell r="H236" t="str">
            <v>S</v>
          </cell>
          <cell r="I236" t="str">
            <v>System Closed</v>
          </cell>
          <cell r="J236">
            <v>668650</v>
          </cell>
          <cell r="K236">
            <v>668650</v>
          </cell>
          <cell r="L236">
            <v>668650</v>
          </cell>
          <cell r="M236">
            <v>668650</v>
          </cell>
          <cell r="N236" t="str">
            <v>PESHEH/LAVERDURE</v>
          </cell>
        </row>
        <row r="237">
          <cell r="A237" t="str">
            <v>18-C0761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LINDEE</v>
          </cell>
          <cell r="G237" t="str">
            <v xml:space="preserve">LINDE ENGINEERING NORTH </v>
          </cell>
          <cell r="H237" t="str">
            <v>S</v>
          </cell>
          <cell r="I237" t="str">
            <v>System Closed</v>
          </cell>
          <cell r="J237">
            <v>890289.42</v>
          </cell>
          <cell r="K237">
            <v>890289.42</v>
          </cell>
          <cell r="L237">
            <v>890289.42</v>
          </cell>
          <cell r="M237">
            <v>890289.42</v>
          </cell>
          <cell r="N237" t="str">
            <v>PESHEHONOFF/LAVERDURE</v>
          </cell>
        </row>
        <row r="238">
          <cell r="A238" t="str">
            <v>18-C0837</v>
          </cell>
          <cell r="B238">
            <v>0</v>
          </cell>
          <cell r="C238" t="str">
            <v>S</v>
          </cell>
          <cell r="D238" t="str">
            <v>H3243</v>
          </cell>
          <cell r="E238" t="str">
            <v>THOMAS HURATIAK</v>
          </cell>
          <cell r="F238" t="str">
            <v>MASONA</v>
          </cell>
          <cell r="G238" t="str">
            <v>ROBERT E MASON &amp; ASSOCIAT</v>
          </cell>
          <cell r="H238" t="str">
            <v>S</v>
          </cell>
          <cell r="I238" t="str">
            <v>System Closed</v>
          </cell>
          <cell r="J238">
            <v>344018.75</v>
          </cell>
          <cell r="K238">
            <v>344018.75</v>
          </cell>
          <cell r="L238">
            <v>344018.75</v>
          </cell>
          <cell r="M238">
            <v>344018.75</v>
          </cell>
          <cell r="N238" t="str">
            <v>T HURATIAK/CHASE DUBBE</v>
          </cell>
        </row>
        <row r="239">
          <cell r="A239" t="str">
            <v>18-C0946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ABILIT</v>
          </cell>
          <cell r="G239" t="str">
            <v>BENNU GROUP INC</v>
          </cell>
          <cell r="H239" t="str">
            <v>S</v>
          </cell>
          <cell r="I239" t="str">
            <v>System Closed</v>
          </cell>
          <cell r="J239">
            <v>198086</v>
          </cell>
          <cell r="K239">
            <v>198086</v>
          </cell>
          <cell r="L239">
            <v>198086</v>
          </cell>
          <cell r="M239">
            <v>198086</v>
          </cell>
          <cell r="N239" t="str">
            <v>T HURATIAK/C KAUFMANN</v>
          </cell>
        </row>
        <row r="240">
          <cell r="A240" t="str">
            <v>18-C0948A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CRYTUR</v>
          </cell>
          <cell r="G240" t="str">
            <v>CRYTUR LTD</v>
          </cell>
          <cell r="H240" t="str">
            <v>S</v>
          </cell>
          <cell r="I240" t="str">
            <v>System Closed</v>
          </cell>
          <cell r="J240">
            <v>166500</v>
          </cell>
          <cell r="K240">
            <v>166500</v>
          </cell>
          <cell r="L240">
            <v>166500</v>
          </cell>
          <cell r="M240">
            <v>166500</v>
          </cell>
          <cell r="N240" t="str">
            <v>T HURATIAK/ROLF ENT</v>
          </cell>
          <cell r="O240" t="str">
            <v>HURATIAK, THOMAS</v>
          </cell>
          <cell r="P240" t="str">
            <v>huratiak@jlab.org</v>
          </cell>
          <cell r="Q240" t="str">
            <v>WOOD, STEPHEN A</v>
          </cell>
          <cell r="R240" t="str">
            <v>saw@jlab.org</v>
          </cell>
        </row>
        <row r="241">
          <cell r="A241" t="str">
            <v>18-C1361</v>
          </cell>
          <cell r="B241">
            <v>0</v>
          </cell>
          <cell r="C241" t="str">
            <v>S</v>
          </cell>
          <cell r="D241" t="str">
            <v>T3335</v>
          </cell>
          <cell r="E241" t="str">
            <v>GIUSEPPINA TENBUSCH</v>
          </cell>
          <cell r="F241" t="str">
            <v>HAMUNI</v>
          </cell>
          <cell r="G241" t="str">
            <v>HAMPTON UNIVERSITY</v>
          </cell>
          <cell r="H241" t="str">
            <v>O</v>
          </cell>
          <cell r="I241" t="str">
            <v>Open</v>
          </cell>
          <cell r="J241">
            <v>437076.6</v>
          </cell>
          <cell r="K241">
            <v>417933.45</v>
          </cell>
          <cell r="L241">
            <v>403776.15</v>
          </cell>
          <cell r="M241">
            <v>403776.15</v>
          </cell>
          <cell r="N241" t="str">
            <v>J TENBUSCH/TANYA STEWART</v>
          </cell>
          <cell r="O241" t="str">
            <v>STEWART, TANYA-GAYE N</v>
          </cell>
          <cell r="P241" t="str">
            <v>fraites@jlab.org</v>
          </cell>
          <cell r="Q241" t="str">
            <v>PARKINSON, SHARON K</v>
          </cell>
          <cell r="R241" t="str">
            <v>spark@jlab.org</v>
          </cell>
        </row>
        <row r="242">
          <cell r="A242" t="str">
            <v>18-C1373</v>
          </cell>
          <cell r="B242">
            <v>0</v>
          </cell>
          <cell r="C242" t="str">
            <v>S</v>
          </cell>
          <cell r="D242" t="str">
            <v>T3335</v>
          </cell>
          <cell r="E242" t="str">
            <v>GIUSEPPINA TENBUSCH</v>
          </cell>
          <cell r="F242" t="str">
            <v>INDIAN</v>
          </cell>
          <cell r="G242" t="str">
            <v>TRUSTEES OF INDIANA UNIVE</v>
          </cell>
          <cell r="H242" t="str">
            <v>O</v>
          </cell>
          <cell r="I242" t="str">
            <v>Open</v>
          </cell>
          <cell r="J242">
            <v>373074.82</v>
          </cell>
          <cell r="K242">
            <v>362175.23</v>
          </cell>
          <cell r="L242">
            <v>351275.64</v>
          </cell>
          <cell r="M242">
            <v>351275.64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  <cell r="Q242" t="str">
            <v>PARKINSON, SHARON K</v>
          </cell>
          <cell r="R242" t="str">
            <v>spark@jlab.org</v>
          </cell>
        </row>
        <row r="243">
          <cell r="A243" t="str">
            <v>18-D0451</v>
          </cell>
          <cell r="B243">
            <v>0</v>
          </cell>
          <cell r="C243" t="str">
            <v>S</v>
          </cell>
          <cell r="D243" t="str">
            <v>P2226</v>
          </cell>
          <cell r="E243" t="str">
            <v>THEODORE PESHEHONOFF</v>
          </cell>
          <cell r="F243" t="str">
            <v>CHAE&amp;C</v>
          </cell>
          <cell r="G243" t="str">
            <v xml:space="preserve">CHART ENERGY &amp; CHEMICALS </v>
          </cell>
          <cell r="H243" t="str">
            <v>S</v>
          </cell>
          <cell r="I243" t="str">
            <v>System Closed</v>
          </cell>
          <cell r="J243">
            <v>116000</v>
          </cell>
          <cell r="K243">
            <v>116000</v>
          </cell>
          <cell r="L243">
            <v>116000</v>
          </cell>
          <cell r="M243">
            <v>116000</v>
          </cell>
          <cell r="N243" t="str">
            <v>Peshehonoff /Shirley Yang</v>
          </cell>
        </row>
        <row r="244">
          <cell r="A244" t="str">
            <v>18-D0491</v>
          </cell>
          <cell r="B244">
            <v>0</v>
          </cell>
          <cell r="C244" t="str">
            <v>S</v>
          </cell>
          <cell r="D244" t="str">
            <v>T3335</v>
          </cell>
          <cell r="E244" t="str">
            <v>GIUSEPPINA TENBUSCH</v>
          </cell>
          <cell r="F244" t="str">
            <v>CARREL</v>
          </cell>
          <cell r="G244" t="str">
            <v>CARR ELECTRICAL TECHNOLOG</v>
          </cell>
          <cell r="H244" t="str">
            <v>S</v>
          </cell>
          <cell r="I244" t="str">
            <v>System Closed</v>
          </cell>
          <cell r="J244">
            <v>111770</v>
          </cell>
          <cell r="K244">
            <v>111770</v>
          </cell>
          <cell r="L244">
            <v>111770</v>
          </cell>
          <cell r="M244">
            <v>111770</v>
          </cell>
          <cell r="N244" t="str">
            <v>J TENBUSCH/M SOLAROLI</v>
          </cell>
        </row>
        <row r="245">
          <cell r="A245" t="str">
            <v>18-D0642</v>
          </cell>
          <cell r="B245">
            <v>0</v>
          </cell>
          <cell r="C245" t="str">
            <v>S</v>
          </cell>
          <cell r="D245" t="str">
            <v>M8395</v>
          </cell>
          <cell r="E245" t="str">
            <v>DEANN MADDOX</v>
          </cell>
          <cell r="F245" t="str">
            <v>PHPKTE</v>
          </cell>
          <cell r="G245" t="str">
            <v>KENDALL HOLDINGS LTD.</v>
          </cell>
          <cell r="H245" t="str">
            <v>S</v>
          </cell>
          <cell r="I245" t="str">
            <v>System Closed</v>
          </cell>
          <cell r="J245">
            <v>89525</v>
          </cell>
          <cell r="K245">
            <v>89525</v>
          </cell>
          <cell r="L245">
            <v>89525</v>
          </cell>
          <cell r="M245">
            <v>89525</v>
          </cell>
          <cell r="N245" t="str">
            <v>D MADDOX/SHIRLEY YANG</v>
          </cell>
        </row>
        <row r="246">
          <cell r="A246" t="str">
            <v>18-D0912</v>
          </cell>
          <cell r="B246">
            <v>0</v>
          </cell>
          <cell r="C246" t="str">
            <v>S</v>
          </cell>
          <cell r="D246" t="str">
            <v>P2226</v>
          </cell>
          <cell r="E246" t="str">
            <v>THEODORE PESHEHONOFF</v>
          </cell>
          <cell r="F246" t="str">
            <v>CRAFT</v>
          </cell>
          <cell r="G246" t="str">
            <v>CRAFT MACHINE WORKS, INC.</v>
          </cell>
          <cell r="H246" t="str">
            <v>S</v>
          </cell>
          <cell r="I246" t="str">
            <v>System Closed</v>
          </cell>
          <cell r="J246">
            <v>79638.48</v>
          </cell>
          <cell r="K246">
            <v>79638.48</v>
          </cell>
          <cell r="L246">
            <v>79638.48</v>
          </cell>
          <cell r="M246">
            <v>79638.48</v>
          </cell>
          <cell r="N246" t="str">
            <v>PESHEHONOFF/J MATALEVICH</v>
          </cell>
        </row>
        <row r="247">
          <cell r="A247" t="str">
            <v>18-D1063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ABILIT</v>
          </cell>
          <cell r="G247" t="str">
            <v>BENNU GROUP INC</v>
          </cell>
          <cell r="H247" t="str">
            <v>S</v>
          </cell>
          <cell r="I247" t="str">
            <v>System Closed</v>
          </cell>
          <cell r="J247">
            <v>130635</v>
          </cell>
          <cell r="K247">
            <v>130635</v>
          </cell>
          <cell r="L247">
            <v>130635</v>
          </cell>
          <cell r="M247">
            <v>130635</v>
          </cell>
          <cell r="N247" t="str">
            <v>PESHEHONOFF/SHIRLEY YANG</v>
          </cell>
        </row>
        <row r="248">
          <cell r="A248" t="str">
            <v>18-P1387</v>
          </cell>
          <cell r="B248">
            <v>0</v>
          </cell>
          <cell r="C248" t="str">
            <v>S</v>
          </cell>
          <cell r="D248" t="str">
            <v>K7103</v>
          </cell>
          <cell r="E248" t="str">
            <v>MICHELE KHASIDIS</v>
          </cell>
          <cell r="F248" t="str">
            <v>THECAT</v>
          </cell>
          <cell r="G248" t="str">
            <v xml:space="preserve">THE CATHOLIC UNIVERSITY  </v>
          </cell>
          <cell r="H248" t="str">
            <v>S</v>
          </cell>
          <cell r="I248" t="str">
            <v>System Closed</v>
          </cell>
          <cell r="J248">
            <v>58100</v>
          </cell>
          <cell r="K248">
            <v>58100</v>
          </cell>
          <cell r="L248">
            <v>58100</v>
          </cell>
          <cell r="M248">
            <v>58100</v>
          </cell>
          <cell r="N248" t="str">
            <v>M KHASIDIS/TANYA STEWART</v>
          </cell>
          <cell r="O248" t="str">
            <v>STEWART, TANYA-GAYE N</v>
          </cell>
          <cell r="P248" t="str">
            <v>fraites@jlab.org</v>
          </cell>
        </row>
        <row r="249">
          <cell r="A249" t="str">
            <v>19-C0747</v>
          </cell>
          <cell r="B249">
            <v>0</v>
          </cell>
          <cell r="C249" t="str">
            <v>S</v>
          </cell>
          <cell r="D249" t="str">
            <v>H3243</v>
          </cell>
          <cell r="E249" t="str">
            <v>THOMAS HURATIAK</v>
          </cell>
          <cell r="F249" t="str">
            <v>DANFYS</v>
          </cell>
          <cell r="G249" t="str">
            <v>DANFYSIK A/S</v>
          </cell>
          <cell r="H249" t="str">
            <v>O</v>
          </cell>
          <cell r="I249" t="str">
            <v>Open</v>
          </cell>
          <cell r="J249">
            <v>435900</v>
          </cell>
          <cell r="K249">
            <v>429087</v>
          </cell>
          <cell r="L249">
            <v>424545</v>
          </cell>
          <cell r="M249">
            <v>424545</v>
          </cell>
          <cell r="N249" t="str">
            <v>T HURATIAK/S LASSITER</v>
          </cell>
          <cell r="O249" t="str">
            <v>LASSITER, STEVEN R</v>
          </cell>
          <cell r="P249" t="str">
            <v>lassiter@jlab.org</v>
          </cell>
          <cell r="Q249" t="str">
            <v>HURATIAK, THOMAS</v>
          </cell>
          <cell r="R249" t="str">
            <v>huratiak@jlab.org</v>
          </cell>
        </row>
        <row r="250">
          <cell r="A250" t="str">
            <v>19-C0777</v>
          </cell>
          <cell r="B250">
            <v>0</v>
          </cell>
          <cell r="C250" t="str">
            <v>S</v>
          </cell>
          <cell r="D250" t="str">
            <v>S0684</v>
          </cell>
          <cell r="E250" t="str">
            <v>CAROLYN STEPNEY</v>
          </cell>
          <cell r="F250" t="str">
            <v>D&amp;DMEC</v>
          </cell>
          <cell r="G250" t="str">
            <v>D&amp;D MECHANICAL INC</v>
          </cell>
          <cell r="H250" t="str">
            <v>S</v>
          </cell>
          <cell r="I250" t="str">
            <v>System Closed</v>
          </cell>
          <cell r="J250">
            <v>360077.79</v>
          </cell>
          <cell r="K250">
            <v>360077.79</v>
          </cell>
          <cell r="L250">
            <v>360077.79</v>
          </cell>
          <cell r="M250">
            <v>360077.79</v>
          </cell>
          <cell r="N250" t="str">
            <v>C STEPNEY/J WILLOUGHBY</v>
          </cell>
          <cell r="O250" t="str">
            <v>WILLOUGHBY, JASON</v>
          </cell>
          <cell r="P250" t="str">
            <v>jasonw@jlab.org</v>
          </cell>
          <cell r="Q250" t="str">
            <v>FRIES, RUSSELL W</v>
          </cell>
          <cell r="R250" t="str">
            <v>rfries@jlab.org</v>
          </cell>
        </row>
        <row r="251">
          <cell r="A251" t="str">
            <v>19-C0871</v>
          </cell>
          <cell r="B251">
            <v>0</v>
          </cell>
          <cell r="C251" t="str">
            <v>S</v>
          </cell>
          <cell r="D251" t="str">
            <v>T3153</v>
          </cell>
          <cell r="E251" t="str">
            <v>MELISSA TORRES</v>
          </cell>
          <cell r="F251" t="str">
            <v>CARREL</v>
          </cell>
          <cell r="G251" t="str">
            <v>CARR ELECTRICAL TECHNOLOG</v>
          </cell>
          <cell r="H251" t="str">
            <v>S</v>
          </cell>
          <cell r="I251" t="str">
            <v>System Closed</v>
          </cell>
          <cell r="J251">
            <v>778543</v>
          </cell>
          <cell r="K251">
            <v>778543</v>
          </cell>
          <cell r="L251">
            <v>778543</v>
          </cell>
          <cell r="M251">
            <v>778543</v>
          </cell>
          <cell r="N251" t="str">
            <v>M TORRES/J WILLOUGHBY</v>
          </cell>
        </row>
        <row r="252">
          <cell r="A252" t="str">
            <v>19-C0904</v>
          </cell>
          <cell r="B252">
            <v>0</v>
          </cell>
          <cell r="C252" t="str">
            <v>S</v>
          </cell>
          <cell r="D252" t="str">
            <v>S0684</v>
          </cell>
          <cell r="E252" t="str">
            <v>CAROLYN STEPNEY</v>
          </cell>
          <cell r="F252" t="str">
            <v>HOMCON</v>
          </cell>
          <cell r="G252" t="str">
            <v>HOMELAND CONTRACTING CORP</v>
          </cell>
          <cell r="H252" t="str">
            <v>O</v>
          </cell>
          <cell r="I252" t="str">
            <v>Open</v>
          </cell>
          <cell r="J252">
            <v>1517137</v>
          </cell>
          <cell r="K252">
            <v>1514828.79</v>
          </cell>
          <cell r="L252">
            <v>1514692</v>
          </cell>
          <cell r="M252">
            <v>1514692</v>
          </cell>
          <cell r="N252" t="str">
            <v>C STEPNEY/T RENZO</v>
          </cell>
          <cell r="O252" t="str">
            <v>FRIES, RUSSELL W</v>
          </cell>
          <cell r="P252" t="str">
            <v>rfries@jlab.org</v>
          </cell>
          <cell r="Q252" t="str">
            <v>DOLBECK, JOEL</v>
          </cell>
          <cell r="R252" t="str">
            <v>dolbeck@jlab.org</v>
          </cell>
        </row>
        <row r="253">
          <cell r="A253" t="str">
            <v>19-C1456</v>
          </cell>
          <cell r="B253">
            <v>0</v>
          </cell>
          <cell r="C253" t="str">
            <v>S</v>
          </cell>
          <cell r="D253" t="str">
            <v>K7103</v>
          </cell>
          <cell r="E253" t="str">
            <v>MICHELE KHASIDIS</v>
          </cell>
          <cell r="F253" t="str">
            <v>NORSTA</v>
          </cell>
          <cell r="G253" t="str">
            <v>NORFOLK STATE UNIVERSITY</v>
          </cell>
          <cell r="H253" t="str">
            <v>O</v>
          </cell>
          <cell r="I253" t="str">
            <v>Open</v>
          </cell>
          <cell r="J253">
            <v>110444.2</v>
          </cell>
          <cell r="K253">
            <v>103081.26</v>
          </cell>
          <cell r="L253">
            <v>95718.32</v>
          </cell>
          <cell r="M253">
            <v>95718.32</v>
          </cell>
          <cell r="N253" t="str">
            <v>M KHASIDIS/T STEWART</v>
          </cell>
          <cell r="O253" t="str">
            <v>STEWART, TANYA-GAYE N</v>
          </cell>
          <cell r="P253" t="str">
            <v>fraites@jlab.org</v>
          </cell>
        </row>
        <row r="254">
          <cell r="A254" t="str">
            <v>19-D0046A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SOUMET</v>
          </cell>
          <cell r="G254" t="str">
            <v>SOUTHERN METHODIST UNIVER</v>
          </cell>
          <cell r="H254" t="str">
            <v>S</v>
          </cell>
          <cell r="I254" t="str">
            <v>System Closed</v>
          </cell>
          <cell r="J254">
            <v>10000</v>
          </cell>
          <cell r="K254">
            <v>10000</v>
          </cell>
          <cell r="L254">
            <v>10000</v>
          </cell>
          <cell r="M254">
            <v>10000</v>
          </cell>
          <cell r="N254" t="str">
            <v xml:space="preserve">M KHASIDIS/T STEWART 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19-D0253</v>
          </cell>
          <cell r="B255">
            <v>0</v>
          </cell>
          <cell r="C255" t="str">
            <v>S</v>
          </cell>
          <cell r="D255" t="str">
            <v>T3335</v>
          </cell>
          <cell r="E255" t="str">
            <v>GIUSEPPINA TENBUSCH</v>
          </cell>
          <cell r="F255" t="str">
            <v>FLOSTA</v>
          </cell>
          <cell r="G255" t="str">
            <v>FLORIDA STATE UNIVERSITY</v>
          </cell>
          <cell r="H255" t="str">
            <v>O</v>
          </cell>
          <cell r="I255" t="str">
            <v>Open</v>
          </cell>
          <cell r="J255">
            <v>90720.68</v>
          </cell>
          <cell r="K255">
            <v>87545.84</v>
          </cell>
          <cell r="L255">
            <v>84655.12</v>
          </cell>
          <cell r="M255">
            <v>84655.12</v>
          </cell>
          <cell r="N255" t="str">
            <v>G TENBUSCH/TANYA STEWART</v>
          </cell>
          <cell r="O255" t="str">
            <v>STEWART, TANYA-GAYE N</v>
          </cell>
          <cell r="P255" t="str">
            <v>fraites@jlab.org</v>
          </cell>
          <cell r="Q255" t="str">
            <v>PARKINSON, SHARON K</v>
          </cell>
          <cell r="R255" t="str">
            <v>spark@jlab.org</v>
          </cell>
        </row>
        <row r="256">
          <cell r="A256" t="str">
            <v>19-D0288</v>
          </cell>
          <cell r="B256">
            <v>0</v>
          </cell>
          <cell r="C256" t="str">
            <v>S</v>
          </cell>
          <cell r="D256" t="str">
            <v>T3335</v>
          </cell>
          <cell r="E256" t="str">
            <v>GIUSEPPINA TENBUSCH</v>
          </cell>
          <cell r="F256" t="str">
            <v>TEMPLE</v>
          </cell>
          <cell r="G256" t="str">
            <v>TEMPLE UNIVERSITY</v>
          </cell>
          <cell r="H256" t="str">
            <v>S</v>
          </cell>
          <cell r="I256" t="str">
            <v>System Closed</v>
          </cell>
          <cell r="J256">
            <v>11403</v>
          </cell>
          <cell r="K256">
            <v>11403</v>
          </cell>
          <cell r="L256">
            <v>11403</v>
          </cell>
          <cell r="M256">
            <v>11403</v>
          </cell>
          <cell r="N256" t="str">
            <v>G TENBUSCH/TANYA STEWART</v>
          </cell>
        </row>
        <row r="257">
          <cell r="A257" t="str">
            <v>19-D0351</v>
          </cell>
          <cell r="B257">
            <v>0</v>
          </cell>
          <cell r="C257" t="str">
            <v>S</v>
          </cell>
          <cell r="D257" t="str">
            <v>T3153</v>
          </cell>
          <cell r="E257" t="str">
            <v>MELISSA TORRES</v>
          </cell>
          <cell r="F257" t="str">
            <v>WESSIN</v>
          </cell>
          <cell r="G257" t="str">
            <v>WESSINGTON CRYOGENICS LTD</v>
          </cell>
          <cell r="H257" t="str">
            <v>S</v>
          </cell>
          <cell r="I257" t="str">
            <v>System Closed</v>
          </cell>
          <cell r="J257">
            <v>148545.87</v>
          </cell>
          <cell r="K257">
            <v>150622.01999999999</v>
          </cell>
          <cell r="L257">
            <v>148545.87</v>
          </cell>
          <cell r="M257">
            <v>148545.87</v>
          </cell>
          <cell r="N257" t="str">
            <v>M TORRES/C KAUFMANN</v>
          </cell>
          <cell r="O257" t="str">
            <v>TORRES, MELISSA C</v>
          </cell>
          <cell r="P257" t="str">
            <v>torres@jlab.org</v>
          </cell>
          <cell r="Q257" t="str">
            <v>LAVERDURE, NATHANIEL A</v>
          </cell>
          <cell r="R257" t="str">
            <v>nal@jlab.org</v>
          </cell>
        </row>
        <row r="258">
          <cell r="A258" t="str">
            <v>19-D0382</v>
          </cell>
          <cell r="B258">
            <v>0</v>
          </cell>
          <cell r="C258" t="str">
            <v>S</v>
          </cell>
          <cell r="D258" t="str">
            <v>K7103</v>
          </cell>
          <cell r="E258" t="str">
            <v>MICHELE KHASIDIS</v>
          </cell>
          <cell r="F258" t="str">
            <v>MICHIG</v>
          </cell>
          <cell r="G258" t="str">
            <v>MICHIGAN STATE UNIVERSITY</v>
          </cell>
          <cell r="H258" t="str">
            <v>O</v>
          </cell>
          <cell r="I258" t="str">
            <v>Open</v>
          </cell>
          <cell r="J258">
            <v>126863.03999999999</v>
          </cell>
          <cell r="K258">
            <v>75202.080000000002</v>
          </cell>
          <cell r="L258">
            <v>68593.600000000006</v>
          </cell>
          <cell r="M258">
            <v>68593.600000000006</v>
          </cell>
          <cell r="N258" t="str">
            <v>M KHASIDIS/TANYA STEWART</v>
          </cell>
          <cell r="O258" t="str">
            <v>STEWART, TANYA-GAYE N</v>
          </cell>
          <cell r="P258" t="str">
            <v>fraites@jlab.org</v>
          </cell>
        </row>
        <row r="259">
          <cell r="A259" t="str">
            <v>19-D0461</v>
          </cell>
          <cell r="B259">
            <v>0</v>
          </cell>
          <cell r="C259" t="str">
            <v>S</v>
          </cell>
          <cell r="D259" t="str">
            <v>T3335</v>
          </cell>
          <cell r="E259" t="str">
            <v>GIUSEPPINA TENBUSCH</v>
          </cell>
          <cell r="F259" t="str">
            <v>DAVCOL</v>
          </cell>
          <cell r="G259" t="str">
            <v>DAVIDSON COLLEGE</v>
          </cell>
          <cell r="H259" t="str">
            <v>O</v>
          </cell>
          <cell r="I259" t="str">
            <v>Open</v>
          </cell>
          <cell r="J259">
            <v>60736.82</v>
          </cell>
          <cell r="K259">
            <v>42931.23</v>
          </cell>
          <cell r="L259">
            <v>41165.82</v>
          </cell>
          <cell r="M259">
            <v>41165.82</v>
          </cell>
          <cell r="N259" t="str">
            <v>J TENBUSCH/TANYA STEWART</v>
          </cell>
          <cell r="O259" t="str">
            <v>STEWART, TANYA-GAYE N</v>
          </cell>
          <cell r="P259" t="str">
            <v>fraites@jlab.org</v>
          </cell>
          <cell r="Q259" t="str">
            <v>TENBUSCH, GIUSEPPINA</v>
          </cell>
          <cell r="R259" t="str">
            <v>jessie@jlab.org</v>
          </cell>
        </row>
        <row r="260">
          <cell r="A260" t="str">
            <v>19-D0485</v>
          </cell>
          <cell r="B260">
            <v>0</v>
          </cell>
          <cell r="C260" t="str">
            <v>S</v>
          </cell>
          <cell r="D260" t="str">
            <v>K7103</v>
          </cell>
          <cell r="E260" t="str">
            <v>MICHELE KHASIDIS</v>
          </cell>
          <cell r="F260" t="str">
            <v>OHIOUN</v>
          </cell>
          <cell r="G260" t="str">
            <v>OHIO UNIVERSITY</v>
          </cell>
          <cell r="H260" t="str">
            <v>S</v>
          </cell>
          <cell r="I260" t="str">
            <v>System Closed</v>
          </cell>
          <cell r="J260">
            <v>85171.68</v>
          </cell>
          <cell r="K260">
            <v>85171.68</v>
          </cell>
          <cell r="L260">
            <v>85171.68</v>
          </cell>
          <cell r="M260">
            <v>85171.68</v>
          </cell>
          <cell r="N260" t="str">
            <v>M KHASIDIS/TANYA STEWART</v>
          </cell>
        </row>
        <row r="261">
          <cell r="A261" t="str">
            <v>19-D0681</v>
          </cell>
          <cell r="B261">
            <v>0</v>
          </cell>
          <cell r="C261" t="str">
            <v>S</v>
          </cell>
          <cell r="D261" t="str">
            <v>T3335</v>
          </cell>
          <cell r="E261" t="str">
            <v>GIUSEPPINA TENBUSCH</v>
          </cell>
          <cell r="F261" t="str">
            <v>CNRS</v>
          </cell>
          <cell r="G261" t="str">
            <v>CENTRE NATIONALE DE</v>
          </cell>
          <cell r="H261" t="str">
            <v>S</v>
          </cell>
          <cell r="I261" t="str">
            <v>System Closed</v>
          </cell>
          <cell r="J261">
            <v>15600</v>
          </cell>
          <cell r="K261">
            <v>15600</v>
          </cell>
          <cell r="L261">
            <v>15600</v>
          </cell>
          <cell r="M261">
            <v>15600</v>
          </cell>
          <cell r="N261" t="str">
            <v>J TENBUSCH/TANYA STEWART</v>
          </cell>
          <cell r="O261" t="str">
            <v>STEWART, TANYA-GAYE N</v>
          </cell>
          <cell r="P261" t="str">
            <v>fraites@jlab.org</v>
          </cell>
          <cell r="Q261" t="str">
            <v>PARKINSON, SHARON K</v>
          </cell>
          <cell r="R261" t="str">
            <v>spark@jlab.org</v>
          </cell>
        </row>
        <row r="262">
          <cell r="A262" t="str">
            <v>19-D1020</v>
          </cell>
          <cell r="B262">
            <v>0</v>
          </cell>
          <cell r="C262" t="str">
            <v>S</v>
          </cell>
          <cell r="D262" t="str">
            <v>K7103</v>
          </cell>
          <cell r="E262" t="str">
            <v>MICHELE KHASIDIS</v>
          </cell>
          <cell r="F262" t="str">
            <v>GEOWAS</v>
          </cell>
          <cell r="G262" t="str">
            <v>GEORGE WASHINGTON UNIV</v>
          </cell>
          <cell r="H262" t="str">
            <v>S</v>
          </cell>
          <cell r="I262" t="str">
            <v>System Closed</v>
          </cell>
          <cell r="J262">
            <v>8207.94</v>
          </cell>
          <cell r="K262">
            <v>8207.94</v>
          </cell>
          <cell r="L262">
            <v>8207.94</v>
          </cell>
          <cell r="M262">
            <v>8207.94</v>
          </cell>
          <cell r="N262" t="str">
            <v>M KHASIDIS/TANYA STEWART</v>
          </cell>
        </row>
        <row r="263">
          <cell r="A263" t="str">
            <v>19-D1151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9391.7999999999993</v>
          </cell>
          <cell r="K263">
            <v>9391.7999999999993</v>
          </cell>
          <cell r="L263">
            <v>9391.7999999999993</v>
          </cell>
          <cell r="M263">
            <v>9391.7999999999993</v>
          </cell>
          <cell r="N263" t="str">
            <v>M KHASIDIS/TANYA STEWART</v>
          </cell>
        </row>
        <row r="264">
          <cell r="A264" t="str">
            <v>19-D1166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UNICO3</v>
          </cell>
          <cell r="G264" t="str">
            <v>UNIVERSITY OF CONNECTICUT</v>
          </cell>
          <cell r="H264" t="str">
            <v>O</v>
          </cell>
          <cell r="I264" t="str">
            <v>Open</v>
          </cell>
          <cell r="J264">
            <v>67786.899999999994</v>
          </cell>
          <cell r="K264">
            <v>59883.64</v>
          </cell>
          <cell r="L264">
            <v>59883.64</v>
          </cell>
          <cell r="M264">
            <v>59883.64</v>
          </cell>
          <cell r="N264" t="str">
            <v>M KHASIDIS/TANYA STEWART</v>
          </cell>
          <cell r="O264" t="str">
            <v>STEWART, TANYA-GAYE N</v>
          </cell>
          <cell r="P264" t="str">
            <v>fraites@jlab.org</v>
          </cell>
        </row>
        <row r="265">
          <cell r="A265" t="str">
            <v>19-D1431</v>
          </cell>
          <cell r="B265">
            <v>0</v>
          </cell>
          <cell r="C265" t="str">
            <v>S</v>
          </cell>
          <cell r="D265" t="str">
            <v>T3335</v>
          </cell>
          <cell r="E265" t="str">
            <v>GIUSEPPINA TENBUSCH</v>
          </cell>
          <cell r="F265" t="str">
            <v>INDIAN</v>
          </cell>
          <cell r="G265" t="str">
            <v>TRUSTEES OF INDIANA UNIVE</v>
          </cell>
          <cell r="H265" t="str">
            <v>S</v>
          </cell>
          <cell r="I265" t="str">
            <v>System Closed</v>
          </cell>
          <cell r="J265">
            <v>54625</v>
          </cell>
          <cell r="K265">
            <v>54625</v>
          </cell>
          <cell r="L265">
            <v>54625</v>
          </cell>
          <cell r="M265">
            <v>54625</v>
          </cell>
          <cell r="N265" t="str">
            <v>J TENBUSCH/T STEWART</v>
          </cell>
          <cell r="O265" t="str">
            <v>STEWART, TANYA-GAYE N</v>
          </cell>
          <cell r="P265" t="str">
            <v>fraites@jlab.org</v>
          </cell>
          <cell r="Q265" t="str">
            <v>PARKINSON, SHARON K</v>
          </cell>
          <cell r="R265" t="str">
            <v>spark@jlab.org</v>
          </cell>
        </row>
        <row r="266">
          <cell r="A266" t="str">
            <v>19C0197010</v>
          </cell>
          <cell r="B266">
            <v>0</v>
          </cell>
          <cell r="C266" t="str">
            <v>S</v>
          </cell>
          <cell r="D266" t="str">
            <v>T3153</v>
          </cell>
          <cell r="E266" t="str">
            <v>MELISSA TORRES</v>
          </cell>
          <cell r="F266" t="str">
            <v>CLARKN</v>
          </cell>
          <cell r="G266" t="str">
            <v>CLARK NEXSEN INC</v>
          </cell>
          <cell r="H266" t="str">
            <v>O</v>
          </cell>
          <cell r="I266" t="str">
            <v>Open</v>
          </cell>
          <cell r="J266">
            <v>1615803</v>
          </cell>
          <cell r="K266">
            <v>1357349.02</v>
          </cell>
          <cell r="L266">
            <v>1339497.44</v>
          </cell>
          <cell r="M266">
            <v>1339497.44</v>
          </cell>
          <cell r="N266" t="str">
            <v>M TORRES/C SNETTER</v>
          </cell>
          <cell r="O266" t="str">
            <v>SNETTER, CHRISTINE F</v>
          </cell>
          <cell r="P266" t="str">
            <v>snetter@jlab.org</v>
          </cell>
          <cell r="Q266" t="str">
            <v>TORRES, MELISSA C</v>
          </cell>
          <cell r="R266" t="str">
            <v>torres@jlab.org</v>
          </cell>
        </row>
        <row r="267">
          <cell r="A267" t="str">
            <v>20-C0004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SUMIT2</v>
          </cell>
          <cell r="G267" t="str">
            <v>SUMITOMO CORP OF AMERICAS</v>
          </cell>
          <cell r="H267" t="str">
            <v>S</v>
          </cell>
          <cell r="I267" t="str">
            <v>System Closed</v>
          </cell>
          <cell r="J267">
            <v>368872</v>
          </cell>
          <cell r="K267">
            <v>368872</v>
          </cell>
          <cell r="L267">
            <v>368872</v>
          </cell>
          <cell r="M267">
            <v>368872</v>
          </cell>
          <cell r="N267" t="str">
            <v>M TORRES/G CHENG</v>
          </cell>
          <cell r="O267" t="str">
            <v>TORRES, MELISSA C</v>
          </cell>
          <cell r="P267" t="str">
            <v>torres@jlab.org</v>
          </cell>
          <cell r="Q267" t="str">
            <v>CHENG, GUANGFENG</v>
          </cell>
          <cell r="R267" t="str">
            <v>cheng@jlab.org</v>
          </cell>
        </row>
        <row r="268">
          <cell r="A268" t="str">
            <v>20-C0007</v>
          </cell>
          <cell r="B268">
            <v>0</v>
          </cell>
          <cell r="C268" t="str">
            <v>S</v>
          </cell>
          <cell r="D268" t="str">
            <v>P2226</v>
          </cell>
          <cell r="E268" t="str">
            <v>THEODORE PESHEHONOFF</v>
          </cell>
          <cell r="F268" t="str">
            <v>ANDDAH</v>
          </cell>
          <cell r="G268" t="str">
            <v>ANDERSON &amp; DAHLEN INC</v>
          </cell>
          <cell r="H268" t="str">
            <v>O</v>
          </cell>
          <cell r="I268" t="str">
            <v>Open</v>
          </cell>
          <cell r="J268">
            <v>1290088.3799999999</v>
          </cell>
          <cell r="K268">
            <v>503720</v>
          </cell>
          <cell r="L268">
            <v>503720</v>
          </cell>
          <cell r="M268">
            <v>503720</v>
          </cell>
          <cell r="N268" t="str">
            <v>PESHEHONOFF/MARCHLIK</v>
          </cell>
          <cell r="O268" t="str">
            <v>MARCHLIK, MATTHEW J</v>
          </cell>
          <cell r="P268" t="str">
            <v>marchlik@jlab.org</v>
          </cell>
          <cell r="Q268" t="str">
            <v>HUQUE, NAEEM A</v>
          </cell>
          <cell r="R268" t="str">
            <v>huque@jlab.org</v>
          </cell>
        </row>
        <row r="269">
          <cell r="A269" t="str">
            <v>20-C0009</v>
          </cell>
          <cell r="B269">
            <v>0</v>
          </cell>
          <cell r="C269" t="str">
            <v>S</v>
          </cell>
          <cell r="D269" t="str">
            <v>P2226</v>
          </cell>
          <cell r="E269" t="str">
            <v>THEODORE PESHEHONOFF</v>
          </cell>
          <cell r="F269" t="str">
            <v>KELTEC</v>
          </cell>
          <cell r="G269" t="str">
            <v>KELLER TECHNOLOGY CORP.</v>
          </cell>
          <cell r="H269" t="str">
            <v>S</v>
          </cell>
          <cell r="I269" t="str">
            <v>System Closed</v>
          </cell>
          <cell r="J269">
            <v>271910</v>
          </cell>
          <cell r="K269">
            <v>271910</v>
          </cell>
          <cell r="L269">
            <v>271910</v>
          </cell>
          <cell r="M269">
            <v>271910</v>
          </cell>
          <cell r="N269" t="str">
            <v>T PESHEHONOFF/N HUQUE</v>
          </cell>
          <cell r="O269" t="str">
            <v>PESHEHONOFF, THEODORE</v>
          </cell>
          <cell r="P269" t="str">
            <v>tvp@jlab.org</v>
          </cell>
          <cell r="Q269" t="str">
            <v>WILSON, KATHERINE M</v>
          </cell>
          <cell r="R269" t="str">
            <v>kwilson@jlab.org</v>
          </cell>
        </row>
        <row r="270">
          <cell r="A270" t="str">
            <v>20-C0011</v>
          </cell>
          <cell r="B270">
            <v>0</v>
          </cell>
          <cell r="C270" t="str">
            <v>S</v>
          </cell>
          <cell r="D270" t="str">
            <v>P2226</v>
          </cell>
          <cell r="E270" t="str">
            <v>THEODORE PESHEHONOFF</v>
          </cell>
          <cell r="F270" t="str">
            <v>SCIAKY</v>
          </cell>
          <cell r="G270" t="str">
            <v>SCIAKY INC</v>
          </cell>
          <cell r="H270" t="str">
            <v>S</v>
          </cell>
          <cell r="I270" t="str">
            <v>System Closed</v>
          </cell>
          <cell r="J270">
            <v>1588647</v>
          </cell>
          <cell r="K270">
            <v>1588647</v>
          </cell>
          <cell r="L270">
            <v>1588647</v>
          </cell>
          <cell r="M270">
            <v>1588647</v>
          </cell>
          <cell r="N270" t="str">
            <v>PESHEHONOFF/PHILIP DENNY</v>
          </cell>
          <cell r="O270" t="str">
            <v>PESHEHONOFF, THEODORE</v>
          </cell>
          <cell r="P270" t="str">
            <v>tvp@jlab.org</v>
          </cell>
          <cell r="Q270" t="str">
            <v>DENNY, PHILIP J</v>
          </cell>
          <cell r="R270" t="str">
            <v>denny@jlab.org</v>
          </cell>
        </row>
        <row r="271">
          <cell r="A271" t="str">
            <v>20-C0029</v>
          </cell>
          <cell r="B271">
            <v>0</v>
          </cell>
          <cell r="C271" t="str">
            <v>S</v>
          </cell>
          <cell r="D271" t="str">
            <v>H3243</v>
          </cell>
          <cell r="E271" t="str">
            <v>THOMAS HURATIAK</v>
          </cell>
          <cell r="F271" t="str">
            <v>JOSOAT</v>
          </cell>
          <cell r="G271" t="str">
            <v>JOSEPH OAT CORPORATION</v>
          </cell>
          <cell r="H271" t="str">
            <v>O</v>
          </cell>
          <cell r="I271" t="str">
            <v>Open</v>
          </cell>
          <cell r="J271">
            <v>1844463</v>
          </cell>
          <cell r="K271">
            <v>1665121.44</v>
          </cell>
          <cell r="L271">
            <v>1665121.44</v>
          </cell>
          <cell r="M271">
            <v>1665121.44</v>
          </cell>
          <cell r="N271" t="str">
            <v>T HURITIAK/K WILSON/MIKED</v>
          </cell>
          <cell r="O271" t="str">
            <v>WILSON, KATHERINE M</v>
          </cell>
          <cell r="P271" t="str">
            <v>kwilson@jlab.org</v>
          </cell>
          <cell r="Q271" t="str">
            <v>HURATIAK, THOMAS</v>
          </cell>
          <cell r="R271" t="str">
            <v>huratiak@jlab.org</v>
          </cell>
        </row>
        <row r="272">
          <cell r="A272" t="str">
            <v>20-C0031</v>
          </cell>
          <cell r="B272">
            <v>0</v>
          </cell>
          <cell r="C272" t="str">
            <v>S</v>
          </cell>
          <cell r="D272" t="str">
            <v>K7103</v>
          </cell>
          <cell r="E272" t="str">
            <v>MICHELE KHASIDIS</v>
          </cell>
          <cell r="F272" t="str">
            <v>GEOWAS</v>
          </cell>
          <cell r="G272" t="str">
            <v>GEORGE WASHINGTON UNIV</v>
          </cell>
          <cell r="H272" t="str">
            <v>O</v>
          </cell>
          <cell r="I272" t="str">
            <v>Open</v>
          </cell>
          <cell r="J272">
            <v>188990.17</v>
          </cell>
          <cell r="K272">
            <v>149695.5</v>
          </cell>
          <cell r="L272">
            <v>136706.28</v>
          </cell>
          <cell r="M272">
            <v>136706.28</v>
          </cell>
          <cell r="N272" t="str">
            <v>M KHASIDIS/T STEWART</v>
          </cell>
          <cell r="O272" t="str">
            <v>STEWART, TANYA-GAYE N</v>
          </cell>
          <cell r="P272" t="str">
            <v>fraites@jlab.org</v>
          </cell>
        </row>
        <row r="273">
          <cell r="A273" t="str">
            <v>20-C0248</v>
          </cell>
          <cell r="B273">
            <v>0</v>
          </cell>
          <cell r="C273" t="str">
            <v>S</v>
          </cell>
          <cell r="D273" t="str">
            <v>H3243</v>
          </cell>
          <cell r="E273" t="str">
            <v>THOMAS HURATIAK</v>
          </cell>
          <cell r="F273" t="str">
            <v>ABILIT</v>
          </cell>
          <cell r="G273" t="str">
            <v>BENNU GROUP INC</v>
          </cell>
          <cell r="H273" t="str">
            <v>S</v>
          </cell>
          <cell r="I273" t="str">
            <v>System Closed</v>
          </cell>
          <cell r="J273">
            <v>430818</v>
          </cell>
          <cell r="K273">
            <v>430818</v>
          </cell>
          <cell r="L273">
            <v>430818</v>
          </cell>
          <cell r="M273">
            <v>430818</v>
          </cell>
          <cell r="N273" t="str">
            <v>T HURATIAK/M MARCHLIK</v>
          </cell>
          <cell r="O273" t="str">
            <v>MARCHLIK, MATTHEW J</v>
          </cell>
          <cell r="P273" t="str">
            <v>marchlik@jlab.org</v>
          </cell>
          <cell r="Q273" t="str">
            <v>WILSON, KATHERINE M</v>
          </cell>
          <cell r="R273" t="str">
            <v>kwilson@jlab.org</v>
          </cell>
        </row>
        <row r="274">
          <cell r="A274" t="str">
            <v>20-C0336</v>
          </cell>
          <cell r="B274">
            <v>0</v>
          </cell>
          <cell r="C274" t="str">
            <v>S</v>
          </cell>
          <cell r="D274" t="str">
            <v>P2226</v>
          </cell>
          <cell r="E274" t="str">
            <v>THEODORE PESHEHONOFF</v>
          </cell>
          <cell r="F274" t="str">
            <v>COMPOW</v>
          </cell>
          <cell r="G274" t="str">
            <v>CPI INTERNATIONAL INC</v>
          </cell>
          <cell r="H274" t="str">
            <v>O</v>
          </cell>
          <cell r="I274" t="str">
            <v>Open</v>
          </cell>
          <cell r="J274">
            <v>5687951.75</v>
          </cell>
          <cell r="K274">
            <v>1786016.25</v>
          </cell>
          <cell r="L274">
            <v>1786016.25</v>
          </cell>
          <cell r="M274">
            <v>1786016.25</v>
          </cell>
          <cell r="N274" t="str">
            <v>PESHEHONOFF/HUQUE</v>
          </cell>
          <cell r="O274" t="str">
            <v>HUQUE, NAEEM A</v>
          </cell>
          <cell r="P274" t="str">
            <v>huque@jlab.org</v>
          </cell>
          <cell r="Q274" t="str">
            <v>WILSON, KATHERINE M</v>
          </cell>
          <cell r="R274" t="str">
            <v>kwilson@jlab.org</v>
          </cell>
        </row>
        <row r="275">
          <cell r="A275" t="str">
            <v>20-C0375</v>
          </cell>
          <cell r="B275">
            <v>0</v>
          </cell>
          <cell r="C275" t="str">
            <v>S</v>
          </cell>
          <cell r="D275" t="str">
            <v>T3153</v>
          </cell>
          <cell r="E275" t="str">
            <v>MELISSA TORRES</v>
          </cell>
          <cell r="F275" t="str">
            <v>TECPR2</v>
          </cell>
          <cell r="G275" t="str">
            <v>TECHNIFAB PRODUCTS INC</v>
          </cell>
          <cell r="H275" t="str">
            <v>S</v>
          </cell>
          <cell r="I275" t="str">
            <v>System Closed</v>
          </cell>
          <cell r="J275">
            <v>197860.1</v>
          </cell>
          <cell r="K275">
            <v>197864.74</v>
          </cell>
          <cell r="L275">
            <v>197860.1</v>
          </cell>
          <cell r="M275">
            <v>197860.1</v>
          </cell>
          <cell r="N275" t="str">
            <v>M TORRES/N LAVERDURE</v>
          </cell>
          <cell r="O275" t="str">
            <v>TORRES, MELISSA C</v>
          </cell>
          <cell r="P275" t="str">
            <v>torres@jlab.org</v>
          </cell>
          <cell r="Q275" t="str">
            <v>LAVERDURE, NATHANIEL A</v>
          </cell>
          <cell r="R275" t="str">
            <v>nal@jlab.org</v>
          </cell>
        </row>
        <row r="276">
          <cell r="A276" t="str">
            <v>20-C0439</v>
          </cell>
          <cell r="B276">
            <v>0</v>
          </cell>
          <cell r="C276" t="str">
            <v>S</v>
          </cell>
          <cell r="D276" t="str">
            <v>M8395</v>
          </cell>
          <cell r="E276" t="str">
            <v>DEANN MADDOX</v>
          </cell>
          <cell r="F276" t="str">
            <v>MEYER</v>
          </cell>
          <cell r="G276" t="str">
            <v>MEYER TOOL &amp; MFG INC</v>
          </cell>
          <cell r="H276" t="str">
            <v>S</v>
          </cell>
          <cell r="I276" t="str">
            <v>System Closed</v>
          </cell>
          <cell r="J276">
            <v>335820</v>
          </cell>
          <cell r="K276">
            <v>335820</v>
          </cell>
          <cell r="L276">
            <v>335820</v>
          </cell>
          <cell r="M276">
            <v>335820</v>
          </cell>
          <cell r="N276" t="str">
            <v>D MADDOX/M MARCHLIK</v>
          </cell>
          <cell r="O276" t="str">
            <v>MARCHLIK, MATTHEW J</v>
          </cell>
          <cell r="P276" t="str">
            <v>marchlik@jlab.org</v>
          </cell>
        </row>
        <row r="277">
          <cell r="A277" t="str">
            <v>20-C0499</v>
          </cell>
          <cell r="B277">
            <v>0</v>
          </cell>
          <cell r="C277" t="str">
            <v>S</v>
          </cell>
          <cell r="D277" t="str">
            <v>T3153</v>
          </cell>
          <cell r="E277" t="str">
            <v>MELISSA TORRES</v>
          </cell>
          <cell r="F277" t="str">
            <v>MEYER</v>
          </cell>
          <cell r="G277" t="str">
            <v>MEYER TOOL &amp; MFG INC</v>
          </cell>
          <cell r="H277" t="str">
            <v>O</v>
          </cell>
          <cell r="I277" t="str">
            <v>Open</v>
          </cell>
          <cell r="J277">
            <v>1253635</v>
          </cell>
          <cell r="K277">
            <v>762644.99</v>
          </cell>
          <cell r="L277">
            <v>710274.99</v>
          </cell>
          <cell r="M277">
            <v>710274.99</v>
          </cell>
          <cell r="N277" t="str">
            <v>M TORRES/G CHENG</v>
          </cell>
          <cell r="O277" t="str">
            <v>TORRES, MELISSA C</v>
          </cell>
          <cell r="P277" t="str">
            <v>torres@jlab.org</v>
          </cell>
          <cell r="Q277" t="str">
            <v>CHENG, GUANGFENG</v>
          </cell>
          <cell r="R277" t="str">
            <v>cheng@jlab.org</v>
          </cell>
        </row>
        <row r="278">
          <cell r="A278" t="str">
            <v>20-C0568</v>
          </cell>
          <cell r="B278">
            <v>0</v>
          </cell>
          <cell r="C278" t="str">
            <v>S</v>
          </cell>
          <cell r="D278" t="str">
            <v>K7103</v>
          </cell>
          <cell r="E278" t="str">
            <v>MICHELE KHASIDIS</v>
          </cell>
          <cell r="F278" t="str">
            <v>UCRIVR</v>
          </cell>
          <cell r="G278" t="str">
            <v>UNIVERSITY OF CALIFORNIA</v>
          </cell>
          <cell r="H278" t="str">
            <v>O</v>
          </cell>
          <cell r="I278" t="str">
            <v>Open</v>
          </cell>
          <cell r="J278">
            <v>88222.35</v>
          </cell>
          <cell r="K278">
            <v>75838.97</v>
          </cell>
          <cell r="L278">
            <v>68670.64</v>
          </cell>
          <cell r="M278">
            <v>68670.64</v>
          </cell>
          <cell r="N278" t="str">
            <v>M KHASIDIS/T STEWART</v>
          </cell>
          <cell r="O278" t="str">
            <v>STEWART, TANYA-GAYE N</v>
          </cell>
          <cell r="P278" t="str">
            <v>fraites@jlab.org</v>
          </cell>
        </row>
        <row r="279">
          <cell r="A279" t="str">
            <v>20-C0726</v>
          </cell>
          <cell r="B279">
            <v>0</v>
          </cell>
          <cell r="C279" t="str">
            <v>S</v>
          </cell>
          <cell r="D279" t="str">
            <v>T3153</v>
          </cell>
          <cell r="E279" t="str">
            <v>MELISSA TORRES</v>
          </cell>
          <cell r="F279" t="str">
            <v>RIRESE</v>
          </cell>
          <cell r="G279" t="str">
            <v>RI RESEARCH INSTRUMENTS</v>
          </cell>
          <cell r="H279" t="str">
            <v>O</v>
          </cell>
          <cell r="I279" t="str">
            <v>Open</v>
          </cell>
          <cell r="J279">
            <v>280200</v>
          </cell>
          <cell r="K279">
            <v>140100</v>
          </cell>
          <cell r="L279">
            <v>140100</v>
          </cell>
          <cell r="M279">
            <v>140100</v>
          </cell>
          <cell r="N279" t="str">
            <v>M TORRES/G CIVOVATI</v>
          </cell>
          <cell r="O279" t="str">
            <v>TORRES, MELISSA C</v>
          </cell>
          <cell r="P279" t="str">
            <v>torres@jlab.org</v>
          </cell>
          <cell r="Q279" t="str">
            <v>CIOVATI, GIANLUIGI</v>
          </cell>
          <cell r="R279" t="str">
            <v>gciovati@jlab.org</v>
          </cell>
        </row>
        <row r="280">
          <cell r="A280" t="str">
            <v>20-C0733</v>
          </cell>
          <cell r="B280">
            <v>0</v>
          </cell>
          <cell r="C280" t="str">
            <v>S</v>
          </cell>
          <cell r="D280" t="str">
            <v>S0684</v>
          </cell>
          <cell r="E280" t="str">
            <v>CAROLYN STEPNEY</v>
          </cell>
          <cell r="F280" t="str">
            <v>CARREL</v>
          </cell>
          <cell r="G280" t="str">
            <v>CARR ELECTRICAL TECHNOLOG</v>
          </cell>
          <cell r="H280" t="str">
            <v>O</v>
          </cell>
          <cell r="I280" t="str">
            <v>Open</v>
          </cell>
          <cell r="J280">
            <v>435306</v>
          </cell>
          <cell r="K280">
            <v>309772.76</v>
          </cell>
          <cell r="L280">
            <v>309751</v>
          </cell>
          <cell r="M280">
            <v>309751</v>
          </cell>
          <cell r="N280" t="str">
            <v>C STEPNEY/J WILLOUGHBY</v>
          </cell>
          <cell r="O280" t="str">
            <v>KUJAWA, TODD A</v>
          </cell>
          <cell r="P280" t="str">
            <v>kujawa@jlab.org</v>
          </cell>
          <cell r="Q280" t="str">
            <v>WILLOUGHBY, JASON</v>
          </cell>
          <cell r="R280" t="str">
            <v>jasonw@jlab.org</v>
          </cell>
        </row>
        <row r="281">
          <cell r="A281" t="str">
            <v>20-C0820</v>
          </cell>
          <cell r="B281">
            <v>0</v>
          </cell>
          <cell r="C281" t="str">
            <v>S</v>
          </cell>
          <cell r="D281" t="str">
            <v>S0684</v>
          </cell>
          <cell r="E281" t="str">
            <v>CAROLYN STEPNEY</v>
          </cell>
          <cell r="F281" t="str">
            <v>CARREL</v>
          </cell>
          <cell r="G281" t="str">
            <v>CARR ELECTRICAL TECHNOLOG</v>
          </cell>
          <cell r="H281" t="str">
            <v>S</v>
          </cell>
          <cell r="I281" t="str">
            <v>System Closed</v>
          </cell>
          <cell r="J281">
            <v>342669</v>
          </cell>
          <cell r="K281">
            <v>342669</v>
          </cell>
          <cell r="L281">
            <v>342669</v>
          </cell>
          <cell r="M281">
            <v>342669</v>
          </cell>
          <cell r="N281" t="str">
            <v>C STEPNEY/E WINSLOW</v>
          </cell>
          <cell r="O281" t="str">
            <v>WINSLOW, EDWARD B</v>
          </cell>
          <cell r="P281" t="str">
            <v>winslow@jlab.org</v>
          </cell>
          <cell r="Q281" t="str">
            <v>FRIES, RUSSELL W</v>
          </cell>
          <cell r="R281" t="str">
            <v>rfries@jlab.org</v>
          </cell>
        </row>
        <row r="282">
          <cell r="A282" t="str">
            <v>20-C0825</v>
          </cell>
          <cell r="B282">
            <v>0</v>
          </cell>
          <cell r="C282" t="str">
            <v>S</v>
          </cell>
          <cell r="D282" t="str">
            <v>T3153</v>
          </cell>
          <cell r="E282" t="str">
            <v>MELISSA TORRES</v>
          </cell>
          <cell r="F282" t="str">
            <v>SHANGH</v>
          </cell>
          <cell r="G282" t="str">
            <v>SHANGHAI SICCAS HIGH TECH</v>
          </cell>
          <cell r="H282" t="str">
            <v>O</v>
          </cell>
          <cell r="I282" t="str">
            <v>Open</v>
          </cell>
          <cell r="J282">
            <v>484000</v>
          </cell>
          <cell r="K282">
            <v>165000</v>
          </cell>
          <cell r="L282">
            <v>0</v>
          </cell>
          <cell r="M282">
            <v>0</v>
          </cell>
          <cell r="N282" t="str">
            <v>M TORRES/A SOMOV</v>
          </cell>
          <cell r="O282" t="str">
            <v>TORRES, MELISSA C</v>
          </cell>
          <cell r="P282" t="str">
            <v>torres@jlab.org</v>
          </cell>
          <cell r="Q282" t="str">
            <v>SOMOV, ALEXANDER</v>
          </cell>
          <cell r="R282" t="str">
            <v>somov@jlab.org</v>
          </cell>
        </row>
        <row r="283">
          <cell r="A283" t="str">
            <v>20-C1137</v>
          </cell>
          <cell r="B283">
            <v>0</v>
          </cell>
          <cell r="C283" t="str">
            <v>S</v>
          </cell>
          <cell r="D283" t="str">
            <v>T3153</v>
          </cell>
          <cell r="E283" t="str">
            <v>MELISSA TORRES</v>
          </cell>
          <cell r="F283" t="str">
            <v>NEXTIN</v>
          </cell>
          <cell r="G283" t="str">
            <v>NEXT INTENT INC</v>
          </cell>
          <cell r="H283" t="str">
            <v>O</v>
          </cell>
          <cell r="I283" t="str">
            <v>Open</v>
          </cell>
          <cell r="J283">
            <v>314769</v>
          </cell>
          <cell r="K283">
            <v>74945</v>
          </cell>
          <cell r="L283">
            <v>74945</v>
          </cell>
          <cell r="M283">
            <v>74945</v>
          </cell>
          <cell r="N283" t="str">
            <v>M TORRES/N HUQUE</v>
          </cell>
          <cell r="O283" t="str">
            <v>HUQUE, NAEEM A</v>
          </cell>
          <cell r="P283" t="str">
            <v>huque@jlab.org</v>
          </cell>
          <cell r="Q283" t="str">
            <v>TORRES, MELISSA C</v>
          </cell>
          <cell r="R283" t="str">
            <v>torres@jlab.org</v>
          </cell>
        </row>
        <row r="284">
          <cell r="A284" t="str">
            <v>20-C1142</v>
          </cell>
          <cell r="B284">
            <v>0</v>
          </cell>
          <cell r="C284" t="str">
            <v>S</v>
          </cell>
          <cell r="D284" t="str">
            <v>K7103</v>
          </cell>
          <cell r="E284" t="str">
            <v>MICHELE KHASIDIS</v>
          </cell>
          <cell r="F284" t="str">
            <v>HITTEL</v>
          </cell>
          <cell r="G284" t="str">
            <v>HITT ELECTRIC CORP.</v>
          </cell>
          <cell r="H284" t="str">
            <v>O</v>
          </cell>
          <cell r="I284" t="str">
            <v>Open</v>
          </cell>
          <cell r="J284">
            <v>322023.03000000003</v>
          </cell>
          <cell r="K284">
            <v>316341.33</v>
          </cell>
          <cell r="L284">
            <v>316323.03000000003</v>
          </cell>
          <cell r="M284">
            <v>316323.03000000003</v>
          </cell>
          <cell r="N284" t="str">
            <v>M KHASIDIS/J RIESBECK</v>
          </cell>
          <cell r="O284" t="str">
            <v>RIESBECK, JOHN D</v>
          </cell>
          <cell r="P284" t="str">
            <v>riesbeck@jlab.org</v>
          </cell>
          <cell r="Q284" t="str">
            <v>WILLOUGHBY, JASON</v>
          </cell>
          <cell r="R284" t="str">
            <v>jasonw@jlab.org</v>
          </cell>
        </row>
        <row r="285">
          <cell r="A285" t="str">
            <v>20-C1174</v>
          </cell>
          <cell r="B285">
            <v>0</v>
          </cell>
          <cell r="C285" t="str">
            <v>S</v>
          </cell>
          <cell r="D285" t="str">
            <v>S0684</v>
          </cell>
          <cell r="E285" t="str">
            <v>CAROLYN STEPNEY</v>
          </cell>
          <cell r="F285" t="str">
            <v>BFPEIN</v>
          </cell>
          <cell r="G285" t="str">
            <v>BFPE INTERNATIONAL INC</v>
          </cell>
          <cell r="H285" t="str">
            <v>O</v>
          </cell>
          <cell r="I285" t="str">
            <v>Open</v>
          </cell>
          <cell r="J285">
            <v>1043780</v>
          </cell>
          <cell r="K285">
            <v>987658</v>
          </cell>
          <cell r="L285">
            <v>987642.7</v>
          </cell>
          <cell r="M285">
            <v>987642.7</v>
          </cell>
          <cell r="N285" t="str">
            <v>C STEPNEY/T RENZO</v>
          </cell>
          <cell r="O285" t="str">
            <v>RENZO, THOMAS C</v>
          </cell>
          <cell r="P285" t="str">
            <v>renzo@jlab.org</v>
          </cell>
          <cell r="Q285" t="str">
            <v>FRIES, RUSSELL W</v>
          </cell>
          <cell r="R285" t="str">
            <v>rfries@jlab.org</v>
          </cell>
        </row>
        <row r="286">
          <cell r="A286" t="str">
            <v>20-C1207</v>
          </cell>
          <cell r="B286">
            <v>0</v>
          </cell>
          <cell r="C286" t="str">
            <v>S</v>
          </cell>
          <cell r="D286" t="str">
            <v>P2226</v>
          </cell>
          <cell r="E286" t="str">
            <v>THEODORE PESHEHONOFF</v>
          </cell>
          <cell r="F286" t="str">
            <v>OMNISE</v>
          </cell>
          <cell r="G286" t="str">
            <v xml:space="preserve">OMNISENSING PHOTONICS </v>
          </cell>
          <cell r="H286" t="str">
            <v>O</v>
          </cell>
          <cell r="I286" t="str">
            <v>Open</v>
          </cell>
          <cell r="J286">
            <v>340000</v>
          </cell>
          <cell r="K286">
            <v>190000</v>
          </cell>
          <cell r="L286">
            <v>190000</v>
          </cell>
          <cell r="M286">
            <v>190000</v>
          </cell>
          <cell r="N286" t="str">
            <v>PESHEHONOFF/CARL ZORN</v>
          </cell>
          <cell r="O286" t="str">
            <v>ZORN, CARL J</v>
          </cell>
          <cell r="P286" t="str">
            <v>zorn@jlab.org</v>
          </cell>
          <cell r="Q286" t="str">
            <v>PESHEHONOFF, THEODORE</v>
          </cell>
          <cell r="R286" t="str">
            <v>tvp@jlab.org</v>
          </cell>
        </row>
        <row r="287">
          <cell r="A287" t="str">
            <v>20-C1342</v>
          </cell>
          <cell r="B287">
            <v>0</v>
          </cell>
          <cell r="C287" t="str">
            <v>S</v>
          </cell>
          <cell r="D287" t="str">
            <v>T3153</v>
          </cell>
          <cell r="E287" t="str">
            <v>MELISSA TORRES</v>
          </cell>
          <cell r="F287" t="str">
            <v>SCIMAG</v>
          </cell>
          <cell r="G287" t="str">
            <v>SPACE CRYOMAGNETICS LTD</v>
          </cell>
          <cell r="H287" t="str">
            <v>O</v>
          </cell>
          <cell r="I287" t="str">
            <v>Open</v>
          </cell>
          <cell r="J287">
            <v>409411</v>
          </cell>
          <cell r="K287">
            <v>122823.97</v>
          </cell>
          <cell r="L287">
            <v>122823.3</v>
          </cell>
          <cell r="M287">
            <v>122823.3</v>
          </cell>
          <cell r="N287" t="str">
            <v>M TORRES/C KEITH</v>
          </cell>
          <cell r="O287" t="str">
            <v>KEITH, CHRISTOPHE D</v>
          </cell>
          <cell r="P287" t="str">
            <v>ckeith@jlab.org</v>
          </cell>
          <cell r="Q287" t="str">
            <v>TORRES, MELISSA C</v>
          </cell>
          <cell r="R287" t="str">
            <v>torres@jlab.org</v>
          </cell>
        </row>
        <row r="288">
          <cell r="A288" t="str">
            <v>20-C1456</v>
          </cell>
          <cell r="B288">
            <v>0</v>
          </cell>
          <cell r="C288" t="str">
            <v>S</v>
          </cell>
          <cell r="D288" t="str">
            <v>K7103</v>
          </cell>
          <cell r="E288" t="str">
            <v>MICHELE KHASIDIS</v>
          </cell>
          <cell r="F288" t="str">
            <v>VIRGIN</v>
          </cell>
          <cell r="G288" t="str">
            <v>VIRGINIA POLYTECHNIC INST</v>
          </cell>
          <cell r="H288" t="str">
            <v>O</v>
          </cell>
          <cell r="I288" t="str">
            <v>Open</v>
          </cell>
          <cell r="J288">
            <v>54609.2</v>
          </cell>
          <cell r="K288">
            <v>34726.44</v>
          </cell>
          <cell r="L288">
            <v>34726.44</v>
          </cell>
          <cell r="M288">
            <v>34726.44</v>
          </cell>
          <cell r="N288" t="str">
            <v>M KHASIDIS/TANYA STEWART</v>
          </cell>
          <cell r="O288" t="str">
            <v>STEWART, TANYA-GAYE N</v>
          </cell>
          <cell r="P288" t="str">
            <v>fraites@jlab.org</v>
          </cell>
        </row>
        <row r="289">
          <cell r="A289" t="str">
            <v>20-D0103</v>
          </cell>
          <cell r="B289">
            <v>0</v>
          </cell>
          <cell r="C289" t="str">
            <v>S</v>
          </cell>
          <cell r="D289" t="str">
            <v>K7103</v>
          </cell>
          <cell r="E289" t="str">
            <v>MICHELE KHASIDIS</v>
          </cell>
          <cell r="F289" t="str">
            <v>MIT</v>
          </cell>
          <cell r="G289" t="str">
            <v>MASSACHUSETTS INST OF TEC</v>
          </cell>
          <cell r="H289" t="str">
            <v>O</v>
          </cell>
          <cell r="I289" t="str">
            <v>Open</v>
          </cell>
          <cell r="J289">
            <v>25000</v>
          </cell>
          <cell r="K289">
            <v>20832.5</v>
          </cell>
          <cell r="L289">
            <v>17500</v>
          </cell>
          <cell r="M289">
            <v>17500</v>
          </cell>
          <cell r="N289" t="str">
            <v>M KHASIDIS/T STEWART</v>
          </cell>
          <cell r="O289" t="str">
            <v>STEWART, TANYA-GAYE N</v>
          </cell>
          <cell r="P289" t="str">
            <v>fraites@jlab.org</v>
          </cell>
        </row>
        <row r="290">
          <cell r="A290" t="str">
            <v>20-D0376</v>
          </cell>
          <cell r="B290">
            <v>0</v>
          </cell>
          <cell r="C290" t="str">
            <v>S</v>
          </cell>
          <cell r="D290" t="str">
            <v>K7103</v>
          </cell>
          <cell r="E290" t="str">
            <v>MICHELE KHASIDIS</v>
          </cell>
          <cell r="F290" t="str">
            <v>THECAT</v>
          </cell>
          <cell r="G290" t="str">
            <v xml:space="preserve">THE CATHOLIC UNIVERSITY  </v>
          </cell>
          <cell r="H290" t="str">
            <v>S</v>
          </cell>
          <cell r="I290" t="str">
            <v>System Closed</v>
          </cell>
          <cell r="J290">
            <v>38500</v>
          </cell>
          <cell r="K290">
            <v>38500</v>
          </cell>
          <cell r="L290">
            <v>38500</v>
          </cell>
          <cell r="M290">
            <v>38500</v>
          </cell>
          <cell r="N290" t="str">
            <v>M KHASIDIS/T STEWART</v>
          </cell>
          <cell r="O290" t="str">
            <v>STEWART, TANYA-GAYE N</v>
          </cell>
          <cell r="P290" t="str">
            <v>fraites@jlab.org</v>
          </cell>
        </row>
        <row r="291">
          <cell r="A291" t="str">
            <v>20-D0554</v>
          </cell>
          <cell r="B291">
            <v>0</v>
          </cell>
          <cell r="C291" t="str">
            <v>S</v>
          </cell>
          <cell r="D291" t="str">
            <v>K7103</v>
          </cell>
          <cell r="E291" t="str">
            <v>MICHELE KHASIDIS</v>
          </cell>
          <cell r="F291" t="str">
            <v>MISSIS</v>
          </cell>
          <cell r="G291" t="str">
            <v>MISSISSIPPI STATE UNIVER.</v>
          </cell>
          <cell r="H291" t="str">
            <v>S</v>
          </cell>
          <cell r="I291" t="str">
            <v>System Closed</v>
          </cell>
          <cell r="J291">
            <v>34631</v>
          </cell>
          <cell r="K291">
            <v>34631</v>
          </cell>
          <cell r="L291">
            <v>34631</v>
          </cell>
          <cell r="M291">
            <v>34631</v>
          </cell>
          <cell r="N291" t="str">
            <v>M KHASIDIS/T STEWART</v>
          </cell>
          <cell r="O291" t="str">
            <v>STEWART, TANYA-GAYE N</v>
          </cell>
          <cell r="P291" t="str">
            <v>fraites@jlab.org</v>
          </cell>
        </row>
        <row r="292">
          <cell r="A292" t="str">
            <v>20-D0972</v>
          </cell>
          <cell r="B292">
            <v>0</v>
          </cell>
          <cell r="C292" t="str">
            <v>S</v>
          </cell>
          <cell r="D292" t="str">
            <v>T3335</v>
          </cell>
          <cell r="E292" t="str">
            <v>GIUSEPPINA TENBUSCH</v>
          </cell>
          <cell r="F292" t="str">
            <v>OLDDO4</v>
          </cell>
          <cell r="G292" t="str">
            <v>OLD DOMINION UNIV. RESEAR</v>
          </cell>
          <cell r="H292" t="str">
            <v>O</v>
          </cell>
          <cell r="I292" t="str">
            <v>Open</v>
          </cell>
          <cell r="J292">
            <v>227662.35</v>
          </cell>
          <cell r="K292">
            <v>205448.35</v>
          </cell>
          <cell r="L292">
            <v>205448.35</v>
          </cell>
          <cell r="M292">
            <v>205448.35</v>
          </cell>
          <cell r="N292" t="str">
            <v>J TENBUSCH/TANYA STEWART</v>
          </cell>
          <cell r="O292" t="str">
            <v>STEWART, TANYA-GAYE N</v>
          </cell>
          <cell r="P292" t="str">
            <v>fraites@jlab.org</v>
          </cell>
          <cell r="Q292" t="str">
            <v>PARKINSON, SHARON K</v>
          </cell>
          <cell r="R292" t="str">
            <v>spark@jlab.org</v>
          </cell>
        </row>
        <row r="293">
          <cell r="A293" t="str">
            <v>20-D0982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UVA</v>
          </cell>
          <cell r="G293" t="str">
            <v>UNIVERSITY OF VIRGINIA</v>
          </cell>
          <cell r="H293" t="str">
            <v>O</v>
          </cell>
          <cell r="I293" t="str">
            <v>Open</v>
          </cell>
          <cell r="J293">
            <v>40512</v>
          </cell>
          <cell r="K293">
            <v>32375.25</v>
          </cell>
          <cell r="L293">
            <v>29663</v>
          </cell>
          <cell r="M293">
            <v>29663</v>
          </cell>
          <cell r="N293" t="str">
            <v>M KHASIDIS/TANYA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20-D1030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UNIMAS</v>
          </cell>
          <cell r="G294" t="str">
            <v>UNIV OF MASSACHUSETTS</v>
          </cell>
          <cell r="H294" t="str">
            <v>O</v>
          </cell>
          <cell r="I294" t="str">
            <v>Open</v>
          </cell>
          <cell r="J294">
            <v>48091.23</v>
          </cell>
          <cell r="K294">
            <v>34976.75</v>
          </cell>
          <cell r="L294">
            <v>34975.440000000002</v>
          </cell>
          <cell r="M294">
            <v>34975.440000000002</v>
          </cell>
          <cell r="N294" t="str">
            <v>M KHASIDIS/TANYA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20-D1082A</v>
          </cell>
          <cell r="B295">
            <v>0</v>
          </cell>
          <cell r="C295" t="str">
            <v>S</v>
          </cell>
          <cell r="D295" t="str">
            <v>H3243</v>
          </cell>
          <cell r="E295" t="str">
            <v>THOMAS HURATIAK</v>
          </cell>
          <cell r="F295" t="str">
            <v>CRYTUR</v>
          </cell>
          <cell r="G295" t="str">
            <v>CRYTUR LTD</v>
          </cell>
          <cell r="H295" t="str">
            <v>O</v>
          </cell>
          <cell r="I295" t="str">
            <v>Open</v>
          </cell>
          <cell r="J295">
            <v>370000</v>
          </cell>
          <cell r="K295">
            <v>0</v>
          </cell>
          <cell r="L295">
            <v>0</v>
          </cell>
          <cell r="M295">
            <v>0</v>
          </cell>
          <cell r="N295" t="str">
            <v>STEVE WOOD</v>
          </cell>
          <cell r="O295" t="str">
            <v>HURATIAK, THOMAS</v>
          </cell>
          <cell r="P295" t="str">
            <v>huratiak@jlab.org</v>
          </cell>
          <cell r="Q295" t="str">
            <v>WOOD, STEPHEN A</v>
          </cell>
          <cell r="R295" t="str">
            <v>saw@jlab.org</v>
          </cell>
        </row>
        <row r="296">
          <cell r="A296" t="str">
            <v>20-D1427</v>
          </cell>
          <cell r="B296">
            <v>0</v>
          </cell>
          <cell r="C296" t="str">
            <v>S</v>
          </cell>
          <cell r="D296" t="str">
            <v>H3243</v>
          </cell>
          <cell r="E296" t="str">
            <v>THOMAS HURATIAK</v>
          </cell>
          <cell r="F296" t="str">
            <v>DANFYS</v>
          </cell>
          <cell r="G296" t="str">
            <v>DANFYSIK A/S</v>
          </cell>
          <cell r="H296" t="str">
            <v>O</v>
          </cell>
          <cell r="I296" t="str">
            <v>Open</v>
          </cell>
          <cell r="J296">
            <v>155000</v>
          </cell>
          <cell r="K296">
            <v>55000</v>
          </cell>
          <cell r="L296">
            <v>55000</v>
          </cell>
          <cell r="M296">
            <v>55000</v>
          </cell>
          <cell r="N296" t="str">
            <v>T HURATIAK/D GRIFFITH</v>
          </cell>
          <cell r="O296" t="str">
            <v>PHILIP, SARIN</v>
          </cell>
          <cell r="P296" t="str">
            <v>philip@jlab.org</v>
          </cell>
        </row>
        <row r="297">
          <cell r="A297" t="str">
            <v>21-C0001</v>
          </cell>
          <cell r="B297">
            <v>0</v>
          </cell>
          <cell r="C297" t="str">
            <v>S</v>
          </cell>
          <cell r="D297" t="str">
            <v>P2226</v>
          </cell>
          <cell r="E297" t="str">
            <v>THEODORE PESHEHONOFF</v>
          </cell>
          <cell r="F297" t="str">
            <v>NOMURA</v>
          </cell>
          <cell r="G297" t="str">
            <v>NOMURA PLATING CO., LTD.</v>
          </cell>
          <cell r="H297" t="str">
            <v>O</v>
          </cell>
          <cell r="I297" t="str">
            <v>Open</v>
          </cell>
          <cell r="J297">
            <v>687385.19</v>
          </cell>
          <cell r="K297">
            <v>9603.24</v>
          </cell>
          <cell r="L297">
            <v>0</v>
          </cell>
          <cell r="M297">
            <v>0</v>
          </cell>
          <cell r="N297" t="str">
            <v>PESH/MARCHLIK</v>
          </cell>
          <cell r="O297" t="str">
            <v>MARCHLIK, MATTHEW J</v>
          </cell>
          <cell r="P297" t="str">
            <v>marchlik@jlab.org</v>
          </cell>
          <cell r="Q297" t="str">
            <v>WILSON, KATHERINE M</v>
          </cell>
          <cell r="R297" t="str">
            <v>kwilson@jlab.org</v>
          </cell>
        </row>
        <row r="298">
          <cell r="A298" t="str">
            <v>21-C0004</v>
          </cell>
          <cell r="B298">
            <v>0</v>
          </cell>
          <cell r="C298" t="str">
            <v>S</v>
          </cell>
          <cell r="D298" t="str">
            <v>H3243</v>
          </cell>
          <cell r="E298" t="str">
            <v>THOMAS HURATIAK</v>
          </cell>
          <cell r="F298" t="str">
            <v>PHYINS</v>
          </cell>
          <cell r="G298" t="str">
            <v>PI (PHYSIK INSTRUMENTE)</v>
          </cell>
          <cell r="H298" t="str">
            <v>O</v>
          </cell>
          <cell r="I298" t="str">
            <v>Open</v>
          </cell>
          <cell r="J298">
            <v>528720</v>
          </cell>
          <cell r="K298">
            <v>0</v>
          </cell>
          <cell r="L298">
            <v>0</v>
          </cell>
          <cell r="M298">
            <v>0</v>
          </cell>
          <cell r="N298" t="str">
            <v>T HURATIAK/PETER OWEN</v>
          </cell>
          <cell r="O298" t="str">
            <v>OWEN, PETER</v>
          </cell>
          <cell r="P298" t="str">
            <v>powen@jlab.org</v>
          </cell>
          <cell r="Q298" t="str">
            <v>WILSON, KATHERINE M</v>
          </cell>
          <cell r="R298" t="str">
            <v>kwilson@jlab.org</v>
          </cell>
        </row>
        <row r="299">
          <cell r="A299" t="str">
            <v>21-C0005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PHYTRO</v>
          </cell>
          <cell r="G299" t="str">
            <v>PHYTRON INC</v>
          </cell>
          <cell r="H299" t="str">
            <v>O</v>
          </cell>
          <cell r="I299" t="str">
            <v>Open</v>
          </cell>
          <cell r="J299">
            <v>928960</v>
          </cell>
          <cell r="K299">
            <v>0</v>
          </cell>
          <cell r="L299">
            <v>0</v>
          </cell>
          <cell r="M299">
            <v>0</v>
          </cell>
          <cell r="N299" t="str">
            <v>T HURATIAK/PETER OWEN</v>
          </cell>
          <cell r="O299" t="str">
            <v>OWEN, PETER</v>
          </cell>
          <cell r="P299" t="str">
            <v>powen@jlab.org</v>
          </cell>
          <cell r="Q299" t="str">
            <v>WILSON, KATHERINE M</v>
          </cell>
          <cell r="R299" t="str">
            <v>kwilson@jlab.org</v>
          </cell>
        </row>
        <row r="300">
          <cell r="A300" t="str">
            <v>21-C0006</v>
          </cell>
          <cell r="B300">
            <v>0</v>
          </cell>
          <cell r="C300" t="str">
            <v>S</v>
          </cell>
          <cell r="D300" t="str">
            <v>K7103</v>
          </cell>
          <cell r="E300" t="str">
            <v>MICHELE KHASIDIS</v>
          </cell>
          <cell r="F300" t="str">
            <v>CNC</v>
          </cell>
          <cell r="G300" t="str">
            <v>CHRISTOPHER NEWPORT UNIV.</v>
          </cell>
          <cell r="H300" t="str">
            <v>O</v>
          </cell>
          <cell r="I300" t="str">
            <v>Open</v>
          </cell>
          <cell r="J300">
            <v>113990.6</v>
          </cell>
          <cell r="K300">
            <v>91192.48</v>
          </cell>
          <cell r="L300">
            <v>0</v>
          </cell>
          <cell r="M300">
            <v>0</v>
          </cell>
          <cell r="N300" t="str">
            <v>M KHASIDIS/TANYA STEWART</v>
          </cell>
          <cell r="O300" t="str">
            <v>STEWART, TANYA-GAYE N</v>
          </cell>
          <cell r="P300" t="str">
            <v>fraites@jlab.org</v>
          </cell>
        </row>
        <row r="301">
          <cell r="A301" t="str">
            <v>21-C0007</v>
          </cell>
          <cell r="B301">
            <v>0</v>
          </cell>
          <cell r="C301" t="str">
            <v>S</v>
          </cell>
          <cell r="D301" t="str">
            <v>H3243</v>
          </cell>
          <cell r="E301" t="str">
            <v>THOMAS HURATIAK</v>
          </cell>
          <cell r="F301" t="str">
            <v>SPRFAB</v>
          </cell>
          <cell r="G301" t="str">
            <v>MACHINE BUILD TECH</v>
          </cell>
          <cell r="H301" t="str">
            <v>O</v>
          </cell>
          <cell r="I301" t="str">
            <v>Open</v>
          </cell>
          <cell r="J301">
            <v>253710</v>
          </cell>
          <cell r="K301">
            <v>113253.75</v>
          </cell>
          <cell r="L301">
            <v>15000</v>
          </cell>
          <cell r="M301">
            <v>15000</v>
          </cell>
          <cell r="N301" t="str">
            <v>T HURATIAK/BILL HUNEWILL</v>
          </cell>
          <cell r="O301" t="str">
            <v>PERRY, CHRISTOPHER C</v>
          </cell>
          <cell r="P301" t="str">
            <v>cperry@jlab.org</v>
          </cell>
          <cell r="Q301" t="str">
            <v>HURATIAK, THOMAS</v>
          </cell>
          <cell r="R301" t="str">
            <v>huratiak@jlab.org</v>
          </cell>
        </row>
        <row r="302">
          <cell r="A302" t="str">
            <v>21-C0253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L3COMM</v>
          </cell>
          <cell r="G302" t="str">
            <v>L3 TECHNOLOGIES INC</v>
          </cell>
          <cell r="H302" t="str">
            <v>O</v>
          </cell>
          <cell r="I302" t="str">
            <v>Open</v>
          </cell>
          <cell r="J302">
            <v>533410</v>
          </cell>
          <cell r="K302">
            <v>160023</v>
          </cell>
          <cell r="L302">
            <v>160023</v>
          </cell>
          <cell r="M302">
            <v>160023</v>
          </cell>
          <cell r="N302" t="str">
            <v>T HURITAK/R NELSON</v>
          </cell>
          <cell r="O302" t="str">
            <v>NELSON, RICHARD M</v>
          </cell>
          <cell r="P302" t="str">
            <v>nelson@jlab.org</v>
          </cell>
          <cell r="Q302" t="str">
            <v>HURATIAK, THOMAS</v>
          </cell>
          <cell r="R302" t="str">
            <v>huratiak@jlab.org</v>
          </cell>
        </row>
        <row r="303">
          <cell r="A303" t="str">
            <v>21-C0468</v>
          </cell>
          <cell r="B303">
            <v>0</v>
          </cell>
          <cell r="C303" t="str">
            <v>S</v>
          </cell>
          <cell r="D303" t="str">
            <v>K7103</v>
          </cell>
          <cell r="E303" t="str">
            <v>MICHELE KHASIDIS</v>
          </cell>
          <cell r="F303" t="str">
            <v>UVA</v>
          </cell>
          <cell r="G303" t="str">
            <v>UNIVERSITY OF VIRGINIA</v>
          </cell>
          <cell r="H303" t="str">
            <v>O</v>
          </cell>
          <cell r="I303" t="str">
            <v>Open</v>
          </cell>
          <cell r="J303">
            <v>91996.46</v>
          </cell>
          <cell r="K303">
            <v>2369.75</v>
          </cell>
          <cell r="L303">
            <v>0</v>
          </cell>
          <cell r="M303">
            <v>0</v>
          </cell>
          <cell r="N303" t="str">
            <v>M KHASIDIS/TANYA STEWART</v>
          </cell>
          <cell r="O303" t="str">
            <v>STEWART, TANYA-GAYE N</v>
          </cell>
          <cell r="P303" t="str">
            <v>fraites@jlab.org</v>
          </cell>
        </row>
        <row r="304">
          <cell r="A304" t="str">
            <v>21-C0524</v>
          </cell>
          <cell r="B304">
            <v>0</v>
          </cell>
          <cell r="C304" t="str">
            <v>S</v>
          </cell>
          <cell r="D304" t="str">
            <v>H3243</v>
          </cell>
          <cell r="E304" t="str">
            <v>THOMAS HURATIAK</v>
          </cell>
          <cell r="F304" t="str">
            <v>VISMAC</v>
          </cell>
          <cell r="G304" t="str">
            <v>VISION MACHINE &amp; FABRICAT</v>
          </cell>
          <cell r="H304" t="str">
            <v>O</v>
          </cell>
          <cell r="I304" t="str">
            <v>Open</v>
          </cell>
          <cell r="J304">
            <v>548071.6</v>
          </cell>
          <cell r="K304">
            <v>101277</v>
          </cell>
          <cell r="L304">
            <v>101277</v>
          </cell>
          <cell r="M304">
            <v>101277</v>
          </cell>
          <cell r="N304" t="str">
            <v>T HURATIAK/PETER OWEN</v>
          </cell>
          <cell r="O304" t="str">
            <v>OWEN, PETER</v>
          </cell>
          <cell r="P304" t="str">
            <v>powen@jlab.org</v>
          </cell>
          <cell r="Q304" t="str">
            <v>WILSON, KATHERINE M</v>
          </cell>
          <cell r="R304" t="str">
            <v>kwilson@jlab.org</v>
          </cell>
        </row>
        <row r="305">
          <cell r="A305" t="str">
            <v>21-C0537</v>
          </cell>
          <cell r="B305">
            <v>0</v>
          </cell>
          <cell r="C305" t="str">
            <v>S</v>
          </cell>
          <cell r="D305" t="str">
            <v>S0684</v>
          </cell>
          <cell r="E305" t="str">
            <v>CAROLYN STEPNEY</v>
          </cell>
          <cell r="F305" t="str">
            <v>WARWIC</v>
          </cell>
          <cell r="G305" t="str">
            <v>WARWICK PLUMBING&amp;HEATING</v>
          </cell>
          <cell r="H305" t="str">
            <v>O</v>
          </cell>
          <cell r="I305" t="str">
            <v>Open</v>
          </cell>
          <cell r="J305">
            <v>414631</v>
          </cell>
          <cell r="K305">
            <v>0</v>
          </cell>
          <cell r="L305">
            <v>0</v>
          </cell>
          <cell r="M305">
            <v>0</v>
          </cell>
          <cell r="N305" t="str">
            <v>C STEPNEY/TOM RENZO</v>
          </cell>
          <cell r="O305" t="str">
            <v>WHITLATCH, CELIA M</v>
          </cell>
          <cell r="P305" t="str">
            <v>whitlatc@jlab.org</v>
          </cell>
          <cell r="Q305" t="str">
            <v>DOLBECK, JOEL</v>
          </cell>
          <cell r="R305" t="str">
            <v>dolbeck@jlab.org</v>
          </cell>
        </row>
        <row r="306">
          <cell r="A306" t="str">
            <v>21-C0638</v>
          </cell>
          <cell r="B306">
            <v>0</v>
          </cell>
          <cell r="C306" t="str">
            <v>S</v>
          </cell>
          <cell r="D306" t="str">
            <v>S0684</v>
          </cell>
          <cell r="E306" t="str">
            <v>CAROLYN STEPNEY</v>
          </cell>
          <cell r="F306" t="str">
            <v>COLWEB</v>
          </cell>
          <cell r="G306" t="str">
            <v>COLONIAL WEBB CONTRACTORS</v>
          </cell>
          <cell r="H306" t="str">
            <v>O</v>
          </cell>
          <cell r="I306" t="str">
            <v>Open</v>
          </cell>
          <cell r="J306">
            <v>1141777</v>
          </cell>
          <cell r="K306">
            <v>0</v>
          </cell>
          <cell r="L306">
            <v>0</v>
          </cell>
          <cell r="M306">
            <v>0</v>
          </cell>
          <cell r="N306" t="str">
            <v>C STEPNEY/C WHITLATCH</v>
          </cell>
          <cell r="O306" t="str">
            <v>RENZO, THOMAS C</v>
          </cell>
          <cell r="P306" t="str">
            <v>renzo@jlab.org</v>
          </cell>
          <cell r="Q306" t="str">
            <v>FRIES, RUSSELL W</v>
          </cell>
          <cell r="R306" t="str">
            <v>rfries@jlab.org</v>
          </cell>
        </row>
        <row r="307">
          <cell r="A307" t="str">
            <v>21-D0008</v>
          </cell>
          <cell r="B307">
            <v>0</v>
          </cell>
          <cell r="C307" t="str">
            <v>S</v>
          </cell>
          <cell r="D307" t="str">
            <v>P2226</v>
          </cell>
          <cell r="E307" t="str">
            <v>THEODORE PESHEHONOFF</v>
          </cell>
          <cell r="F307" t="str">
            <v>DURAFL</v>
          </cell>
          <cell r="G307" t="str">
            <v>DURAFLEX INC</v>
          </cell>
          <cell r="H307" t="str">
            <v>O</v>
          </cell>
          <cell r="I307" t="str">
            <v>Open</v>
          </cell>
          <cell r="J307">
            <v>52613.5</v>
          </cell>
          <cell r="K307">
            <v>0</v>
          </cell>
          <cell r="L307">
            <v>0</v>
          </cell>
          <cell r="M307">
            <v>0</v>
          </cell>
          <cell r="N307" t="str">
            <v>PESH/MATT MARCHLIK</v>
          </cell>
          <cell r="O307" t="str">
            <v>MARCHLIK, MATTHEW J</v>
          </cell>
          <cell r="P307" t="str">
            <v>marchlik@jlab.org</v>
          </cell>
          <cell r="Q307" t="str">
            <v>WILSON, KATHERINE M</v>
          </cell>
          <cell r="R307" t="str">
            <v>kwilson@jlab.org</v>
          </cell>
        </row>
        <row r="308">
          <cell r="A308" t="str">
            <v>21-D0108</v>
          </cell>
          <cell r="B308">
            <v>0</v>
          </cell>
          <cell r="C308" t="str">
            <v>S</v>
          </cell>
          <cell r="D308" t="str">
            <v>K7103</v>
          </cell>
          <cell r="E308" t="str">
            <v>MICHELE KHASIDIS</v>
          </cell>
          <cell r="F308" t="str">
            <v>UVA</v>
          </cell>
          <cell r="G308" t="str">
            <v>UNIVERSITY OF VIRGINIA</v>
          </cell>
          <cell r="H308" t="str">
            <v>O</v>
          </cell>
          <cell r="I308" t="str">
            <v>Open</v>
          </cell>
          <cell r="J308">
            <v>70565.039999999994</v>
          </cell>
          <cell r="K308">
            <v>23533.439999999999</v>
          </cell>
          <cell r="L308">
            <v>23521.68</v>
          </cell>
          <cell r="M308">
            <v>23521.68</v>
          </cell>
          <cell r="N308" t="str">
            <v>M KHASIDIS/T STEWART</v>
          </cell>
          <cell r="O308" t="str">
            <v>STEWART, TANYA-GAYE N</v>
          </cell>
          <cell r="P308" t="str">
            <v>fraites@jlab.org</v>
          </cell>
        </row>
        <row r="309">
          <cell r="A309" t="str">
            <v>21-D0142</v>
          </cell>
          <cell r="B309">
            <v>0</v>
          </cell>
          <cell r="C309" t="str">
            <v>S</v>
          </cell>
          <cell r="D309" t="str">
            <v>K7103</v>
          </cell>
          <cell r="E309" t="str">
            <v>MICHELE KHASIDIS</v>
          </cell>
          <cell r="F309" t="str">
            <v>MIT</v>
          </cell>
          <cell r="G309" t="str">
            <v>MASSACHUSETTS INST OF TEC</v>
          </cell>
          <cell r="H309" t="str">
            <v>O</v>
          </cell>
          <cell r="I309" t="str">
            <v>Open</v>
          </cell>
          <cell r="J309">
            <v>12999.96</v>
          </cell>
          <cell r="K309">
            <v>3792.09</v>
          </cell>
          <cell r="L309">
            <v>0</v>
          </cell>
          <cell r="M309">
            <v>0</v>
          </cell>
          <cell r="N309" t="str">
            <v>M KHASIDIS/TANYA STEWART</v>
          </cell>
          <cell r="O309" t="str">
            <v>STEWART, TANYA-GAYE N</v>
          </cell>
          <cell r="P309" t="str">
            <v>fraites@jlab.org</v>
          </cell>
        </row>
        <row r="310">
          <cell r="A310" t="str">
            <v>21-D0188</v>
          </cell>
          <cell r="B310">
            <v>0</v>
          </cell>
          <cell r="C310" t="str">
            <v>S</v>
          </cell>
          <cell r="D310" t="str">
            <v>T3335</v>
          </cell>
          <cell r="E310" t="str">
            <v>GIUSEPPINA TENBUSCH</v>
          </cell>
          <cell r="F310" t="str">
            <v>OLDDO4</v>
          </cell>
          <cell r="G310" t="str">
            <v>OLD DOMINION UNIV. RESEAR</v>
          </cell>
          <cell r="H310" t="str">
            <v>O</v>
          </cell>
          <cell r="I310" t="str">
            <v>Open</v>
          </cell>
          <cell r="J310">
            <v>89999.52</v>
          </cell>
          <cell r="K310">
            <v>22499.88</v>
          </cell>
          <cell r="L310">
            <v>22499.88</v>
          </cell>
          <cell r="M310">
            <v>22499.88</v>
          </cell>
          <cell r="N310" t="str">
            <v>J TENBUSCH/TANYA STEWART</v>
          </cell>
          <cell r="O310" t="str">
            <v>STEWART, TANYA-GAYE N</v>
          </cell>
          <cell r="P310" t="str">
            <v>fraites@jlab.org</v>
          </cell>
        </row>
        <row r="311">
          <cell r="A311" t="str">
            <v>21-D0260</v>
          </cell>
          <cell r="B311">
            <v>0</v>
          </cell>
          <cell r="C311" t="str">
            <v>S</v>
          </cell>
          <cell r="D311" t="str">
            <v>T3335</v>
          </cell>
          <cell r="E311" t="str">
            <v>GIUSEPPINA TENBUSCH</v>
          </cell>
          <cell r="F311" t="str">
            <v>SOTOSA</v>
          </cell>
          <cell r="G311" t="str">
            <v>ORLANDO J SOTO SANDOVAL</v>
          </cell>
          <cell r="H311" t="str">
            <v>S</v>
          </cell>
          <cell r="I311" t="str">
            <v>System Closed</v>
          </cell>
          <cell r="J311">
            <v>6667</v>
          </cell>
          <cell r="K311">
            <v>6667</v>
          </cell>
          <cell r="L311">
            <v>6667</v>
          </cell>
          <cell r="M311">
            <v>6667</v>
          </cell>
          <cell r="N311" t="str">
            <v>J TENBUSCH/TANYA STEWART</v>
          </cell>
          <cell r="O311" t="str">
            <v>STEWART, TANYA-GAYE N</v>
          </cell>
          <cell r="P311" t="str">
            <v>fraites@jlab.org</v>
          </cell>
          <cell r="Q311" t="str">
            <v>PARKINSON, SHARON K</v>
          </cell>
          <cell r="R311" t="str">
            <v>spark@jlab.org</v>
          </cell>
        </row>
        <row r="312">
          <cell r="A312" t="str">
            <v>21-D0284</v>
          </cell>
          <cell r="B312">
            <v>0</v>
          </cell>
          <cell r="C312" t="str">
            <v>S</v>
          </cell>
          <cell r="D312" t="str">
            <v>T3335</v>
          </cell>
          <cell r="E312" t="str">
            <v>GIUSEPPINA TENBUSCH</v>
          </cell>
          <cell r="F312" t="str">
            <v>BARION</v>
          </cell>
          <cell r="G312" t="str">
            <v>LUCA BARION</v>
          </cell>
          <cell r="H312" t="str">
            <v>O</v>
          </cell>
          <cell r="I312" t="str">
            <v>Open</v>
          </cell>
          <cell r="J312">
            <v>15000</v>
          </cell>
          <cell r="K312">
            <v>5625</v>
          </cell>
          <cell r="L312">
            <v>3750</v>
          </cell>
          <cell r="M312">
            <v>3750</v>
          </cell>
          <cell r="N312" t="str">
            <v>J TENBUSCH/T STEWART</v>
          </cell>
          <cell r="O312" t="str">
            <v>STEWART, TANYA-GAYE N</v>
          </cell>
          <cell r="P312" t="str">
            <v>fraites@jlab.org</v>
          </cell>
          <cell r="Q312" t="str">
            <v>PARKINSON, SHARON K</v>
          </cell>
          <cell r="R312" t="str">
            <v>spark@jlab.org</v>
          </cell>
        </row>
        <row r="313">
          <cell r="A313" t="str">
            <v>21-D0303</v>
          </cell>
          <cell r="B313">
            <v>0</v>
          </cell>
          <cell r="C313" t="str">
            <v>S</v>
          </cell>
          <cell r="D313" t="str">
            <v>K7103</v>
          </cell>
          <cell r="E313" t="str">
            <v>MICHELE KHASIDIS</v>
          </cell>
          <cell r="F313" t="str">
            <v>UNICO3</v>
          </cell>
          <cell r="G313" t="str">
            <v>UNIVERSITY OF CONNECTICUT</v>
          </cell>
          <cell r="H313" t="str">
            <v>O</v>
          </cell>
          <cell r="I313" t="str">
            <v>Open</v>
          </cell>
          <cell r="J313">
            <v>25951.25</v>
          </cell>
          <cell r="K313">
            <v>10380.5</v>
          </cell>
          <cell r="L313">
            <v>10380.5</v>
          </cell>
          <cell r="M313">
            <v>10380.5</v>
          </cell>
          <cell r="N313" t="str">
            <v>M KHASIDIS/TANYA STEWART</v>
          </cell>
          <cell r="O313" t="str">
            <v>STEWART, TANYA-GAYE N</v>
          </cell>
          <cell r="P313" t="str">
            <v>fraites@jlab.org</v>
          </cell>
        </row>
        <row r="314">
          <cell r="A314" t="str">
            <v>21-D0319</v>
          </cell>
          <cell r="B314">
            <v>0</v>
          </cell>
          <cell r="C314" t="str">
            <v>S</v>
          </cell>
          <cell r="D314" t="str">
            <v>H3243</v>
          </cell>
          <cell r="E314" t="str">
            <v>THOMAS HURATIAK</v>
          </cell>
          <cell r="F314" t="str">
            <v>CRYTUR</v>
          </cell>
          <cell r="G314" t="str">
            <v>CRYTUR LTD</v>
          </cell>
          <cell r="H314" t="str">
            <v>O</v>
          </cell>
          <cell r="I314" t="str">
            <v>Open</v>
          </cell>
          <cell r="J314">
            <v>277500</v>
          </cell>
          <cell r="K314">
            <v>0</v>
          </cell>
          <cell r="L314">
            <v>0</v>
          </cell>
          <cell r="M314">
            <v>0</v>
          </cell>
          <cell r="N314" t="str">
            <v xml:space="preserve"> </v>
          </cell>
          <cell r="O314" t="str">
            <v>HURATIAK, THOMAS</v>
          </cell>
          <cell r="P314" t="str">
            <v>huratiak@jlab.org</v>
          </cell>
          <cell r="Q314" t="str">
            <v>WOOD, STEPHEN A</v>
          </cell>
          <cell r="R314" t="str">
            <v>saw@jlab.org</v>
          </cell>
        </row>
        <row r="315">
          <cell r="A315" t="str">
            <v>21-D0495</v>
          </cell>
          <cell r="B315">
            <v>0</v>
          </cell>
          <cell r="C315" t="str">
            <v>S</v>
          </cell>
          <cell r="D315" t="str">
            <v>K7103</v>
          </cell>
          <cell r="E315" t="str">
            <v>MICHELE KHASIDIS</v>
          </cell>
          <cell r="F315" t="str">
            <v>UVA</v>
          </cell>
          <cell r="G315" t="str">
            <v>UNIVERSITY OF VIRGINIA</v>
          </cell>
          <cell r="H315" t="str">
            <v>O</v>
          </cell>
          <cell r="I315" t="str">
            <v>Open</v>
          </cell>
          <cell r="J315">
            <v>35844.480000000003</v>
          </cell>
          <cell r="K315">
            <v>2989.43</v>
          </cell>
          <cell r="L315">
            <v>2987.04</v>
          </cell>
          <cell r="M315">
            <v>2987.04</v>
          </cell>
          <cell r="N315" t="str">
            <v>M KHASIDIS/TANYA STEWART</v>
          </cell>
          <cell r="O315" t="str">
            <v>STEWART, TANYA-GAYE N</v>
          </cell>
          <cell r="P315" t="str">
            <v>fraites@jlab.org</v>
          </cell>
        </row>
        <row r="316">
          <cell r="A316" t="str">
            <v>21-D0496</v>
          </cell>
          <cell r="B316">
            <v>0</v>
          </cell>
          <cell r="C316" t="str">
            <v>S</v>
          </cell>
          <cell r="D316" t="str">
            <v>T3335</v>
          </cell>
          <cell r="E316" t="str">
            <v>GIUSEPPINA TENBUSCH</v>
          </cell>
          <cell r="F316" t="str">
            <v>UNIPAV</v>
          </cell>
          <cell r="G316" t="str">
            <v>UNIVERSITA PAVIA</v>
          </cell>
          <cell r="H316" t="str">
            <v>O</v>
          </cell>
          <cell r="I316" t="str">
            <v>Open</v>
          </cell>
          <cell r="J316">
            <v>12999.96</v>
          </cell>
          <cell r="K316">
            <v>2599.9899999999998</v>
          </cell>
          <cell r="L316">
            <v>0</v>
          </cell>
          <cell r="M316">
            <v>0</v>
          </cell>
          <cell r="N316" t="str">
            <v>J TENBUSH/T STEWART</v>
          </cell>
          <cell r="O316" t="str">
            <v>STEWART, TANYA-GAYE N</v>
          </cell>
          <cell r="P316" t="str">
            <v>fraites@jlab.org</v>
          </cell>
        </row>
        <row r="317">
          <cell r="A317" t="str">
            <v>21-D0505</v>
          </cell>
          <cell r="B317">
            <v>0</v>
          </cell>
          <cell r="C317" t="str">
            <v>S</v>
          </cell>
          <cell r="D317" t="str">
            <v>K7103</v>
          </cell>
          <cell r="E317" t="str">
            <v>MICHELE KHASIDIS</v>
          </cell>
          <cell r="F317" t="str">
            <v>UNICSB</v>
          </cell>
          <cell r="G317" t="str">
            <v>REGENTS OF THE UNIVERSITY</v>
          </cell>
          <cell r="H317" t="str">
            <v>O</v>
          </cell>
          <cell r="I317" t="str">
            <v>Open</v>
          </cell>
          <cell r="J317">
            <v>90999.83</v>
          </cell>
          <cell r="K317">
            <v>3253.95</v>
          </cell>
          <cell r="L317">
            <v>0</v>
          </cell>
          <cell r="M317">
            <v>0</v>
          </cell>
          <cell r="N317" t="str">
            <v>M KHASIDIS/TANYA STEWART</v>
          </cell>
          <cell r="O317" t="str">
            <v>STEWART, TANYA-GAYE N</v>
          </cell>
          <cell r="P317" t="str">
            <v>fraites@jlab.org</v>
          </cell>
        </row>
        <row r="318">
          <cell r="A318" t="str">
            <v>21-D0552</v>
          </cell>
          <cell r="B318">
            <v>0</v>
          </cell>
          <cell r="C318" t="str">
            <v>S</v>
          </cell>
          <cell r="D318" t="str">
            <v>K7103</v>
          </cell>
          <cell r="E318" t="str">
            <v>MICHELE KHASIDIS</v>
          </cell>
          <cell r="F318" t="str">
            <v>UVA</v>
          </cell>
          <cell r="G318" t="str">
            <v>UNIVERSITY OF VIRGINIA</v>
          </cell>
          <cell r="H318" t="str">
            <v>O</v>
          </cell>
          <cell r="I318" t="str">
            <v>Open</v>
          </cell>
          <cell r="J318">
            <v>17558.02</v>
          </cell>
          <cell r="K318">
            <v>626.82000000000005</v>
          </cell>
          <cell r="L318">
            <v>0</v>
          </cell>
          <cell r="M318">
            <v>0</v>
          </cell>
          <cell r="N318" t="str">
            <v>M KHASIDIS/TANYA STEWART</v>
          </cell>
          <cell r="O318" t="str">
            <v>STEWART, TANYA-GAYE N</v>
          </cell>
          <cell r="P318" t="str">
            <v>fraites@jlab.org</v>
          </cell>
        </row>
        <row r="319">
          <cell r="A319" t="str">
            <v>21-D0688</v>
          </cell>
          <cell r="B319">
            <v>0</v>
          </cell>
          <cell r="C319" t="str">
            <v>S</v>
          </cell>
          <cell r="D319" t="str">
            <v>K7103</v>
          </cell>
          <cell r="E319" t="str">
            <v>MICHELE KHASIDIS</v>
          </cell>
          <cell r="F319" t="str">
            <v>OHIOUN</v>
          </cell>
          <cell r="G319" t="str">
            <v>OHIO UNIVERSITY</v>
          </cell>
          <cell r="H319" t="str">
            <v>O</v>
          </cell>
          <cell r="I319" t="str">
            <v>Open</v>
          </cell>
          <cell r="J319">
            <v>43295.99</v>
          </cell>
          <cell r="K319">
            <v>0</v>
          </cell>
          <cell r="L319">
            <v>0</v>
          </cell>
          <cell r="M319">
            <v>0</v>
          </cell>
          <cell r="N319" t="str">
            <v>M KHASIDIS/TANYA STEWART</v>
          </cell>
          <cell r="O319" t="str">
            <v>STEWART, TANYA-GAYE N</v>
          </cell>
          <cell r="P319" t="str">
            <v>fraites@jlab.org</v>
          </cell>
        </row>
        <row r="320">
          <cell r="A320" t="str">
            <v>Overall - Summary</v>
          </cell>
          <cell r="J320">
            <v>305886687.61000001</v>
          </cell>
          <cell r="K320">
            <v>292338535.39999998</v>
          </cell>
          <cell r="L320">
            <v>291715576.44999999</v>
          </cell>
          <cell r="M320">
            <v>291715576.44999999</v>
          </cell>
        </row>
        <row r="321">
          <cell r="A321" t="str">
            <v>/content/folder[@name='Production']/folder[@name='Common Reports']/folder[@name='General Access']/folder[@name='Procurement']/report[@name='Subcontract PO Status Export']</v>
          </cell>
        </row>
        <row r="322">
          <cell r="A322" t="str">
            <v>/content/folder[@name='Production']/folder[@name='Packages']/folder[@name='General Access']/package[@name='Purchasing CP']/model[@name='2020-06-25T11:36:22.174Z']</v>
          </cell>
        </row>
        <row r="324">
          <cell r="A324" t="str">
            <v>March 31, 2021 : 4:33:38 PM</v>
          </cell>
          <cell r="J324" t="str">
            <v>Page: 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8"/>
  <sheetViews>
    <sheetView tabSelected="1" zoomScale="110" zoomScaleNormal="110" workbookViewId="0">
      <pane xSplit="3" ySplit="3" topLeftCell="E4" activePane="bottomRight" state="frozen"/>
      <selection pane="topRight" activeCell="D1" sqref="D1"/>
      <selection pane="bottomLeft" activeCell="A4" sqref="A4"/>
      <selection pane="bottomRight" activeCell="G5" sqref="G5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5" width="0.1796875" style="10" customWidth="1"/>
    <col min="16" max="16" width="25.54296875" style="10" hidden="1" customWidth="1"/>
    <col min="17" max="17" width="27.81640625" style="10" hidden="1" customWidth="1"/>
    <col min="18" max="18" width="15" style="10" hidden="1" customWidth="1"/>
    <col min="19" max="19" width="16.26953125" style="2" hidden="1" customWidth="1"/>
    <col min="20" max="26" width="17.81640625" style="7" hidden="1" customWidth="1"/>
    <col min="27" max="37" width="21" style="7" hidden="1" customWidth="1"/>
    <col min="38" max="16384" width="12.453125" style="7"/>
  </cols>
  <sheetData>
    <row r="1" spans="1:37" ht="22.5" x14ac:dyDescent="0.45">
      <c r="A1" s="1" t="s">
        <v>0</v>
      </c>
      <c r="E1" s="3" t="s">
        <v>1</v>
      </c>
      <c r="F1" s="4">
        <v>44286</v>
      </c>
      <c r="L1" s="4"/>
      <c r="M1" s="6"/>
      <c r="N1" s="6"/>
      <c r="O1" s="2"/>
      <c r="P1" s="2"/>
      <c r="Q1" s="2"/>
      <c r="R1" s="2"/>
    </row>
    <row r="2" spans="1:37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  <c r="O2" s="8"/>
    </row>
    <row r="3" spans="1:37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1" t="s">
        <v>4</v>
      </c>
      <c r="P3" s="11" t="s">
        <v>10</v>
      </c>
      <c r="Q3" s="11" t="s">
        <v>11</v>
      </c>
      <c r="R3" s="11" t="s">
        <v>16</v>
      </c>
      <c r="S3" s="13">
        <v>43358</v>
      </c>
      <c r="T3" s="13">
        <v>43753</v>
      </c>
      <c r="U3" s="13">
        <v>43784</v>
      </c>
      <c r="V3" s="13">
        <v>43814</v>
      </c>
      <c r="W3" s="13">
        <v>43480</v>
      </c>
      <c r="X3" s="13">
        <v>43511</v>
      </c>
      <c r="Y3" s="13">
        <v>43539</v>
      </c>
      <c r="Z3" s="13">
        <v>43570</v>
      </c>
      <c r="AA3" s="13">
        <v>43600</v>
      </c>
      <c r="AB3" s="13">
        <v>43631</v>
      </c>
      <c r="AC3" s="13">
        <v>43661</v>
      </c>
      <c r="AD3" s="13">
        <v>43692</v>
      </c>
      <c r="AE3" s="13">
        <v>43723</v>
      </c>
      <c r="AF3" s="13">
        <v>43753</v>
      </c>
      <c r="AG3" s="13">
        <v>43784</v>
      </c>
      <c r="AH3" s="13">
        <v>43814</v>
      </c>
      <c r="AI3" s="13">
        <v>43845</v>
      </c>
      <c r="AJ3" s="13">
        <v>43876</v>
      </c>
      <c r="AK3" s="13">
        <v>43905</v>
      </c>
    </row>
    <row r="4" spans="1:37" ht="55" customHeight="1" x14ac:dyDescent="0.25">
      <c r="A4" s="14" t="s">
        <v>17</v>
      </c>
      <c r="B4" s="14" t="s">
        <v>188</v>
      </c>
      <c r="C4" s="14" t="s">
        <v>189</v>
      </c>
      <c r="D4" s="15">
        <v>2512.855</v>
      </c>
      <c r="E4" s="15">
        <v>2487.7260000000001</v>
      </c>
      <c r="F4" s="15">
        <v>2487.7260000000001</v>
      </c>
      <c r="G4" s="15">
        <v>25.128999999999905</v>
      </c>
      <c r="H4" s="15">
        <v>25.128999999999905</v>
      </c>
      <c r="I4" s="14" t="s">
        <v>190</v>
      </c>
      <c r="J4" s="16" t="s">
        <v>191</v>
      </c>
      <c r="K4" s="17" t="s">
        <v>192</v>
      </c>
      <c r="L4" s="17" t="s">
        <v>193</v>
      </c>
      <c r="M4" s="17" t="s">
        <v>194</v>
      </c>
      <c r="N4" s="17"/>
      <c r="O4" s="18"/>
      <c r="P4" s="18"/>
      <c r="Q4" s="18"/>
      <c r="R4" s="18"/>
      <c r="S4" s="19" t="s">
        <v>18</v>
      </c>
      <c r="T4" s="19" t="s">
        <v>19</v>
      </c>
      <c r="U4" s="19" t="s">
        <v>20</v>
      </c>
      <c r="V4" s="19" t="s">
        <v>21</v>
      </c>
      <c r="W4" s="20" t="s">
        <v>22</v>
      </c>
      <c r="X4" s="20" t="s">
        <v>23</v>
      </c>
      <c r="Y4" s="20" t="s">
        <v>24</v>
      </c>
      <c r="Z4" s="20" t="s">
        <v>25</v>
      </c>
      <c r="AA4" s="20" t="s">
        <v>26</v>
      </c>
      <c r="AB4" s="20" t="s">
        <v>27</v>
      </c>
      <c r="AC4" s="20" t="s">
        <v>28</v>
      </c>
      <c r="AD4" s="20" t="s">
        <v>29</v>
      </c>
      <c r="AE4" s="20" t="s">
        <v>30</v>
      </c>
      <c r="AF4" s="20" t="s">
        <v>19</v>
      </c>
      <c r="AG4" s="20" t="s">
        <v>20</v>
      </c>
      <c r="AH4" s="20" t="s">
        <v>31</v>
      </c>
      <c r="AI4" s="20" t="s">
        <v>32</v>
      </c>
      <c r="AJ4" s="20" t="s">
        <v>23</v>
      </c>
      <c r="AK4" s="20" t="s">
        <v>24</v>
      </c>
    </row>
    <row r="5" spans="1:37" ht="55" customHeight="1" x14ac:dyDescent="0.25">
      <c r="A5" s="14" t="s">
        <v>34</v>
      </c>
      <c r="B5" s="14" t="s">
        <v>188</v>
      </c>
      <c r="C5" s="14" t="s">
        <v>195</v>
      </c>
      <c r="D5" s="15">
        <v>1290.0883799999999</v>
      </c>
      <c r="E5" s="15">
        <v>503.72</v>
      </c>
      <c r="F5" s="15">
        <v>503.72</v>
      </c>
      <c r="G5" s="15">
        <v>786.36837999999989</v>
      </c>
      <c r="H5" s="15">
        <v>786.36837999999989</v>
      </c>
      <c r="I5" s="14" t="s">
        <v>190</v>
      </c>
      <c r="J5" s="16" t="s">
        <v>196</v>
      </c>
      <c r="K5" s="17" t="s">
        <v>197</v>
      </c>
      <c r="L5" s="17" t="s">
        <v>198</v>
      </c>
      <c r="M5" s="17" t="s">
        <v>199</v>
      </c>
      <c r="N5" s="17" t="s">
        <v>200</v>
      </c>
      <c r="O5" s="18"/>
      <c r="P5" s="18"/>
      <c r="Q5" s="18"/>
      <c r="R5" s="18"/>
      <c r="S5" s="19"/>
      <c r="T5" s="19"/>
      <c r="U5" s="19"/>
      <c r="V5" s="19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 t="s">
        <v>33</v>
      </c>
      <c r="AI5" s="20" t="s">
        <v>22</v>
      </c>
      <c r="AJ5" s="20" t="s">
        <v>35</v>
      </c>
      <c r="AK5" s="20" t="s">
        <v>36</v>
      </c>
    </row>
    <row r="6" spans="1:37" ht="55" customHeight="1" x14ac:dyDescent="0.25">
      <c r="A6" s="14" t="s">
        <v>37</v>
      </c>
      <c r="B6" s="14" t="s">
        <v>188</v>
      </c>
      <c r="C6" s="14" t="s">
        <v>201</v>
      </c>
      <c r="D6" s="15">
        <v>1043.78</v>
      </c>
      <c r="E6" s="15">
        <v>987.65800000000002</v>
      </c>
      <c r="F6" s="15">
        <v>987.64269999999999</v>
      </c>
      <c r="G6" s="15">
        <v>56.121999999999957</v>
      </c>
      <c r="H6" s="15">
        <v>56.137299999999982</v>
      </c>
      <c r="I6" s="14" t="s">
        <v>202</v>
      </c>
      <c r="J6" s="16" t="s">
        <v>203</v>
      </c>
      <c r="K6" s="17" t="s">
        <v>204</v>
      </c>
      <c r="L6" s="17" t="s">
        <v>205</v>
      </c>
      <c r="M6" s="17" t="s">
        <v>206</v>
      </c>
      <c r="N6" s="17" t="s">
        <v>207</v>
      </c>
      <c r="O6" s="18"/>
      <c r="P6" s="18"/>
      <c r="Q6" s="18"/>
      <c r="R6" s="18"/>
      <c r="S6" s="19"/>
      <c r="T6" s="19"/>
      <c r="U6" s="19"/>
      <c r="V6" s="19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</row>
    <row r="7" spans="1:37" ht="57.75" customHeight="1" x14ac:dyDescent="0.25">
      <c r="A7" s="14" t="s">
        <v>41</v>
      </c>
      <c r="B7" s="14" t="s">
        <v>188</v>
      </c>
      <c r="C7" s="14" t="s">
        <v>173</v>
      </c>
      <c r="D7" s="15">
        <v>435.30599999999998</v>
      </c>
      <c r="E7" s="15">
        <v>309.77276000000001</v>
      </c>
      <c r="F7" s="15">
        <v>309.75099999999998</v>
      </c>
      <c r="G7" s="15">
        <v>125.53323999999998</v>
      </c>
      <c r="H7" s="15">
        <v>125.55500000000001</v>
      </c>
      <c r="I7" s="14" t="s">
        <v>202</v>
      </c>
      <c r="J7" s="16" t="s">
        <v>208</v>
      </c>
      <c r="K7" s="17" t="s">
        <v>209</v>
      </c>
      <c r="L7" s="17" t="s">
        <v>210</v>
      </c>
      <c r="M7" s="17" t="s">
        <v>211</v>
      </c>
      <c r="N7" s="17" t="s">
        <v>212</v>
      </c>
      <c r="O7" s="14"/>
      <c r="P7" s="14"/>
      <c r="Q7" s="21"/>
      <c r="R7" s="22"/>
      <c r="S7" s="20"/>
      <c r="T7" s="19"/>
      <c r="U7" s="19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</row>
    <row r="8" spans="1:37" ht="57.75" customHeight="1" x14ac:dyDescent="0.25">
      <c r="A8" s="14" t="s">
        <v>48</v>
      </c>
      <c r="B8" s="14" t="s">
        <v>188</v>
      </c>
      <c r="C8" s="14" t="s">
        <v>175</v>
      </c>
      <c r="D8" s="15">
        <v>113.9906</v>
      </c>
      <c r="E8" s="15">
        <v>91.192479999999989</v>
      </c>
      <c r="F8" s="15">
        <v>0</v>
      </c>
      <c r="G8" s="15">
        <v>22.798120000000011</v>
      </c>
      <c r="H8" s="15">
        <v>113.9906</v>
      </c>
      <c r="I8" s="14" t="s">
        <v>213</v>
      </c>
      <c r="J8" s="16" t="s">
        <v>214</v>
      </c>
      <c r="K8" s="17" t="s">
        <v>215</v>
      </c>
      <c r="L8" s="17" t="s">
        <v>186</v>
      </c>
      <c r="M8" s="17" t="s">
        <v>216</v>
      </c>
      <c r="N8" s="17" t="s">
        <v>186</v>
      </c>
      <c r="O8" s="14"/>
      <c r="P8" s="14"/>
      <c r="Q8" s="21"/>
      <c r="R8" s="22"/>
      <c r="S8" s="20"/>
      <c r="T8" s="19"/>
      <c r="U8" s="19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</row>
    <row r="9" spans="1:37" ht="57.75" customHeight="1" x14ac:dyDescent="0.25">
      <c r="A9" s="14" t="s">
        <v>50</v>
      </c>
      <c r="B9" s="14" t="s">
        <v>188</v>
      </c>
      <c r="C9" s="14" t="s">
        <v>217</v>
      </c>
      <c r="D9" s="15">
        <v>1615.8030000000001</v>
      </c>
      <c r="E9" s="15">
        <v>1357.3490200000001</v>
      </c>
      <c r="F9" s="15">
        <v>1339.4974399999999</v>
      </c>
      <c r="G9" s="15">
        <v>258.45398</v>
      </c>
      <c r="H9" s="15">
        <v>276.30556000000024</v>
      </c>
      <c r="I9" s="14" t="s">
        <v>218</v>
      </c>
      <c r="J9" s="16" t="s">
        <v>219</v>
      </c>
      <c r="K9" s="17" t="s">
        <v>220</v>
      </c>
      <c r="L9" s="17" t="s">
        <v>221</v>
      </c>
      <c r="M9" s="17" t="s">
        <v>222</v>
      </c>
      <c r="N9" s="17" t="s">
        <v>223</v>
      </c>
      <c r="O9" s="14"/>
      <c r="P9" s="14"/>
      <c r="Q9" s="21"/>
      <c r="R9" s="22"/>
      <c r="S9" s="20"/>
      <c r="T9" s="19"/>
      <c r="U9" s="19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60" customHeight="1" x14ac:dyDescent="0.25">
      <c r="A10" s="14" t="s">
        <v>53</v>
      </c>
      <c r="B10" s="14" t="s">
        <v>188</v>
      </c>
      <c r="C10" s="14" t="s">
        <v>176</v>
      </c>
      <c r="D10" s="15">
        <v>586.02823000000001</v>
      </c>
      <c r="E10" s="15">
        <v>524.27965999999992</v>
      </c>
      <c r="F10" s="15">
        <v>486.27823000000001</v>
      </c>
      <c r="G10" s="15">
        <v>61.748570000000086</v>
      </c>
      <c r="H10" s="15">
        <v>99.75</v>
      </c>
      <c r="I10" s="14" t="s">
        <v>224</v>
      </c>
      <c r="J10" s="16" t="s">
        <v>214</v>
      </c>
      <c r="K10" s="17" t="s">
        <v>215</v>
      </c>
      <c r="L10" s="17" t="s">
        <v>225</v>
      </c>
      <c r="M10" s="17" t="s">
        <v>216</v>
      </c>
      <c r="N10" s="17" t="s">
        <v>226</v>
      </c>
      <c r="O10" s="23" t="s">
        <v>54</v>
      </c>
      <c r="P10" s="23" t="s">
        <v>55</v>
      </c>
      <c r="Q10" s="24" t="s">
        <v>56</v>
      </c>
      <c r="R10" s="23"/>
      <c r="S10" s="20" t="s">
        <v>57</v>
      </c>
      <c r="T10" s="20" t="s">
        <v>58</v>
      </c>
      <c r="U10" s="20" t="s">
        <v>38</v>
      </c>
      <c r="V10" s="20" t="s">
        <v>31</v>
      </c>
      <c r="W10" s="20" t="s">
        <v>49</v>
      </c>
      <c r="X10" s="20" t="s">
        <v>40</v>
      </c>
      <c r="Y10" s="20" t="s">
        <v>24</v>
      </c>
      <c r="Z10" s="20" t="s">
        <v>59</v>
      </c>
      <c r="AA10" s="20" t="s">
        <v>60</v>
      </c>
      <c r="AB10" s="20" t="s">
        <v>44</v>
      </c>
      <c r="AC10" s="20" t="s">
        <v>61</v>
      </c>
      <c r="AD10" s="20" t="s">
        <v>62</v>
      </c>
      <c r="AE10" s="20" t="s">
        <v>63</v>
      </c>
      <c r="AF10" s="20" t="s">
        <v>64</v>
      </c>
      <c r="AG10" s="20" t="s">
        <v>65</v>
      </c>
      <c r="AH10" s="20" t="s">
        <v>31</v>
      </c>
      <c r="AI10" s="20" t="s">
        <v>49</v>
      </c>
      <c r="AJ10" s="20" t="s">
        <v>52</v>
      </c>
      <c r="AK10" s="20" t="s">
        <v>66</v>
      </c>
    </row>
    <row r="11" spans="1:37" ht="55" customHeight="1" x14ac:dyDescent="0.25">
      <c r="A11" s="14" t="s">
        <v>69</v>
      </c>
      <c r="B11" s="14" t="s">
        <v>188</v>
      </c>
      <c r="C11" s="14" t="s">
        <v>176</v>
      </c>
      <c r="D11" s="15">
        <v>1080.1779099999999</v>
      </c>
      <c r="E11" s="15">
        <v>993.14280000000008</v>
      </c>
      <c r="F11" s="15">
        <v>925.47262000000001</v>
      </c>
      <c r="G11" s="15">
        <v>87.035109999999804</v>
      </c>
      <c r="H11" s="15">
        <v>154.70528999999988</v>
      </c>
      <c r="I11" s="14" t="s">
        <v>224</v>
      </c>
      <c r="J11" s="16" t="s">
        <v>214</v>
      </c>
      <c r="K11" s="17" t="s">
        <v>215</v>
      </c>
      <c r="L11" s="17" t="s">
        <v>225</v>
      </c>
      <c r="M11" s="17" t="s">
        <v>216</v>
      </c>
      <c r="N11" s="17" t="s">
        <v>226</v>
      </c>
      <c r="O11" s="23"/>
      <c r="P11" s="23"/>
      <c r="Q11" s="25"/>
      <c r="R11" s="23"/>
      <c r="S11" s="20" t="s">
        <v>30</v>
      </c>
      <c r="T11" s="20" t="s">
        <v>58</v>
      </c>
      <c r="U11" s="20" t="s">
        <v>38</v>
      </c>
      <c r="V11" s="20" t="s">
        <v>31</v>
      </c>
      <c r="W11" s="20" t="s">
        <v>49</v>
      </c>
      <c r="X11" s="20" t="s">
        <v>35</v>
      </c>
      <c r="Y11" s="20" t="s">
        <v>70</v>
      </c>
      <c r="Z11" s="20" t="s">
        <v>59</v>
      </c>
      <c r="AA11" s="20" t="s">
        <v>60</v>
      </c>
      <c r="AB11" s="20" t="s">
        <v>71</v>
      </c>
      <c r="AC11" s="20" t="s">
        <v>67</v>
      </c>
      <c r="AD11" s="20" t="s">
        <v>62</v>
      </c>
      <c r="AE11" s="20" t="s">
        <v>72</v>
      </c>
      <c r="AF11" s="20" t="s">
        <v>64</v>
      </c>
      <c r="AG11" s="20" t="s">
        <v>38</v>
      </c>
      <c r="AH11" s="20" t="s">
        <v>73</v>
      </c>
      <c r="AI11" s="20" t="s">
        <v>49</v>
      </c>
      <c r="AJ11" s="20" t="s">
        <v>52</v>
      </c>
      <c r="AK11" s="20" t="s">
        <v>66</v>
      </c>
    </row>
    <row r="12" spans="1:37" ht="55" customHeight="1" x14ac:dyDescent="0.25">
      <c r="A12" s="14" t="s">
        <v>74</v>
      </c>
      <c r="B12" s="14" t="s">
        <v>188</v>
      </c>
      <c r="C12" s="14" t="s">
        <v>227</v>
      </c>
      <c r="D12" s="15">
        <v>1141.777</v>
      </c>
      <c r="E12" s="15">
        <v>0</v>
      </c>
      <c r="F12" s="15">
        <v>0</v>
      </c>
      <c r="G12" s="15">
        <v>1141.777</v>
      </c>
      <c r="H12" s="15">
        <v>1141.777</v>
      </c>
      <c r="I12" s="14" t="s">
        <v>202</v>
      </c>
      <c r="J12" s="16" t="s">
        <v>228</v>
      </c>
      <c r="K12" s="17" t="str">
        <f>IF(VLOOKUP(A12,[1]CER_SubK_PO_Status!A:R,15,FALSE)=0,"",VLOOKUP(A12,[1]CER_SubK_PO_Status!A:R,15,FALSE))</f>
        <v>RENZO, THOMAS C</v>
      </c>
      <c r="L12" s="17" t="str">
        <f>IF(VLOOKUP(A12,[1]CER_SubK_PO_Status!A:R,17,FALSE)=0,"",VLOOKUP(A12,[1]CER_SubK_PO_Status!A:R,17,FALSE))</f>
        <v>FRIES, RUSSELL W</v>
      </c>
      <c r="M12" s="17" t="str">
        <f>IF(VLOOKUP(A12,[1]CER_SubK_PO_Status!A:R,16,FALSE)=0,"",VLOOKUP(A12,[1]CER_SubK_PO_Status!A:R,16,FALSE))</f>
        <v>renzo@jlab.org</v>
      </c>
      <c r="N12" s="17" t="str">
        <f>IF(VLOOKUP(A12,[1]CER_SubK_PO_Status!A:R,18,FALSE)=0,"",VLOOKUP(A12,[1]CER_SubK_PO_Status!A:R,18,FALSE))</f>
        <v>rfries@jlab.org</v>
      </c>
      <c r="O12" s="23"/>
      <c r="P12" s="23"/>
      <c r="Q12" s="25"/>
      <c r="R12" s="23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55" customHeight="1" x14ac:dyDescent="0.25">
      <c r="A13" s="14" t="s">
        <v>75</v>
      </c>
      <c r="B13" s="14" t="s">
        <v>188</v>
      </c>
      <c r="C13" s="14" t="s">
        <v>229</v>
      </c>
      <c r="D13" s="15">
        <v>5687.9517500000002</v>
      </c>
      <c r="E13" s="15">
        <v>1786.0162499999999</v>
      </c>
      <c r="F13" s="15">
        <v>1786.0162499999999</v>
      </c>
      <c r="G13" s="15">
        <v>3901.9355000000005</v>
      </c>
      <c r="H13" s="15">
        <v>3901.9355000000005</v>
      </c>
      <c r="I13" s="14" t="s">
        <v>190</v>
      </c>
      <c r="J13" s="16" t="s">
        <v>230</v>
      </c>
      <c r="K13" s="17" t="s">
        <v>198</v>
      </c>
      <c r="L13" s="17" t="s">
        <v>231</v>
      </c>
      <c r="M13" s="17" t="s">
        <v>200</v>
      </c>
      <c r="N13" s="17" t="s">
        <v>232</v>
      </c>
      <c r="O13" s="23"/>
      <c r="P13" s="23"/>
      <c r="Q13" s="25"/>
      <c r="R13" s="23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55" customHeight="1" x14ac:dyDescent="0.25">
      <c r="A14" s="14" t="s">
        <v>77</v>
      </c>
      <c r="B14" s="14" t="s">
        <v>188</v>
      </c>
      <c r="C14" s="14" t="s">
        <v>233</v>
      </c>
      <c r="D14" s="15">
        <v>370</v>
      </c>
      <c r="E14" s="15">
        <v>0</v>
      </c>
      <c r="F14" s="15">
        <v>0</v>
      </c>
      <c r="G14" s="15">
        <v>370</v>
      </c>
      <c r="H14" s="15">
        <v>370</v>
      </c>
      <c r="I14" s="14" t="s">
        <v>234</v>
      </c>
      <c r="J14" s="16" t="e">
        <v>#VALUE!</v>
      </c>
      <c r="K14" s="17" t="s">
        <v>235</v>
      </c>
      <c r="L14" s="17" t="s">
        <v>236</v>
      </c>
      <c r="M14" s="17" t="s">
        <v>237</v>
      </c>
      <c r="N14" s="17" t="s">
        <v>238</v>
      </c>
      <c r="O14" s="23"/>
      <c r="P14" s="23"/>
      <c r="Q14" s="25"/>
      <c r="R14" s="23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55" customHeight="1" x14ac:dyDescent="0.25">
      <c r="A15" s="14" t="s">
        <v>78</v>
      </c>
      <c r="B15" s="14" t="s">
        <v>188</v>
      </c>
      <c r="C15" s="14" t="s">
        <v>233</v>
      </c>
      <c r="D15" s="15">
        <v>277.5</v>
      </c>
      <c r="E15" s="15">
        <v>0</v>
      </c>
      <c r="F15" s="15">
        <v>0</v>
      </c>
      <c r="G15" s="15">
        <v>277.5</v>
      </c>
      <c r="H15" s="15">
        <v>277.5</v>
      </c>
      <c r="I15" s="14" t="s">
        <v>234</v>
      </c>
      <c r="J15" s="16" t="e">
        <v>#VALUE!</v>
      </c>
      <c r="K15" s="17" t="s">
        <v>235</v>
      </c>
      <c r="L15" s="17" t="s">
        <v>236</v>
      </c>
      <c r="M15" s="17" t="s">
        <v>237</v>
      </c>
      <c r="N15" s="17" t="s">
        <v>238</v>
      </c>
      <c r="O15" s="23"/>
      <c r="P15" s="23"/>
      <c r="Q15" s="25"/>
      <c r="R15" s="23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57.75" customHeight="1" x14ac:dyDescent="0.25">
      <c r="A16" s="14" t="s">
        <v>79</v>
      </c>
      <c r="B16" s="14" t="s">
        <v>188</v>
      </c>
      <c r="C16" s="14" t="s">
        <v>239</v>
      </c>
      <c r="D16" s="15">
        <v>435.9</v>
      </c>
      <c r="E16" s="15">
        <v>429.08699999999999</v>
      </c>
      <c r="F16" s="15">
        <v>424.54500000000002</v>
      </c>
      <c r="G16" s="15">
        <v>6.8129999999999882</v>
      </c>
      <c r="H16" s="15">
        <v>11.354999999999961</v>
      </c>
      <c r="I16" s="14" t="s">
        <v>234</v>
      </c>
      <c r="J16" s="16" t="s">
        <v>240</v>
      </c>
      <c r="K16" s="17" t="s">
        <v>241</v>
      </c>
      <c r="L16" s="17" t="s">
        <v>235</v>
      </c>
      <c r="M16" s="17" t="s">
        <v>242</v>
      </c>
      <c r="N16" s="17" t="s">
        <v>237</v>
      </c>
      <c r="O16" s="14"/>
      <c r="P16" s="14"/>
      <c r="Q16" s="21"/>
      <c r="R16" s="22"/>
      <c r="S16" s="20"/>
      <c r="T16" s="19"/>
      <c r="U16" s="19"/>
      <c r="V16" s="20"/>
      <c r="W16" s="20"/>
      <c r="X16" s="20"/>
      <c r="Y16" s="20"/>
      <c r="Z16" s="20" t="s">
        <v>42</v>
      </c>
      <c r="AA16" s="20" t="s">
        <v>26</v>
      </c>
      <c r="AB16" s="20" t="s">
        <v>27</v>
      </c>
      <c r="AC16" s="20" t="s">
        <v>28</v>
      </c>
      <c r="AD16" s="20" t="s">
        <v>29</v>
      </c>
      <c r="AE16" s="20" t="s">
        <v>30</v>
      </c>
      <c r="AF16" s="20" t="s">
        <v>19</v>
      </c>
      <c r="AG16" s="20" t="s">
        <v>20</v>
      </c>
      <c r="AH16" s="20" t="s">
        <v>33</v>
      </c>
      <c r="AI16" s="20" t="s">
        <v>22</v>
      </c>
      <c r="AJ16" s="20" t="s">
        <v>35</v>
      </c>
      <c r="AK16" s="20" t="s">
        <v>66</v>
      </c>
    </row>
    <row r="17" spans="1:37" ht="57.75" customHeight="1" x14ac:dyDescent="0.25">
      <c r="A17" s="14" t="s">
        <v>81</v>
      </c>
      <c r="B17" s="14" t="s">
        <v>188</v>
      </c>
      <c r="C17" s="14" t="s">
        <v>239</v>
      </c>
      <c r="D17" s="15">
        <v>155</v>
      </c>
      <c r="E17" s="15">
        <v>55</v>
      </c>
      <c r="F17" s="15">
        <v>55</v>
      </c>
      <c r="G17" s="15">
        <v>100</v>
      </c>
      <c r="H17" s="15">
        <v>100</v>
      </c>
      <c r="I17" s="14" t="s">
        <v>234</v>
      </c>
      <c r="J17" s="16" t="s">
        <v>243</v>
      </c>
      <c r="K17" s="17" t="s">
        <v>244</v>
      </c>
      <c r="L17" s="17" t="s">
        <v>186</v>
      </c>
      <c r="M17" s="17" t="s">
        <v>245</v>
      </c>
      <c r="N17" s="17" t="s">
        <v>186</v>
      </c>
      <c r="O17" s="14"/>
      <c r="P17" s="14"/>
      <c r="Q17" s="21"/>
      <c r="R17" s="22"/>
      <c r="S17" s="20"/>
      <c r="T17" s="19"/>
      <c r="U17" s="19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57.75" customHeight="1" x14ac:dyDescent="0.25">
      <c r="A18" s="14" t="s">
        <v>82</v>
      </c>
      <c r="B18" s="14" t="s">
        <v>188</v>
      </c>
      <c r="C18" s="14" t="s">
        <v>246</v>
      </c>
      <c r="D18" s="15">
        <v>60.736820000000002</v>
      </c>
      <c r="E18" s="15">
        <v>42.931230000000006</v>
      </c>
      <c r="F18" s="15">
        <v>41.165819999999997</v>
      </c>
      <c r="G18" s="15">
        <v>17.805589999999995</v>
      </c>
      <c r="H18" s="15">
        <v>19.571000000000005</v>
      </c>
      <c r="I18" s="14" t="s">
        <v>247</v>
      </c>
      <c r="J18" s="26"/>
      <c r="K18" s="17" t="s">
        <v>215</v>
      </c>
      <c r="L18" s="17" t="s">
        <v>248</v>
      </c>
      <c r="M18" s="17" t="s">
        <v>216</v>
      </c>
      <c r="N18" s="17" t="s">
        <v>249</v>
      </c>
      <c r="O18" s="14"/>
      <c r="P18" s="14"/>
      <c r="Q18" s="21"/>
      <c r="R18" s="22"/>
      <c r="S18" s="20"/>
      <c r="T18" s="19"/>
      <c r="U18" s="19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55" customHeight="1" x14ac:dyDescent="0.25">
      <c r="A19" s="14" t="s">
        <v>83</v>
      </c>
      <c r="B19" s="14" t="s">
        <v>188</v>
      </c>
      <c r="C19" s="14" t="s">
        <v>250</v>
      </c>
      <c r="D19" s="15">
        <v>249.36027999999999</v>
      </c>
      <c r="E19" s="15">
        <v>240.32314000000002</v>
      </c>
      <c r="F19" s="15">
        <v>235.98326</v>
      </c>
      <c r="G19" s="15">
        <v>9.0371399999999653</v>
      </c>
      <c r="H19" s="15">
        <v>13.377019999999987</v>
      </c>
      <c r="I19" s="14" t="s">
        <v>247</v>
      </c>
      <c r="J19" s="16" t="s">
        <v>214</v>
      </c>
      <c r="K19" s="17" t="s">
        <v>215</v>
      </c>
      <c r="L19" s="17" t="s">
        <v>225</v>
      </c>
      <c r="M19" s="17" t="s">
        <v>216</v>
      </c>
      <c r="N19" s="17" t="s">
        <v>226</v>
      </c>
      <c r="O19" s="23"/>
      <c r="P19" s="23"/>
      <c r="Q19" s="25"/>
      <c r="R19" s="23"/>
      <c r="S19" s="20" t="s">
        <v>72</v>
      </c>
      <c r="T19" s="20" t="s">
        <v>84</v>
      </c>
      <c r="U19" s="20" t="s">
        <v>65</v>
      </c>
      <c r="V19" s="20" t="s">
        <v>73</v>
      </c>
      <c r="W19" s="20" t="s">
        <v>85</v>
      </c>
      <c r="X19" s="20" t="s">
        <v>40</v>
      </c>
      <c r="Y19" s="20" t="s">
        <v>86</v>
      </c>
      <c r="Z19" s="20" t="s">
        <v>59</v>
      </c>
      <c r="AA19" s="20" t="s">
        <v>87</v>
      </c>
      <c r="AB19" s="20" t="s">
        <v>88</v>
      </c>
      <c r="AC19" s="20" t="s">
        <v>89</v>
      </c>
      <c r="AD19" s="20" t="s">
        <v>62</v>
      </c>
      <c r="AE19" s="20" t="s">
        <v>63</v>
      </c>
      <c r="AF19" s="20" t="s">
        <v>90</v>
      </c>
      <c r="AG19" s="20" t="s">
        <v>76</v>
      </c>
      <c r="AH19" s="20" t="s">
        <v>91</v>
      </c>
      <c r="AI19" s="20" t="s">
        <v>92</v>
      </c>
      <c r="AJ19" s="20" t="s">
        <v>93</v>
      </c>
      <c r="AK19" s="20" t="s">
        <v>36</v>
      </c>
    </row>
    <row r="20" spans="1:37" ht="55" customHeight="1" x14ac:dyDescent="0.25">
      <c r="A20" s="14" t="s">
        <v>95</v>
      </c>
      <c r="B20" s="14" t="s">
        <v>188</v>
      </c>
      <c r="C20" s="14" t="s">
        <v>251</v>
      </c>
      <c r="D20" s="15">
        <v>52.613500000000002</v>
      </c>
      <c r="E20" s="15">
        <v>0</v>
      </c>
      <c r="F20" s="15">
        <v>0</v>
      </c>
      <c r="G20" s="15">
        <v>52.613500000000002</v>
      </c>
      <c r="H20" s="15">
        <v>52.613500000000002</v>
      </c>
      <c r="I20" s="14" t="s">
        <v>190</v>
      </c>
      <c r="J20" s="16" t="s">
        <v>252</v>
      </c>
      <c r="K20" s="17" t="s">
        <v>197</v>
      </c>
      <c r="L20" s="17" t="s">
        <v>231</v>
      </c>
      <c r="M20" s="17" t="s">
        <v>199</v>
      </c>
      <c r="N20" s="17" t="s">
        <v>232</v>
      </c>
      <c r="O20" s="23"/>
      <c r="P20" s="23"/>
      <c r="Q20" s="25"/>
      <c r="R20" s="23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75" customHeight="1" x14ac:dyDescent="0.25">
      <c r="A21" s="14" t="s">
        <v>96</v>
      </c>
      <c r="B21" s="14" t="s">
        <v>188</v>
      </c>
      <c r="C21" s="14" t="s">
        <v>253</v>
      </c>
      <c r="D21" s="15">
        <v>90.720679999999987</v>
      </c>
      <c r="E21" s="15">
        <v>87.545839999999998</v>
      </c>
      <c r="F21" s="15">
        <v>84.655119999999997</v>
      </c>
      <c r="G21" s="15">
        <v>3.174839999999989</v>
      </c>
      <c r="H21" s="15">
        <v>6.0655599999999907</v>
      </c>
      <c r="I21" s="14" t="s">
        <v>247</v>
      </c>
      <c r="J21" s="16" t="s">
        <v>214</v>
      </c>
      <c r="K21" s="17" t="s">
        <v>215</v>
      </c>
      <c r="L21" s="17" t="s">
        <v>225</v>
      </c>
      <c r="M21" s="17" t="s">
        <v>216</v>
      </c>
      <c r="N21" s="17" t="s">
        <v>226</v>
      </c>
      <c r="O21" s="23"/>
      <c r="P21" s="23"/>
      <c r="Q21" s="24"/>
      <c r="R21" s="23"/>
      <c r="S21" s="20"/>
      <c r="T21" s="20"/>
      <c r="U21" s="20"/>
      <c r="V21" s="20" t="s">
        <v>42</v>
      </c>
      <c r="W21" s="20" t="s">
        <v>49</v>
      </c>
      <c r="X21" s="20" t="s">
        <v>35</v>
      </c>
      <c r="Y21" s="20" t="s">
        <v>66</v>
      </c>
      <c r="Z21" s="20" t="s">
        <v>59</v>
      </c>
      <c r="AA21" s="20" t="s">
        <v>60</v>
      </c>
      <c r="AB21" s="20" t="s">
        <v>71</v>
      </c>
      <c r="AC21" s="20" t="s">
        <v>45</v>
      </c>
      <c r="AD21" s="20" t="s">
        <v>62</v>
      </c>
      <c r="AE21" s="20" t="s">
        <v>97</v>
      </c>
      <c r="AF21" s="20" t="s">
        <v>58</v>
      </c>
      <c r="AG21" s="20" t="s">
        <v>98</v>
      </c>
      <c r="AH21" s="20" t="s">
        <v>73</v>
      </c>
      <c r="AI21" s="20" t="s">
        <v>68</v>
      </c>
      <c r="AJ21" s="20" t="s">
        <v>52</v>
      </c>
      <c r="AK21" s="20" t="s">
        <v>99</v>
      </c>
    </row>
    <row r="22" spans="1:37" ht="75" customHeight="1" x14ac:dyDescent="0.25">
      <c r="A22" s="14" t="s">
        <v>101</v>
      </c>
      <c r="B22" s="14" t="s">
        <v>188</v>
      </c>
      <c r="C22" s="14" t="s">
        <v>254</v>
      </c>
      <c r="D22" s="15">
        <v>183.08439000000001</v>
      </c>
      <c r="E22" s="15">
        <v>149.69550000000001</v>
      </c>
      <c r="F22" s="15">
        <v>136.70627999999999</v>
      </c>
      <c r="G22" s="15">
        <v>33.388890000000004</v>
      </c>
      <c r="H22" s="15">
        <v>46.378110000000021</v>
      </c>
      <c r="I22" s="14" t="s">
        <v>213</v>
      </c>
      <c r="J22" s="16" t="s">
        <v>255</v>
      </c>
      <c r="K22" s="17" t="s">
        <v>215</v>
      </c>
      <c r="L22" s="17" t="s">
        <v>186</v>
      </c>
      <c r="M22" s="17" t="s">
        <v>216</v>
      </c>
      <c r="N22" s="17" t="s">
        <v>186</v>
      </c>
      <c r="O22" s="23" t="s">
        <v>102</v>
      </c>
      <c r="P22" s="23" t="s">
        <v>103</v>
      </c>
      <c r="Q22" s="24" t="s">
        <v>56</v>
      </c>
      <c r="R22" s="23"/>
      <c r="S22" s="20"/>
      <c r="T22" s="20" t="s">
        <v>58</v>
      </c>
      <c r="U22" s="20" t="s">
        <v>38</v>
      </c>
      <c r="V22" s="20"/>
      <c r="W22" s="20"/>
      <c r="X22" s="20"/>
      <c r="Y22" s="20"/>
      <c r="Z22" s="20"/>
      <c r="AA22" s="20"/>
      <c r="AB22" s="20"/>
      <c r="AC22" s="20" t="s">
        <v>42</v>
      </c>
      <c r="AD22" s="20"/>
      <c r="AE22" s="20"/>
      <c r="AF22" s="20"/>
      <c r="AG22" s="20" t="s">
        <v>42</v>
      </c>
      <c r="AH22" s="20" t="s">
        <v>33</v>
      </c>
      <c r="AI22" s="20" t="s">
        <v>22</v>
      </c>
      <c r="AJ22" s="20" t="s">
        <v>35</v>
      </c>
      <c r="AK22" s="20" t="s">
        <v>70</v>
      </c>
    </row>
    <row r="23" spans="1:37" ht="55" customHeight="1" x14ac:dyDescent="0.25">
      <c r="A23" s="14" t="s">
        <v>104</v>
      </c>
      <c r="B23" s="14" t="s">
        <v>188</v>
      </c>
      <c r="C23" s="14" t="s">
        <v>177</v>
      </c>
      <c r="D23" s="15">
        <v>437.07659999999998</v>
      </c>
      <c r="E23" s="15">
        <v>417.93344999999999</v>
      </c>
      <c r="F23" s="15">
        <v>403.77615000000003</v>
      </c>
      <c r="G23" s="15">
        <v>19.143149999999991</v>
      </c>
      <c r="H23" s="15">
        <v>33.300449999999955</v>
      </c>
      <c r="I23" s="14" t="s">
        <v>247</v>
      </c>
      <c r="J23" s="16" t="s">
        <v>214</v>
      </c>
      <c r="K23" s="17" t="s">
        <v>215</v>
      </c>
      <c r="L23" s="17" t="s">
        <v>225</v>
      </c>
      <c r="M23" s="17" t="s">
        <v>216</v>
      </c>
      <c r="N23" s="17" t="s">
        <v>226</v>
      </c>
      <c r="O23" s="14" t="s">
        <v>105</v>
      </c>
      <c r="P23" s="23"/>
      <c r="Q23" s="24"/>
      <c r="R23" s="14"/>
      <c r="S23" s="20"/>
      <c r="T23" s="20" t="s">
        <v>58</v>
      </c>
      <c r="U23" s="20" t="s">
        <v>38</v>
      </c>
      <c r="V23" s="20" t="s">
        <v>31</v>
      </c>
      <c r="W23" s="20" t="s">
        <v>49</v>
      </c>
      <c r="X23" s="20" t="s">
        <v>35</v>
      </c>
      <c r="Y23" s="20" t="s">
        <v>86</v>
      </c>
      <c r="Z23" s="20" t="s">
        <v>59</v>
      </c>
      <c r="AA23" s="20" t="s">
        <v>106</v>
      </c>
      <c r="AB23" s="20" t="s">
        <v>44</v>
      </c>
      <c r="AC23" s="20" t="s">
        <v>107</v>
      </c>
      <c r="AD23" s="20" t="s">
        <v>62</v>
      </c>
      <c r="AE23" s="20" t="s">
        <v>30</v>
      </c>
      <c r="AF23" s="20" t="s">
        <v>64</v>
      </c>
      <c r="AG23" s="20" t="s">
        <v>38</v>
      </c>
      <c r="AH23" s="20" t="s">
        <v>31</v>
      </c>
      <c r="AI23" s="20" t="s">
        <v>68</v>
      </c>
      <c r="AJ23" s="20" t="s">
        <v>35</v>
      </c>
      <c r="AK23" s="20" t="s">
        <v>66</v>
      </c>
    </row>
    <row r="24" spans="1:37" ht="55" customHeight="1" x14ac:dyDescent="0.25">
      <c r="A24" s="14" t="s">
        <v>108</v>
      </c>
      <c r="B24" s="14" t="s">
        <v>188</v>
      </c>
      <c r="C24" s="14" t="s">
        <v>177</v>
      </c>
      <c r="D24" s="15">
        <v>212.08336</v>
      </c>
      <c r="E24" s="15">
        <v>207.33336</v>
      </c>
      <c r="F24" s="15">
        <v>202.58336</v>
      </c>
      <c r="G24" s="15">
        <v>4.75</v>
      </c>
      <c r="H24" s="15">
        <v>9.5</v>
      </c>
      <c r="I24" s="14" t="s">
        <v>247</v>
      </c>
      <c r="J24" s="16" t="s">
        <v>214</v>
      </c>
      <c r="K24" s="17" t="s">
        <v>215</v>
      </c>
      <c r="L24" s="17" t="s">
        <v>225</v>
      </c>
      <c r="M24" s="17" t="s">
        <v>216</v>
      </c>
      <c r="N24" s="17" t="s">
        <v>226</v>
      </c>
      <c r="O24" s="14"/>
      <c r="P24" s="23"/>
      <c r="Q24" s="24"/>
      <c r="R24" s="14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55" customHeight="1" x14ac:dyDescent="0.25">
      <c r="A25" s="14" t="s">
        <v>109</v>
      </c>
      <c r="B25" s="14" t="s">
        <v>188</v>
      </c>
      <c r="C25" s="14" t="s">
        <v>178</v>
      </c>
      <c r="D25" s="15">
        <v>322.02303000000001</v>
      </c>
      <c r="E25" s="15">
        <v>316.34133000000003</v>
      </c>
      <c r="F25" s="15">
        <v>316.32303000000002</v>
      </c>
      <c r="G25" s="15">
        <v>5.681699999999978</v>
      </c>
      <c r="H25" s="15">
        <v>5.6999999999999886</v>
      </c>
      <c r="I25" s="14" t="s">
        <v>213</v>
      </c>
      <c r="J25" s="16" t="s">
        <v>256</v>
      </c>
      <c r="K25" s="17" t="s">
        <v>257</v>
      </c>
      <c r="L25" s="17" t="s">
        <v>210</v>
      </c>
      <c r="M25" s="17" t="s">
        <v>258</v>
      </c>
      <c r="N25" s="17" t="s">
        <v>212</v>
      </c>
      <c r="O25" s="14"/>
      <c r="P25" s="23"/>
      <c r="Q25" s="24"/>
      <c r="R25" s="14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55" customHeight="1" x14ac:dyDescent="0.25">
      <c r="A26" s="14" t="s">
        <v>111</v>
      </c>
      <c r="B26" s="14" t="s">
        <v>188</v>
      </c>
      <c r="C26" s="14" t="s">
        <v>259</v>
      </c>
      <c r="D26" s="15">
        <v>1517.1369999999999</v>
      </c>
      <c r="E26" s="15">
        <v>1514.82879</v>
      </c>
      <c r="F26" s="15">
        <v>1514.692</v>
      </c>
      <c r="G26" s="15">
        <v>2.3082099999999173</v>
      </c>
      <c r="H26" s="15">
        <v>2.4449999999999363</v>
      </c>
      <c r="I26" s="14" t="s">
        <v>202</v>
      </c>
      <c r="J26" s="16" t="s">
        <v>203</v>
      </c>
      <c r="K26" s="17" t="s">
        <v>205</v>
      </c>
      <c r="L26" s="17" t="s">
        <v>260</v>
      </c>
      <c r="M26" s="17" t="s">
        <v>207</v>
      </c>
      <c r="N26" s="17" t="s">
        <v>261</v>
      </c>
      <c r="O26" s="14"/>
      <c r="P26" s="14"/>
      <c r="Q26" s="27"/>
      <c r="R26" s="14"/>
      <c r="S26" s="20"/>
      <c r="T26" s="20"/>
      <c r="U26" s="20"/>
      <c r="V26" s="20"/>
      <c r="W26" s="20" t="s">
        <v>112</v>
      </c>
      <c r="X26" s="20" t="s">
        <v>112</v>
      </c>
      <c r="Y26" s="20" t="s">
        <v>112</v>
      </c>
      <c r="Z26" s="20" t="s">
        <v>112</v>
      </c>
      <c r="AA26" s="20" t="s">
        <v>112</v>
      </c>
      <c r="AB26" s="20" t="s">
        <v>112</v>
      </c>
      <c r="AC26" s="20" t="s">
        <v>112</v>
      </c>
      <c r="AD26" s="20" t="s">
        <v>112</v>
      </c>
      <c r="AE26" s="20" t="s">
        <v>42</v>
      </c>
      <c r="AF26" s="20" t="s">
        <v>58</v>
      </c>
      <c r="AG26" s="20" t="s">
        <v>113</v>
      </c>
      <c r="AH26" s="20" t="s">
        <v>31</v>
      </c>
      <c r="AI26" s="20" t="s">
        <v>68</v>
      </c>
      <c r="AJ26" s="20" t="s">
        <v>52</v>
      </c>
      <c r="AK26" s="20" t="s">
        <v>114</v>
      </c>
    </row>
    <row r="27" spans="1:37" ht="55" customHeight="1" x14ac:dyDescent="0.25">
      <c r="A27" s="14" t="s">
        <v>115</v>
      </c>
      <c r="B27" s="14" t="s">
        <v>188</v>
      </c>
      <c r="C27" s="14" t="s">
        <v>262</v>
      </c>
      <c r="D27" s="15">
        <v>1844.463</v>
      </c>
      <c r="E27" s="15">
        <v>1665.1214399999999</v>
      </c>
      <c r="F27" s="15">
        <v>1665.1214399999999</v>
      </c>
      <c r="G27" s="15">
        <v>179.34156000000007</v>
      </c>
      <c r="H27" s="15">
        <v>179.34156000000007</v>
      </c>
      <c r="I27" s="14" t="s">
        <v>234</v>
      </c>
      <c r="J27" s="16" t="s">
        <v>263</v>
      </c>
      <c r="K27" s="17" t="s">
        <v>231</v>
      </c>
      <c r="L27" s="17" t="s">
        <v>235</v>
      </c>
      <c r="M27" s="17" t="s">
        <v>232</v>
      </c>
      <c r="N27" s="17" t="s">
        <v>237</v>
      </c>
      <c r="O27" s="14"/>
      <c r="P27" s="14"/>
      <c r="Q27" s="27"/>
      <c r="R27" s="14"/>
      <c r="S27" s="20"/>
      <c r="T27" s="20"/>
      <c r="U27" s="20"/>
      <c r="V27" s="20"/>
      <c r="W27" s="20" t="s">
        <v>112</v>
      </c>
      <c r="X27" s="20" t="s">
        <v>112</v>
      </c>
      <c r="Y27" s="20" t="s">
        <v>112</v>
      </c>
      <c r="Z27" s="20" t="s">
        <v>112</v>
      </c>
      <c r="AA27" s="20" t="s">
        <v>112</v>
      </c>
      <c r="AB27" s="20" t="s">
        <v>112</v>
      </c>
      <c r="AC27" s="20" t="s">
        <v>112</v>
      </c>
      <c r="AD27" s="20" t="s">
        <v>112</v>
      </c>
      <c r="AE27" s="20" t="s">
        <v>112</v>
      </c>
      <c r="AF27" s="20" t="s">
        <v>42</v>
      </c>
      <c r="AG27" s="20" t="s">
        <v>38</v>
      </c>
      <c r="AH27" s="20" t="s">
        <v>116</v>
      </c>
      <c r="AI27" s="20" t="s">
        <v>39</v>
      </c>
      <c r="AJ27" s="20" t="s">
        <v>23</v>
      </c>
      <c r="AK27" s="20" t="s">
        <v>24</v>
      </c>
    </row>
    <row r="28" spans="1:37" ht="55" customHeight="1" x14ac:dyDescent="0.25">
      <c r="A28" s="14" t="s">
        <v>117</v>
      </c>
      <c r="B28" s="14" t="s">
        <v>188</v>
      </c>
      <c r="C28" s="14" t="s">
        <v>264</v>
      </c>
      <c r="D28" s="15">
        <v>533.41</v>
      </c>
      <c r="E28" s="15">
        <v>160.023</v>
      </c>
      <c r="F28" s="15">
        <v>160.023</v>
      </c>
      <c r="G28" s="15">
        <v>373.38699999999994</v>
      </c>
      <c r="H28" s="15">
        <v>373.38699999999994</v>
      </c>
      <c r="I28" s="14" t="s">
        <v>234</v>
      </c>
      <c r="J28" s="16" t="s">
        <v>265</v>
      </c>
      <c r="K28" s="17" t="s">
        <v>266</v>
      </c>
      <c r="L28" s="17" t="s">
        <v>235</v>
      </c>
      <c r="M28" s="17" t="s">
        <v>267</v>
      </c>
      <c r="N28" s="17" t="s">
        <v>237</v>
      </c>
      <c r="O28" s="14"/>
      <c r="P28" s="14"/>
      <c r="Q28" s="27"/>
      <c r="R28" s="14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55" customHeight="1" x14ac:dyDescent="0.25">
      <c r="A29" s="14" t="s">
        <v>118</v>
      </c>
      <c r="B29" s="14" t="s">
        <v>188</v>
      </c>
      <c r="C29" s="14" t="s">
        <v>268</v>
      </c>
      <c r="D29" s="15">
        <v>15</v>
      </c>
      <c r="E29" s="15">
        <v>5.625</v>
      </c>
      <c r="F29" s="15">
        <v>3.75</v>
      </c>
      <c r="G29" s="15">
        <v>9.375</v>
      </c>
      <c r="H29" s="15">
        <v>11.25</v>
      </c>
      <c r="I29" s="14" t="s">
        <v>247</v>
      </c>
      <c r="J29" s="16" t="s">
        <v>255</v>
      </c>
      <c r="K29" s="17" t="s">
        <v>215</v>
      </c>
      <c r="L29" s="17" t="s">
        <v>225</v>
      </c>
      <c r="M29" s="17" t="s">
        <v>216</v>
      </c>
      <c r="N29" s="17" t="s">
        <v>226</v>
      </c>
      <c r="O29" s="14"/>
      <c r="P29" s="14"/>
      <c r="Q29" s="27"/>
      <c r="R29" s="14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55" customHeight="1" x14ac:dyDescent="0.25">
      <c r="A30" s="14" t="s">
        <v>119</v>
      </c>
      <c r="B30" s="14" t="s">
        <v>188</v>
      </c>
      <c r="C30" s="14" t="s">
        <v>269</v>
      </c>
      <c r="D30" s="15">
        <v>253.71</v>
      </c>
      <c r="E30" s="15">
        <v>113.25375</v>
      </c>
      <c r="F30" s="15">
        <v>15</v>
      </c>
      <c r="G30" s="15">
        <v>140.45625000000001</v>
      </c>
      <c r="H30" s="15">
        <v>238.71</v>
      </c>
      <c r="I30" s="14" t="s">
        <v>234</v>
      </c>
      <c r="J30" s="16" t="s">
        <v>270</v>
      </c>
      <c r="K30" s="17" t="s">
        <v>271</v>
      </c>
      <c r="L30" s="17" t="s">
        <v>235</v>
      </c>
      <c r="M30" s="17" t="s">
        <v>272</v>
      </c>
      <c r="N30" s="17" t="s">
        <v>237</v>
      </c>
      <c r="O30" s="14"/>
      <c r="P30" s="14"/>
      <c r="Q30" s="27"/>
      <c r="R30" s="14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55" customHeight="1" x14ac:dyDescent="0.25">
      <c r="A31" s="14" t="s">
        <v>121</v>
      </c>
      <c r="B31" s="14" t="s">
        <v>188</v>
      </c>
      <c r="C31" s="14" t="s">
        <v>180</v>
      </c>
      <c r="D31" s="15">
        <v>12.99996</v>
      </c>
      <c r="E31" s="15">
        <v>3.79209</v>
      </c>
      <c r="F31" s="15">
        <v>0</v>
      </c>
      <c r="G31" s="15">
        <v>9.2078699999999998</v>
      </c>
      <c r="H31" s="15">
        <v>12.99996</v>
      </c>
      <c r="I31" s="14" t="s">
        <v>213</v>
      </c>
      <c r="J31" s="16" t="s">
        <v>214</v>
      </c>
      <c r="K31" s="17" t="s">
        <v>215</v>
      </c>
      <c r="L31" s="17" t="s">
        <v>186</v>
      </c>
      <c r="M31" s="17" t="s">
        <v>216</v>
      </c>
      <c r="N31" s="17" t="s">
        <v>186</v>
      </c>
      <c r="O31" s="23"/>
      <c r="P31" s="23"/>
      <c r="Q31" s="24"/>
      <c r="R31" s="23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55" customHeight="1" x14ac:dyDescent="0.25">
      <c r="A32" s="14" t="s">
        <v>123</v>
      </c>
      <c r="B32" s="14" t="s">
        <v>188</v>
      </c>
      <c r="C32" s="14" t="s">
        <v>187</v>
      </c>
      <c r="D32" s="15">
        <v>126.86304</v>
      </c>
      <c r="E32" s="15">
        <v>75.202079999999995</v>
      </c>
      <c r="F32" s="15">
        <v>68.593600000000009</v>
      </c>
      <c r="G32" s="15">
        <v>51.660960000000003</v>
      </c>
      <c r="H32" s="15">
        <v>58.269439999999989</v>
      </c>
      <c r="I32" s="14" t="s">
        <v>213</v>
      </c>
      <c r="J32" s="16" t="s">
        <v>214</v>
      </c>
      <c r="K32" s="17" t="s">
        <v>215</v>
      </c>
      <c r="L32" s="17" t="s">
        <v>186</v>
      </c>
      <c r="M32" s="17" t="s">
        <v>216</v>
      </c>
      <c r="N32" s="17" t="s">
        <v>186</v>
      </c>
      <c r="O32" s="14"/>
      <c r="P32" s="14"/>
      <c r="Q32" s="27"/>
      <c r="R32" s="14"/>
      <c r="S32" s="20"/>
      <c r="T32" s="20"/>
      <c r="U32" s="20"/>
      <c r="V32" s="20"/>
      <c r="W32" s="20" t="s">
        <v>22</v>
      </c>
      <c r="X32" s="20" t="s">
        <v>35</v>
      </c>
      <c r="Y32" s="20" t="s">
        <v>66</v>
      </c>
      <c r="Z32" s="20" t="s">
        <v>59</v>
      </c>
      <c r="AA32" s="20" t="s">
        <v>43</v>
      </c>
      <c r="AB32" s="20" t="s">
        <v>44</v>
      </c>
      <c r="AC32" s="20" t="s">
        <v>45</v>
      </c>
      <c r="AD32" s="20" t="s">
        <v>62</v>
      </c>
      <c r="AE32" s="20" t="s">
        <v>72</v>
      </c>
      <c r="AF32" s="20" t="s">
        <v>124</v>
      </c>
      <c r="AG32" s="20" t="s">
        <v>38</v>
      </c>
      <c r="AH32" s="20" t="s">
        <v>31</v>
      </c>
      <c r="AI32" s="20" t="s">
        <v>49</v>
      </c>
      <c r="AJ32" s="20" t="s">
        <v>35</v>
      </c>
      <c r="AK32" s="20" t="s">
        <v>66</v>
      </c>
    </row>
    <row r="33" spans="1:37" ht="55" customHeight="1" x14ac:dyDescent="0.25">
      <c r="A33" s="14" t="s">
        <v>125</v>
      </c>
      <c r="B33" s="14" t="s">
        <v>188</v>
      </c>
      <c r="C33" s="14" t="s">
        <v>181</v>
      </c>
      <c r="D33" s="15">
        <v>110.4442</v>
      </c>
      <c r="E33" s="15">
        <v>103.08126</v>
      </c>
      <c r="F33" s="15">
        <v>95.718320000000006</v>
      </c>
      <c r="G33" s="15">
        <v>7.3629399999999947</v>
      </c>
      <c r="H33" s="15">
        <v>14.725879999999989</v>
      </c>
      <c r="I33" s="14" t="s">
        <v>213</v>
      </c>
      <c r="J33" s="16" t="s">
        <v>255</v>
      </c>
      <c r="K33" s="17" t="s">
        <v>215</v>
      </c>
      <c r="L33" s="17" t="s">
        <v>186</v>
      </c>
      <c r="M33" s="17" t="s">
        <v>216</v>
      </c>
      <c r="N33" s="17" t="s">
        <v>186</v>
      </c>
      <c r="O33" s="18"/>
      <c r="P33" s="23"/>
      <c r="Q33" s="24"/>
      <c r="R33" s="18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55" customHeight="1" x14ac:dyDescent="0.25">
      <c r="A34" s="14" t="s">
        <v>126</v>
      </c>
      <c r="B34" s="14" t="s">
        <v>188</v>
      </c>
      <c r="C34" s="14" t="s">
        <v>273</v>
      </c>
      <c r="D34" s="15">
        <v>43.295989999999996</v>
      </c>
      <c r="E34" s="15">
        <v>0</v>
      </c>
      <c r="F34" s="15">
        <v>0</v>
      </c>
      <c r="G34" s="15">
        <v>43.295989999999996</v>
      </c>
      <c r="H34" s="15">
        <v>43.295989999999996</v>
      </c>
      <c r="I34" s="14" t="s">
        <v>213</v>
      </c>
      <c r="J34" s="16" t="s">
        <v>214</v>
      </c>
      <c r="K34" s="17" t="s">
        <v>215</v>
      </c>
      <c r="L34" s="17" t="s">
        <v>186</v>
      </c>
      <c r="M34" s="17" t="s">
        <v>216</v>
      </c>
      <c r="N34" s="17" t="s">
        <v>186</v>
      </c>
      <c r="O34" s="18"/>
      <c r="P34" s="23"/>
      <c r="Q34" s="24"/>
      <c r="R34" s="18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70.5" customHeight="1" x14ac:dyDescent="0.25">
      <c r="A35" s="14" t="s">
        <v>127</v>
      </c>
      <c r="B35" s="14" t="s">
        <v>188</v>
      </c>
      <c r="C35" s="14" t="s">
        <v>182</v>
      </c>
      <c r="D35" s="15">
        <v>2818.50884</v>
      </c>
      <c r="E35" s="15">
        <v>2747.8934100000001</v>
      </c>
      <c r="F35" s="15">
        <v>2747.8934100000001</v>
      </c>
      <c r="G35" s="15">
        <v>70.615429999999833</v>
      </c>
      <c r="H35" s="15">
        <v>70.615429999999833</v>
      </c>
      <c r="I35" s="14" t="s">
        <v>247</v>
      </c>
      <c r="J35" s="16" t="s">
        <v>214</v>
      </c>
      <c r="K35" s="17" t="s">
        <v>215</v>
      </c>
      <c r="L35" s="17" t="s">
        <v>225</v>
      </c>
      <c r="M35" s="17" t="s">
        <v>216</v>
      </c>
      <c r="N35" s="17" t="s">
        <v>226</v>
      </c>
      <c r="O35" s="18" t="s">
        <v>128</v>
      </c>
      <c r="P35" s="23" t="s">
        <v>55</v>
      </c>
      <c r="Q35" s="24" t="s">
        <v>56</v>
      </c>
      <c r="R35" s="23"/>
      <c r="S35" s="20" t="s">
        <v>30</v>
      </c>
      <c r="T35" s="20" t="s">
        <v>58</v>
      </c>
      <c r="U35" s="20" t="s">
        <v>38</v>
      </c>
      <c r="V35" s="20" t="s">
        <v>73</v>
      </c>
      <c r="W35" s="20" t="s">
        <v>129</v>
      </c>
      <c r="X35" s="20" t="s">
        <v>35</v>
      </c>
      <c r="Y35" s="20" t="s">
        <v>130</v>
      </c>
      <c r="Z35" s="20" t="s">
        <v>120</v>
      </c>
      <c r="AA35" s="20" t="s">
        <v>43</v>
      </c>
      <c r="AB35" s="20" t="s">
        <v>131</v>
      </c>
      <c r="AC35" s="20" t="s">
        <v>45</v>
      </c>
      <c r="AD35" s="20" t="s">
        <v>132</v>
      </c>
      <c r="AE35" s="20" t="s">
        <v>72</v>
      </c>
      <c r="AF35" s="20" t="s">
        <v>64</v>
      </c>
      <c r="AG35" s="20" t="s">
        <v>110</v>
      </c>
      <c r="AH35" s="20" t="s">
        <v>31</v>
      </c>
      <c r="AI35" s="20" t="s">
        <v>133</v>
      </c>
      <c r="AJ35" s="20" t="s">
        <v>93</v>
      </c>
      <c r="AK35" s="20" t="s">
        <v>134</v>
      </c>
    </row>
    <row r="36" spans="1:37" ht="70.5" customHeight="1" x14ac:dyDescent="0.25">
      <c r="A36" s="14" t="s">
        <v>135</v>
      </c>
      <c r="B36" s="14" t="s">
        <v>188</v>
      </c>
      <c r="C36" s="14" t="s">
        <v>182</v>
      </c>
      <c r="D36" s="15">
        <v>227.66235</v>
      </c>
      <c r="E36" s="15">
        <v>205.44835</v>
      </c>
      <c r="F36" s="15">
        <v>205.44835</v>
      </c>
      <c r="G36" s="15">
        <v>22.213999999999999</v>
      </c>
      <c r="H36" s="15">
        <v>22.213999999999999</v>
      </c>
      <c r="I36" s="14" t="s">
        <v>247</v>
      </c>
      <c r="J36" s="16" t="s">
        <v>214</v>
      </c>
      <c r="K36" s="17" t="s">
        <v>215</v>
      </c>
      <c r="L36" s="17" t="s">
        <v>225</v>
      </c>
      <c r="M36" s="17" t="s">
        <v>216</v>
      </c>
      <c r="N36" s="17" t="s">
        <v>226</v>
      </c>
      <c r="O36" s="18"/>
      <c r="P36" s="23"/>
      <c r="Q36" s="24"/>
      <c r="R36" s="23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55" customHeight="1" x14ac:dyDescent="0.25">
      <c r="A37" s="14" t="s">
        <v>137</v>
      </c>
      <c r="B37" s="14" t="s">
        <v>188</v>
      </c>
      <c r="C37" s="14" t="s">
        <v>182</v>
      </c>
      <c r="D37" s="15">
        <v>1347.41374</v>
      </c>
      <c r="E37" s="15">
        <v>1194.29537</v>
      </c>
      <c r="F37" s="15">
        <v>1190.79053</v>
      </c>
      <c r="G37" s="15">
        <v>153.11836999999991</v>
      </c>
      <c r="H37" s="15">
        <v>156.62320999999997</v>
      </c>
      <c r="I37" s="14" t="s">
        <v>247</v>
      </c>
      <c r="J37" s="16" t="s">
        <v>214</v>
      </c>
      <c r="K37" s="17" t="s">
        <v>215</v>
      </c>
      <c r="L37" s="17" t="s">
        <v>186</v>
      </c>
      <c r="M37" s="17" t="s">
        <v>216</v>
      </c>
      <c r="N37" s="17" t="s">
        <v>186</v>
      </c>
      <c r="O37" s="18" t="s">
        <v>138</v>
      </c>
      <c r="P37" s="23" t="s">
        <v>55</v>
      </c>
      <c r="Q37" s="24" t="s">
        <v>56</v>
      </c>
      <c r="R37" s="23"/>
      <c r="S37" s="20" t="s">
        <v>136</v>
      </c>
      <c r="T37" s="20" t="s">
        <v>139</v>
      </c>
      <c r="U37" s="20" t="s">
        <v>38</v>
      </c>
      <c r="V37" s="20" t="s">
        <v>31</v>
      </c>
      <c r="W37" s="20" t="s">
        <v>129</v>
      </c>
      <c r="X37" s="20" t="s">
        <v>35</v>
      </c>
      <c r="Y37" s="20" t="s">
        <v>140</v>
      </c>
      <c r="Z37" s="20" t="s">
        <v>120</v>
      </c>
      <c r="AA37" s="20" t="s">
        <v>141</v>
      </c>
      <c r="AB37" s="20" t="s">
        <v>100</v>
      </c>
      <c r="AC37" s="20" t="s">
        <v>45</v>
      </c>
      <c r="AD37" s="20" t="s">
        <v>132</v>
      </c>
      <c r="AE37" s="20" t="s">
        <v>72</v>
      </c>
      <c r="AF37" s="20" t="s">
        <v>64</v>
      </c>
      <c r="AG37" s="20" t="s">
        <v>110</v>
      </c>
      <c r="AH37" s="20" t="s">
        <v>31</v>
      </c>
      <c r="AI37" s="20" t="s">
        <v>68</v>
      </c>
      <c r="AJ37" s="20" t="s">
        <v>35</v>
      </c>
      <c r="AK37" s="20" t="s">
        <v>142</v>
      </c>
    </row>
    <row r="38" spans="1:37" ht="55" customHeight="1" x14ac:dyDescent="0.25">
      <c r="A38" s="14" t="s">
        <v>143</v>
      </c>
      <c r="B38" s="14" t="s">
        <v>188</v>
      </c>
      <c r="C38" s="14" t="s">
        <v>182</v>
      </c>
      <c r="D38" s="15">
        <v>89.999520000000004</v>
      </c>
      <c r="E38" s="15">
        <v>22.499880000000001</v>
      </c>
      <c r="F38" s="15">
        <v>22.499880000000001</v>
      </c>
      <c r="G38" s="15">
        <v>67.499639999999999</v>
      </c>
      <c r="H38" s="15">
        <v>67.499639999999999</v>
      </c>
      <c r="I38" s="14" t="s">
        <v>247</v>
      </c>
      <c r="J38" s="16" t="s">
        <v>214</v>
      </c>
      <c r="K38" s="17" t="s">
        <v>215</v>
      </c>
      <c r="L38" s="17" t="s">
        <v>186</v>
      </c>
      <c r="M38" s="17" t="s">
        <v>216</v>
      </c>
      <c r="N38" s="17" t="s">
        <v>186</v>
      </c>
      <c r="O38" s="18"/>
      <c r="P38" s="23"/>
      <c r="Q38" s="24"/>
      <c r="R38" s="23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59.25" customHeight="1" x14ac:dyDescent="0.25">
      <c r="A39" s="14" t="s">
        <v>144</v>
      </c>
      <c r="B39" s="14" t="s">
        <v>188</v>
      </c>
      <c r="C39" s="14" t="s">
        <v>274</v>
      </c>
      <c r="D39" s="15">
        <v>928.96</v>
      </c>
      <c r="E39" s="15">
        <v>0</v>
      </c>
      <c r="F39" s="15">
        <v>0</v>
      </c>
      <c r="G39" s="15">
        <v>928.96</v>
      </c>
      <c r="H39" s="15">
        <v>928.96</v>
      </c>
      <c r="I39" s="14" t="s">
        <v>234</v>
      </c>
      <c r="J39" s="16" t="s">
        <v>275</v>
      </c>
      <c r="K39" s="17" t="s">
        <v>276</v>
      </c>
      <c r="L39" s="17" t="s">
        <v>231</v>
      </c>
      <c r="M39" s="17" t="s">
        <v>277</v>
      </c>
      <c r="N39" s="17" t="s">
        <v>232</v>
      </c>
      <c r="O39" s="18"/>
      <c r="P39" s="23"/>
      <c r="Q39" s="24"/>
      <c r="R39" s="18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59.25" customHeight="1" x14ac:dyDescent="0.25">
      <c r="A40" s="14" t="s">
        <v>145</v>
      </c>
      <c r="B40" s="14" t="s">
        <v>188</v>
      </c>
      <c r="C40" s="14" t="s">
        <v>183</v>
      </c>
      <c r="D40" s="15">
        <v>528.72</v>
      </c>
      <c r="E40" s="15">
        <v>0</v>
      </c>
      <c r="F40" s="15">
        <v>0</v>
      </c>
      <c r="G40" s="15">
        <v>528.72</v>
      </c>
      <c r="H40" s="15">
        <v>528.72</v>
      </c>
      <c r="I40" s="14" t="s">
        <v>234</v>
      </c>
      <c r="J40" s="16" t="s">
        <v>275</v>
      </c>
      <c r="K40" s="17" t="s">
        <v>276</v>
      </c>
      <c r="L40" s="17" t="s">
        <v>231</v>
      </c>
      <c r="M40" s="17" t="s">
        <v>277</v>
      </c>
      <c r="N40" s="17" t="s">
        <v>232</v>
      </c>
      <c r="O40" s="18"/>
      <c r="P40" s="23"/>
      <c r="Q40" s="24"/>
      <c r="R40" s="18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59.25" customHeight="1" x14ac:dyDescent="0.25">
      <c r="A41" s="14" t="s">
        <v>146</v>
      </c>
      <c r="B41" s="14" t="s">
        <v>188</v>
      </c>
      <c r="C41" s="14" t="s">
        <v>278</v>
      </c>
      <c r="D41" s="15">
        <v>90.999830000000003</v>
      </c>
      <c r="E41" s="15">
        <v>3.2539499999999997</v>
      </c>
      <c r="F41" s="15">
        <v>0</v>
      </c>
      <c r="G41" s="15">
        <v>87.74588</v>
      </c>
      <c r="H41" s="15">
        <v>90.999830000000003</v>
      </c>
      <c r="I41" s="14" t="s">
        <v>213</v>
      </c>
      <c r="J41" s="16" t="s">
        <v>214</v>
      </c>
      <c r="K41" s="17" t="s">
        <v>215</v>
      </c>
      <c r="L41" s="17" t="s">
        <v>186</v>
      </c>
      <c r="M41" s="17" t="s">
        <v>216</v>
      </c>
      <c r="N41" s="17" t="s">
        <v>186</v>
      </c>
      <c r="O41" s="18"/>
      <c r="P41" s="23"/>
      <c r="Q41" s="24"/>
      <c r="R41" s="18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59.25" customHeight="1" x14ac:dyDescent="0.25">
      <c r="A42" s="14" t="s">
        <v>147</v>
      </c>
      <c r="B42" s="14" t="s">
        <v>188</v>
      </c>
      <c r="C42" s="14" t="s">
        <v>279</v>
      </c>
      <c r="D42" s="15">
        <v>280.2</v>
      </c>
      <c r="E42" s="15">
        <v>140.1</v>
      </c>
      <c r="F42" s="15">
        <v>140.1</v>
      </c>
      <c r="G42" s="15">
        <v>140.1</v>
      </c>
      <c r="H42" s="15">
        <v>140.1</v>
      </c>
      <c r="I42" s="14" t="s">
        <v>218</v>
      </c>
      <c r="J42" s="16" t="s">
        <v>280</v>
      </c>
      <c r="K42" s="17" t="s">
        <v>221</v>
      </c>
      <c r="L42" s="17" t="s">
        <v>281</v>
      </c>
      <c r="M42" s="17" t="s">
        <v>223</v>
      </c>
      <c r="N42" s="17" t="s">
        <v>282</v>
      </c>
      <c r="O42" s="18"/>
      <c r="P42" s="23"/>
      <c r="Q42" s="24"/>
      <c r="R42" s="18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 t="s">
        <v>42</v>
      </c>
    </row>
    <row r="43" spans="1:37" ht="59.25" customHeight="1" x14ac:dyDescent="0.25">
      <c r="A43" s="14" t="s">
        <v>149</v>
      </c>
      <c r="B43" s="14" t="s">
        <v>188</v>
      </c>
      <c r="C43" s="14" t="s">
        <v>283</v>
      </c>
      <c r="D43" s="15">
        <v>484</v>
      </c>
      <c r="E43" s="15">
        <v>165</v>
      </c>
      <c r="F43" s="15">
        <v>0</v>
      </c>
      <c r="G43" s="15">
        <v>319</v>
      </c>
      <c r="H43" s="15">
        <v>484</v>
      </c>
      <c r="I43" s="14" t="s">
        <v>218</v>
      </c>
      <c r="J43" s="16" t="s">
        <v>284</v>
      </c>
      <c r="K43" s="17" t="s">
        <v>221</v>
      </c>
      <c r="L43" s="17" t="s">
        <v>285</v>
      </c>
      <c r="M43" s="17" t="s">
        <v>223</v>
      </c>
      <c r="N43" s="17" t="s">
        <v>286</v>
      </c>
      <c r="O43" s="18"/>
      <c r="P43" s="23"/>
      <c r="Q43" s="24"/>
      <c r="R43" s="18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59.25" customHeight="1" x14ac:dyDescent="0.25">
      <c r="A44" s="14" t="s">
        <v>150</v>
      </c>
      <c r="B44" s="14" t="s">
        <v>188</v>
      </c>
      <c r="C44" s="14" t="s">
        <v>287</v>
      </c>
      <c r="D44" s="15">
        <v>409.411</v>
      </c>
      <c r="E44" s="15">
        <v>122.82397</v>
      </c>
      <c r="F44" s="15">
        <v>122.8233</v>
      </c>
      <c r="G44" s="15">
        <v>286.58703000000003</v>
      </c>
      <c r="H44" s="15">
        <v>286.58769999999998</v>
      </c>
      <c r="I44" s="14" t="s">
        <v>218</v>
      </c>
      <c r="J44" s="16" t="s">
        <v>288</v>
      </c>
      <c r="K44" s="17" t="s">
        <v>289</v>
      </c>
      <c r="L44" s="17" t="s">
        <v>221</v>
      </c>
      <c r="M44" s="17" t="s">
        <v>290</v>
      </c>
      <c r="N44" s="17" t="s">
        <v>223</v>
      </c>
      <c r="O44" s="18"/>
      <c r="P44" s="23"/>
      <c r="Q44" s="24"/>
      <c r="R44" s="18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55" customHeight="1" x14ac:dyDescent="0.25">
      <c r="A45" s="14" t="s">
        <v>151</v>
      </c>
      <c r="B45" s="14" t="s">
        <v>188</v>
      </c>
      <c r="C45" s="14" t="s">
        <v>174</v>
      </c>
      <c r="D45" s="15">
        <v>346.80498</v>
      </c>
      <c r="E45" s="15">
        <v>337.86369999999999</v>
      </c>
      <c r="F45" s="15">
        <v>337.86369999999999</v>
      </c>
      <c r="G45" s="15">
        <v>8.9412800000000061</v>
      </c>
      <c r="H45" s="15">
        <v>8.9412800000000061</v>
      </c>
      <c r="I45" s="14" t="s">
        <v>213</v>
      </c>
      <c r="J45" s="16" t="s">
        <v>214</v>
      </c>
      <c r="K45" s="17" t="s">
        <v>215</v>
      </c>
      <c r="L45" s="17" t="s">
        <v>186</v>
      </c>
      <c r="M45" s="17" t="s">
        <v>216</v>
      </c>
      <c r="N45" s="17" t="s">
        <v>186</v>
      </c>
      <c r="O45" s="23" t="s">
        <v>152</v>
      </c>
      <c r="P45" s="23" t="s">
        <v>55</v>
      </c>
      <c r="Q45" s="24" t="s">
        <v>56</v>
      </c>
      <c r="R45" s="23"/>
      <c r="S45" s="20" t="s">
        <v>72</v>
      </c>
      <c r="T45" s="20" t="s">
        <v>64</v>
      </c>
      <c r="U45" s="20" t="s">
        <v>38</v>
      </c>
      <c r="V45" s="20" t="s">
        <v>73</v>
      </c>
      <c r="W45" s="20" t="s">
        <v>85</v>
      </c>
      <c r="X45" s="19" t="s">
        <v>47</v>
      </c>
      <c r="Y45" s="20" t="s">
        <v>153</v>
      </c>
      <c r="Z45" s="20" t="s">
        <v>80</v>
      </c>
      <c r="AA45" s="20" t="s">
        <v>141</v>
      </c>
      <c r="AB45" s="20" t="s">
        <v>44</v>
      </c>
      <c r="AC45" s="20" t="s">
        <v>45</v>
      </c>
      <c r="AD45" s="20" t="s">
        <v>94</v>
      </c>
      <c r="AE45" s="20" t="s">
        <v>72</v>
      </c>
      <c r="AF45" s="20" t="s">
        <v>154</v>
      </c>
      <c r="AG45" s="20" t="s">
        <v>46</v>
      </c>
      <c r="AH45" s="20" t="s">
        <v>31</v>
      </c>
      <c r="AI45" s="20" t="s">
        <v>68</v>
      </c>
      <c r="AJ45" s="20" t="s">
        <v>52</v>
      </c>
      <c r="AK45" s="20" t="s">
        <v>70</v>
      </c>
    </row>
    <row r="46" spans="1:37" ht="55" customHeight="1" x14ac:dyDescent="0.25">
      <c r="A46" s="14" t="s">
        <v>155</v>
      </c>
      <c r="B46" s="14" t="s">
        <v>188</v>
      </c>
      <c r="C46" s="14" t="s">
        <v>179</v>
      </c>
      <c r="D46" s="15">
        <v>373.07481999999999</v>
      </c>
      <c r="E46" s="15">
        <v>362.17523</v>
      </c>
      <c r="F46" s="15">
        <v>351.27564000000001</v>
      </c>
      <c r="G46" s="15">
        <v>10.899589999999989</v>
      </c>
      <c r="H46" s="15">
        <v>21.799179999999978</v>
      </c>
      <c r="I46" s="14" t="s">
        <v>247</v>
      </c>
      <c r="J46" s="16" t="s">
        <v>214</v>
      </c>
      <c r="K46" s="17" t="s">
        <v>215</v>
      </c>
      <c r="L46" s="17" t="s">
        <v>225</v>
      </c>
      <c r="M46" s="17" t="s">
        <v>216</v>
      </c>
      <c r="N46" s="17" t="s">
        <v>226</v>
      </c>
      <c r="O46" s="23" t="s">
        <v>152</v>
      </c>
      <c r="P46" s="23"/>
      <c r="Q46" s="24"/>
      <c r="R46" s="23"/>
      <c r="S46" s="20"/>
      <c r="T46" s="20" t="s">
        <v>58</v>
      </c>
      <c r="U46" s="20" t="s">
        <v>38</v>
      </c>
      <c r="V46" s="20" t="s">
        <v>31</v>
      </c>
      <c r="W46" s="20" t="s">
        <v>49</v>
      </c>
      <c r="X46" s="20" t="s">
        <v>35</v>
      </c>
      <c r="Y46" s="20" t="s">
        <v>70</v>
      </c>
      <c r="Z46" s="20" t="s">
        <v>59</v>
      </c>
      <c r="AA46" s="20" t="s">
        <v>43</v>
      </c>
      <c r="AB46" s="20" t="s">
        <v>148</v>
      </c>
      <c r="AC46" s="20" t="s">
        <v>28</v>
      </c>
      <c r="AD46" s="20" t="s">
        <v>62</v>
      </c>
      <c r="AE46" s="20" t="s">
        <v>156</v>
      </c>
      <c r="AF46" s="20" t="s">
        <v>64</v>
      </c>
      <c r="AG46" s="20" t="s">
        <v>38</v>
      </c>
      <c r="AH46" s="20" t="s">
        <v>73</v>
      </c>
      <c r="AI46" s="20" t="s">
        <v>49</v>
      </c>
      <c r="AJ46" s="20" t="s">
        <v>35</v>
      </c>
      <c r="AK46" s="20" t="s">
        <v>122</v>
      </c>
    </row>
    <row r="47" spans="1:37" ht="55" customHeight="1" x14ac:dyDescent="0.25">
      <c r="A47" s="14" t="s">
        <v>157</v>
      </c>
      <c r="B47" s="14" t="s">
        <v>188</v>
      </c>
      <c r="C47" s="14" t="s">
        <v>291</v>
      </c>
      <c r="D47" s="15">
        <v>12.99996</v>
      </c>
      <c r="E47" s="15">
        <v>2.5999899999999996</v>
      </c>
      <c r="F47" s="15">
        <v>0</v>
      </c>
      <c r="G47" s="15">
        <v>10.39997</v>
      </c>
      <c r="H47" s="15">
        <v>12.99996</v>
      </c>
      <c r="I47" s="14" t="s">
        <v>247</v>
      </c>
      <c r="J47" s="16" t="s">
        <v>255</v>
      </c>
      <c r="K47" s="17" t="s">
        <v>215</v>
      </c>
      <c r="L47" s="17" t="s">
        <v>186</v>
      </c>
      <c r="M47" s="17" t="s">
        <v>216</v>
      </c>
      <c r="N47" s="17" t="s">
        <v>186</v>
      </c>
      <c r="O47" s="23"/>
      <c r="P47" s="23"/>
      <c r="Q47" s="24"/>
      <c r="R47" s="2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55" customHeight="1" x14ac:dyDescent="0.25">
      <c r="A48" s="14" t="s">
        <v>158</v>
      </c>
      <c r="B48" s="14" t="s">
        <v>188</v>
      </c>
      <c r="C48" s="14" t="s">
        <v>292</v>
      </c>
      <c r="D48" s="15">
        <v>88.222350000000006</v>
      </c>
      <c r="E48" s="15">
        <v>75.838970000000003</v>
      </c>
      <c r="F48" s="15">
        <v>68.670640000000006</v>
      </c>
      <c r="G48" s="15">
        <v>12.383380000000002</v>
      </c>
      <c r="H48" s="15">
        <v>19.55171</v>
      </c>
      <c r="I48" s="14" t="s">
        <v>213</v>
      </c>
      <c r="J48" s="16" t="s">
        <v>255</v>
      </c>
      <c r="K48" s="17" t="s">
        <v>215</v>
      </c>
      <c r="L48" s="17" t="s">
        <v>186</v>
      </c>
      <c r="M48" s="17" t="s">
        <v>216</v>
      </c>
      <c r="N48" s="17" t="s">
        <v>186</v>
      </c>
      <c r="O48" s="23"/>
      <c r="P48" s="23"/>
      <c r="Q48" s="24"/>
      <c r="R48" s="23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 t="s">
        <v>42</v>
      </c>
      <c r="AK48" s="20" t="s">
        <v>66</v>
      </c>
    </row>
    <row r="49" spans="1:37" ht="55" customHeight="1" x14ac:dyDescent="0.25">
      <c r="A49" s="14" t="s">
        <v>159</v>
      </c>
      <c r="B49" s="14" t="s">
        <v>188</v>
      </c>
      <c r="C49" s="14" t="s">
        <v>184</v>
      </c>
      <c r="D49" s="15">
        <v>67.786899999999989</v>
      </c>
      <c r="E49" s="15">
        <v>59.88364</v>
      </c>
      <c r="F49" s="15">
        <v>59.88364</v>
      </c>
      <c r="G49" s="15">
        <v>7.9032599999999888</v>
      </c>
      <c r="H49" s="15">
        <v>7.9032599999999888</v>
      </c>
      <c r="I49" s="14" t="s">
        <v>213</v>
      </c>
      <c r="J49" s="16" t="s">
        <v>214</v>
      </c>
      <c r="K49" s="17" t="s">
        <v>215</v>
      </c>
      <c r="L49" s="17" t="s">
        <v>186</v>
      </c>
      <c r="M49" s="17" t="s">
        <v>216</v>
      </c>
      <c r="N49" s="17" t="s">
        <v>186</v>
      </c>
      <c r="O49" s="23"/>
      <c r="P49" s="23"/>
      <c r="Q49" s="24"/>
      <c r="R49" s="23"/>
      <c r="S49" s="20" t="s">
        <v>72</v>
      </c>
      <c r="T49" s="20" t="s">
        <v>58</v>
      </c>
      <c r="U49" s="20" t="s">
        <v>38</v>
      </c>
      <c r="V49" s="20"/>
      <c r="W49" s="20"/>
      <c r="X49" s="20"/>
      <c r="Y49" s="20"/>
      <c r="Z49" s="20"/>
      <c r="AA49" s="20"/>
      <c r="AB49" s="20"/>
      <c r="AC49" s="20"/>
      <c r="AD49" s="20" t="s">
        <v>62</v>
      </c>
      <c r="AE49" s="20" t="s">
        <v>30</v>
      </c>
      <c r="AF49" s="20" t="s">
        <v>160</v>
      </c>
      <c r="AG49" s="20" t="s">
        <v>46</v>
      </c>
      <c r="AH49" s="20" t="s">
        <v>51</v>
      </c>
      <c r="AI49" s="20" t="s">
        <v>161</v>
      </c>
      <c r="AJ49" s="20" t="s">
        <v>162</v>
      </c>
      <c r="AK49" s="20" t="s">
        <v>86</v>
      </c>
    </row>
    <row r="50" spans="1:37" ht="55" customHeight="1" x14ac:dyDescent="0.25">
      <c r="A50" s="14" t="s">
        <v>163</v>
      </c>
      <c r="B50" s="14" t="s">
        <v>188</v>
      </c>
      <c r="C50" s="14" t="s">
        <v>184</v>
      </c>
      <c r="D50" s="15">
        <v>25.951250000000002</v>
      </c>
      <c r="E50" s="15">
        <v>10.3805</v>
      </c>
      <c r="F50" s="15">
        <v>10.3805</v>
      </c>
      <c r="G50" s="15">
        <v>15.570750000000002</v>
      </c>
      <c r="H50" s="15">
        <v>15.570750000000002</v>
      </c>
      <c r="I50" s="14" t="s">
        <v>213</v>
      </c>
      <c r="J50" s="16" t="s">
        <v>214</v>
      </c>
      <c r="K50" s="17" t="s">
        <v>215</v>
      </c>
      <c r="L50" s="17" t="s">
        <v>186</v>
      </c>
      <c r="M50" s="17" t="s">
        <v>216</v>
      </c>
      <c r="N50" s="17" t="s">
        <v>186</v>
      </c>
      <c r="O50" s="23"/>
      <c r="P50" s="23"/>
      <c r="Q50" s="24"/>
      <c r="R50" s="23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ht="55" customHeight="1" x14ac:dyDescent="0.25">
      <c r="A51" s="14" t="s">
        <v>164</v>
      </c>
      <c r="B51" s="14" t="s">
        <v>188</v>
      </c>
      <c r="C51" s="14" t="s">
        <v>293</v>
      </c>
      <c r="D51" s="15">
        <v>48.091230000000003</v>
      </c>
      <c r="E51" s="15">
        <v>34.976750000000003</v>
      </c>
      <c r="F51" s="15">
        <v>34.975439999999999</v>
      </c>
      <c r="G51" s="15">
        <v>13.11448</v>
      </c>
      <c r="H51" s="15">
        <v>13.115790000000004</v>
      </c>
      <c r="I51" s="14" t="s">
        <v>213</v>
      </c>
      <c r="J51" s="16" t="s">
        <v>214</v>
      </c>
      <c r="K51" s="17" t="s">
        <v>215</v>
      </c>
      <c r="L51" s="17" t="s">
        <v>186</v>
      </c>
      <c r="M51" s="17" t="s">
        <v>216</v>
      </c>
      <c r="N51" s="17" t="s">
        <v>186</v>
      </c>
      <c r="O51" s="23"/>
      <c r="P51" s="23"/>
      <c r="Q51" s="24"/>
      <c r="R51" s="23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 ht="55" customHeight="1" x14ac:dyDescent="0.25">
      <c r="A52" s="14" t="s">
        <v>165</v>
      </c>
      <c r="B52" s="14" t="s">
        <v>188</v>
      </c>
      <c r="C52" s="14" t="s">
        <v>294</v>
      </c>
      <c r="D52" s="15">
        <v>40.512</v>
      </c>
      <c r="E52" s="15">
        <v>32.375250000000001</v>
      </c>
      <c r="F52" s="15">
        <v>29.663</v>
      </c>
      <c r="G52" s="15">
        <v>8.1367499999999993</v>
      </c>
      <c r="H52" s="15">
        <v>10.849</v>
      </c>
      <c r="I52" s="14" t="s">
        <v>213</v>
      </c>
      <c r="J52" s="16" t="s">
        <v>214</v>
      </c>
      <c r="K52" s="17" t="s">
        <v>215</v>
      </c>
      <c r="L52" s="17" t="s">
        <v>186</v>
      </c>
      <c r="M52" s="17" t="s">
        <v>216</v>
      </c>
      <c r="N52" s="17" t="s">
        <v>186</v>
      </c>
      <c r="O52" s="23"/>
      <c r="P52" s="23"/>
      <c r="Q52" s="24"/>
      <c r="R52" s="23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 ht="55" customHeight="1" x14ac:dyDescent="0.25">
      <c r="A53" s="14" t="s">
        <v>166</v>
      </c>
      <c r="B53" s="14" t="s">
        <v>188</v>
      </c>
      <c r="C53" s="14" t="s">
        <v>294</v>
      </c>
      <c r="D53" s="15">
        <v>70.565039999999996</v>
      </c>
      <c r="E53" s="15">
        <v>23.533439999999999</v>
      </c>
      <c r="F53" s="15">
        <v>23.52168</v>
      </c>
      <c r="G53" s="15">
        <v>47.031599999999997</v>
      </c>
      <c r="H53" s="15">
        <v>47.043359999999993</v>
      </c>
      <c r="I53" s="14" t="s">
        <v>213</v>
      </c>
      <c r="J53" s="16" t="s">
        <v>255</v>
      </c>
      <c r="K53" s="17" t="s">
        <v>215</v>
      </c>
      <c r="L53" s="17" t="s">
        <v>186</v>
      </c>
      <c r="M53" s="17" t="s">
        <v>216</v>
      </c>
      <c r="N53" s="17" t="s">
        <v>186</v>
      </c>
      <c r="O53" s="23"/>
      <c r="P53" s="23"/>
      <c r="Q53" s="24"/>
      <c r="R53" s="23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 ht="55" customHeight="1" x14ac:dyDescent="0.25">
      <c r="A54" s="14" t="s">
        <v>167</v>
      </c>
      <c r="B54" s="14" t="s">
        <v>188</v>
      </c>
      <c r="C54" s="14" t="s">
        <v>294</v>
      </c>
      <c r="D54" s="15">
        <v>35.844480000000004</v>
      </c>
      <c r="E54" s="15">
        <v>2.98943</v>
      </c>
      <c r="F54" s="15">
        <v>2.9870399999999999</v>
      </c>
      <c r="G54" s="15">
        <v>32.855050000000006</v>
      </c>
      <c r="H54" s="15">
        <v>32.857440000000004</v>
      </c>
      <c r="I54" s="14" t="s">
        <v>213</v>
      </c>
      <c r="J54" s="16" t="s">
        <v>214</v>
      </c>
      <c r="K54" s="17" t="s">
        <v>215</v>
      </c>
      <c r="L54" s="17" t="s">
        <v>186</v>
      </c>
      <c r="M54" s="17" t="s">
        <v>216</v>
      </c>
      <c r="N54" s="17" t="s">
        <v>186</v>
      </c>
      <c r="O54" s="23"/>
      <c r="P54" s="23"/>
      <c r="Q54" s="24"/>
      <c r="R54" s="23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37" ht="55" customHeight="1" x14ac:dyDescent="0.25">
      <c r="A55" s="14" t="s">
        <v>168</v>
      </c>
      <c r="B55" s="14" t="s">
        <v>188</v>
      </c>
      <c r="C55" s="14" t="s">
        <v>294</v>
      </c>
      <c r="D55" s="15">
        <v>91.996460000000013</v>
      </c>
      <c r="E55" s="15">
        <v>2.3697499999999998</v>
      </c>
      <c r="F55" s="15">
        <v>0</v>
      </c>
      <c r="G55" s="15">
        <v>89.626710000000017</v>
      </c>
      <c r="H55" s="15">
        <v>91.996460000000013</v>
      </c>
      <c r="I55" s="14" t="s">
        <v>213</v>
      </c>
      <c r="J55" s="16" t="s">
        <v>214</v>
      </c>
      <c r="K55" s="17" t="s">
        <v>215</v>
      </c>
      <c r="L55" s="17" t="s">
        <v>186</v>
      </c>
      <c r="M55" s="17" t="s">
        <v>216</v>
      </c>
      <c r="N55" s="17" t="s">
        <v>186</v>
      </c>
      <c r="O55" s="23"/>
      <c r="P55" s="23"/>
      <c r="Q55" s="24"/>
      <c r="R55" s="23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 ht="55" customHeight="1" x14ac:dyDescent="0.25">
      <c r="A56" s="14" t="s">
        <v>169</v>
      </c>
      <c r="B56" s="14" t="s">
        <v>188</v>
      </c>
      <c r="C56" s="14" t="s">
        <v>294</v>
      </c>
      <c r="D56" s="15">
        <v>17.558019999999999</v>
      </c>
      <c r="E56" s="15">
        <v>0.62682000000000004</v>
      </c>
      <c r="F56" s="15">
        <v>0</v>
      </c>
      <c r="G56" s="15">
        <v>16.9312</v>
      </c>
      <c r="H56" s="15">
        <v>17.558019999999999</v>
      </c>
      <c r="I56" s="14" t="s">
        <v>213</v>
      </c>
      <c r="J56" s="16" t="s">
        <v>214</v>
      </c>
      <c r="K56" s="17" t="s">
        <v>215</v>
      </c>
      <c r="L56" s="17" t="s">
        <v>186</v>
      </c>
      <c r="M56" s="17" t="s">
        <v>216</v>
      </c>
      <c r="N56" s="17" t="s">
        <v>186</v>
      </c>
      <c r="O56" s="23"/>
      <c r="P56" s="23"/>
      <c r="Q56" s="24"/>
      <c r="R56" s="23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1:37" ht="55" customHeight="1" x14ac:dyDescent="0.25">
      <c r="A57" s="14" t="s">
        <v>170</v>
      </c>
      <c r="B57" s="14" t="s">
        <v>188</v>
      </c>
      <c r="C57" s="14" t="s">
        <v>295</v>
      </c>
      <c r="D57" s="15">
        <v>54.609199999999994</v>
      </c>
      <c r="E57" s="15">
        <v>34.726440000000004</v>
      </c>
      <c r="F57" s="15">
        <v>34.726440000000004</v>
      </c>
      <c r="G57" s="15">
        <v>19.88275999999999</v>
      </c>
      <c r="H57" s="15">
        <v>19.88275999999999</v>
      </c>
      <c r="I57" s="14" t="s">
        <v>213</v>
      </c>
      <c r="J57" s="16" t="s">
        <v>214</v>
      </c>
      <c r="K57" s="17" t="s">
        <v>215</v>
      </c>
      <c r="L57" s="17" t="s">
        <v>186</v>
      </c>
      <c r="M57" s="17" t="s">
        <v>216</v>
      </c>
      <c r="N57" s="17" t="s">
        <v>186</v>
      </c>
      <c r="O57" s="23"/>
      <c r="P57" s="23"/>
      <c r="Q57" s="24"/>
      <c r="R57" s="23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7" ht="55" customHeight="1" x14ac:dyDescent="0.25">
      <c r="A58" s="14" t="s">
        <v>171</v>
      </c>
      <c r="B58" s="14" t="s">
        <v>188</v>
      </c>
      <c r="C58" s="14" t="s">
        <v>185</v>
      </c>
      <c r="D58" s="15">
        <v>414.63099999999997</v>
      </c>
      <c r="E58" s="15">
        <v>0</v>
      </c>
      <c r="F58" s="15">
        <v>0</v>
      </c>
      <c r="G58" s="15">
        <v>414.63099999999997</v>
      </c>
      <c r="H58" s="15">
        <v>414.63099999999997</v>
      </c>
      <c r="I58" s="14" t="s">
        <v>202</v>
      </c>
      <c r="J58" s="16" t="s">
        <v>296</v>
      </c>
      <c r="K58" s="17" t="s">
        <v>297</v>
      </c>
      <c r="L58" s="17" t="s">
        <v>260</v>
      </c>
      <c r="M58" s="17" t="s">
        <v>298</v>
      </c>
      <c r="N58" s="17" t="s">
        <v>261</v>
      </c>
      <c r="O58" s="23"/>
      <c r="P58" s="23"/>
      <c r="Q58" s="24"/>
      <c r="R58" s="23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 ht="55" customHeight="1" thickBot="1" x14ac:dyDescent="0.4">
      <c r="A59" s="28" t="s">
        <v>172</v>
      </c>
      <c r="B59" s="29"/>
      <c r="C59" s="29"/>
      <c r="D59" s="29"/>
      <c r="E59" s="29"/>
      <c r="F59" s="29"/>
      <c r="G59" s="29"/>
      <c r="H59" s="29"/>
      <c r="I59" s="29"/>
      <c r="J59" s="29"/>
      <c r="K59" s="30"/>
      <c r="L59" s="30"/>
      <c r="M59" s="30"/>
      <c r="N59" s="30"/>
      <c r="O59" s="29"/>
      <c r="P59" s="29"/>
      <c r="Q59" s="29"/>
      <c r="R59" s="29"/>
      <c r="S59" s="29"/>
    </row>
    <row r="60" spans="1:37" ht="55" customHeight="1" thickBot="1" x14ac:dyDescent="0.4">
      <c r="A60" s="31">
        <f>COUNTIF(B1:B59,"Open")</f>
        <v>55</v>
      </c>
      <c r="B60" s="31">
        <v>55</v>
      </c>
      <c r="C60" s="29"/>
      <c r="D60" s="29"/>
      <c r="E60" s="29"/>
      <c r="F60" s="29"/>
      <c r="G60" s="29"/>
      <c r="H60" s="29"/>
      <c r="I60" s="29"/>
      <c r="J60" s="29"/>
      <c r="K60" s="30"/>
      <c r="L60" s="30"/>
      <c r="M60" s="30"/>
      <c r="N60" s="30"/>
      <c r="O60" s="29"/>
      <c r="P60" s="29"/>
      <c r="Q60" s="29"/>
      <c r="R60" s="29"/>
      <c r="S60" s="29"/>
    </row>
    <row r="61" spans="1:37" ht="31.5" customHeight="1" x14ac:dyDescent="0.25">
      <c r="O61" s="2"/>
      <c r="P61" s="2"/>
      <c r="Q61" s="2"/>
      <c r="R61" s="2"/>
    </row>
    <row r="62" spans="1:37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  <c r="S62" s="2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</row>
    <row r="63" spans="1:37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  <c r="S63" s="2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</row>
    <row r="64" spans="1:37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  <c r="S64" s="2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</row>
    <row r="65" spans="1:37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  <c r="S65" s="2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</row>
    <row r="66" spans="1:37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  <c r="S66" s="2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</row>
    <row r="67" spans="1:37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  <c r="S67" s="2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</row>
    <row r="68" spans="1:37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  <c r="S68" s="2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</row>
    <row r="69" spans="1:37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  <c r="S69" s="2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</row>
    <row r="70" spans="1:37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  <c r="S70" s="2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</row>
    <row r="71" spans="1:37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  <c r="S71" s="2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1:37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  <c r="S72" s="2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  <c r="S73" s="2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1:37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  <c r="S74" s="2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1:37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  <c r="S75" s="2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1:37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  <c r="S76" s="2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1:37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  <c r="S77" s="2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1:37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  <c r="S78" s="2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1:37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  <c r="S79" s="2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1:37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  <c r="S80" s="2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1:37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  <c r="S81" s="2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1:37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  <c r="S82" s="2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1:37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  <c r="S83" s="2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1:37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  <c r="S84" s="2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1:37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  <c r="S85" s="2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6" spans="1:37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  <c r="S86" s="2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</row>
    <row r="87" spans="1:37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  <c r="S87" s="2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</row>
    <row r="88" spans="1:37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  <c r="S88" s="2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</row>
    <row r="89" spans="1:37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  <c r="S89" s="2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</row>
    <row r="90" spans="1:37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  <c r="S90" s="2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</row>
    <row r="91" spans="1:37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  <c r="S91" s="2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</row>
    <row r="92" spans="1:37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  <c r="S92" s="2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</row>
    <row r="93" spans="1:37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  <c r="S93" s="2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</row>
    <row r="94" spans="1:37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  <c r="S94" s="2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</row>
    <row r="95" spans="1:37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  <c r="S95" s="2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</row>
    <row r="96" spans="1:37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  <c r="S96" s="2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</row>
    <row r="97" spans="1:37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  <c r="S97" s="2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</row>
    <row r="98" spans="1:37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  <c r="S98" s="2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</row>
    <row r="99" spans="1:37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  <c r="S99" s="2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</row>
    <row r="100" spans="1:37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  <c r="S100" s="2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  <c r="S101" s="2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</row>
    <row r="102" spans="1:37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  <c r="S102" s="2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</row>
    <row r="103" spans="1:37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  <c r="S103" s="2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</row>
    <row r="104" spans="1:37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  <c r="S104" s="2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  <c r="S105" s="2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  <c r="S106" s="2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  <c r="S107" s="2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  <c r="S108" s="2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  <c r="S109" s="2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  <c r="S110" s="2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  <c r="S111" s="2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  <c r="S112" s="2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:37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  <c r="S113" s="2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:37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  <c r="S114" s="2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:37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  <c r="S115" s="2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:37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  <c r="S116" s="2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:37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  <c r="S117" s="2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:37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  <c r="S118" s="2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:37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  <c r="S119" s="2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:37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  <c r="S120" s="2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:37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  <c r="S121" s="2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:37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  <c r="S122" s="2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:37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  <c r="S123" s="2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:37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  <c r="S124" s="2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:37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  <c r="S125" s="2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:37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  <c r="S126" s="2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:37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  <c r="S127" s="2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:37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  <c r="S128" s="2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  <c r="S129" s="2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:37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  <c r="S130" s="2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:37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  <c r="S131" s="2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:37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  <c r="S132" s="2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:37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  <c r="S133" s="2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  <row r="134" spans="1:37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  <c r="S134" s="2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</row>
    <row r="135" spans="1:37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  <c r="S135" s="2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</row>
    <row r="136" spans="1:37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  <c r="S136" s="2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</row>
    <row r="137" spans="1:37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  <c r="S137" s="2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</row>
    <row r="138" spans="1:37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  <c r="S138" s="2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</row>
    <row r="139" spans="1:37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  <c r="S139" s="2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</row>
    <row r="140" spans="1:37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  <c r="S140" s="2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</row>
    <row r="141" spans="1:37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  <c r="S141" s="2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</row>
    <row r="142" spans="1:37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  <c r="S142" s="2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</row>
    <row r="143" spans="1:37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  <c r="S143" s="2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</row>
    <row r="144" spans="1:37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  <c r="S144" s="2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</row>
    <row r="145" spans="1:37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  <c r="S145" s="2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</row>
    <row r="146" spans="1:37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  <c r="S146" s="2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</row>
    <row r="147" spans="1:37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  <c r="S147" s="2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</row>
    <row r="148" spans="1:37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  <c r="S148" s="2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</row>
    <row r="149" spans="1:37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  <c r="S149" s="2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</row>
    <row r="150" spans="1:37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  <c r="S150" s="2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</row>
    <row r="151" spans="1:37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  <c r="S151" s="2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</row>
    <row r="152" spans="1:37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  <c r="S152" s="2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</row>
    <row r="153" spans="1:37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  <c r="S153" s="2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</row>
    <row r="154" spans="1:37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  <c r="S154" s="2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</row>
    <row r="155" spans="1:37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  <c r="S155" s="2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</row>
    <row r="156" spans="1:37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  <c r="S156" s="2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  <c r="S157" s="2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</row>
    <row r="158" spans="1:37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  <c r="S158" s="2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</row>
    <row r="159" spans="1:37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  <c r="S159" s="2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</row>
    <row r="160" spans="1:37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  <c r="S160" s="2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</row>
    <row r="161" spans="1:37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  <c r="S161" s="2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</row>
    <row r="162" spans="1:37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  <c r="S162" s="2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</row>
    <row r="163" spans="1:37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  <c r="S163" s="2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</row>
    <row r="164" spans="1:37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  <c r="S164" s="2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</row>
    <row r="165" spans="1:37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  <c r="S165" s="2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</row>
    <row r="166" spans="1:37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  <c r="S166" s="2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</row>
    <row r="167" spans="1:37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  <c r="S167" s="2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</row>
    <row r="168" spans="1:37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  <c r="S168" s="2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</row>
  </sheetData>
  <conditionalFormatting sqref="B10 B35 B45 B32 B22 B1:B3 B37 B7 B59 B61:B1048576">
    <cfRule type="cellIs" dxfId="460" priority="1382" operator="equal">
      <formula>"System Closed"</formula>
    </cfRule>
  </conditionalFormatting>
  <conditionalFormatting sqref="S22:AF22 L1 F1 U4:U6 AF4:AG6 AH4:AI4 AB16:AB18 AD16:AG18 S48:AI48 S45:T45 S7:AK9 S37:AD38 AE35:AG38 AH37:AK38 S27:AK30 S52:AK56 S58:AK58 S43:AK44 S39:AJ42 AK39:AK41 S62:S1048576 S33:AK34 S32:AI32 S11:AK15">
    <cfRule type="containsText" dxfId="459" priority="1380" operator="containsText" text="DONE">
      <formula>NOT(ISERROR(SEARCH("DONE",F1)))</formula>
    </cfRule>
    <cfRule type="containsText" dxfId="458" priority="1381" operator="containsText" text="NEW">
      <formula>NOT(ISERROR(SEARCH("NEW",F1)))</formula>
    </cfRule>
  </conditionalFormatting>
  <conditionalFormatting sqref="B19">
    <cfRule type="cellIs" dxfId="457" priority="1374" operator="equal">
      <formula>"System Closed"</formula>
    </cfRule>
  </conditionalFormatting>
  <conditionalFormatting sqref="B4">
    <cfRule type="cellIs" dxfId="456" priority="1372" operator="equal">
      <formula>"System Closed"</formula>
    </cfRule>
  </conditionalFormatting>
  <conditionalFormatting sqref="B11">
    <cfRule type="cellIs" dxfId="455" priority="1370" operator="equal">
      <formula>"System Closed"</formula>
    </cfRule>
  </conditionalFormatting>
  <conditionalFormatting sqref="S59:S61">
    <cfRule type="containsText" dxfId="454" priority="1357" operator="containsText" text="DONE">
      <formula>NOT(ISERROR(SEARCH("DONE",S59)))</formula>
    </cfRule>
    <cfRule type="containsText" dxfId="453" priority="1358" operator="containsText" text="NEW">
      <formula>NOT(ISERROR(SEARCH("NEW",S59)))</formula>
    </cfRule>
  </conditionalFormatting>
  <conditionalFormatting sqref="S1:S3 S19:S20">
    <cfRule type="containsText" dxfId="452" priority="1353" operator="containsText" text="DONE">
      <formula>NOT(ISERROR(SEARCH("DONE",S1)))</formula>
    </cfRule>
    <cfRule type="containsText" dxfId="451" priority="1354" operator="containsText" text="NEW">
      <formula>NOT(ISERROR(SEARCH("NEW",S1)))</formula>
    </cfRule>
  </conditionalFormatting>
  <conditionalFormatting sqref="S10">
    <cfRule type="containsText" dxfId="450" priority="1331" operator="containsText" text="DONE">
      <formula>NOT(ISERROR(SEARCH("DONE",S10)))</formula>
    </cfRule>
    <cfRule type="containsText" dxfId="449" priority="1332" operator="containsText" text="NEW">
      <formula>NOT(ISERROR(SEARCH("NEW",S10)))</formula>
    </cfRule>
  </conditionalFormatting>
  <conditionalFormatting sqref="S35:S36">
    <cfRule type="containsText" dxfId="448" priority="1329" operator="containsText" text="DONE">
      <formula>NOT(ISERROR(SEARCH("DONE",S35)))</formula>
    </cfRule>
    <cfRule type="containsText" dxfId="447" priority="1330" operator="containsText" text="NEW">
      <formula>NOT(ISERROR(SEARCH("NEW",S35)))</formula>
    </cfRule>
  </conditionalFormatting>
  <conditionalFormatting sqref="S4:S6">
    <cfRule type="containsText" dxfId="446" priority="1321" operator="containsText" text="DONE">
      <formula>NOT(ISERROR(SEARCH("DONE",S4)))</formula>
    </cfRule>
    <cfRule type="containsText" dxfId="445" priority="1322" operator="containsText" text="NEW">
      <formula>NOT(ISERROR(SEARCH("NEW",S4)))</formula>
    </cfRule>
  </conditionalFormatting>
  <conditionalFormatting sqref="T3 T19:T20">
    <cfRule type="containsText" dxfId="444" priority="1315" operator="containsText" text="DONE">
      <formula>NOT(ISERROR(SEARCH("DONE",T3)))</formula>
    </cfRule>
    <cfRule type="containsText" dxfId="443" priority="1316" operator="containsText" text="NEW">
      <formula>NOT(ISERROR(SEARCH("NEW",T3)))</formula>
    </cfRule>
  </conditionalFormatting>
  <conditionalFormatting sqref="T35:T36">
    <cfRule type="containsText" dxfId="442" priority="1313" operator="containsText" text="DONE">
      <formula>NOT(ISERROR(SEARCH("DONE",T35)))</formula>
    </cfRule>
    <cfRule type="containsText" dxfId="441" priority="1314" operator="containsText" text="NEW">
      <formula>NOT(ISERROR(SEARCH("NEW",T35)))</formula>
    </cfRule>
  </conditionalFormatting>
  <conditionalFormatting sqref="T4:T6">
    <cfRule type="containsText" dxfId="440" priority="1307" operator="containsText" text="DONE">
      <formula>NOT(ISERROR(SEARCH("DONE",T4)))</formula>
    </cfRule>
    <cfRule type="containsText" dxfId="439" priority="1308" operator="containsText" text="NEW">
      <formula>NOT(ISERROR(SEARCH("NEW",T4)))</formula>
    </cfRule>
  </conditionalFormatting>
  <conditionalFormatting sqref="T23:T25">
    <cfRule type="containsText" dxfId="438" priority="1299" operator="containsText" text="DONE">
      <formula>NOT(ISERROR(SEARCH("DONE",T23)))</formula>
    </cfRule>
    <cfRule type="containsText" dxfId="437" priority="1300" operator="containsText" text="NEW">
      <formula>NOT(ISERROR(SEARCH("NEW",T23)))</formula>
    </cfRule>
  </conditionalFormatting>
  <conditionalFormatting sqref="B23">
    <cfRule type="cellIs" dxfId="436" priority="1304" operator="equal">
      <formula>"System Closed"</formula>
    </cfRule>
  </conditionalFormatting>
  <conditionalFormatting sqref="S23:S25">
    <cfRule type="containsText" dxfId="435" priority="1301" operator="containsText" text="DONE">
      <formula>NOT(ISERROR(SEARCH("DONE",S23)))</formula>
    </cfRule>
    <cfRule type="containsText" dxfId="434" priority="1302" operator="containsText" text="NEW">
      <formula>NOT(ISERROR(SEARCH("NEW",S23)))</formula>
    </cfRule>
  </conditionalFormatting>
  <conditionalFormatting sqref="B46 B49">
    <cfRule type="cellIs" dxfId="433" priority="1298" operator="equal">
      <formula>"System Closed"</formula>
    </cfRule>
  </conditionalFormatting>
  <conditionalFormatting sqref="S46:S47 S49:S51">
    <cfRule type="containsText" dxfId="432" priority="1295" operator="containsText" text="DONE">
      <formula>NOT(ISERROR(SEARCH("DONE",S46)))</formula>
    </cfRule>
    <cfRule type="containsText" dxfId="431" priority="1296" operator="containsText" text="NEW">
      <formula>NOT(ISERROR(SEARCH("NEW",S46)))</formula>
    </cfRule>
  </conditionalFormatting>
  <conditionalFormatting sqref="T46:T47 T49:T51">
    <cfRule type="containsText" dxfId="430" priority="1293" operator="containsText" text="DONE">
      <formula>NOT(ISERROR(SEARCH("DONE",T46)))</formula>
    </cfRule>
    <cfRule type="containsText" dxfId="429" priority="1294" operator="containsText" text="NEW">
      <formula>NOT(ISERROR(SEARCH("NEW",T46)))</formula>
    </cfRule>
  </conditionalFormatting>
  <conditionalFormatting sqref="T10">
    <cfRule type="containsText" dxfId="428" priority="1291" operator="containsText" text="DONE">
      <formula>NOT(ISERROR(SEARCH("DONE",T10)))</formula>
    </cfRule>
    <cfRule type="containsText" dxfId="427" priority="1292" operator="containsText" text="NEW">
      <formula>NOT(ISERROR(SEARCH("NEW",T10)))</formula>
    </cfRule>
  </conditionalFormatting>
  <conditionalFormatting sqref="U3 U19:U20">
    <cfRule type="containsText" dxfId="426" priority="1267" operator="containsText" text="DONE">
      <formula>NOT(ISERROR(SEARCH("DONE",U3)))</formula>
    </cfRule>
    <cfRule type="containsText" dxfId="425" priority="1268" operator="containsText" text="NEW">
      <formula>NOT(ISERROR(SEARCH("NEW",U3)))</formula>
    </cfRule>
  </conditionalFormatting>
  <conditionalFormatting sqref="U46:U47 U49:U51">
    <cfRule type="containsText" dxfId="424" priority="1263" operator="containsText" text="DONE">
      <formula>NOT(ISERROR(SEARCH("DONE",U46)))</formula>
    </cfRule>
    <cfRule type="containsText" dxfId="423" priority="1264" operator="containsText" text="NEW">
      <formula>NOT(ISERROR(SEARCH("NEW",U46)))</formula>
    </cfRule>
  </conditionalFormatting>
  <conditionalFormatting sqref="U45">
    <cfRule type="containsText" dxfId="422" priority="1245" operator="containsText" text="DONE">
      <formula>NOT(ISERROR(SEARCH("DONE",U45)))</formula>
    </cfRule>
    <cfRule type="containsText" dxfId="421" priority="1246" operator="containsText" text="NEW">
      <formula>NOT(ISERROR(SEARCH("NEW",U45)))</formula>
    </cfRule>
  </conditionalFormatting>
  <conditionalFormatting sqref="U23:U25">
    <cfRule type="containsText" dxfId="420" priority="1243" operator="containsText" text="DONE">
      <formula>NOT(ISERROR(SEARCH("DONE",U23)))</formula>
    </cfRule>
    <cfRule type="containsText" dxfId="419" priority="1244" operator="containsText" text="NEW">
      <formula>NOT(ISERROR(SEARCH("NEW",U23)))</formula>
    </cfRule>
  </conditionalFormatting>
  <conditionalFormatting sqref="U35:U36">
    <cfRule type="containsText" dxfId="418" priority="1241" operator="containsText" text="DONE">
      <formula>NOT(ISERROR(SEARCH("DONE",U35)))</formula>
    </cfRule>
    <cfRule type="containsText" dxfId="417" priority="1242" operator="containsText" text="NEW">
      <formula>NOT(ISERROR(SEARCH("NEW",U35)))</formula>
    </cfRule>
  </conditionalFormatting>
  <conditionalFormatting sqref="U10">
    <cfRule type="containsText" dxfId="416" priority="1239" operator="containsText" text="DONE">
      <formula>NOT(ISERROR(SEARCH("DONE",U10)))</formula>
    </cfRule>
    <cfRule type="containsText" dxfId="415" priority="1240" operator="containsText" text="NEW">
      <formula>NOT(ISERROR(SEARCH("NEW",U10)))</formula>
    </cfRule>
  </conditionalFormatting>
  <conditionalFormatting sqref="V3 V19:V20">
    <cfRule type="containsText" dxfId="414" priority="1233" operator="containsText" text="DONE">
      <formula>NOT(ISERROR(SEARCH("DONE",V3)))</formula>
    </cfRule>
    <cfRule type="containsText" dxfId="413" priority="1234" operator="containsText" text="NEW">
      <formula>NOT(ISERROR(SEARCH("NEW",V3)))</formula>
    </cfRule>
  </conditionalFormatting>
  <conditionalFormatting sqref="V45">
    <cfRule type="containsText" dxfId="412" priority="1225" operator="containsText" text="DONE">
      <formula>NOT(ISERROR(SEARCH("DONE",V45)))</formula>
    </cfRule>
    <cfRule type="containsText" dxfId="411" priority="1226" operator="containsText" text="NEW">
      <formula>NOT(ISERROR(SEARCH("NEW",V45)))</formula>
    </cfRule>
  </conditionalFormatting>
  <conditionalFormatting sqref="V35:V36">
    <cfRule type="containsText" dxfId="410" priority="1223" operator="containsText" text="DONE">
      <formula>NOT(ISERROR(SEARCH("DONE",V35)))</formula>
    </cfRule>
    <cfRule type="containsText" dxfId="409" priority="1224" operator="containsText" text="NEW">
      <formula>NOT(ISERROR(SEARCH("NEW",V35)))</formula>
    </cfRule>
  </conditionalFormatting>
  <conditionalFormatting sqref="V4:V6">
    <cfRule type="containsText" dxfId="408" priority="1219" operator="containsText" text="DONE">
      <formula>NOT(ISERROR(SEARCH("DONE",V4)))</formula>
    </cfRule>
    <cfRule type="containsText" dxfId="407" priority="1220" operator="containsText" text="NEW">
      <formula>NOT(ISERROR(SEARCH("NEW",V4)))</formula>
    </cfRule>
  </conditionalFormatting>
  <conditionalFormatting sqref="B21">
    <cfRule type="cellIs" dxfId="406" priority="1218" operator="equal">
      <formula>"System Closed"</formula>
    </cfRule>
  </conditionalFormatting>
  <conditionalFormatting sqref="S21">
    <cfRule type="containsText" dxfId="405" priority="1215" operator="containsText" text="DONE">
      <formula>NOT(ISERROR(SEARCH("DONE",S21)))</formula>
    </cfRule>
    <cfRule type="containsText" dxfId="404" priority="1216" operator="containsText" text="NEW">
      <formula>NOT(ISERROR(SEARCH("NEW",S21)))</formula>
    </cfRule>
  </conditionalFormatting>
  <conditionalFormatting sqref="T21">
    <cfRule type="containsText" dxfId="403" priority="1213" operator="containsText" text="DONE">
      <formula>NOT(ISERROR(SEARCH("DONE",T21)))</formula>
    </cfRule>
    <cfRule type="containsText" dxfId="402" priority="1214" operator="containsText" text="NEW">
      <formula>NOT(ISERROR(SEARCH("NEW",T21)))</formula>
    </cfRule>
  </conditionalFormatting>
  <conditionalFormatting sqref="U21">
    <cfRule type="containsText" dxfId="401" priority="1211" operator="containsText" text="DONE">
      <formula>NOT(ISERROR(SEARCH("DONE",U21)))</formula>
    </cfRule>
    <cfRule type="containsText" dxfId="400" priority="1212" operator="containsText" text="NEW">
      <formula>NOT(ISERROR(SEARCH("NEW",U21)))</formula>
    </cfRule>
  </conditionalFormatting>
  <conditionalFormatting sqref="V23:V25">
    <cfRule type="containsText" dxfId="399" priority="1209" operator="containsText" text="DONE">
      <formula>NOT(ISERROR(SEARCH("DONE",V23)))</formula>
    </cfRule>
    <cfRule type="containsText" dxfId="398" priority="1210" operator="containsText" text="NEW">
      <formula>NOT(ISERROR(SEARCH("NEW",V23)))</formula>
    </cfRule>
  </conditionalFormatting>
  <conditionalFormatting sqref="V46:V47 V49:V51">
    <cfRule type="containsText" dxfId="397" priority="1207" operator="containsText" text="DONE">
      <formula>NOT(ISERROR(SEARCH("DONE",V46)))</formula>
    </cfRule>
    <cfRule type="containsText" dxfId="396" priority="1208" operator="containsText" text="NEW">
      <formula>NOT(ISERROR(SEARCH("NEW",V46)))</formula>
    </cfRule>
  </conditionalFormatting>
  <conditionalFormatting sqref="V10">
    <cfRule type="containsText" dxfId="395" priority="1203" operator="containsText" text="DONE">
      <formula>NOT(ISERROR(SEARCH("DONE",V10)))</formula>
    </cfRule>
    <cfRule type="containsText" dxfId="394" priority="1204" operator="containsText" text="NEW">
      <formula>NOT(ISERROR(SEARCH("NEW",V10)))</formula>
    </cfRule>
  </conditionalFormatting>
  <conditionalFormatting sqref="W3 W19:W20">
    <cfRule type="containsText" dxfId="393" priority="1193" operator="containsText" text="DONE">
      <formula>NOT(ISERROR(SEARCH("DONE",W3)))</formula>
    </cfRule>
    <cfRule type="containsText" dxfId="392" priority="1194" operator="containsText" text="NEW">
      <formula>NOT(ISERROR(SEARCH("NEW",W3)))</formula>
    </cfRule>
  </conditionalFormatting>
  <conditionalFormatting sqref="W45">
    <cfRule type="containsText" dxfId="391" priority="1185" operator="containsText" text="DONE">
      <formula>NOT(ISERROR(SEARCH("DONE",W45)))</formula>
    </cfRule>
    <cfRule type="containsText" dxfId="390" priority="1186" operator="containsText" text="NEW">
      <formula>NOT(ISERROR(SEARCH("NEW",W45)))</formula>
    </cfRule>
  </conditionalFormatting>
  <conditionalFormatting sqref="W35:W36">
    <cfRule type="containsText" dxfId="389" priority="1183" operator="containsText" text="DONE">
      <formula>NOT(ISERROR(SEARCH("DONE",W35)))</formula>
    </cfRule>
    <cfRule type="containsText" dxfId="388" priority="1184" operator="containsText" text="NEW">
      <formula>NOT(ISERROR(SEARCH("NEW",W35)))</formula>
    </cfRule>
  </conditionalFormatting>
  <conditionalFormatting sqref="W23:W25">
    <cfRule type="containsText" dxfId="387" priority="1179" operator="containsText" text="DONE">
      <formula>NOT(ISERROR(SEARCH("DONE",W23)))</formula>
    </cfRule>
    <cfRule type="containsText" dxfId="386" priority="1180" operator="containsText" text="NEW">
      <formula>NOT(ISERROR(SEARCH("NEW",W23)))</formula>
    </cfRule>
  </conditionalFormatting>
  <conditionalFormatting sqref="W46:W47 W49:W51">
    <cfRule type="containsText" dxfId="385" priority="1177" operator="containsText" text="DONE">
      <formula>NOT(ISERROR(SEARCH("DONE",W46)))</formula>
    </cfRule>
    <cfRule type="containsText" dxfId="384" priority="1178" operator="containsText" text="NEW">
      <formula>NOT(ISERROR(SEARCH("NEW",W46)))</formula>
    </cfRule>
  </conditionalFormatting>
  <conditionalFormatting sqref="V21">
    <cfRule type="containsText" dxfId="383" priority="1147" operator="containsText" text="DONE">
      <formula>NOT(ISERROR(SEARCH("DONE",V21)))</formula>
    </cfRule>
    <cfRule type="containsText" dxfId="382" priority="1148" operator="containsText" text="NEW">
      <formula>NOT(ISERROR(SEARCH("NEW",V21)))</formula>
    </cfRule>
  </conditionalFormatting>
  <conditionalFormatting sqref="W4:W6">
    <cfRule type="containsText" dxfId="381" priority="1145" operator="containsText" text="DONE">
      <formula>NOT(ISERROR(SEARCH("DONE",W4)))</formula>
    </cfRule>
    <cfRule type="containsText" dxfId="380" priority="1146" operator="containsText" text="NEW">
      <formula>NOT(ISERROR(SEARCH("NEW",W4)))</formula>
    </cfRule>
  </conditionalFormatting>
  <conditionalFormatting sqref="W10">
    <cfRule type="containsText" dxfId="379" priority="1137" operator="containsText" text="DONE">
      <formula>NOT(ISERROR(SEARCH("DONE",W10)))</formula>
    </cfRule>
    <cfRule type="containsText" dxfId="378" priority="1138" operator="containsText" text="NEW">
      <formula>NOT(ISERROR(SEARCH("NEW",W10)))</formula>
    </cfRule>
  </conditionalFormatting>
  <conditionalFormatting sqref="W21">
    <cfRule type="containsText" dxfId="377" priority="1133" operator="containsText" text="DONE">
      <formula>NOT(ISERROR(SEARCH("DONE",W21)))</formula>
    </cfRule>
    <cfRule type="containsText" dxfId="376" priority="1134" operator="containsText" text="NEW">
      <formula>NOT(ISERROR(SEARCH("NEW",W21)))</formula>
    </cfRule>
  </conditionalFormatting>
  <conditionalFormatting sqref="X3 X19:X20">
    <cfRule type="containsText" dxfId="375" priority="1129" operator="containsText" text="DONE">
      <formula>NOT(ISERROR(SEARCH("DONE",X3)))</formula>
    </cfRule>
    <cfRule type="containsText" dxfId="374" priority="1130" operator="containsText" text="NEW">
      <formula>NOT(ISERROR(SEARCH("NEW",X3)))</formula>
    </cfRule>
  </conditionalFormatting>
  <conditionalFormatting sqref="X23:X25">
    <cfRule type="containsText" dxfId="373" priority="1100" operator="containsText" text="DONE">
      <formula>NOT(ISERROR(SEARCH("DONE",X23)))</formula>
    </cfRule>
    <cfRule type="containsText" dxfId="372" priority="1101" operator="containsText" text="NEW">
      <formula>NOT(ISERROR(SEARCH("NEW",X23)))</formula>
    </cfRule>
  </conditionalFormatting>
  <conditionalFormatting sqref="X21">
    <cfRule type="containsText" dxfId="371" priority="1102" operator="containsText" text="DONE">
      <formula>NOT(ISERROR(SEARCH("DONE",X21)))</formula>
    </cfRule>
    <cfRule type="containsText" dxfId="370" priority="1103" operator="containsText" text="NEW">
      <formula>NOT(ISERROR(SEARCH("NEW",X21)))</formula>
    </cfRule>
  </conditionalFormatting>
  <conditionalFormatting sqref="X46:X47 X49:X51">
    <cfRule type="containsText" dxfId="369" priority="1098" operator="containsText" text="DONE">
      <formula>NOT(ISERROR(SEARCH("DONE",X46)))</formula>
    </cfRule>
    <cfRule type="containsText" dxfId="368" priority="1099" operator="containsText" text="NEW">
      <formula>NOT(ISERROR(SEARCH("NEW",X46)))</formula>
    </cfRule>
  </conditionalFormatting>
  <conditionalFormatting sqref="X35:X36">
    <cfRule type="containsText" dxfId="367" priority="1094" operator="containsText" text="DONE">
      <formula>NOT(ISERROR(SEARCH("DONE",X35)))</formula>
    </cfRule>
    <cfRule type="containsText" dxfId="366" priority="1095" operator="containsText" text="NEW">
      <formula>NOT(ISERROR(SEARCH("NEW",X35)))</formula>
    </cfRule>
  </conditionalFormatting>
  <conditionalFormatting sqref="X45">
    <cfRule type="containsText" dxfId="365" priority="1092" operator="containsText" text="DONE">
      <formula>NOT(ISERROR(SEARCH("DONE",X45)))</formula>
    </cfRule>
    <cfRule type="containsText" dxfId="364" priority="1093" operator="containsText" text="NEW">
      <formula>NOT(ISERROR(SEARCH("NEW",X45)))</formula>
    </cfRule>
  </conditionalFormatting>
  <conditionalFormatting sqref="X10">
    <cfRule type="containsText" dxfId="363" priority="1090" operator="containsText" text="DONE">
      <formula>NOT(ISERROR(SEARCH("DONE",X10)))</formula>
    </cfRule>
    <cfRule type="containsText" dxfId="362" priority="1091" operator="containsText" text="NEW">
      <formula>NOT(ISERROR(SEARCH("NEW",X10)))</formula>
    </cfRule>
  </conditionalFormatting>
  <conditionalFormatting sqref="X4:X6">
    <cfRule type="containsText" dxfId="361" priority="1086" operator="containsText" text="DONE">
      <formula>NOT(ISERROR(SEARCH("DONE",X4)))</formula>
    </cfRule>
    <cfRule type="containsText" dxfId="360" priority="1087" operator="containsText" text="NEW">
      <formula>NOT(ISERROR(SEARCH("NEW",X4)))</formula>
    </cfRule>
  </conditionalFormatting>
  <conditionalFormatting sqref="Y3 Y19:Y20">
    <cfRule type="containsText" dxfId="359" priority="1082" operator="containsText" text="DONE">
      <formula>NOT(ISERROR(SEARCH("DONE",Y3)))</formula>
    </cfRule>
    <cfRule type="containsText" dxfId="358" priority="1083" operator="containsText" text="NEW">
      <formula>NOT(ISERROR(SEARCH("NEW",Y3)))</formula>
    </cfRule>
  </conditionalFormatting>
  <conditionalFormatting sqref="Y23:Y25">
    <cfRule type="containsText" dxfId="357" priority="1070" operator="containsText" text="DONE">
      <formula>NOT(ISERROR(SEARCH("DONE",Y23)))</formula>
    </cfRule>
    <cfRule type="containsText" dxfId="356" priority="1071" operator="containsText" text="NEW">
      <formula>NOT(ISERROR(SEARCH("NEW",Y23)))</formula>
    </cfRule>
  </conditionalFormatting>
  <conditionalFormatting sqref="Y46:Y47 Y49:Y51">
    <cfRule type="containsText" dxfId="355" priority="1068" operator="containsText" text="DONE">
      <formula>NOT(ISERROR(SEARCH("DONE",Y46)))</formula>
    </cfRule>
    <cfRule type="containsText" dxfId="354" priority="1069" operator="containsText" text="NEW">
      <formula>NOT(ISERROR(SEARCH("NEW",Y46)))</formula>
    </cfRule>
  </conditionalFormatting>
  <conditionalFormatting sqref="Y35:Y36">
    <cfRule type="containsText" dxfId="353" priority="1066" operator="containsText" text="DONE">
      <formula>NOT(ISERROR(SEARCH("DONE",Y35)))</formula>
    </cfRule>
    <cfRule type="containsText" dxfId="352" priority="1067" operator="containsText" text="NEW">
      <formula>NOT(ISERROR(SEARCH("NEW",Y35)))</formula>
    </cfRule>
  </conditionalFormatting>
  <conditionalFormatting sqref="Y4:Y6">
    <cfRule type="containsText" dxfId="351" priority="1040" operator="containsText" text="DONE">
      <formula>NOT(ISERROR(SEARCH("DONE",Y4)))</formula>
    </cfRule>
    <cfRule type="containsText" dxfId="350" priority="1041" operator="containsText" text="NEW">
      <formula>NOT(ISERROR(SEARCH("NEW",Y4)))</formula>
    </cfRule>
  </conditionalFormatting>
  <conditionalFormatting sqref="Y10">
    <cfRule type="containsText" dxfId="349" priority="1034" operator="containsText" text="DONE">
      <formula>NOT(ISERROR(SEARCH("DONE",Y10)))</formula>
    </cfRule>
    <cfRule type="containsText" dxfId="348" priority="1035" operator="containsText" text="NEW">
      <formula>NOT(ISERROR(SEARCH("NEW",Y10)))</formula>
    </cfRule>
  </conditionalFormatting>
  <conditionalFormatting sqref="Y45">
    <cfRule type="containsText" dxfId="347" priority="1032" operator="containsText" text="DONE">
      <formula>NOT(ISERROR(SEARCH("DONE",Y45)))</formula>
    </cfRule>
    <cfRule type="containsText" dxfId="346" priority="1033" operator="containsText" text="NEW">
      <formula>NOT(ISERROR(SEARCH("NEW",Y45)))</formula>
    </cfRule>
  </conditionalFormatting>
  <conditionalFormatting sqref="Y21">
    <cfRule type="containsText" dxfId="345" priority="1030" operator="containsText" text="DONE">
      <formula>NOT(ISERROR(SEARCH("DONE",Y21)))</formula>
    </cfRule>
    <cfRule type="containsText" dxfId="344" priority="1031" operator="containsText" text="NEW">
      <formula>NOT(ISERROR(SEARCH("NEW",Y21)))</formula>
    </cfRule>
  </conditionalFormatting>
  <conditionalFormatting sqref="Z3 Z19:Z20">
    <cfRule type="containsText" dxfId="343" priority="1026" operator="containsText" text="DONE">
      <formula>NOT(ISERROR(SEARCH("DONE",Z3)))</formula>
    </cfRule>
    <cfRule type="containsText" dxfId="342" priority="1027" operator="containsText" text="NEW">
      <formula>NOT(ISERROR(SEARCH("NEW",Z3)))</formula>
    </cfRule>
  </conditionalFormatting>
  <conditionalFormatting sqref="Z46:Z47 Z49:Z51">
    <cfRule type="containsText" dxfId="341" priority="1014" operator="containsText" text="DONE">
      <formula>NOT(ISERROR(SEARCH("DONE",Z46)))</formula>
    </cfRule>
    <cfRule type="containsText" dxfId="340" priority="1015" operator="containsText" text="NEW">
      <formula>NOT(ISERROR(SEARCH("NEW",Z46)))</formula>
    </cfRule>
  </conditionalFormatting>
  <conditionalFormatting sqref="Z35:Z36">
    <cfRule type="containsText" dxfId="339" priority="1012" operator="containsText" text="DONE">
      <formula>NOT(ISERROR(SEARCH("DONE",Z35)))</formula>
    </cfRule>
    <cfRule type="containsText" dxfId="338" priority="1013" operator="containsText" text="NEW">
      <formula>NOT(ISERROR(SEARCH("NEW",Z35)))</formula>
    </cfRule>
  </conditionalFormatting>
  <conditionalFormatting sqref="Z45">
    <cfRule type="containsText" dxfId="337" priority="1004" operator="containsText" text="DONE">
      <formula>NOT(ISERROR(SEARCH("DONE",Z45)))</formula>
    </cfRule>
    <cfRule type="containsText" dxfId="336" priority="1005" operator="containsText" text="NEW">
      <formula>NOT(ISERROR(SEARCH("NEW",Z45)))</formula>
    </cfRule>
  </conditionalFormatting>
  <conditionalFormatting sqref="S16:S18">
    <cfRule type="containsText" dxfId="335" priority="1002" operator="containsText" text="DONE">
      <formula>NOT(ISERROR(SEARCH("DONE",S16)))</formula>
    </cfRule>
    <cfRule type="containsText" dxfId="334" priority="1003" operator="containsText" text="NEW">
      <formula>NOT(ISERROR(SEARCH("NEW",S16)))</formula>
    </cfRule>
  </conditionalFormatting>
  <conditionalFormatting sqref="T16:T18">
    <cfRule type="containsText" dxfId="333" priority="1000" operator="containsText" text="DONE">
      <formula>NOT(ISERROR(SEARCH("DONE",T16)))</formula>
    </cfRule>
    <cfRule type="containsText" dxfId="332" priority="1001" operator="containsText" text="NEW">
      <formula>NOT(ISERROR(SEARCH("NEW",T16)))</formula>
    </cfRule>
  </conditionalFormatting>
  <conditionalFormatting sqref="U16:U18">
    <cfRule type="containsText" dxfId="331" priority="998" operator="containsText" text="DONE">
      <formula>NOT(ISERROR(SEARCH("DONE",U16)))</formula>
    </cfRule>
    <cfRule type="containsText" dxfId="330" priority="999" operator="containsText" text="NEW">
      <formula>NOT(ISERROR(SEARCH("NEW",U16)))</formula>
    </cfRule>
  </conditionalFormatting>
  <conditionalFormatting sqref="V16:V18">
    <cfRule type="containsText" dxfId="329" priority="996" operator="containsText" text="DONE">
      <formula>NOT(ISERROR(SEARCH("DONE",V16)))</formula>
    </cfRule>
    <cfRule type="containsText" dxfId="328" priority="997" operator="containsText" text="NEW">
      <formula>NOT(ISERROR(SEARCH("NEW",V16)))</formula>
    </cfRule>
  </conditionalFormatting>
  <conditionalFormatting sqref="W16:W18">
    <cfRule type="containsText" dxfId="327" priority="994" operator="containsText" text="DONE">
      <formula>NOT(ISERROR(SEARCH("DONE",W16)))</formula>
    </cfRule>
    <cfRule type="containsText" dxfId="326" priority="995" operator="containsText" text="NEW">
      <formula>NOT(ISERROR(SEARCH("NEW",W16)))</formula>
    </cfRule>
  </conditionalFormatting>
  <conditionalFormatting sqref="X16:X18">
    <cfRule type="containsText" dxfId="325" priority="992" operator="containsText" text="DONE">
      <formula>NOT(ISERROR(SEARCH("DONE",X16)))</formula>
    </cfRule>
    <cfRule type="containsText" dxfId="324" priority="993" operator="containsText" text="NEW">
      <formula>NOT(ISERROR(SEARCH("NEW",X16)))</formula>
    </cfRule>
  </conditionalFormatting>
  <conditionalFormatting sqref="Y16:Y18">
    <cfRule type="containsText" dxfId="323" priority="990" operator="containsText" text="DONE">
      <formula>NOT(ISERROR(SEARCH("DONE",Y16)))</formula>
    </cfRule>
    <cfRule type="containsText" dxfId="322" priority="991" operator="containsText" text="NEW">
      <formula>NOT(ISERROR(SEARCH("NEW",Y16)))</formula>
    </cfRule>
  </conditionalFormatting>
  <conditionalFormatting sqref="B16">
    <cfRule type="cellIs" dxfId="321" priority="988" operator="equal">
      <formula>"System Closed"</formula>
    </cfRule>
  </conditionalFormatting>
  <conditionalFormatting sqref="Z16:Z18">
    <cfRule type="containsText" dxfId="320" priority="986" operator="containsText" text="DONE">
      <formula>NOT(ISERROR(SEARCH("DONE",Z16)))</formula>
    </cfRule>
    <cfRule type="containsText" dxfId="319" priority="987" operator="containsText" text="NEW">
      <formula>NOT(ISERROR(SEARCH("NEW",Z16)))</formula>
    </cfRule>
  </conditionalFormatting>
  <conditionalFormatting sqref="Z4:Z6">
    <cfRule type="containsText" dxfId="318" priority="984" operator="containsText" text="DONE">
      <formula>NOT(ISERROR(SEARCH("DONE",Z4)))</formula>
    </cfRule>
    <cfRule type="containsText" dxfId="317" priority="985" operator="containsText" text="NEW">
      <formula>NOT(ISERROR(SEARCH("NEW",Z4)))</formula>
    </cfRule>
  </conditionalFormatting>
  <conditionalFormatting sqref="Z23:Z25">
    <cfRule type="containsText" dxfId="316" priority="982" operator="containsText" text="DONE">
      <formula>NOT(ISERROR(SEARCH("DONE",Z23)))</formula>
    </cfRule>
    <cfRule type="containsText" dxfId="315" priority="983" operator="containsText" text="NEW">
      <formula>NOT(ISERROR(SEARCH("NEW",Z23)))</formula>
    </cfRule>
  </conditionalFormatting>
  <conditionalFormatting sqref="Z21">
    <cfRule type="containsText" dxfId="314" priority="980" operator="containsText" text="DONE">
      <formula>NOT(ISERROR(SEARCH("DONE",Z21)))</formula>
    </cfRule>
    <cfRule type="containsText" dxfId="313" priority="981" operator="containsText" text="NEW">
      <formula>NOT(ISERROR(SEARCH("NEW",Z21)))</formula>
    </cfRule>
  </conditionalFormatting>
  <conditionalFormatting sqref="Z10">
    <cfRule type="containsText" dxfId="312" priority="976" operator="containsText" text="DONE">
      <formula>NOT(ISERROR(SEARCH("DONE",Z10)))</formula>
    </cfRule>
    <cfRule type="containsText" dxfId="311" priority="977" operator="containsText" text="NEW">
      <formula>NOT(ISERROR(SEARCH("NEW",Z10)))</formula>
    </cfRule>
  </conditionalFormatting>
  <conditionalFormatting sqref="AA3 AA19:AA20">
    <cfRule type="containsText" dxfId="310" priority="966" operator="containsText" text="DONE">
      <formula>NOT(ISERROR(SEARCH("DONE",AA3)))</formula>
    </cfRule>
    <cfRule type="containsText" dxfId="309" priority="967" operator="containsText" text="NEW">
      <formula>NOT(ISERROR(SEARCH("NEW",AA3)))</formula>
    </cfRule>
  </conditionalFormatting>
  <conditionalFormatting sqref="AA46:AA47 AA49:AA51">
    <cfRule type="containsText" dxfId="308" priority="954" operator="containsText" text="DONE">
      <formula>NOT(ISERROR(SEARCH("DONE",AA46)))</formula>
    </cfRule>
    <cfRule type="containsText" dxfId="307" priority="955" operator="containsText" text="NEW">
      <formula>NOT(ISERROR(SEARCH("NEW",AA46)))</formula>
    </cfRule>
  </conditionalFormatting>
  <conditionalFormatting sqref="AA23:AA25">
    <cfRule type="containsText" dxfId="306" priority="950" operator="containsText" text="DONE">
      <formula>NOT(ISERROR(SEARCH("DONE",AA23)))</formula>
    </cfRule>
    <cfRule type="containsText" dxfId="305" priority="951" operator="containsText" text="NEW">
      <formula>NOT(ISERROR(SEARCH("NEW",AA23)))</formula>
    </cfRule>
  </conditionalFormatting>
  <conditionalFormatting sqref="AA21">
    <cfRule type="containsText" dxfId="304" priority="948" operator="containsText" text="DONE">
      <formula>NOT(ISERROR(SEARCH("DONE",AA21)))</formula>
    </cfRule>
    <cfRule type="containsText" dxfId="303" priority="949" operator="containsText" text="NEW">
      <formula>NOT(ISERROR(SEARCH("NEW",AA21)))</formula>
    </cfRule>
  </conditionalFormatting>
  <conditionalFormatting sqref="AA10">
    <cfRule type="containsText" dxfId="302" priority="944" operator="containsText" text="DONE">
      <formula>NOT(ISERROR(SEARCH("DONE",AA10)))</formula>
    </cfRule>
    <cfRule type="containsText" dxfId="301" priority="945" operator="containsText" text="NEW">
      <formula>NOT(ISERROR(SEARCH("NEW",AA10)))</formula>
    </cfRule>
  </conditionalFormatting>
  <conditionalFormatting sqref="AA35:AA36">
    <cfRule type="containsText" dxfId="300" priority="939" operator="containsText" text="DONE">
      <formula>NOT(ISERROR(SEARCH("DONE",AA35)))</formula>
    </cfRule>
    <cfRule type="containsText" dxfId="299" priority="940" operator="containsText" text="NEW">
      <formula>NOT(ISERROR(SEARCH("NEW",AA35)))</formula>
    </cfRule>
  </conditionalFormatting>
  <conditionalFormatting sqref="AA45">
    <cfRule type="containsText" dxfId="298" priority="935" operator="containsText" text="DONE">
      <formula>NOT(ISERROR(SEARCH("DONE",AA45)))</formula>
    </cfRule>
    <cfRule type="containsText" dxfId="297" priority="936" operator="containsText" text="NEW">
      <formula>NOT(ISERROR(SEARCH("NEW",AA45)))</formula>
    </cfRule>
  </conditionalFormatting>
  <conditionalFormatting sqref="AA16:AA18">
    <cfRule type="containsText" dxfId="296" priority="933" operator="containsText" text="DONE">
      <formula>NOT(ISERROR(SEARCH("DONE",AA16)))</formula>
    </cfRule>
    <cfRule type="containsText" dxfId="295" priority="934" operator="containsText" text="NEW">
      <formula>NOT(ISERROR(SEARCH("NEW",AA16)))</formula>
    </cfRule>
  </conditionalFormatting>
  <conditionalFormatting sqref="AA4:AA6">
    <cfRule type="containsText" dxfId="294" priority="931" operator="containsText" text="DONE">
      <formula>NOT(ISERROR(SEARCH("DONE",AA4)))</formula>
    </cfRule>
    <cfRule type="containsText" dxfId="293" priority="932" operator="containsText" text="NEW">
      <formula>NOT(ISERROR(SEARCH("NEW",AA4)))</formula>
    </cfRule>
  </conditionalFormatting>
  <conditionalFormatting sqref="AB3 AB19:AB20">
    <cfRule type="containsText" dxfId="292" priority="925" operator="containsText" text="DONE">
      <formula>NOT(ISERROR(SEARCH("DONE",AB3)))</formula>
    </cfRule>
    <cfRule type="containsText" dxfId="291" priority="926" operator="containsText" text="NEW">
      <formula>NOT(ISERROR(SEARCH("NEW",AB3)))</formula>
    </cfRule>
  </conditionalFormatting>
  <conditionalFormatting sqref="AB46:AB47 AB49:AB51">
    <cfRule type="containsText" dxfId="290" priority="915" operator="containsText" text="DONE">
      <formula>NOT(ISERROR(SEARCH("DONE",AB46)))</formula>
    </cfRule>
    <cfRule type="containsText" dxfId="289" priority="916" operator="containsText" text="NEW">
      <formula>NOT(ISERROR(SEARCH("NEW",AB46)))</formula>
    </cfRule>
  </conditionalFormatting>
  <conditionalFormatting sqref="AB21">
    <cfRule type="containsText" dxfId="288" priority="911" operator="containsText" text="DONE">
      <formula>NOT(ISERROR(SEARCH("DONE",AB21)))</formula>
    </cfRule>
    <cfRule type="containsText" dxfId="287" priority="912" operator="containsText" text="NEW">
      <formula>NOT(ISERROR(SEARCH("NEW",AB21)))</formula>
    </cfRule>
  </conditionalFormatting>
  <conditionalFormatting sqref="AB35:AB36">
    <cfRule type="containsText" dxfId="286" priority="905" operator="containsText" text="DONE">
      <formula>NOT(ISERROR(SEARCH("DONE",AB35)))</formula>
    </cfRule>
    <cfRule type="containsText" dxfId="285" priority="906" operator="containsText" text="NEW">
      <formula>NOT(ISERROR(SEARCH("NEW",AB35)))</formula>
    </cfRule>
  </conditionalFormatting>
  <conditionalFormatting sqref="AB4:AB6">
    <cfRule type="containsText" dxfId="284" priority="901" operator="containsText" text="DONE">
      <formula>NOT(ISERROR(SEARCH("DONE",AB4)))</formula>
    </cfRule>
    <cfRule type="containsText" dxfId="283" priority="902" operator="containsText" text="NEW">
      <formula>NOT(ISERROR(SEARCH("NEW",AB4)))</formula>
    </cfRule>
  </conditionalFormatting>
  <conditionalFormatting sqref="AB10">
    <cfRule type="containsText" dxfId="282" priority="897" operator="containsText" text="DONE">
      <formula>NOT(ISERROR(SEARCH("DONE",AB10)))</formula>
    </cfRule>
    <cfRule type="containsText" dxfId="281" priority="898" operator="containsText" text="NEW">
      <formula>NOT(ISERROR(SEARCH("NEW",AB10)))</formula>
    </cfRule>
  </conditionalFormatting>
  <conditionalFormatting sqref="AB45">
    <cfRule type="containsText" dxfId="280" priority="895" operator="containsText" text="DONE">
      <formula>NOT(ISERROR(SEARCH("DONE",AB45)))</formula>
    </cfRule>
    <cfRule type="containsText" dxfId="279" priority="896" operator="containsText" text="NEW">
      <formula>NOT(ISERROR(SEARCH("NEW",AB45)))</formula>
    </cfRule>
  </conditionalFormatting>
  <conditionalFormatting sqref="AB23:AB25">
    <cfRule type="containsText" dxfId="278" priority="893" operator="containsText" text="DONE">
      <formula>NOT(ISERROR(SEARCH("DONE",AB23)))</formula>
    </cfRule>
    <cfRule type="containsText" dxfId="277" priority="894" operator="containsText" text="NEW">
      <formula>NOT(ISERROR(SEARCH("NEW",AB23)))</formula>
    </cfRule>
  </conditionalFormatting>
  <conditionalFormatting sqref="AC3 AC19:AC20">
    <cfRule type="containsText" dxfId="276" priority="865" operator="containsText" text="DONE">
      <formula>NOT(ISERROR(SEARCH("DONE",AC3)))</formula>
    </cfRule>
    <cfRule type="containsText" dxfId="275" priority="866" operator="containsText" text="NEW">
      <formula>NOT(ISERROR(SEARCH("NEW",AC3)))</formula>
    </cfRule>
  </conditionalFormatting>
  <conditionalFormatting sqref="AC21">
    <cfRule type="containsText" dxfId="274" priority="853" operator="containsText" text="DONE">
      <formula>NOT(ISERROR(SEARCH("DONE",AC21)))</formula>
    </cfRule>
    <cfRule type="containsText" dxfId="273" priority="854" operator="containsText" text="NEW">
      <formula>NOT(ISERROR(SEARCH("NEW",AC21)))</formula>
    </cfRule>
  </conditionalFormatting>
  <conditionalFormatting sqref="AC35:AC36">
    <cfRule type="containsText" dxfId="272" priority="849" operator="containsText" text="DONE">
      <formula>NOT(ISERROR(SEARCH("DONE",AC35)))</formula>
    </cfRule>
    <cfRule type="containsText" dxfId="271" priority="850" operator="containsText" text="NEW">
      <formula>NOT(ISERROR(SEARCH("NEW",AC35)))</formula>
    </cfRule>
  </conditionalFormatting>
  <conditionalFormatting sqref="AC10">
    <cfRule type="containsText" dxfId="270" priority="845" operator="containsText" text="DONE">
      <formula>NOT(ISERROR(SEARCH("DONE",AC10)))</formula>
    </cfRule>
    <cfRule type="containsText" dxfId="269" priority="846" operator="containsText" text="NEW">
      <formula>NOT(ISERROR(SEARCH("NEW",AC10)))</formula>
    </cfRule>
  </conditionalFormatting>
  <conditionalFormatting sqref="AC45">
    <cfRule type="containsText" dxfId="268" priority="843" operator="containsText" text="DONE">
      <formula>NOT(ISERROR(SEARCH("DONE",AC45)))</formula>
    </cfRule>
    <cfRule type="containsText" dxfId="267" priority="844" operator="containsText" text="NEW">
      <formula>NOT(ISERROR(SEARCH("NEW",AC45)))</formula>
    </cfRule>
  </conditionalFormatting>
  <conditionalFormatting sqref="AC23:AC25">
    <cfRule type="containsText" dxfId="266" priority="841" operator="containsText" text="DONE">
      <formula>NOT(ISERROR(SEARCH("DONE",AC23)))</formula>
    </cfRule>
    <cfRule type="containsText" dxfId="265" priority="842" operator="containsText" text="NEW">
      <formula>NOT(ISERROR(SEARCH("NEW",AC23)))</formula>
    </cfRule>
  </conditionalFormatting>
  <conditionalFormatting sqref="AC4:AC6">
    <cfRule type="containsText" dxfId="264" priority="835" operator="containsText" text="DONE">
      <formula>NOT(ISERROR(SEARCH("DONE",AC4)))</formula>
    </cfRule>
    <cfRule type="containsText" dxfId="263" priority="836" operator="containsText" text="NEW">
      <formula>NOT(ISERROR(SEARCH("NEW",AC4)))</formula>
    </cfRule>
  </conditionalFormatting>
  <conditionalFormatting sqref="AC46:AC47 AC49:AC51">
    <cfRule type="containsText" dxfId="262" priority="829" operator="containsText" text="DONE">
      <formula>NOT(ISERROR(SEARCH("DONE",AC46)))</formula>
    </cfRule>
    <cfRule type="containsText" dxfId="261" priority="830" operator="containsText" text="NEW">
      <formula>NOT(ISERROR(SEARCH("NEW",AC46)))</formula>
    </cfRule>
  </conditionalFormatting>
  <conditionalFormatting sqref="AC16:AC18">
    <cfRule type="containsText" dxfId="260" priority="827" operator="containsText" text="DONE">
      <formula>NOT(ISERROR(SEARCH("DONE",AC16)))</formula>
    </cfRule>
    <cfRule type="containsText" dxfId="259" priority="828" operator="containsText" text="NEW">
      <formula>NOT(ISERROR(SEARCH("NEW",AC16)))</formula>
    </cfRule>
  </conditionalFormatting>
  <conditionalFormatting sqref="AD3">
    <cfRule type="containsText" dxfId="258" priority="805" operator="containsText" text="DONE">
      <formula>NOT(ISERROR(SEARCH("DONE",AD3)))</formula>
    </cfRule>
    <cfRule type="containsText" dxfId="257" priority="806" operator="containsText" text="NEW">
      <formula>NOT(ISERROR(SEARCH("NEW",AD3)))</formula>
    </cfRule>
  </conditionalFormatting>
  <conditionalFormatting sqref="AD4:AD6">
    <cfRule type="containsText" dxfId="256" priority="803" operator="containsText" text="DONE">
      <formula>NOT(ISERROR(SEARCH("DONE",AD4)))</formula>
    </cfRule>
    <cfRule type="containsText" dxfId="255" priority="804" operator="containsText" text="NEW">
      <formula>NOT(ISERROR(SEARCH("NEW",AD4)))</formula>
    </cfRule>
  </conditionalFormatting>
  <conditionalFormatting sqref="AD35:AD36">
    <cfRule type="containsText" dxfId="254" priority="801" operator="containsText" text="DONE">
      <formula>NOT(ISERROR(SEARCH("DONE",AD35)))</formula>
    </cfRule>
    <cfRule type="containsText" dxfId="253" priority="802" operator="containsText" text="NEW">
      <formula>NOT(ISERROR(SEARCH("NEW",AD35)))</formula>
    </cfRule>
  </conditionalFormatting>
  <conditionalFormatting sqref="AD10">
    <cfRule type="containsText" dxfId="252" priority="797" operator="containsText" text="DONE">
      <formula>NOT(ISERROR(SEARCH("DONE",AD10)))</formula>
    </cfRule>
    <cfRule type="containsText" dxfId="251" priority="798" operator="containsText" text="NEW">
      <formula>NOT(ISERROR(SEARCH("NEW",AD10)))</formula>
    </cfRule>
  </conditionalFormatting>
  <conditionalFormatting sqref="AD46:AD47">
    <cfRule type="containsText" dxfId="250" priority="795" operator="containsText" text="DONE">
      <formula>NOT(ISERROR(SEARCH("DONE",AD46)))</formula>
    </cfRule>
    <cfRule type="containsText" dxfId="249" priority="796" operator="containsText" text="NEW">
      <formula>NOT(ISERROR(SEARCH("NEW",AD46)))</formula>
    </cfRule>
  </conditionalFormatting>
  <conditionalFormatting sqref="AD49:AD51">
    <cfRule type="containsText" dxfId="248" priority="791" operator="containsText" text="DONE">
      <formula>NOT(ISERROR(SEARCH("DONE",AD49)))</formula>
    </cfRule>
    <cfRule type="containsText" dxfId="247" priority="792" operator="containsText" text="NEW">
      <formula>NOT(ISERROR(SEARCH("NEW",AD49)))</formula>
    </cfRule>
  </conditionalFormatting>
  <conditionalFormatting sqref="AD45">
    <cfRule type="containsText" dxfId="246" priority="789" operator="containsText" text="DONE">
      <formula>NOT(ISERROR(SEARCH("DONE",AD45)))</formula>
    </cfRule>
    <cfRule type="containsText" dxfId="245" priority="790" operator="containsText" text="NEW">
      <formula>NOT(ISERROR(SEARCH("NEW",AD45)))</formula>
    </cfRule>
  </conditionalFormatting>
  <conditionalFormatting sqref="AD21">
    <cfRule type="containsText" dxfId="244" priority="787" operator="containsText" text="DONE">
      <formula>NOT(ISERROR(SEARCH("DONE",AD21)))</formula>
    </cfRule>
    <cfRule type="containsText" dxfId="243" priority="788" operator="containsText" text="NEW">
      <formula>NOT(ISERROR(SEARCH("NEW",AD21)))</formula>
    </cfRule>
  </conditionalFormatting>
  <conditionalFormatting sqref="AD19:AD20">
    <cfRule type="containsText" dxfId="242" priority="785" operator="containsText" text="DONE">
      <formula>NOT(ISERROR(SEARCH("DONE",AD19)))</formula>
    </cfRule>
    <cfRule type="containsText" dxfId="241" priority="786" operator="containsText" text="NEW">
      <formula>NOT(ISERROR(SEARCH("NEW",AD19)))</formula>
    </cfRule>
  </conditionalFormatting>
  <conditionalFormatting sqref="AD23:AD25">
    <cfRule type="containsText" dxfId="240" priority="783" operator="containsText" text="DONE">
      <formula>NOT(ISERROR(SEARCH("DONE",AD23)))</formula>
    </cfRule>
    <cfRule type="containsText" dxfId="239" priority="784" operator="containsText" text="NEW">
      <formula>NOT(ISERROR(SEARCH("NEW",AD23)))</formula>
    </cfRule>
  </conditionalFormatting>
  <conditionalFormatting sqref="AE3">
    <cfRule type="containsText" dxfId="238" priority="763" operator="containsText" text="DONE">
      <formula>NOT(ISERROR(SEARCH("DONE",AE3)))</formula>
    </cfRule>
    <cfRule type="containsText" dxfId="237" priority="764" operator="containsText" text="NEW">
      <formula>NOT(ISERROR(SEARCH("NEW",AE3)))</formula>
    </cfRule>
  </conditionalFormatting>
  <conditionalFormatting sqref="AE10">
    <cfRule type="containsText" dxfId="236" priority="761" operator="containsText" text="DONE">
      <formula>NOT(ISERROR(SEARCH("DONE",AE10)))</formula>
    </cfRule>
    <cfRule type="containsText" dxfId="235" priority="762" operator="containsText" text="NEW">
      <formula>NOT(ISERROR(SEARCH("NEW",AE10)))</formula>
    </cfRule>
  </conditionalFormatting>
  <conditionalFormatting sqref="AE46:AE47">
    <cfRule type="containsText" dxfId="234" priority="759" operator="containsText" text="DONE">
      <formula>NOT(ISERROR(SEARCH("DONE",AE46)))</formula>
    </cfRule>
    <cfRule type="containsText" dxfId="233" priority="760" operator="containsText" text="NEW">
      <formula>NOT(ISERROR(SEARCH("NEW",AE46)))</formula>
    </cfRule>
  </conditionalFormatting>
  <conditionalFormatting sqref="AE49:AE51">
    <cfRule type="containsText" dxfId="232" priority="757" operator="containsText" text="DONE">
      <formula>NOT(ISERROR(SEARCH("DONE",AE49)))</formula>
    </cfRule>
    <cfRule type="containsText" dxfId="231" priority="758" operator="containsText" text="NEW">
      <formula>NOT(ISERROR(SEARCH("NEW",AE49)))</formula>
    </cfRule>
  </conditionalFormatting>
  <conditionalFormatting sqref="AE21">
    <cfRule type="containsText" dxfId="230" priority="755" operator="containsText" text="DONE">
      <formula>NOT(ISERROR(SEARCH("DONE",AE21)))</formula>
    </cfRule>
    <cfRule type="containsText" dxfId="229" priority="756" operator="containsText" text="NEW">
      <formula>NOT(ISERROR(SEARCH("NEW",AE21)))</formula>
    </cfRule>
  </conditionalFormatting>
  <conditionalFormatting sqref="AE19:AE20">
    <cfRule type="containsText" dxfId="228" priority="753" operator="containsText" text="DONE">
      <formula>NOT(ISERROR(SEARCH("DONE",AE19)))</formula>
    </cfRule>
    <cfRule type="containsText" dxfId="227" priority="754" operator="containsText" text="NEW">
      <formula>NOT(ISERROR(SEARCH("NEW",AE19)))</formula>
    </cfRule>
  </conditionalFormatting>
  <conditionalFormatting sqref="B26">
    <cfRule type="cellIs" dxfId="226" priority="742" operator="equal">
      <formula>"System Closed"</formula>
    </cfRule>
  </conditionalFormatting>
  <conditionalFormatting sqref="S26:V26">
    <cfRule type="containsText" dxfId="225" priority="740" operator="containsText" text="DONE">
      <formula>NOT(ISERROR(SEARCH("DONE",S26)))</formula>
    </cfRule>
    <cfRule type="containsText" dxfId="224" priority="741" operator="containsText" text="NEW">
      <formula>NOT(ISERROR(SEARCH("NEW",S26)))</formula>
    </cfRule>
  </conditionalFormatting>
  <conditionalFormatting sqref="W26">
    <cfRule type="containsText" dxfId="223" priority="737" operator="containsText" text="DONE">
      <formula>NOT(ISERROR(SEARCH("DONE",W26)))</formula>
    </cfRule>
    <cfRule type="containsText" dxfId="222" priority="738" operator="containsText" text="NEW">
      <formula>NOT(ISERROR(SEARCH("NEW",W26)))</formula>
    </cfRule>
  </conditionalFormatting>
  <conditionalFormatting sqref="X26">
    <cfRule type="containsText" dxfId="221" priority="735" operator="containsText" text="DONE">
      <formula>NOT(ISERROR(SEARCH("DONE",X26)))</formula>
    </cfRule>
    <cfRule type="containsText" dxfId="220" priority="736" operator="containsText" text="NEW">
      <formula>NOT(ISERROR(SEARCH("NEW",X26)))</formula>
    </cfRule>
  </conditionalFormatting>
  <conditionalFormatting sqref="Y26">
    <cfRule type="containsText" dxfId="219" priority="733" operator="containsText" text="DONE">
      <formula>NOT(ISERROR(SEARCH("DONE",Y26)))</formula>
    </cfRule>
    <cfRule type="containsText" dxfId="218" priority="734" operator="containsText" text="NEW">
      <formula>NOT(ISERROR(SEARCH("NEW",Y26)))</formula>
    </cfRule>
  </conditionalFormatting>
  <conditionalFormatting sqref="Z26">
    <cfRule type="containsText" dxfId="217" priority="731" operator="containsText" text="DONE">
      <formula>NOT(ISERROR(SEARCH("DONE",Z26)))</formula>
    </cfRule>
    <cfRule type="containsText" dxfId="216" priority="732" operator="containsText" text="NEW">
      <formula>NOT(ISERROR(SEARCH("NEW",Z26)))</formula>
    </cfRule>
  </conditionalFormatting>
  <conditionalFormatting sqref="AA26">
    <cfRule type="containsText" dxfId="215" priority="729" operator="containsText" text="DONE">
      <formula>NOT(ISERROR(SEARCH("DONE",AA26)))</formula>
    </cfRule>
    <cfRule type="containsText" dxfId="214" priority="730" operator="containsText" text="NEW">
      <formula>NOT(ISERROR(SEARCH("NEW",AA26)))</formula>
    </cfRule>
  </conditionalFormatting>
  <conditionalFormatting sqref="AB26">
    <cfRule type="containsText" dxfId="213" priority="727" operator="containsText" text="DONE">
      <formula>NOT(ISERROR(SEARCH("DONE",AB26)))</formula>
    </cfRule>
    <cfRule type="containsText" dxfId="212" priority="728" operator="containsText" text="NEW">
      <formula>NOT(ISERROR(SEARCH("NEW",AB26)))</formula>
    </cfRule>
  </conditionalFormatting>
  <conditionalFormatting sqref="AC26">
    <cfRule type="containsText" dxfId="211" priority="725" operator="containsText" text="DONE">
      <formula>NOT(ISERROR(SEARCH("DONE",AC26)))</formula>
    </cfRule>
    <cfRule type="containsText" dxfId="210" priority="726" operator="containsText" text="NEW">
      <formula>NOT(ISERROR(SEARCH("NEW",AC26)))</formula>
    </cfRule>
  </conditionalFormatting>
  <conditionalFormatting sqref="AD26">
    <cfRule type="containsText" dxfId="209" priority="723" operator="containsText" text="DONE">
      <formula>NOT(ISERROR(SEARCH("DONE",AD26)))</formula>
    </cfRule>
    <cfRule type="containsText" dxfId="208" priority="724" operator="containsText" text="NEW">
      <formula>NOT(ISERROR(SEARCH("NEW",AD26)))</formula>
    </cfRule>
  </conditionalFormatting>
  <conditionalFormatting sqref="AE26">
    <cfRule type="containsText" dxfId="207" priority="721" operator="containsText" text="DONE">
      <formula>NOT(ISERROR(SEARCH("DONE",AE26)))</formula>
    </cfRule>
    <cfRule type="containsText" dxfId="206" priority="722" operator="containsText" text="NEW">
      <formula>NOT(ISERROR(SEARCH("NEW",AE26)))</formula>
    </cfRule>
  </conditionalFormatting>
  <conditionalFormatting sqref="AE23:AE25">
    <cfRule type="containsText" dxfId="205" priority="715" operator="containsText" text="DONE">
      <formula>NOT(ISERROR(SEARCH("DONE",AE23)))</formula>
    </cfRule>
    <cfRule type="containsText" dxfId="204" priority="716" operator="containsText" text="NEW">
      <formula>NOT(ISERROR(SEARCH("NEW",AE23)))</formula>
    </cfRule>
  </conditionalFormatting>
  <conditionalFormatting sqref="AE45">
    <cfRule type="containsText" dxfId="203" priority="713" operator="containsText" text="DONE">
      <formula>NOT(ISERROR(SEARCH("DONE",AE45)))</formula>
    </cfRule>
    <cfRule type="containsText" dxfId="202" priority="714" operator="containsText" text="NEW">
      <formula>NOT(ISERROR(SEARCH("NEW",AE45)))</formula>
    </cfRule>
  </conditionalFormatting>
  <conditionalFormatting sqref="AE4:AE6">
    <cfRule type="containsText" dxfId="201" priority="709" operator="containsText" text="DONE">
      <formula>NOT(ISERROR(SEARCH("DONE",AE4)))</formula>
    </cfRule>
    <cfRule type="containsText" dxfId="200" priority="710" operator="containsText" text="NEW">
      <formula>NOT(ISERROR(SEARCH("NEW",AE4)))</formula>
    </cfRule>
  </conditionalFormatting>
  <conditionalFormatting sqref="AF3">
    <cfRule type="containsText" dxfId="199" priority="689" operator="containsText" text="DONE">
      <formula>NOT(ISERROR(SEARCH("DONE",AF3)))</formula>
    </cfRule>
    <cfRule type="containsText" dxfId="198" priority="690" operator="containsText" text="NEW">
      <formula>NOT(ISERROR(SEARCH("NEW",AF3)))</formula>
    </cfRule>
  </conditionalFormatting>
  <conditionalFormatting sqref="AF46:AF47">
    <cfRule type="containsText" dxfId="197" priority="687" operator="containsText" text="DONE">
      <formula>NOT(ISERROR(SEARCH("DONE",AF46)))</formula>
    </cfRule>
    <cfRule type="containsText" dxfId="196" priority="688" operator="containsText" text="NEW">
      <formula>NOT(ISERROR(SEARCH("NEW",AF46)))</formula>
    </cfRule>
  </conditionalFormatting>
  <conditionalFormatting sqref="AF49:AF51">
    <cfRule type="containsText" dxfId="195" priority="685" operator="containsText" text="DONE">
      <formula>NOT(ISERROR(SEARCH("DONE",AF49)))</formula>
    </cfRule>
    <cfRule type="containsText" dxfId="194" priority="686" operator="containsText" text="NEW">
      <formula>NOT(ISERROR(SEARCH("NEW",AF49)))</formula>
    </cfRule>
  </conditionalFormatting>
  <conditionalFormatting sqref="AF21">
    <cfRule type="containsText" dxfId="193" priority="683" operator="containsText" text="DONE">
      <formula>NOT(ISERROR(SEARCH("DONE",AF21)))</formula>
    </cfRule>
    <cfRule type="containsText" dxfId="192" priority="684" operator="containsText" text="NEW">
      <formula>NOT(ISERROR(SEARCH("NEW",AF21)))</formula>
    </cfRule>
  </conditionalFormatting>
  <conditionalFormatting sqref="AF19:AF20">
    <cfRule type="containsText" dxfId="191" priority="681" operator="containsText" text="DONE">
      <formula>NOT(ISERROR(SEARCH("DONE",AF19)))</formula>
    </cfRule>
    <cfRule type="containsText" dxfId="190" priority="682" operator="containsText" text="NEW">
      <formula>NOT(ISERROR(SEARCH("NEW",AF19)))</formula>
    </cfRule>
  </conditionalFormatting>
  <conditionalFormatting sqref="AF23:AF25">
    <cfRule type="containsText" dxfId="189" priority="675" operator="containsText" text="DONE">
      <formula>NOT(ISERROR(SEARCH("DONE",AF23)))</formula>
    </cfRule>
    <cfRule type="containsText" dxfId="188" priority="676" operator="containsText" text="NEW">
      <formula>NOT(ISERROR(SEARCH("NEW",AF23)))</formula>
    </cfRule>
  </conditionalFormatting>
  <conditionalFormatting sqref="AF45">
    <cfRule type="containsText" dxfId="187" priority="673" operator="containsText" text="DONE">
      <formula>NOT(ISERROR(SEARCH("DONE",AF45)))</formula>
    </cfRule>
    <cfRule type="containsText" dxfId="186" priority="674" operator="containsText" text="NEW">
      <formula>NOT(ISERROR(SEARCH("NEW",AF45)))</formula>
    </cfRule>
  </conditionalFormatting>
  <conditionalFormatting sqref="B27">
    <cfRule type="cellIs" dxfId="185" priority="668" operator="equal">
      <formula>"System Closed"</formula>
    </cfRule>
  </conditionalFormatting>
  <conditionalFormatting sqref="AF10">
    <cfRule type="containsText" dxfId="184" priority="666" operator="containsText" text="DONE">
      <formula>NOT(ISERROR(SEARCH("DONE",AF10)))</formula>
    </cfRule>
    <cfRule type="containsText" dxfId="183" priority="667" operator="containsText" text="NEW">
      <formula>NOT(ISERROR(SEARCH("NEW",AF10)))</formula>
    </cfRule>
  </conditionalFormatting>
  <conditionalFormatting sqref="AF26">
    <cfRule type="containsText" dxfId="182" priority="664" operator="containsText" text="DONE">
      <formula>NOT(ISERROR(SEARCH("DONE",AF26)))</formula>
    </cfRule>
    <cfRule type="containsText" dxfId="181" priority="665" operator="containsText" text="NEW">
      <formula>NOT(ISERROR(SEARCH("NEW",AF26)))</formula>
    </cfRule>
  </conditionalFormatting>
  <conditionalFormatting sqref="AG3">
    <cfRule type="containsText" dxfId="180" priority="644" operator="containsText" text="DONE">
      <formula>NOT(ISERROR(SEARCH("DONE",AG3)))</formula>
    </cfRule>
    <cfRule type="containsText" dxfId="179" priority="645" operator="containsText" text="NEW">
      <formula>NOT(ISERROR(SEARCH("NEW",AG3)))</formula>
    </cfRule>
  </conditionalFormatting>
  <conditionalFormatting sqref="AG49:AG51">
    <cfRule type="containsText" dxfId="178" priority="642" operator="containsText" text="DONE">
      <formula>NOT(ISERROR(SEARCH("DONE",AG49)))</formula>
    </cfRule>
    <cfRule type="containsText" dxfId="177" priority="643" operator="containsText" text="NEW">
      <formula>NOT(ISERROR(SEARCH("NEW",AG49)))</formula>
    </cfRule>
  </conditionalFormatting>
  <conditionalFormatting sqref="AG21">
    <cfRule type="containsText" dxfId="176" priority="640" operator="containsText" text="DONE">
      <formula>NOT(ISERROR(SEARCH("DONE",AG21)))</formula>
    </cfRule>
    <cfRule type="containsText" dxfId="175" priority="641" operator="containsText" text="NEW">
      <formula>NOT(ISERROR(SEARCH("NEW",AG21)))</formula>
    </cfRule>
  </conditionalFormatting>
  <conditionalFormatting sqref="AG19:AG20">
    <cfRule type="containsText" dxfId="174" priority="638" operator="containsText" text="DONE">
      <formula>NOT(ISERROR(SEARCH("DONE",AG19)))</formula>
    </cfRule>
    <cfRule type="containsText" dxfId="173" priority="639" operator="containsText" text="NEW">
      <formula>NOT(ISERROR(SEARCH("NEW",AG19)))</formula>
    </cfRule>
  </conditionalFormatting>
  <conditionalFormatting sqref="AG26">
    <cfRule type="containsText" dxfId="172" priority="632" operator="containsText" text="DONE">
      <formula>NOT(ISERROR(SEARCH("DONE",AG26)))</formula>
    </cfRule>
    <cfRule type="containsText" dxfId="171" priority="633" operator="containsText" text="NEW">
      <formula>NOT(ISERROR(SEARCH("NEW",AG26)))</formula>
    </cfRule>
  </conditionalFormatting>
  <conditionalFormatting sqref="AG22">
    <cfRule type="containsText" dxfId="170" priority="630" operator="containsText" text="DONE">
      <formula>NOT(ISERROR(SEARCH("DONE",AG22)))</formula>
    </cfRule>
    <cfRule type="containsText" dxfId="169" priority="631" operator="containsText" text="NEW">
      <formula>NOT(ISERROR(SEARCH("NEW",AG22)))</formula>
    </cfRule>
  </conditionalFormatting>
  <conditionalFormatting sqref="AG10">
    <cfRule type="containsText" dxfId="168" priority="626" operator="containsText" text="DONE">
      <formula>NOT(ISERROR(SEARCH("DONE",AG10)))</formula>
    </cfRule>
    <cfRule type="containsText" dxfId="167" priority="627" operator="containsText" text="NEW">
      <formula>NOT(ISERROR(SEARCH("NEW",AG10)))</formula>
    </cfRule>
  </conditionalFormatting>
  <conditionalFormatting sqref="AG45">
    <cfRule type="containsText" dxfId="166" priority="624" operator="containsText" text="DONE">
      <formula>NOT(ISERROR(SEARCH("DONE",AG45)))</formula>
    </cfRule>
    <cfRule type="containsText" dxfId="165" priority="625" operator="containsText" text="NEW">
      <formula>NOT(ISERROR(SEARCH("NEW",AG45)))</formula>
    </cfRule>
  </conditionalFormatting>
  <conditionalFormatting sqref="AG23:AG25">
    <cfRule type="containsText" dxfId="164" priority="622" operator="containsText" text="DONE">
      <formula>NOT(ISERROR(SEARCH("DONE",AG23)))</formula>
    </cfRule>
    <cfRule type="containsText" dxfId="163" priority="623" operator="containsText" text="NEW">
      <formula>NOT(ISERROR(SEARCH("NEW",AG23)))</formula>
    </cfRule>
  </conditionalFormatting>
  <conditionalFormatting sqref="AG46:AG47">
    <cfRule type="containsText" dxfId="162" priority="620" operator="containsText" text="DONE">
      <formula>NOT(ISERROR(SEARCH("DONE",AG46)))</formula>
    </cfRule>
    <cfRule type="containsText" dxfId="161" priority="621" operator="containsText" text="NEW">
      <formula>NOT(ISERROR(SEARCH("NEW",AG46)))</formula>
    </cfRule>
  </conditionalFormatting>
  <conditionalFormatting sqref="AH3">
    <cfRule type="containsText" dxfId="160" priority="598" operator="containsText" text="DONE">
      <formula>NOT(ISERROR(SEARCH("DONE",AH3)))</formula>
    </cfRule>
    <cfRule type="containsText" dxfId="159" priority="599" operator="containsText" text="NEW">
      <formula>NOT(ISERROR(SEARCH("NEW",AH3)))</formula>
    </cfRule>
  </conditionalFormatting>
  <conditionalFormatting sqref="AH49:AH51">
    <cfRule type="containsText" dxfId="158" priority="596" operator="containsText" text="DONE">
      <formula>NOT(ISERROR(SEARCH("DONE",AH49)))</formula>
    </cfRule>
    <cfRule type="containsText" dxfId="157" priority="597" operator="containsText" text="NEW">
      <formula>NOT(ISERROR(SEARCH("NEW",AH49)))</formula>
    </cfRule>
  </conditionalFormatting>
  <conditionalFormatting sqref="AH21">
    <cfRule type="containsText" dxfId="156" priority="594" operator="containsText" text="DONE">
      <formula>NOT(ISERROR(SEARCH("DONE",AH21)))</formula>
    </cfRule>
    <cfRule type="containsText" dxfId="155" priority="595" operator="containsText" text="NEW">
      <formula>NOT(ISERROR(SEARCH("NEW",AH21)))</formula>
    </cfRule>
  </conditionalFormatting>
  <conditionalFormatting sqref="AH19:AH20">
    <cfRule type="containsText" dxfId="154" priority="592" operator="containsText" text="DONE">
      <formula>NOT(ISERROR(SEARCH("DONE",AH19)))</formula>
    </cfRule>
    <cfRule type="containsText" dxfId="153" priority="593" operator="containsText" text="NEW">
      <formula>NOT(ISERROR(SEARCH("NEW",AH19)))</formula>
    </cfRule>
  </conditionalFormatting>
  <conditionalFormatting sqref="AH26">
    <cfRule type="containsText" dxfId="152" priority="586" operator="containsText" text="DONE">
      <formula>NOT(ISERROR(SEARCH("DONE",AH26)))</formula>
    </cfRule>
    <cfRule type="containsText" dxfId="151" priority="587" operator="containsText" text="NEW">
      <formula>NOT(ISERROR(SEARCH("NEW",AH26)))</formula>
    </cfRule>
  </conditionalFormatting>
  <conditionalFormatting sqref="B5">
    <cfRule type="cellIs" dxfId="150" priority="585" operator="equal">
      <formula>"System Closed"</formula>
    </cfRule>
  </conditionalFormatting>
  <conditionalFormatting sqref="AH46:AH47">
    <cfRule type="containsText" dxfId="149" priority="551" operator="containsText" text="DONE">
      <formula>NOT(ISERROR(SEARCH("DONE",AH46)))</formula>
    </cfRule>
    <cfRule type="containsText" dxfId="148" priority="552" operator="containsText" text="NEW">
      <formula>NOT(ISERROR(SEARCH("NEW",AH46)))</formula>
    </cfRule>
  </conditionalFormatting>
  <conditionalFormatting sqref="AH5:AH6">
    <cfRule type="containsText" dxfId="147" priority="549" operator="containsText" text="DONE">
      <formula>NOT(ISERROR(SEARCH("DONE",AH5)))</formula>
    </cfRule>
    <cfRule type="containsText" dxfId="146" priority="550" operator="containsText" text="NEW">
      <formula>NOT(ISERROR(SEARCH("NEW",AH5)))</formula>
    </cfRule>
  </conditionalFormatting>
  <conditionalFormatting sqref="AH16:AH18">
    <cfRule type="containsText" dxfId="145" priority="547" operator="containsText" text="DONE">
      <formula>NOT(ISERROR(SEARCH("DONE",AH16)))</formula>
    </cfRule>
    <cfRule type="containsText" dxfId="144" priority="548" operator="containsText" text="NEW">
      <formula>NOT(ISERROR(SEARCH("NEW",AH16)))</formula>
    </cfRule>
  </conditionalFormatting>
  <conditionalFormatting sqref="AH35:AH36">
    <cfRule type="containsText" dxfId="143" priority="545" operator="containsText" text="DONE">
      <formula>NOT(ISERROR(SEARCH("DONE",AH35)))</formula>
    </cfRule>
    <cfRule type="containsText" dxfId="142" priority="546" operator="containsText" text="NEW">
      <formula>NOT(ISERROR(SEARCH("NEW",AH35)))</formula>
    </cfRule>
  </conditionalFormatting>
  <conditionalFormatting sqref="AH10">
    <cfRule type="containsText" dxfId="141" priority="543" operator="containsText" text="DONE">
      <formula>NOT(ISERROR(SEARCH("DONE",AH10)))</formula>
    </cfRule>
    <cfRule type="containsText" dxfId="140" priority="544" operator="containsText" text="NEW">
      <formula>NOT(ISERROR(SEARCH("NEW",AH10)))</formula>
    </cfRule>
  </conditionalFormatting>
  <conditionalFormatting sqref="AH45">
    <cfRule type="containsText" dxfId="139" priority="541" operator="containsText" text="DONE">
      <formula>NOT(ISERROR(SEARCH("DONE",AH45)))</formula>
    </cfRule>
    <cfRule type="containsText" dxfId="138" priority="542" operator="containsText" text="NEW">
      <formula>NOT(ISERROR(SEARCH("NEW",AH45)))</formula>
    </cfRule>
  </conditionalFormatting>
  <conditionalFormatting sqref="AH23:AH25">
    <cfRule type="containsText" dxfId="137" priority="539" operator="containsText" text="DONE">
      <formula>NOT(ISERROR(SEARCH("DONE",AH23)))</formula>
    </cfRule>
    <cfRule type="containsText" dxfId="136" priority="540" operator="containsText" text="NEW">
      <formula>NOT(ISERROR(SEARCH("NEW",AH23)))</formula>
    </cfRule>
  </conditionalFormatting>
  <conditionalFormatting sqref="AH22">
    <cfRule type="containsText" dxfId="135" priority="537" operator="containsText" text="DONE">
      <formula>NOT(ISERROR(SEARCH("DONE",AH22)))</formula>
    </cfRule>
    <cfRule type="containsText" dxfId="134" priority="538" operator="containsText" text="NEW">
      <formula>NOT(ISERROR(SEARCH("NEW",AH22)))</formula>
    </cfRule>
  </conditionalFormatting>
  <conditionalFormatting sqref="AI3">
    <cfRule type="containsText" dxfId="133" priority="515" operator="containsText" text="DONE">
      <formula>NOT(ISERROR(SEARCH("DONE",AI3)))</formula>
    </cfRule>
    <cfRule type="containsText" dxfId="132" priority="516" operator="containsText" text="NEW">
      <formula>NOT(ISERROR(SEARCH("NEW",AI3)))</formula>
    </cfRule>
  </conditionalFormatting>
  <conditionalFormatting sqref="AI49:AI51">
    <cfRule type="containsText" dxfId="131" priority="513" operator="containsText" text="DONE">
      <formula>NOT(ISERROR(SEARCH("DONE",AI49)))</formula>
    </cfRule>
    <cfRule type="containsText" dxfId="130" priority="514" operator="containsText" text="NEW">
      <formula>NOT(ISERROR(SEARCH("NEW",AI49)))</formula>
    </cfRule>
  </conditionalFormatting>
  <conditionalFormatting sqref="AI26">
    <cfRule type="containsText" dxfId="129" priority="507" operator="containsText" text="DONE">
      <formula>NOT(ISERROR(SEARCH("DONE",AI26)))</formula>
    </cfRule>
    <cfRule type="containsText" dxfId="128" priority="508" operator="containsText" text="NEW">
      <formula>NOT(ISERROR(SEARCH("NEW",AI26)))</formula>
    </cfRule>
  </conditionalFormatting>
  <conditionalFormatting sqref="AI5:AI6">
    <cfRule type="containsText" dxfId="127" priority="505" operator="containsText" text="DONE">
      <formula>NOT(ISERROR(SEARCH("DONE",AI5)))</formula>
    </cfRule>
    <cfRule type="containsText" dxfId="126" priority="506" operator="containsText" text="NEW">
      <formula>NOT(ISERROR(SEARCH("NEW",AI5)))</formula>
    </cfRule>
  </conditionalFormatting>
  <conditionalFormatting sqref="AI35:AI36">
    <cfRule type="containsText" dxfId="125" priority="503" operator="containsText" text="DONE">
      <formula>NOT(ISERROR(SEARCH("DONE",AI35)))</formula>
    </cfRule>
    <cfRule type="containsText" dxfId="124" priority="504" operator="containsText" text="NEW">
      <formula>NOT(ISERROR(SEARCH("NEW",AI35)))</formula>
    </cfRule>
  </conditionalFormatting>
  <conditionalFormatting sqref="AI21">
    <cfRule type="containsText" dxfId="123" priority="499" operator="containsText" text="DONE">
      <formula>NOT(ISERROR(SEARCH("DONE",AI21)))</formula>
    </cfRule>
    <cfRule type="containsText" dxfId="122" priority="500" operator="containsText" text="NEW">
      <formula>NOT(ISERROR(SEARCH("NEW",AI21)))</formula>
    </cfRule>
  </conditionalFormatting>
  <conditionalFormatting sqref="AI19:AI20">
    <cfRule type="containsText" dxfId="121" priority="497" operator="containsText" text="DONE">
      <formula>NOT(ISERROR(SEARCH("DONE",AI19)))</formula>
    </cfRule>
    <cfRule type="containsText" dxfId="120" priority="498" operator="containsText" text="NEW">
      <formula>NOT(ISERROR(SEARCH("NEW",AI19)))</formula>
    </cfRule>
  </conditionalFormatting>
  <conditionalFormatting sqref="AI45">
    <cfRule type="containsText" dxfId="119" priority="495" operator="containsText" text="DONE">
      <formula>NOT(ISERROR(SEARCH("DONE",AI45)))</formula>
    </cfRule>
    <cfRule type="containsText" dxfId="118" priority="496" operator="containsText" text="NEW">
      <formula>NOT(ISERROR(SEARCH("NEW",AI45)))</formula>
    </cfRule>
  </conditionalFormatting>
  <conditionalFormatting sqref="AI23:AI25">
    <cfRule type="containsText" dxfId="117" priority="493" operator="containsText" text="DONE">
      <formula>NOT(ISERROR(SEARCH("DONE",AI23)))</formula>
    </cfRule>
    <cfRule type="containsText" dxfId="116" priority="494" operator="containsText" text="NEW">
      <formula>NOT(ISERROR(SEARCH("NEW",AI23)))</formula>
    </cfRule>
  </conditionalFormatting>
  <conditionalFormatting sqref="AI16:AI18">
    <cfRule type="containsText" dxfId="115" priority="491" operator="containsText" text="DONE">
      <formula>NOT(ISERROR(SEARCH("DONE",AI16)))</formula>
    </cfRule>
    <cfRule type="containsText" dxfId="114" priority="492" operator="containsText" text="NEW">
      <formula>NOT(ISERROR(SEARCH("NEW",AI16)))</formula>
    </cfRule>
  </conditionalFormatting>
  <conditionalFormatting sqref="AI10">
    <cfRule type="containsText" dxfId="113" priority="489" operator="containsText" text="DONE">
      <formula>NOT(ISERROR(SEARCH("DONE",AI10)))</formula>
    </cfRule>
    <cfRule type="containsText" dxfId="112" priority="490" operator="containsText" text="NEW">
      <formula>NOT(ISERROR(SEARCH("NEW",AI10)))</formula>
    </cfRule>
  </conditionalFormatting>
  <conditionalFormatting sqref="AI46:AI47">
    <cfRule type="containsText" dxfId="111" priority="487" operator="containsText" text="DONE">
      <formula>NOT(ISERROR(SEARCH("DONE",AI46)))</formula>
    </cfRule>
    <cfRule type="containsText" dxfId="110" priority="488" operator="containsText" text="NEW">
      <formula>NOT(ISERROR(SEARCH("NEW",AI46)))</formula>
    </cfRule>
  </conditionalFormatting>
  <conditionalFormatting sqref="AI22">
    <cfRule type="containsText" dxfId="109" priority="485" operator="containsText" text="DONE">
      <formula>NOT(ISERROR(SEARCH("DONE",AI22)))</formula>
    </cfRule>
    <cfRule type="containsText" dxfId="108" priority="486" operator="containsText" text="NEW">
      <formula>NOT(ISERROR(SEARCH("NEW",AI22)))</formula>
    </cfRule>
  </conditionalFormatting>
  <conditionalFormatting sqref="AJ3">
    <cfRule type="containsText" dxfId="107" priority="465" operator="containsText" text="DONE">
      <formula>NOT(ISERROR(SEARCH("DONE",AJ3)))</formula>
    </cfRule>
    <cfRule type="containsText" dxfId="106" priority="466" operator="containsText" text="NEW">
      <formula>NOT(ISERROR(SEARCH("NEW",AJ3)))</formula>
    </cfRule>
  </conditionalFormatting>
  <conditionalFormatting sqref="AJ49:AJ51">
    <cfRule type="containsText" dxfId="105" priority="463" operator="containsText" text="DONE">
      <formula>NOT(ISERROR(SEARCH("DONE",AJ49)))</formula>
    </cfRule>
    <cfRule type="containsText" dxfId="104" priority="464" operator="containsText" text="NEW">
      <formula>NOT(ISERROR(SEARCH("NEW",AJ49)))</formula>
    </cfRule>
  </conditionalFormatting>
  <conditionalFormatting sqref="AJ26">
    <cfRule type="containsText" dxfId="103" priority="455" operator="containsText" text="DONE">
      <formula>NOT(ISERROR(SEARCH("DONE",AJ26)))</formula>
    </cfRule>
    <cfRule type="containsText" dxfId="102" priority="456" operator="containsText" text="NEW">
      <formula>NOT(ISERROR(SEARCH("NEW",AJ26)))</formula>
    </cfRule>
  </conditionalFormatting>
  <conditionalFormatting sqref="AJ5:AJ6">
    <cfRule type="containsText" dxfId="101" priority="453" operator="containsText" text="DONE">
      <formula>NOT(ISERROR(SEARCH("DONE",AJ5)))</formula>
    </cfRule>
    <cfRule type="containsText" dxfId="100" priority="454" operator="containsText" text="NEW">
      <formula>NOT(ISERROR(SEARCH("NEW",AJ5)))</formula>
    </cfRule>
  </conditionalFormatting>
  <conditionalFormatting sqref="AJ35:AJ36">
    <cfRule type="containsText" dxfId="99" priority="451" operator="containsText" text="DONE">
      <formula>NOT(ISERROR(SEARCH("DONE",AJ35)))</formula>
    </cfRule>
    <cfRule type="containsText" dxfId="98" priority="452" operator="containsText" text="NEW">
      <formula>NOT(ISERROR(SEARCH("NEW",AJ35)))</formula>
    </cfRule>
  </conditionalFormatting>
  <conditionalFormatting sqref="AJ21">
    <cfRule type="containsText" dxfId="97" priority="447" operator="containsText" text="DONE">
      <formula>NOT(ISERROR(SEARCH("DONE",AJ21)))</formula>
    </cfRule>
    <cfRule type="containsText" dxfId="96" priority="448" operator="containsText" text="NEW">
      <formula>NOT(ISERROR(SEARCH("NEW",AJ21)))</formula>
    </cfRule>
  </conditionalFormatting>
  <conditionalFormatting sqref="AJ19:AJ20">
    <cfRule type="containsText" dxfId="95" priority="445" operator="containsText" text="DONE">
      <formula>NOT(ISERROR(SEARCH("DONE",AJ19)))</formula>
    </cfRule>
    <cfRule type="containsText" dxfId="94" priority="446" operator="containsText" text="NEW">
      <formula>NOT(ISERROR(SEARCH("NEW",AJ19)))</formula>
    </cfRule>
  </conditionalFormatting>
  <conditionalFormatting sqref="AJ45">
    <cfRule type="containsText" dxfId="93" priority="443" operator="containsText" text="DONE">
      <formula>NOT(ISERROR(SEARCH("DONE",AJ45)))</formula>
    </cfRule>
    <cfRule type="containsText" dxfId="92" priority="444" operator="containsText" text="NEW">
      <formula>NOT(ISERROR(SEARCH("NEW",AJ45)))</formula>
    </cfRule>
  </conditionalFormatting>
  <conditionalFormatting sqref="AJ16:AJ18">
    <cfRule type="containsText" dxfId="91" priority="441" operator="containsText" text="DONE">
      <formula>NOT(ISERROR(SEARCH("DONE",AJ16)))</formula>
    </cfRule>
    <cfRule type="containsText" dxfId="90" priority="442" operator="containsText" text="NEW">
      <formula>NOT(ISERROR(SEARCH("NEW",AJ16)))</formula>
    </cfRule>
  </conditionalFormatting>
  <conditionalFormatting sqref="AJ10">
    <cfRule type="containsText" dxfId="89" priority="439" operator="containsText" text="DONE">
      <formula>NOT(ISERROR(SEARCH("DONE",AJ10)))</formula>
    </cfRule>
    <cfRule type="containsText" dxfId="88" priority="440" operator="containsText" text="NEW">
      <formula>NOT(ISERROR(SEARCH("NEW",AJ10)))</formula>
    </cfRule>
  </conditionalFormatting>
  <conditionalFormatting sqref="AJ4">
    <cfRule type="containsText" dxfId="87" priority="429" operator="containsText" text="DONE">
      <formula>NOT(ISERROR(SEARCH("DONE",AJ4)))</formula>
    </cfRule>
    <cfRule type="containsText" dxfId="86" priority="430" operator="containsText" text="NEW">
      <formula>NOT(ISERROR(SEARCH("NEW",AJ4)))</formula>
    </cfRule>
  </conditionalFormatting>
  <conditionalFormatting sqref="AJ22">
    <cfRule type="containsText" dxfId="85" priority="427" operator="containsText" text="DONE">
      <formula>NOT(ISERROR(SEARCH("DONE",AJ22)))</formula>
    </cfRule>
    <cfRule type="containsText" dxfId="84" priority="428" operator="containsText" text="NEW">
      <formula>NOT(ISERROR(SEARCH("NEW",AJ22)))</formula>
    </cfRule>
  </conditionalFormatting>
  <conditionalFormatting sqref="AJ23:AJ25">
    <cfRule type="containsText" dxfId="83" priority="425" operator="containsText" text="DONE">
      <formula>NOT(ISERROR(SEARCH("DONE",AJ23)))</formula>
    </cfRule>
    <cfRule type="containsText" dxfId="82" priority="426" operator="containsText" text="NEW">
      <formula>NOT(ISERROR(SEARCH("NEW",AJ23)))</formula>
    </cfRule>
  </conditionalFormatting>
  <conditionalFormatting sqref="AJ46:AJ47">
    <cfRule type="containsText" dxfId="81" priority="423" operator="containsText" text="DONE">
      <formula>NOT(ISERROR(SEARCH("DONE",AJ46)))</formula>
    </cfRule>
    <cfRule type="containsText" dxfId="80" priority="424" operator="containsText" text="NEW">
      <formula>NOT(ISERROR(SEARCH("NEW",AJ46)))</formula>
    </cfRule>
  </conditionalFormatting>
  <conditionalFormatting sqref="AJ32">
    <cfRule type="containsText" dxfId="79" priority="421" operator="containsText" text="DONE">
      <formula>NOT(ISERROR(SEARCH("DONE",AJ32)))</formula>
    </cfRule>
    <cfRule type="containsText" dxfId="78" priority="422" operator="containsText" text="NEW">
      <formula>NOT(ISERROR(SEARCH("NEW",AJ32)))</formula>
    </cfRule>
  </conditionalFormatting>
  <conditionalFormatting sqref="B48">
    <cfRule type="cellIs" dxfId="77" priority="418" operator="equal">
      <formula>"System Closed"</formula>
    </cfRule>
  </conditionalFormatting>
  <conditionalFormatting sqref="AJ48">
    <cfRule type="containsText" dxfId="76" priority="416" operator="containsText" text="DONE">
      <formula>NOT(ISERROR(SEARCH("DONE",AJ48)))</formula>
    </cfRule>
    <cfRule type="containsText" dxfId="75" priority="417" operator="containsText" text="NEW">
      <formula>NOT(ISERROR(SEARCH("NEW",AJ48)))</formula>
    </cfRule>
  </conditionalFormatting>
  <conditionalFormatting sqref="AK3">
    <cfRule type="containsText" dxfId="74" priority="396" operator="containsText" text="DONE">
      <formula>NOT(ISERROR(SEARCH("DONE",AK3)))</formula>
    </cfRule>
    <cfRule type="containsText" dxfId="73" priority="397" operator="containsText" text="NEW">
      <formula>NOT(ISERROR(SEARCH("NEW",AK3)))</formula>
    </cfRule>
  </conditionalFormatting>
  <conditionalFormatting sqref="AK26">
    <cfRule type="containsText" dxfId="72" priority="390" operator="containsText" text="DONE">
      <formula>NOT(ISERROR(SEARCH("DONE",AK26)))</formula>
    </cfRule>
    <cfRule type="containsText" dxfId="71" priority="391" operator="containsText" text="NEW">
      <formula>NOT(ISERROR(SEARCH("NEW",AK26)))</formula>
    </cfRule>
  </conditionalFormatting>
  <conditionalFormatting sqref="AK5:AK6">
    <cfRule type="containsText" dxfId="70" priority="388" operator="containsText" text="DONE">
      <formula>NOT(ISERROR(SEARCH("DONE",AK5)))</formula>
    </cfRule>
    <cfRule type="containsText" dxfId="69" priority="389" operator="containsText" text="NEW">
      <formula>NOT(ISERROR(SEARCH("NEW",AK5)))</formula>
    </cfRule>
  </conditionalFormatting>
  <conditionalFormatting sqref="AK35:AK36">
    <cfRule type="containsText" dxfId="68" priority="386" operator="containsText" text="DONE">
      <formula>NOT(ISERROR(SEARCH("DONE",AK35)))</formula>
    </cfRule>
    <cfRule type="containsText" dxfId="67" priority="387" operator="containsText" text="NEW">
      <formula>NOT(ISERROR(SEARCH("NEW",AK35)))</formula>
    </cfRule>
  </conditionalFormatting>
  <conditionalFormatting sqref="AK21">
    <cfRule type="containsText" dxfId="66" priority="384" operator="containsText" text="DONE">
      <formula>NOT(ISERROR(SEARCH("DONE",AK21)))</formula>
    </cfRule>
    <cfRule type="containsText" dxfId="65" priority="385" operator="containsText" text="NEW">
      <formula>NOT(ISERROR(SEARCH("NEW",AK21)))</formula>
    </cfRule>
  </conditionalFormatting>
  <conditionalFormatting sqref="AK19:AK20">
    <cfRule type="containsText" dxfId="64" priority="382" operator="containsText" text="DONE">
      <formula>NOT(ISERROR(SEARCH("DONE",AK19)))</formula>
    </cfRule>
    <cfRule type="containsText" dxfId="63" priority="383" operator="containsText" text="NEW">
      <formula>NOT(ISERROR(SEARCH("NEW",AK19)))</formula>
    </cfRule>
  </conditionalFormatting>
  <conditionalFormatting sqref="AK22">
    <cfRule type="containsText" dxfId="62" priority="380" operator="containsText" text="DONE">
      <formula>NOT(ISERROR(SEARCH("DONE",AK22)))</formula>
    </cfRule>
    <cfRule type="containsText" dxfId="61" priority="381" operator="containsText" text="NEW">
      <formula>NOT(ISERROR(SEARCH("NEW",AK22)))</formula>
    </cfRule>
  </conditionalFormatting>
  <conditionalFormatting sqref="AK46:AK47">
    <cfRule type="containsText" dxfId="60" priority="378" operator="containsText" text="DONE">
      <formula>NOT(ISERROR(SEARCH("DONE",AK46)))</formula>
    </cfRule>
    <cfRule type="containsText" dxfId="59" priority="379" operator="containsText" text="NEW">
      <formula>NOT(ISERROR(SEARCH("NEW",AK46)))</formula>
    </cfRule>
  </conditionalFormatting>
  <conditionalFormatting sqref="AK32">
    <cfRule type="containsText" dxfId="58" priority="376" operator="containsText" text="DONE">
      <formula>NOT(ISERROR(SEARCH("DONE",AK32)))</formula>
    </cfRule>
    <cfRule type="containsText" dxfId="57" priority="377" operator="containsText" text="NEW">
      <formula>NOT(ISERROR(SEARCH("NEW",AK32)))</formula>
    </cfRule>
  </conditionalFormatting>
  <conditionalFormatting sqref="B42">
    <cfRule type="cellIs" dxfId="56" priority="373" operator="equal">
      <formula>"System Closed"</formula>
    </cfRule>
  </conditionalFormatting>
  <conditionalFormatting sqref="AK42">
    <cfRule type="containsText" dxfId="55" priority="371" operator="containsText" text="DONE">
      <formula>NOT(ISERROR(SEARCH("DONE",AK42)))</formula>
    </cfRule>
    <cfRule type="containsText" dxfId="54" priority="372" operator="containsText" text="NEW">
      <formula>NOT(ISERROR(SEARCH("NEW",AK42)))</formula>
    </cfRule>
  </conditionalFormatting>
  <conditionalFormatting sqref="AK45">
    <cfRule type="containsText" dxfId="53" priority="369" operator="containsText" text="DONE">
      <formula>NOT(ISERROR(SEARCH("DONE",AK45)))</formula>
    </cfRule>
    <cfRule type="containsText" dxfId="52" priority="370" operator="containsText" text="NEW">
      <formula>NOT(ISERROR(SEARCH("NEW",AK45)))</formula>
    </cfRule>
  </conditionalFormatting>
  <conditionalFormatting sqref="AK4">
    <cfRule type="containsText" dxfId="51" priority="367" operator="containsText" text="DONE">
      <formula>NOT(ISERROR(SEARCH("DONE",AK4)))</formula>
    </cfRule>
    <cfRule type="containsText" dxfId="50" priority="368" operator="containsText" text="NEW">
      <formula>NOT(ISERROR(SEARCH("NEW",AK4)))</formula>
    </cfRule>
  </conditionalFormatting>
  <conditionalFormatting sqref="AK49:AK51">
    <cfRule type="containsText" dxfId="49" priority="363" operator="containsText" text="DONE">
      <formula>NOT(ISERROR(SEARCH("DONE",AK49)))</formula>
    </cfRule>
    <cfRule type="containsText" dxfId="48" priority="364" operator="containsText" text="NEW">
      <formula>NOT(ISERROR(SEARCH("NEW",AK49)))</formula>
    </cfRule>
  </conditionalFormatting>
  <conditionalFormatting sqref="AK10">
    <cfRule type="containsText" dxfId="47" priority="359" operator="containsText" text="DONE">
      <formula>NOT(ISERROR(SEARCH("DONE",AK10)))</formula>
    </cfRule>
    <cfRule type="containsText" dxfId="46" priority="360" operator="containsText" text="NEW">
      <formula>NOT(ISERROR(SEARCH("NEW",AK10)))</formula>
    </cfRule>
  </conditionalFormatting>
  <conditionalFormatting sqref="AK48">
    <cfRule type="containsText" dxfId="45" priority="357" operator="containsText" text="DONE">
      <formula>NOT(ISERROR(SEARCH("DONE",AK48)))</formula>
    </cfRule>
    <cfRule type="containsText" dxfId="44" priority="358" operator="containsText" text="NEW">
      <formula>NOT(ISERROR(SEARCH("NEW",AK48)))</formula>
    </cfRule>
  </conditionalFormatting>
  <conditionalFormatting sqref="AK23:AK25">
    <cfRule type="containsText" dxfId="43" priority="355" operator="containsText" text="DONE">
      <formula>NOT(ISERROR(SEARCH("DONE",AK23)))</formula>
    </cfRule>
    <cfRule type="containsText" dxfId="42" priority="356" operator="containsText" text="NEW">
      <formula>NOT(ISERROR(SEARCH("NEW",AK23)))</formula>
    </cfRule>
  </conditionalFormatting>
  <conditionalFormatting sqref="AK16:AK18">
    <cfRule type="containsText" dxfId="41" priority="353" operator="containsText" text="DONE">
      <formula>NOT(ISERROR(SEARCH("DONE",AK16)))</formula>
    </cfRule>
    <cfRule type="containsText" dxfId="40" priority="354" operator="containsText" text="NEW">
      <formula>NOT(ISERROR(SEARCH("NEW",AK16)))</formula>
    </cfRule>
  </conditionalFormatting>
  <conditionalFormatting sqref="B43">
    <cfRule type="cellIs" dxfId="39" priority="245" operator="equal">
      <formula>"System Closed"</formula>
    </cfRule>
  </conditionalFormatting>
  <conditionalFormatting sqref="B52">
    <cfRule type="cellIs" dxfId="38" priority="187" operator="equal">
      <formula>"System Closed"</formula>
    </cfRule>
  </conditionalFormatting>
  <conditionalFormatting sqref="G52:H52 G10:H11 G16:H16 G7:H7 G37:H37 G35:H35 G19:H19 G4:H5 G26:H27 G30:H30 G48:H49 G21:H23 G42:H43 G45:H46 G32:H32">
    <cfRule type="cellIs" dxfId="37" priority="186" operator="equal">
      <formula>0</formula>
    </cfRule>
  </conditionalFormatting>
  <conditionalFormatting sqref="G36:H36">
    <cfRule type="cellIs" dxfId="36" priority="183" operator="equal">
      <formula>0</formula>
    </cfRule>
  </conditionalFormatting>
  <conditionalFormatting sqref="G51:H51">
    <cfRule type="cellIs" dxfId="35" priority="181" operator="equal">
      <formula>0</formula>
    </cfRule>
  </conditionalFormatting>
  <conditionalFormatting sqref="G13:H13">
    <cfRule type="cellIs" dxfId="34" priority="180" operator="equal">
      <formula>0</formula>
    </cfRule>
  </conditionalFormatting>
  <conditionalFormatting sqref="G25:H25">
    <cfRule type="cellIs" dxfId="33" priority="175" operator="equal">
      <formula>0</formula>
    </cfRule>
  </conditionalFormatting>
  <conditionalFormatting sqref="G6:H6">
    <cfRule type="cellIs" dxfId="32" priority="176" operator="equal">
      <formula>0</formula>
    </cfRule>
  </conditionalFormatting>
  <conditionalFormatting sqref="G9:H9">
    <cfRule type="cellIs" dxfId="31" priority="173" operator="equal">
      <formula>0</formula>
    </cfRule>
  </conditionalFormatting>
  <conditionalFormatting sqref="G44:H44">
    <cfRule type="cellIs" dxfId="30" priority="170" operator="equal">
      <formula>0</formula>
    </cfRule>
  </conditionalFormatting>
  <conditionalFormatting sqref="G17:H17">
    <cfRule type="cellIs" dxfId="29" priority="168" operator="equal">
      <formula>0</formula>
    </cfRule>
  </conditionalFormatting>
  <conditionalFormatting sqref="G58:H58">
    <cfRule type="cellIs" dxfId="28" priority="166" operator="equal">
      <formula>0</formula>
    </cfRule>
  </conditionalFormatting>
  <conditionalFormatting sqref="G8:H8">
    <cfRule type="cellIs" dxfId="27" priority="163" operator="equal">
      <formula>0</formula>
    </cfRule>
  </conditionalFormatting>
  <conditionalFormatting sqref="G29:H29">
    <cfRule type="cellIs" dxfId="26" priority="162" operator="equal">
      <formula>0</formula>
    </cfRule>
  </conditionalFormatting>
  <conditionalFormatting sqref="G53:H53">
    <cfRule type="cellIs" dxfId="25" priority="161" operator="equal">
      <formula>0</formula>
    </cfRule>
  </conditionalFormatting>
  <conditionalFormatting sqref="G24:H24">
    <cfRule type="cellIs" dxfId="24" priority="160" operator="equal">
      <formula>0</formula>
    </cfRule>
  </conditionalFormatting>
  <conditionalFormatting sqref="G33:H33">
    <cfRule type="cellIs" dxfId="23" priority="159" operator="equal">
      <formula>0</formula>
    </cfRule>
  </conditionalFormatting>
  <conditionalFormatting sqref="G40:H40">
    <cfRule type="cellIs" dxfId="22" priority="156" operator="equal">
      <formula>0</formula>
    </cfRule>
  </conditionalFormatting>
  <conditionalFormatting sqref="G38:H38">
    <cfRule type="cellIs" dxfId="21" priority="154" operator="equal">
      <formula>0</formula>
    </cfRule>
  </conditionalFormatting>
  <conditionalFormatting sqref="G39:H39">
    <cfRule type="cellIs" dxfId="20" priority="153" operator="equal">
      <formula>0</formula>
    </cfRule>
  </conditionalFormatting>
  <conditionalFormatting sqref="G20:H20">
    <cfRule type="cellIs" dxfId="19" priority="152" operator="equal">
      <formula>0</formula>
    </cfRule>
  </conditionalFormatting>
  <conditionalFormatting sqref="G31:H31">
    <cfRule type="cellIs" dxfId="18" priority="150" operator="equal">
      <formula>0</formula>
    </cfRule>
  </conditionalFormatting>
  <conditionalFormatting sqref="G50:H50">
    <cfRule type="cellIs" dxfId="17" priority="146" operator="equal">
      <formula>0</formula>
    </cfRule>
  </conditionalFormatting>
  <conditionalFormatting sqref="G15:H15">
    <cfRule type="cellIs" dxfId="16" priority="145" operator="equal">
      <formula>0</formula>
    </cfRule>
  </conditionalFormatting>
  <conditionalFormatting sqref="G14:H14">
    <cfRule type="cellIs" dxfId="15" priority="144" operator="equal">
      <formula>0</formula>
    </cfRule>
  </conditionalFormatting>
  <conditionalFormatting sqref="B28">
    <cfRule type="cellIs" dxfId="14" priority="137" operator="equal">
      <formula>"System Closed"</formula>
    </cfRule>
  </conditionalFormatting>
  <conditionalFormatting sqref="G28:H28">
    <cfRule type="cellIs" dxfId="13" priority="136" operator="equal">
      <formula>0</formula>
    </cfRule>
  </conditionalFormatting>
  <conditionalFormatting sqref="G54:H54">
    <cfRule type="cellIs" dxfId="12" priority="115" operator="equal">
      <formula>0</formula>
    </cfRule>
  </conditionalFormatting>
  <conditionalFormatting sqref="G47:H47">
    <cfRule type="cellIs" dxfId="11" priority="113" operator="equal">
      <formula>0</formula>
    </cfRule>
  </conditionalFormatting>
  <conditionalFormatting sqref="B47">
    <cfRule type="cellIs" dxfId="10" priority="114" operator="equal">
      <formula>"System Closed"</formula>
    </cfRule>
  </conditionalFormatting>
  <conditionalFormatting sqref="G41:H41">
    <cfRule type="cellIs" dxfId="9" priority="112" operator="equal">
      <formula>0</formula>
    </cfRule>
  </conditionalFormatting>
  <conditionalFormatting sqref="G18:H18">
    <cfRule type="cellIs" dxfId="8" priority="109" operator="equal">
      <formula>0</formula>
    </cfRule>
  </conditionalFormatting>
  <conditionalFormatting sqref="G56:H56">
    <cfRule type="cellIs" dxfId="7" priority="107" operator="equal">
      <formula>0</formula>
    </cfRule>
  </conditionalFormatting>
  <conditionalFormatting sqref="G55:H55">
    <cfRule type="cellIs" dxfId="6" priority="106" operator="equal">
      <formula>0</formula>
    </cfRule>
  </conditionalFormatting>
  <conditionalFormatting sqref="S57:AK57">
    <cfRule type="containsText" dxfId="5" priority="104" operator="containsText" text="DONE">
      <formula>NOT(ISERROR(SEARCH("DONE",S57)))</formula>
    </cfRule>
    <cfRule type="containsText" dxfId="4" priority="105" operator="containsText" text="NEW">
      <formula>NOT(ISERROR(SEARCH("NEW",S57)))</formula>
    </cfRule>
  </conditionalFormatting>
  <conditionalFormatting sqref="G57:H57">
    <cfRule type="cellIs" dxfId="3" priority="102" operator="equal">
      <formula>0</formula>
    </cfRule>
  </conditionalFormatting>
  <conditionalFormatting sqref="G34:H34">
    <cfRule type="cellIs" dxfId="2" priority="25" operator="equal">
      <formula>0</formula>
    </cfRule>
  </conditionalFormatting>
  <conditionalFormatting sqref="B12">
    <cfRule type="cellIs" dxfId="1" priority="2" operator="equal">
      <formula>"System Closed"</formula>
    </cfRule>
  </conditionalFormatting>
  <conditionalFormatting sqref="G12:H12">
    <cfRule type="cellIs" dxfId="0" priority="1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28"/>
  <sheetViews>
    <sheetView workbookViewId="0">
      <selection activeCell="C5" sqref="C5"/>
    </sheetView>
  </sheetViews>
  <sheetFormatPr defaultRowHeight="14.5" x14ac:dyDescent="0.35"/>
  <cols>
    <col min="3" max="3" width="20.08984375" customWidth="1"/>
    <col min="5" max="5" width="19.90625" customWidth="1"/>
  </cols>
  <sheetData>
    <row r="5" spans="3:7" x14ac:dyDescent="0.35">
      <c r="C5" s="32"/>
      <c r="E5" t="s">
        <v>112</v>
      </c>
    </row>
    <row r="6" spans="3:7" x14ac:dyDescent="0.35">
      <c r="C6" t="s">
        <v>290</v>
      </c>
      <c r="E6" t="s">
        <v>261</v>
      </c>
      <c r="G6" t="s">
        <v>186</v>
      </c>
    </row>
    <row r="7" spans="3:7" x14ac:dyDescent="0.35">
      <c r="C7" t="s">
        <v>272</v>
      </c>
      <c r="E7" t="s">
        <v>282</v>
      </c>
      <c r="G7" t="s">
        <v>186</v>
      </c>
    </row>
    <row r="8" spans="3:7" x14ac:dyDescent="0.35">
      <c r="C8" t="s">
        <v>216</v>
      </c>
      <c r="E8" t="s">
        <v>212</v>
      </c>
      <c r="G8" t="s">
        <v>186</v>
      </c>
    </row>
    <row r="9" spans="3:7" x14ac:dyDescent="0.35">
      <c r="C9" t="s">
        <v>200</v>
      </c>
      <c r="E9" t="s">
        <v>249</v>
      </c>
      <c r="G9" t="s">
        <v>186</v>
      </c>
    </row>
    <row r="10" spans="3:7" x14ac:dyDescent="0.35">
      <c r="C10" t="s">
        <v>237</v>
      </c>
      <c r="E10" t="s">
        <v>238</v>
      </c>
      <c r="G10" t="s">
        <v>186</v>
      </c>
    </row>
    <row r="11" spans="3:7" x14ac:dyDescent="0.35">
      <c r="C11" t="s">
        <v>211</v>
      </c>
      <c r="E11" t="s">
        <v>286</v>
      </c>
      <c r="G11" t="s">
        <v>186</v>
      </c>
    </row>
    <row r="12" spans="3:7" x14ac:dyDescent="0.35">
      <c r="C12" t="s">
        <v>232</v>
      </c>
      <c r="E12" t="s">
        <v>226</v>
      </c>
      <c r="G12" t="s">
        <v>186</v>
      </c>
    </row>
    <row r="13" spans="3:7" x14ac:dyDescent="0.35">
      <c r="C13" t="s">
        <v>242</v>
      </c>
      <c r="G13" t="s">
        <v>186</v>
      </c>
    </row>
    <row r="14" spans="3:7" x14ac:dyDescent="0.35">
      <c r="C14" t="s">
        <v>199</v>
      </c>
      <c r="G14" t="s">
        <v>186</v>
      </c>
    </row>
    <row r="15" spans="3:7" x14ac:dyDescent="0.35">
      <c r="C15" t="s">
        <v>267</v>
      </c>
      <c r="G15" t="s">
        <v>186</v>
      </c>
    </row>
    <row r="16" spans="3:7" x14ac:dyDescent="0.35">
      <c r="C16" t="s">
        <v>245</v>
      </c>
      <c r="G16" t="s">
        <v>186</v>
      </c>
    </row>
    <row r="17" spans="3:7" x14ac:dyDescent="0.35">
      <c r="C17" t="s">
        <v>277</v>
      </c>
      <c r="G17" t="s">
        <v>186</v>
      </c>
    </row>
    <row r="18" spans="3:7" x14ac:dyDescent="0.35">
      <c r="C18" t="s">
        <v>206</v>
      </c>
      <c r="G18" t="s">
        <v>186</v>
      </c>
    </row>
    <row r="19" spans="3:7" x14ac:dyDescent="0.35">
      <c r="C19" t="s">
        <v>207</v>
      </c>
      <c r="G19" t="s">
        <v>186</v>
      </c>
    </row>
    <row r="20" spans="3:7" x14ac:dyDescent="0.35">
      <c r="C20" t="s">
        <v>258</v>
      </c>
      <c r="G20" t="s">
        <v>186</v>
      </c>
    </row>
    <row r="21" spans="3:7" x14ac:dyDescent="0.35">
      <c r="C21" t="s">
        <v>222</v>
      </c>
      <c r="G21" t="s">
        <v>186</v>
      </c>
    </row>
    <row r="22" spans="3:7" x14ac:dyDescent="0.35">
      <c r="C22" t="s">
        <v>223</v>
      </c>
      <c r="G22" t="s">
        <v>186</v>
      </c>
    </row>
    <row r="23" spans="3:7" x14ac:dyDescent="0.35">
      <c r="C23" t="s">
        <v>194</v>
      </c>
      <c r="G23" t="s">
        <v>186</v>
      </c>
    </row>
    <row r="24" spans="3:7" x14ac:dyDescent="0.35">
      <c r="C24" t="s">
        <v>298</v>
      </c>
      <c r="G24" t="s">
        <v>186</v>
      </c>
    </row>
    <row r="25" spans="3:7" x14ac:dyDescent="0.35">
      <c r="G25" t="s">
        <v>186</v>
      </c>
    </row>
    <row r="26" spans="3:7" x14ac:dyDescent="0.35">
      <c r="G26" t="s">
        <v>186</v>
      </c>
    </row>
    <row r="27" spans="3:7" x14ac:dyDescent="0.35">
      <c r="G27" t="s">
        <v>186</v>
      </c>
    </row>
    <row r="28" spans="3:7" x14ac:dyDescent="0.35">
      <c r="G28" t="s">
        <v>186</v>
      </c>
    </row>
  </sheetData>
  <sortState ref="G6:H59">
    <sortCondition ref="G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FY21</vt:lpstr>
      <vt:lpstr>Sheet2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2021-03-31T14:02:08Z</dcterms:created>
  <dcterms:modified xsi:type="dcterms:W3CDTF">2021-03-31T20:35:34Z</dcterms:modified>
</cp:coreProperties>
</file>