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P:\PROCUREMENT ELECTRONIC FILES\SUBCONTRACTS\0 FY 20  subcontracts\20-C0007 Pesh SNS PPU Vacuum Vessels\H. PERF&amp;PAYMENT\H.2 Invoices\"/>
    </mc:Choice>
  </mc:AlternateContent>
  <xr:revisionPtr revIDLastSave="0" documentId="13_ncr:1_{DAD31D56-5503-44C9-9F6A-59C84EAEB1E7}"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A29" i="1" l="1"/>
  <c r="C29" i="1"/>
  <c r="A30" i="1"/>
  <c r="C30" i="1"/>
  <c r="E36" i="3"/>
  <c r="H33" i="3" l="1"/>
  <c r="J33" i="3" s="1"/>
  <c r="L33" i="3" s="1"/>
  <c r="H34" i="3"/>
  <c r="J34" i="3" s="1"/>
  <c r="L34" i="3" s="1"/>
  <c r="P34" i="3" s="1"/>
  <c r="H35" i="3"/>
  <c r="J35" i="3" s="1"/>
  <c r="L35" i="3" s="1"/>
  <c r="P35" i="3" s="1"/>
  <c r="A22" i="1"/>
  <c r="C22" i="1"/>
  <c r="A23" i="1"/>
  <c r="C23" i="1"/>
  <c r="A24" i="1"/>
  <c r="C24" i="1"/>
  <c r="A25" i="1"/>
  <c r="C25" i="1"/>
  <c r="A26" i="1"/>
  <c r="C26" i="1"/>
  <c r="A27" i="1"/>
  <c r="C27" i="1"/>
  <c r="A28" i="1"/>
  <c r="C28" i="1"/>
  <c r="A21" i="1"/>
  <c r="C21" i="1"/>
  <c r="P33" i="3" l="1"/>
  <c r="P31" i="3"/>
  <c r="P32" i="3"/>
  <c r="P26" i="3"/>
  <c r="P25" i="3"/>
  <c r="P23" i="3"/>
  <c r="P24" i="3"/>
  <c r="P17" i="3"/>
  <c r="P18" i="3"/>
  <c r="P16" i="3"/>
  <c r="H25" i="3" l="1"/>
  <c r="J25" i="3" s="1"/>
  <c r="H32" i="3"/>
  <c r="J32" i="3" s="1"/>
  <c r="H31" i="3"/>
  <c r="J31" i="3" s="1"/>
  <c r="H30" i="3"/>
  <c r="J30" i="3" s="1"/>
  <c r="H29" i="3"/>
  <c r="J29" i="3" s="1"/>
  <c r="H28" i="3"/>
  <c r="J28" i="3" s="1"/>
  <c r="H27" i="3"/>
  <c r="J27" i="3" s="1"/>
  <c r="H26" i="3"/>
  <c r="J26" i="3" s="1"/>
  <c r="L25" i="3" l="1"/>
  <c r="L28" i="3"/>
  <c r="P28" i="3" s="1"/>
  <c r="L26" i="3"/>
  <c r="L32" i="3"/>
  <c r="L30" i="3"/>
  <c r="P30" i="3" s="1"/>
  <c r="L27" i="3"/>
  <c r="P27" i="3" s="1"/>
  <c r="L29" i="3"/>
  <c r="P29" i="3" s="1"/>
  <c r="L31" i="3"/>
  <c r="H17" i="3"/>
  <c r="H18" i="3"/>
  <c r="H19" i="3"/>
  <c r="H20" i="3"/>
  <c r="H21" i="3"/>
  <c r="H22" i="3"/>
  <c r="H23" i="3"/>
  <c r="H24" i="3"/>
  <c r="H16" i="3"/>
  <c r="C13" i="1"/>
  <c r="C14" i="1"/>
  <c r="C15" i="1"/>
  <c r="C16" i="1"/>
  <c r="C17" i="1"/>
  <c r="C18" i="1"/>
  <c r="C19" i="1"/>
  <c r="C20" i="1"/>
  <c r="C12" i="1"/>
  <c r="A13" i="1"/>
  <c r="A14" i="1"/>
  <c r="A15" i="1"/>
  <c r="A16" i="1"/>
  <c r="A17" i="1"/>
  <c r="A18" i="1"/>
  <c r="A19" i="1"/>
  <c r="A20" i="1"/>
  <c r="A12" i="1"/>
  <c r="N6" i="3" l="1"/>
  <c r="J23" i="3"/>
  <c r="J22" i="3"/>
  <c r="J21" i="3"/>
  <c r="L21" i="3" l="1"/>
  <c r="P21" i="3" s="1"/>
  <c r="L22" i="3"/>
  <c r="P22" i="3" s="1"/>
  <c r="L23" i="3"/>
  <c r="G15" i="1"/>
  <c r="G14" i="1"/>
  <c r="G17" i="1"/>
  <c r="G16" i="1"/>
  <c r="G13" i="1"/>
  <c r="G12" i="1" l="1"/>
  <c r="G18" i="1"/>
  <c r="G19" i="1"/>
  <c r="G20" i="1"/>
  <c r="G21" i="1"/>
  <c r="C6" i="3"/>
  <c r="C8" i="3"/>
  <c r="J16" i="3"/>
  <c r="J17" i="3"/>
  <c r="J18" i="3"/>
  <c r="J19" i="3"/>
  <c r="J20" i="3"/>
  <c r="J24" i="3"/>
  <c r="L20" i="3" l="1"/>
  <c r="L19" i="3"/>
  <c r="P19" i="3" s="1"/>
  <c r="L16" i="3"/>
  <c r="L18" i="3"/>
  <c r="L24" i="3"/>
  <c r="L17" i="3"/>
  <c r="L36" i="3" l="1"/>
  <c r="P20" i="3"/>
</calcChain>
</file>

<file path=xl/sharedStrings.xml><?xml version="1.0" encoding="utf-8"?>
<sst xmlns="http://schemas.openxmlformats.org/spreadsheetml/2006/main" count="223" uniqueCount="88">
  <si>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</si>
  <si>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</si>
  <si>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</si>
  <si>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</si>
  <si>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</si>
  <si>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</si>
  <si>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</si>
  <si>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</si>
  <si>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</si>
  <si>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</si>
  <si>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</si>
  <si>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</si>
  <si>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</si>
  <si>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</si>
  <si>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</si>
  <si>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</si>
  <si>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</si>
  <si>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</si>
  <si>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</si>
  <si>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</si>
  <si>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</si>
  <si>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</si>
  <si>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</si>
  <si>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</si>
  <si>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</si>
  <si>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</si>
  <si>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</si>
  <si>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</si>
  <si>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</si>
  <si>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</si>
  <si>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</si>
  <si>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</si>
  <si>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</si>
  <si>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</si>
  <si>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</si>
  <si>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</si>
  <si>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</si>
  <si>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</si>
  <si>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</si>
  <si>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</si>
  <si>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</si>
  <si>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</si>
  <si>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</si>
  <si>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</si>
  <si>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</si>
  <si>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</si>
  <si>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</si>
  <si>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</si>
  <si>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</si>
  <si>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</si>
  <si>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</si>
  <si>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Anderson Dahlen, Inc</t>
  </si>
  <si>
    <t>20-C0007</t>
  </si>
  <si>
    <t xml:space="preserve">Peshehonoff </t>
  </si>
  <si>
    <t>No</t>
  </si>
  <si>
    <t>Chris Boxwell</t>
  </si>
  <si>
    <t>Vendor Material Order</t>
  </si>
  <si>
    <t>Vendor Received Material</t>
  </si>
  <si>
    <t>Receipt of 1st vessel</t>
  </si>
  <si>
    <t>Receipt of 2nd vessel</t>
  </si>
  <si>
    <t>Receipt of 3rd vessel</t>
  </si>
  <si>
    <t>Receipt of 4th vessel</t>
  </si>
  <si>
    <t>Receipt of 5th vessel</t>
  </si>
  <si>
    <t>Receipt of 6th vessel</t>
  </si>
  <si>
    <t>Receipt of 7th vessel</t>
  </si>
  <si>
    <t>Invoice #</t>
  </si>
  <si>
    <t>172771-20</t>
  </si>
  <si>
    <t>Invoice Date</t>
  </si>
  <si>
    <t>Milestone</t>
  </si>
  <si>
    <t>Mod 01 Loose Parts (delivered with each shipment but invoiced in totality with first shipment</t>
  </si>
  <si>
    <t>Invoice Approval Date</t>
  </si>
  <si>
    <t>3rd Party Dimensional Inspection at Vendor Facility</t>
  </si>
  <si>
    <t>Mod 003 - VV#8 Key Material Receipt</t>
  </si>
  <si>
    <t>Mod 003 - VV#8 Shipment to JLab</t>
  </si>
  <si>
    <t>3rd Party Dimensional Inspection at Vendor Facility #1</t>
  </si>
  <si>
    <t>4th Party Dimensional Inspection at Vendor Facility #2</t>
  </si>
  <si>
    <t>5th Party Dimensional Inspection at Vendor Facility #3</t>
  </si>
  <si>
    <t>6th Party Dimensional Inspection at Vendor Facility #4</t>
  </si>
  <si>
    <t>7th Party Dimensional Inspection at Vendor Facility #5</t>
  </si>
  <si>
    <t>8th Party Dimensional Inspection at Vendor Facility #6</t>
  </si>
  <si>
    <t>9th Party Dimensional Inspection at Vendor Facility #7</t>
  </si>
  <si>
    <t>Mod 003 - VV#8 Shipment to JLab to include 3rd Party Insp</t>
  </si>
  <si>
    <t>received but no invoice</t>
  </si>
  <si>
    <t>expect receipt before end of month</t>
  </si>
  <si>
    <t>expecting receipt before end of Sept</t>
  </si>
  <si>
    <t>Naeem Huque</t>
  </si>
  <si>
    <t>Invoice just approved - 9/17/2021</t>
  </si>
  <si>
    <t>Invoice just approved 9/16/2021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</si>
</sst>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sz val="10"/>
      <color rgb="FF00B05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tint="-0.14999847407452621"/>
        <bgColor indexed="64"/>
      </patternFill>
    </fill>
    <fill>
      <patternFill patternType="solid">
        <fgColor theme="9" tint="0.7999816888943144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8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0" xfId="0" applyFont="1"/>
    <xf numFmtId="0" fontId="0" fillId="0" borderId="0" xfId="0" applyBorder="1" applyAlignment="1">
      <alignment horizontal="center" vertical="top"/>
    </xf>
    <xf numFmtId="0" fontId="5"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horizontal="center"/>
    </xf>
    <xf numFmtId="0" fontId="0" fillId="0" borderId="0" xfId="0" applyAlignment="1">
      <alignment horizontal="center"/>
    </xf>
    <xf numFmtId="0" fontId="0" fillId="0" borderId="0" xfId="0" applyBorder="1" applyAlignment="1">
      <alignment horizontal="center" wrapText="1"/>
    </xf>
    <xf numFmtId="0" fontId="0" fillId="0" borderId="0" xfId="0" applyBorder="1" applyAlignment="1" applyProtection="1">
      <alignment wrapText="1"/>
      <protection locked="0"/>
    </xf>
    <xf numFmtId="0" fontId="0" fillId="6" borderId="0" xfId="0" applyFill="1"/>
    <xf numFmtId="0" fontId="5" fillId="0" borderId="4" xfId="0" applyFont="1" applyBorder="1" applyAlignment="1">
      <alignment horizontal="center" wrapText="1"/>
    </xf>
    <xf numFmtId="0" fontId="0" fillId="0" borderId="4" xfId="0" applyBorder="1" applyAlignment="1">
      <alignment horizontal="center" wrapText="1"/>
    </xf>
    <xf numFmtId="0" fontId="4" fillId="0" borderId="4" xfId="0" applyFont="1" applyBorder="1" applyAlignment="1">
      <alignment horizontal="center" wrapText="1"/>
    </xf>
    <xf numFmtId="0" fontId="5" fillId="0" borderId="4" xfId="0" applyFont="1" applyBorder="1" applyAlignment="1">
      <alignment horizontal="center"/>
    </xf>
    <xf numFmtId="0" fontId="5" fillId="0" borderId="4" xfId="0" applyFont="1" applyBorder="1" applyAlignment="1">
      <alignment horizontal="left" wrapText="1"/>
    </xf>
    <xf numFmtId="0" fontId="0" fillId="2" borderId="4" xfId="0" applyFill="1" applyBorder="1" applyAlignment="1">
      <alignment horizontal="center" wrapText="1"/>
    </xf>
    <xf numFmtId="0" fontId="5" fillId="0" borderId="4" xfId="0" applyFont="1" applyBorder="1" applyAlignment="1">
      <alignment horizontal="right" wrapText="1"/>
    </xf>
    <xf numFmtId="0" fontId="0" fillId="6" borderId="4" xfId="0" applyFill="1" applyBorder="1" applyAlignment="1">
      <alignment horizontal="center" wrapText="1"/>
    </xf>
    <xf numFmtId="0" fontId="0" fillId="6" borderId="4" xfId="0" applyFill="1" applyBorder="1" applyAlignment="1">
      <alignment horizontal="left" wrapText="1"/>
    </xf>
    <xf numFmtId="0" fontId="0" fillId="6" borderId="4" xfId="0" applyFill="1" applyBorder="1" applyProtection="1">
      <protection locked="0"/>
    </xf>
    <xf numFmtId="0" fontId="0" fillId="6" borderId="4" xfId="0" applyFill="1" applyBorder="1"/>
    <xf numFmtId="10" fontId="0" fillId="6" borderId="4" xfId="1" applyNumberFormat="1" applyFont="1" applyFill="1" applyBorder="1" applyProtection="1">
      <protection locked="0"/>
    </xf>
    <xf numFmtId="0" fontId="4" fillId="6" borderId="4" xfId="0" applyFont="1" applyFill="1" applyBorder="1" applyProtection="1">
      <protection locked="0"/>
    </xf>
    <xf numFmtId="4" fontId="0" fillId="6" borderId="4" xfId="0" applyNumberFormat="1" applyFill="1" applyBorder="1" applyProtection="1">
      <protection locked="0"/>
    </xf>
    <xf numFmtId="0" fontId="5" fillId="6" borderId="4" xfId="0" applyFont="1" applyFill="1" applyBorder="1" applyAlignment="1">
      <alignment horizontal="center"/>
    </xf>
    <xf numFmtId="4" fontId="5" fillId="6" borderId="4" xfId="0" applyNumberFormat="1" applyFont="1" applyFill="1" applyBorder="1" applyAlignment="1">
      <alignment horizontal="center"/>
    </xf>
    <xf numFmtId="4" fontId="0" fillId="6" borderId="4" xfId="0" applyNumberFormat="1" applyFill="1" applyBorder="1"/>
    <xf numFmtId="4" fontId="5" fillId="6" borderId="4" xfId="0" applyNumberFormat="1" applyFont="1" applyFill="1" applyBorder="1" applyAlignment="1">
      <alignment horizontal="center" wrapText="1"/>
    </xf>
    <xf numFmtId="0" fontId="0" fillId="6" borderId="4" xfId="0" applyFill="1" applyBorder="1" applyAlignment="1">
      <alignment horizontal="center"/>
    </xf>
    <xf numFmtId="14" fontId="0" fillId="6" borderId="4" xfId="0" applyNumberFormat="1" applyFill="1" applyBorder="1" applyAlignment="1">
      <alignment horizontal="center"/>
    </xf>
    <xf numFmtId="4" fontId="0" fillId="6" borderId="4" xfId="0" applyNumberFormat="1" applyFill="1" applyBorder="1" applyAlignment="1">
      <alignment horizontal="center"/>
    </xf>
    <xf numFmtId="0" fontId="0" fillId="0" borderId="4" xfId="0" applyBorder="1" applyProtection="1">
      <protection locked="0"/>
    </xf>
    <xf numFmtId="0" fontId="0" fillId="0" borderId="4" xfId="0" applyBorder="1"/>
    <xf numFmtId="10" fontId="0" fillId="0" borderId="4" xfId="1" applyNumberFormat="1" applyFont="1" applyBorder="1" applyProtection="1">
      <protection locked="0"/>
    </xf>
    <xf numFmtId="0" fontId="4" fillId="0" borderId="4" xfId="0" applyFont="1" applyBorder="1" applyProtection="1">
      <protection locked="0"/>
    </xf>
    <xf numFmtId="4" fontId="0" fillId="0" borderId="4" xfId="0" applyNumberFormat="1" applyBorder="1" applyProtection="1">
      <protection locked="0"/>
    </xf>
    <xf numFmtId="4" fontId="0" fillId="3" borderId="4" xfId="0" applyNumberFormat="1" applyFill="1" applyBorder="1" applyProtection="1">
      <protection locked="0"/>
    </xf>
    <xf numFmtId="4" fontId="0" fillId="2" borderId="4" xfId="0" applyNumberFormat="1" applyFill="1" applyBorder="1" applyAlignment="1">
      <alignment horizontal="center"/>
    </xf>
    <xf numFmtId="4" fontId="0" fillId="0" borderId="4" xfId="0" applyNumberFormat="1" applyBorder="1"/>
    <xf numFmtId="4" fontId="5" fillId="0" borderId="4" xfId="0" applyNumberFormat="1" applyFont="1" applyBorder="1" applyAlignment="1">
      <alignment horizontal="center" wrapText="1"/>
    </xf>
    <xf numFmtId="4" fontId="0" fillId="4" borderId="4" xfId="0" applyNumberFormat="1" applyFill="1" applyBorder="1"/>
    <xf numFmtId="0" fontId="0" fillId="0" borderId="4" xfId="0" applyBorder="1" applyAlignment="1">
      <alignment horizontal="center"/>
    </xf>
    <xf numFmtId="0" fontId="0" fillId="0" borderId="4" xfId="0" applyBorder="1" applyAlignment="1" applyProtection="1">
      <alignment wrapText="1"/>
      <protection locked="0"/>
    </xf>
    <xf numFmtId="0" fontId="0" fillId="6" borderId="4" xfId="0" applyFill="1" applyBorder="1" applyAlignment="1" applyProtection="1">
      <alignment wrapText="1"/>
      <protection locked="0"/>
    </xf>
    <xf numFmtId="0" fontId="0" fillId="0" borderId="5" xfId="0" applyBorder="1" applyAlignment="1">
      <alignment horizontal="center" wrapText="1"/>
    </xf>
    <xf numFmtId="0" fontId="0" fillId="6" borderId="5" xfId="0" applyFill="1" applyBorder="1" applyAlignment="1" applyProtection="1">
      <alignment wrapText="1"/>
      <protection locked="0"/>
    </xf>
    <xf numFmtId="0" fontId="0" fillId="0" borderId="5" xfId="0" applyBorder="1" applyAlignment="1" applyProtection="1">
      <alignment wrapText="1"/>
      <protection locked="0"/>
    </xf>
    <xf numFmtId="0" fontId="0" fillId="0" borderId="5" xfId="0" applyBorder="1"/>
    <xf numFmtId="0" fontId="0" fillId="6" borderId="0" xfId="0" applyFill="1" applyBorder="1" applyAlignment="1" applyProtection="1">
      <alignment wrapText="1"/>
      <protection locked="0"/>
    </xf>
    <xf numFmtId="0" fontId="4" fillId="0" borderId="0" xfId="1" applyNumberFormat="1" applyFont="1" applyBorder="1" applyAlignment="1" applyProtection="1">
      <alignment horizontal="center"/>
    </xf>
    <xf numFmtId="0" fontId="0" fillId="7" borderId="4" xfId="0" applyFill="1" applyBorder="1" applyProtection="1">
      <protection locked="0"/>
    </xf>
    <xf numFmtId="0" fontId="0" fillId="7" borderId="4" xfId="0" applyFill="1" applyBorder="1"/>
    <xf numFmtId="10" fontId="0" fillId="7" borderId="4" xfId="1" applyNumberFormat="1" applyFont="1" applyFill="1" applyBorder="1" applyProtection="1">
      <protection locked="0"/>
    </xf>
    <xf numFmtId="0" fontId="4" fillId="7" borderId="4" xfId="0" applyFont="1" applyFill="1" applyBorder="1" applyProtection="1">
      <protection locked="0"/>
    </xf>
    <xf numFmtId="4" fontId="0" fillId="7" borderId="4" xfId="0" applyNumberFormat="1" applyFill="1" applyBorder="1" applyProtection="1">
      <protection locked="0"/>
    </xf>
    <xf numFmtId="0" fontId="5" fillId="7" borderId="4" xfId="0" applyFont="1" applyFill="1" applyBorder="1" applyAlignment="1">
      <alignment horizontal="center"/>
    </xf>
    <xf numFmtId="4" fontId="0" fillId="7" borderId="4" xfId="0" applyNumberFormat="1" applyFill="1" applyBorder="1" applyAlignment="1">
      <alignment horizontal="center"/>
    </xf>
    <xf numFmtId="4" fontId="0" fillId="7" borderId="4" xfId="0" applyNumberFormat="1" applyFill="1" applyBorder="1"/>
    <xf numFmtId="4" fontId="5" fillId="7" borderId="4" xfId="0" applyNumberFormat="1" applyFont="1" applyFill="1" applyBorder="1" applyAlignment="1">
      <alignment horizontal="center" wrapText="1"/>
    </xf>
    <xf numFmtId="0" fontId="0" fillId="7" borderId="4" xfId="0" applyFill="1" applyBorder="1" applyAlignment="1">
      <alignment horizontal="center"/>
    </xf>
    <xf numFmtId="0" fontId="0" fillId="7" borderId="4" xfId="0" applyFill="1" applyBorder="1" applyAlignment="1" applyProtection="1">
      <alignment wrapText="1"/>
      <protection locked="0"/>
    </xf>
    <xf numFmtId="0" fontId="0" fillId="0" borderId="0" xfId="0" applyBorder="1" applyAlignment="1"/>
    <xf numFmtId="0" fontId="0" fillId="0" borderId="0" xfId="0" applyBorder="1" applyAlignment="1">
      <alignment horizontal="center"/>
    </xf>
    <xf numFmtId="0" fontId="0" fillId="6" borderId="0" xfId="0" applyFill="1" applyBorder="1" applyAlignment="1" applyProtection="1">
      <protection locked="0"/>
    </xf>
    <xf numFmtId="0" fontId="0" fillId="0" borderId="0" xfId="0" applyBorder="1" applyAlignment="1" applyProtection="1">
      <protection locked="0"/>
    </xf>
    <xf numFmtId="0" fontId="12" fillId="0" borderId="1" xfId="0" applyFont="1" applyBorder="1" applyAlignment="1" applyProtection="1">
      <alignment horizontal="center"/>
      <protection locked="0"/>
    </xf>
    <xf numFmtId="0" fontId="12" fillId="0" borderId="0" xfId="0" applyFont="1" applyProtection="1"/>
    <xf numFmtId="10" fontId="12" fillId="0" borderId="1" xfId="1" applyNumberFormat="1" applyFont="1" applyBorder="1" applyProtection="1">
      <protection locked="0"/>
    </xf>
    <xf numFmtId="165" fontId="12" fillId="0" borderId="1" xfId="1" applyNumberFormat="1" applyFont="1" applyBorder="1" applyProtection="1">
      <protection locked="0"/>
    </xf>
    <xf numFmtId="10" fontId="12" fillId="0" borderId="0" xfId="0" applyNumberFormat="1" applyFont="1" applyBorder="1" applyProtection="1"/>
    <xf numFmtId="0" fontId="12" fillId="0" borderId="2" xfId="1" applyNumberFormat="1" applyFont="1" applyBorder="1" applyAlignment="1" applyProtection="1">
      <alignment horizontal="center"/>
    </xf>
    <xf numFmtId="0" fontId="12" fillId="0" borderId="0" xfId="1" applyNumberFormat="1" applyFont="1" applyBorder="1" applyAlignment="1" applyProtection="1">
      <alignment horizontal="center"/>
    </xf>
    <xf numFmtId="0" fontId="0" fillId="0" borderId="2" xfId="0" applyBorder="1" applyAlignment="1" applyProtection="1">
      <alignment wrapText="1"/>
      <protection locked="0"/>
    </xf>
    <xf numFmtId="0" fontId="0" fillId="0" borderId="6"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5" xfId="0" applyBorder="1" applyAlignment="1" applyProtection="1">
      <alignment horizontal="left" wrapText="1"/>
      <protection locked="0"/>
    </xf>
    <xf numFmtId="0" fontId="12" fillId="0" borderId="2" xfId="0" applyFont="1"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15" fillId="0" borderId="1" xfId="0" applyFont="1" applyFill="1" applyBorder="1" applyAlignment="1" applyProtection="1">
      <alignment horizontal="center"/>
      <protection locked="0"/>
    </xf>
    <xf numFmtId="0" fontId="15" fillId="0" borderId="0" xfId="0" applyFont="1" applyFill="1" applyProtection="1"/>
    <xf numFmtId="10" fontId="15" fillId="0" borderId="1" xfId="1" applyNumberFormat="1" applyFont="1" applyFill="1" applyBorder="1" applyProtection="1">
      <protection locked="0"/>
    </xf>
    <xf numFmtId="0" fontId="15" fillId="0" borderId="0" xfId="0" applyFont="1" applyFill="1" applyBorder="1" applyAlignment="1" applyProtection="1">
      <alignment horizontal="center" wrapText="1"/>
    </xf>
    <xf numFmtId="165" fontId="15" fillId="0" borderId="1" xfId="1" applyNumberFormat="1" applyFont="1" applyFill="1" applyBorder="1" applyProtection="1">
      <protection locked="0"/>
    </xf>
    <xf numFmtId="10" fontId="15" fillId="0" borderId="0" xfId="0" applyNumberFormat="1" applyFont="1" applyFill="1" applyBorder="1" applyProtection="1"/>
    <xf numFmtId="0" fontId="15" fillId="0" borderId="2" xfId="1" applyNumberFormat="1" applyFont="1" applyFill="1" applyBorder="1" applyAlignment="1" applyProtection="1">
      <alignment horizontal="center"/>
    </xf>
    <xf numFmtId="0" fontId="15" fillId="0" borderId="2" xfId="0" applyFont="1" applyFill="1" applyBorder="1" applyAlignment="1" applyProtection="1">
      <alignment wrapText="1"/>
      <protection locked="0"/>
    </xf>
    <xf numFmtId="0" fontId="15" fillId="0" borderId="1" xfId="0" applyFont="1" applyBorder="1" applyAlignment="1" applyProtection="1">
      <alignment horizontal="center"/>
      <protection locked="0"/>
    </xf>
    <xf numFmtId="0" fontId="15" fillId="0" borderId="0" xfId="0" applyFont="1" applyProtection="1"/>
    <xf numFmtId="10" fontId="15" fillId="0" borderId="1" xfId="1" applyNumberFormat="1" applyFont="1" applyBorder="1" applyProtection="1">
      <protection locked="0"/>
    </xf>
    <xf numFmtId="0" fontId="15" fillId="0" borderId="0" xfId="0" applyFont="1" applyBorder="1" applyAlignment="1" applyProtection="1">
      <alignment horizontal="center" wrapText="1"/>
    </xf>
    <xf numFmtId="165" fontId="15" fillId="0" borderId="1" xfId="1" applyNumberFormat="1" applyFont="1" applyBorder="1" applyProtection="1">
      <protection locked="0"/>
    </xf>
    <xf numFmtId="10" fontId="15" fillId="0" borderId="0" xfId="0" applyNumberFormat="1" applyFont="1" applyBorder="1" applyProtection="1"/>
    <xf numFmtId="0" fontId="15" fillId="0" borderId="0" xfId="1" applyNumberFormat="1" applyFont="1" applyBorder="1" applyAlignment="1" applyProtection="1">
      <alignment horizontal="center"/>
    </xf>
    <xf numFmtId="0" fontId="15" fillId="0" borderId="2" xfId="0" applyFont="1" applyBorder="1" applyAlignment="1" applyProtection="1">
      <alignment wrapText="1"/>
      <protection locked="0"/>
    </xf>
    <xf numFmtId="0" fontId="15" fillId="0" borderId="6" xfId="0" applyFont="1" applyBorder="1" applyAlignment="1" applyProtection="1">
      <alignment horizontal="left" wrapText="1"/>
      <protection locked="0"/>
    </xf>
    <xf numFmtId="0" fontId="15" fillId="0" borderId="2" xfId="0" applyFont="1" applyBorder="1" applyAlignment="1" applyProtection="1">
      <alignment horizontal="left" wrapText="1"/>
      <protection locked="0"/>
    </xf>
    <xf numFmtId="0" fontId="15" fillId="0" borderId="5" xfId="0" applyFont="1" applyBorder="1" applyAlignment="1" applyProtection="1">
      <alignment horizontal="left" wrapText="1"/>
      <protection locked="0"/>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2"/>
  <sheetViews>
    <sheetView tabSelected="1" topLeftCell="A4" zoomScale="98" zoomScaleNormal="98" workbookViewId="0">
      <selection activeCell="N33" sqref="N33"/>
    </sheetView>
  </sheetViews>
  <sheetFormatPr defaultColWidth="8.88671875" defaultRowHeight="13.2" x14ac:dyDescent="0.25"/>
  <cols>
    <col min="1" max="1" width="8.77734375" style="17" customWidth="1"/>
    <col min="2" max="2" width="4.21875" style="17" customWidth="1"/>
    <col min="3" max="3" width="9.88671875" style="17" customWidth="1"/>
    <col min="4" max="4" width="4.33203125" style="17" customWidth="1"/>
    <col min="5" max="5" width="10.33203125" style="17" customWidth="1"/>
    <col min="6" max="6" width="3.33203125" style="17" customWidth="1"/>
    <col min="7" max="7" width="8.33203125" style="22" customWidth="1"/>
    <col min="8" max="8" width="3.77734375" style="17" customWidth="1"/>
    <col min="9" max="9" width="9.109375" style="17" customWidth="1"/>
    <col min="10" max="10" width="10.33203125" style="17" customWidth="1"/>
    <col min="11" max="11" width="3.77734375" style="17" customWidth="1"/>
    <col min="12" max="12" width="28" style="17" customWidth="1"/>
    <col min="13" max="14" width="9.21875" style="17" bestFit="1" customWidth="1"/>
    <col min="15" max="16384" width="8.88671875" style="17"/>
  </cols>
  <sheetData>
    <row r="1" spans="1:21" ht="15.6" x14ac:dyDescent="0.3">
      <c r="A1" s="148" t="s">
        <v>9</v>
      </c>
      <c r="B1" s="148"/>
      <c r="C1" s="148"/>
      <c r="D1" s="148"/>
      <c r="E1" s="148"/>
      <c r="F1" s="148"/>
      <c r="G1" s="148"/>
      <c r="H1" s="148"/>
      <c r="I1" s="148"/>
      <c r="J1" s="148"/>
      <c r="K1" s="148"/>
      <c r="L1" s="148"/>
      <c r="M1" s="148"/>
      <c r="N1" s="148"/>
    </row>
    <row r="2" spans="1:21" ht="15.6" x14ac:dyDescent="0.3">
      <c r="A2" s="148" t="s">
        <v>41</v>
      </c>
      <c r="B2" s="148"/>
      <c r="C2" s="148"/>
      <c r="D2" s="148"/>
      <c r="E2" s="148"/>
      <c r="F2" s="148"/>
      <c r="G2" s="148"/>
      <c r="H2" s="148"/>
      <c r="I2" s="148"/>
      <c r="J2" s="148"/>
      <c r="K2" s="148"/>
      <c r="L2" s="148"/>
      <c r="M2" s="148"/>
      <c r="N2" s="148"/>
    </row>
    <row r="3" spans="1:21" ht="15.6" x14ac:dyDescent="0.3">
      <c r="A3" s="148" t="s">
        <v>23</v>
      </c>
      <c r="B3" s="148"/>
      <c r="C3" s="148"/>
      <c r="D3" s="148"/>
      <c r="E3" s="148"/>
      <c r="F3" s="148"/>
      <c r="G3" s="148"/>
      <c r="H3" s="148"/>
      <c r="I3" s="148"/>
      <c r="J3" s="148"/>
      <c r="K3" s="148"/>
      <c r="L3" s="148"/>
      <c r="M3" s="148"/>
      <c r="N3" s="148"/>
    </row>
    <row r="4" spans="1:21" ht="27.75" customHeight="1" x14ac:dyDescent="0.3">
      <c r="A4" s="148"/>
      <c r="B4" s="148"/>
      <c r="C4" s="148"/>
      <c r="D4" s="148"/>
      <c r="E4" s="148"/>
      <c r="F4" s="148"/>
      <c r="G4" s="148"/>
      <c r="H4" s="148"/>
      <c r="I4" s="148"/>
      <c r="J4" s="148"/>
      <c r="K4" s="148"/>
      <c r="L4" s="148"/>
    </row>
    <row r="5" spans="1:21" ht="23.25" customHeight="1" x14ac:dyDescent="0.25">
      <c r="A5" s="16" t="s">
        <v>5</v>
      </c>
      <c r="B5" s="18"/>
      <c r="C5" s="30" t="s">
        <v>51</v>
      </c>
      <c r="D5" s="30"/>
      <c r="E5" s="30"/>
      <c r="F5" s="30"/>
      <c r="G5" s="52"/>
      <c r="H5" s="30"/>
      <c r="I5" s="30"/>
      <c r="J5" s="8"/>
      <c r="K5" s="18"/>
      <c r="L5" s="19"/>
      <c r="M5" s="20" t="s">
        <v>33</v>
      </c>
      <c r="N5" s="62" t="s">
        <v>54</v>
      </c>
    </row>
    <row r="6" spans="1:21" ht="24.75" customHeight="1" x14ac:dyDescent="0.25">
      <c r="I6" s="18"/>
      <c r="J6" s="18"/>
    </row>
    <row r="7" spans="1:21" x14ac:dyDescent="0.25">
      <c r="A7" s="17" t="s">
        <v>7</v>
      </c>
      <c r="B7" s="18"/>
      <c r="C7" s="30" t="s">
        <v>52</v>
      </c>
      <c r="D7" s="30"/>
      <c r="E7" s="30"/>
      <c r="F7" s="30"/>
      <c r="G7" s="52"/>
      <c r="H7" s="30"/>
      <c r="I7" s="49" t="s">
        <v>1</v>
      </c>
      <c r="J7" s="60" t="s">
        <v>53</v>
      </c>
      <c r="K7" s="50"/>
      <c r="L7" s="21" t="s">
        <v>4</v>
      </c>
      <c r="M7" s="57">
        <v>44469</v>
      </c>
      <c r="N7" s="31"/>
    </row>
    <row r="8" spans="1:21" x14ac:dyDescent="0.25">
      <c r="B8" s="18"/>
      <c r="C8" s="65"/>
      <c r="D8" s="65"/>
      <c r="E8" s="65"/>
      <c r="F8" s="65"/>
      <c r="G8" s="66"/>
      <c r="H8" s="65"/>
      <c r="I8" s="49"/>
      <c r="J8" s="37"/>
      <c r="K8" s="18"/>
      <c r="L8" s="21"/>
      <c r="M8" s="67"/>
      <c r="N8" s="68"/>
    </row>
    <row r="9" spans="1:21" x14ac:dyDescent="0.25">
      <c r="B9" s="18"/>
      <c r="C9" s="65"/>
      <c r="D9" s="65"/>
      <c r="E9" s="65"/>
      <c r="F9" s="65"/>
      <c r="G9" s="66"/>
      <c r="H9" s="65"/>
      <c r="I9" s="49"/>
      <c r="J9" s="37"/>
      <c r="K9" s="18"/>
      <c r="L9" s="21"/>
      <c r="M9" s="67"/>
      <c r="N9" s="68"/>
    </row>
    <row r="10" spans="1:21" ht="13.8" thickBot="1" x14ac:dyDescent="0.3">
      <c r="C10" s="146" t="s">
        <v>40</v>
      </c>
      <c r="D10" s="147"/>
      <c r="E10" s="147"/>
      <c r="F10" s="147"/>
      <c r="G10" s="147"/>
      <c r="M10" s="22" t="s">
        <v>26</v>
      </c>
    </row>
    <row r="11" spans="1:21" s="24" customFormat="1" ht="34.5" customHeight="1" x14ac:dyDescent="0.25">
      <c r="A11" s="23" t="s">
        <v>6</v>
      </c>
      <c r="C11" s="47" t="s">
        <v>10</v>
      </c>
      <c r="D11" s="63" t="s">
        <v>21</v>
      </c>
      <c r="E11" s="64" t="s">
        <v>39</v>
      </c>
      <c r="F11" s="63" t="s">
        <v>21</v>
      </c>
      <c r="G11" s="51" t="s">
        <v>2</v>
      </c>
      <c r="I11" s="46" t="s">
        <v>38</v>
      </c>
      <c r="J11" s="25"/>
      <c r="K11" s="26"/>
      <c r="L11" s="26"/>
      <c r="M11" s="26"/>
      <c r="N11" s="26"/>
    </row>
    <row r="12" spans="1:21" ht="13.2" customHeight="1" x14ac:dyDescent="0.25">
      <c r="A12" s="9">
        <f>' Accting USE Data Entry Form'!A16</f>
        <v>1</v>
      </c>
      <c r="C12" s="36">
        <f>' Accting USE Data Entry Form'!C16</f>
        <v>1</v>
      </c>
      <c r="D12" s="63"/>
      <c r="E12" s="69"/>
      <c r="F12" s="58"/>
      <c r="G12" s="56" t="str">
        <f t="shared" ref="G12:G21" si="0">IF($N$5="yes","X"," ")</f>
        <v xml:space="preserve"> </v>
      </c>
      <c r="I12" s="139"/>
      <c r="J12" s="139"/>
      <c r="K12" s="139"/>
      <c r="L12" s="139"/>
      <c r="M12" s="139"/>
      <c r="N12" s="139"/>
      <c r="P12" s="139" t="s">
        <v>56</v>
      </c>
      <c r="Q12" s="139"/>
      <c r="R12" s="139"/>
      <c r="S12" s="139"/>
      <c r="T12" s="139"/>
      <c r="U12" s="139"/>
    </row>
    <row r="13" spans="1:21" ht="13.2" customHeight="1" x14ac:dyDescent="0.25">
      <c r="A13" s="9">
        <f>' Accting USE Data Entry Form'!A17</f>
        <v>2</v>
      </c>
      <c r="C13" s="36">
        <f>' Accting USE Data Entry Form'!C17</f>
        <v>1</v>
      </c>
      <c r="D13" s="63"/>
      <c r="E13" s="69"/>
      <c r="F13" s="59"/>
      <c r="G13" s="56" t="str">
        <f t="shared" si="0"/>
        <v xml:space="preserve"> </v>
      </c>
      <c r="I13" s="139"/>
      <c r="J13" s="139"/>
      <c r="K13" s="139"/>
      <c r="L13" s="139"/>
      <c r="M13" s="139"/>
      <c r="N13" s="139"/>
      <c r="P13" s="139" t="s">
        <v>57</v>
      </c>
      <c r="Q13" s="139"/>
      <c r="R13" s="139"/>
      <c r="S13" s="139"/>
      <c r="T13" s="139"/>
      <c r="U13" s="139"/>
    </row>
    <row r="14" spans="1:21" ht="13.2" customHeight="1" x14ac:dyDescent="0.25">
      <c r="A14" s="9">
        <f>' Accting USE Data Entry Form'!A18</f>
        <v>3</v>
      </c>
      <c r="C14" s="36">
        <f>' Accting USE Data Entry Form'!C18</f>
        <v>1</v>
      </c>
      <c r="D14" s="63"/>
      <c r="E14" s="69"/>
      <c r="F14" s="59"/>
      <c r="G14" s="56" t="str">
        <f t="shared" si="0"/>
        <v xml:space="preserve"> </v>
      </c>
      <c r="I14" s="139"/>
      <c r="J14" s="139"/>
      <c r="K14" s="139"/>
      <c r="L14" s="139"/>
      <c r="M14" s="139"/>
      <c r="N14" s="139"/>
      <c r="P14" s="139" t="s">
        <v>58</v>
      </c>
      <c r="Q14" s="139"/>
      <c r="R14" s="139"/>
      <c r="S14" s="139"/>
      <c r="T14" s="139"/>
      <c r="U14" s="139"/>
    </row>
    <row r="15" spans="1:21" ht="13.2" customHeight="1" x14ac:dyDescent="0.25">
      <c r="A15" s="9">
        <f>' Accting USE Data Entry Form'!A19</f>
        <v>4</v>
      </c>
      <c r="C15" s="36">
        <f>' Accting USE Data Entry Form'!C19</f>
        <v>1</v>
      </c>
      <c r="D15" s="63"/>
      <c r="E15" s="69"/>
      <c r="F15" s="59"/>
      <c r="G15" s="56" t="str">
        <f t="shared" si="0"/>
        <v xml:space="preserve"> </v>
      </c>
      <c r="I15" s="139"/>
      <c r="J15" s="139"/>
      <c r="K15" s="139"/>
      <c r="L15" s="139"/>
      <c r="M15" s="139"/>
      <c r="N15" s="139"/>
      <c r="P15" s="139" t="s">
        <v>59</v>
      </c>
      <c r="Q15" s="139"/>
      <c r="R15" s="139"/>
      <c r="S15" s="139"/>
      <c r="T15" s="139"/>
      <c r="U15" s="139"/>
    </row>
    <row r="16" spans="1:21" ht="13.2" customHeight="1" x14ac:dyDescent="0.25">
      <c r="A16" s="9">
        <f>' Accting USE Data Entry Form'!A20</f>
        <v>5</v>
      </c>
      <c r="C16" s="36">
        <f>' Accting USE Data Entry Form'!C20</f>
        <v>1</v>
      </c>
      <c r="D16" s="63"/>
      <c r="E16" s="69"/>
      <c r="F16" s="59"/>
      <c r="G16" s="56" t="str">
        <f t="shared" si="0"/>
        <v xml:space="preserve"> </v>
      </c>
      <c r="I16" s="139"/>
      <c r="J16" s="139"/>
      <c r="K16" s="139"/>
      <c r="L16" s="139"/>
      <c r="M16" s="139"/>
      <c r="N16" s="139"/>
      <c r="P16" s="139" t="s">
        <v>60</v>
      </c>
      <c r="Q16" s="139"/>
      <c r="R16" s="139"/>
      <c r="S16" s="139"/>
      <c r="T16" s="139"/>
      <c r="U16" s="139"/>
    </row>
    <row r="17" spans="1:21" ht="13.2" customHeight="1" x14ac:dyDescent="0.25">
      <c r="A17" s="161">
        <f>' Accting USE Data Entry Form'!A21</f>
        <v>6</v>
      </c>
      <c r="B17" s="162"/>
      <c r="C17" s="163">
        <f>' Accting USE Data Entry Form'!C21</f>
        <v>1</v>
      </c>
      <c r="D17" s="164"/>
      <c r="E17" s="165"/>
      <c r="F17" s="166"/>
      <c r="G17" s="167" t="str">
        <f t="shared" si="0"/>
        <v xml:space="preserve"> </v>
      </c>
      <c r="H17" s="162"/>
      <c r="I17" s="168" t="s">
        <v>86</v>
      </c>
      <c r="J17" s="168"/>
      <c r="K17" s="168"/>
      <c r="L17" s="168"/>
      <c r="M17" s="168"/>
      <c r="N17" s="168"/>
      <c r="O17" s="162"/>
      <c r="P17" s="168" t="s">
        <v>61</v>
      </c>
      <c r="Q17" s="168"/>
      <c r="R17" s="168"/>
      <c r="S17" s="168"/>
      <c r="T17" s="168"/>
      <c r="U17" s="168"/>
    </row>
    <row r="18" spans="1:21" ht="13.2" customHeight="1" x14ac:dyDescent="0.25">
      <c r="A18" s="132">
        <f>' Accting USE Data Entry Form'!A22</f>
        <v>7</v>
      </c>
      <c r="B18" s="133"/>
      <c r="C18" s="134">
        <f>' Accting USE Data Entry Form'!C22</f>
        <v>1</v>
      </c>
      <c r="D18" s="63"/>
      <c r="E18" s="135"/>
      <c r="F18" s="136"/>
      <c r="G18" s="137" t="str">
        <f t="shared" si="0"/>
        <v xml:space="preserve"> </v>
      </c>
      <c r="H18" s="133"/>
      <c r="I18" s="143" t="s">
        <v>84</v>
      </c>
      <c r="J18" s="143"/>
      <c r="K18" s="143"/>
      <c r="L18" s="143"/>
      <c r="M18" s="143"/>
      <c r="N18" s="143"/>
      <c r="O18" s="133"/>
      <c r="P18" s="143" t="s">
        <v>62</v>
      </c>
      <c r="Q18" s="143"/>
      <c r="R18" s="143"/>
      <c r="S18" s="143"/>
      <c r="T18" s="143"/>
      <c r="U18" s="143"/>
    </row>
    <row r="19" spans="1:21" ht="13.2" customHeight="1" x14ac:dyDescent="0.25">
      <c r="A19" s="9">
        <f>' Accting USE Data Entry Form'!A23</f>
        <v>8</v>
      </c>
      <c r="C19" s="36">
        <f>' Accting USE Data Entry Form'!C23</f>
        <v>0</v>
      </c>
      <c r="D19" s="63"/>
      <c r="E19" s="69"/>
      <c r="F19" s="59"/>
      <c r="G19" s="56" t="str">
        <f t="shared" si="0"/>
        <v xml:space="preserve"> </v>
      </c>
      <c r="I19" s="139"/>
      <c r="J19" s="139"/>
      <c r="K19" s="139"/>
      <c r="L19" s="139"/>
      <c r="M19" s="139"/>
      <c r="N19" s="139"/>
      <c r="P19" s="139" t="s">
        <v>63</v>
      </c>
      <c r="Q19" s="139"/>
      <c r="R19" s="139"/>
      <c r="S19" s="139"/>
      <c r="T19" s="139"/>
      <c r="U19" s="139"/>
    </row>
    <row r="20" spans="1:21" ht="13.2" customHeight="1" x14ac:dyDescent="0.25">
      <c r="A20" s="9">
        <f>' Accting USE Data Entry Form'!A24</f>
        <v>9</v>
      </c>
      <c r="C20" s="36">
        <f>' Accting USE Data Entry Form'!C24</f>
        <v>0</v>
      </c>
      <c r="D20" s="63"/>
      <c r="E20" s="69"/>
      <c r="F20" s="59"/>
      <c r="G20" s="56" t="str">
        <f t="shared" si="0"/>
        <v xml:space="preserve"> </v>
      </c>
      <c r="I20" s="139"/>
      <c r="J20" s="139"/>
      <c r="K20" s="139"/>
      <c r="L20" s="139"/>
      <c r="M20" s="139"/>
      <c r="N20" s="139"/>
      <c r="P20" s="139" t="s">
        <v>64</v>
      </c>
      <c r="Q20" s="139"/>
      <c r="R20" s="139"/>
      <c r="S20" s="139"/>
      <c r="T20" s="139"/>
      <c r="U20" s="139"/>
    </row>
    <row r="21" spans="1:21" ht="13.2" customHeight="1" x14ac:dyDescent="0.25">
      <c r="A21" s="9">
        <f>' Accting USE Data Entry Form'!A25</f>
        <v>10</v>
      </c>
      <c r="C21" s="36">
        <f>' Accting USE Data Entry Form'!C25</f>
        <v>1</v>
      </c>
      <c r="D21" s="63"/>
      <c r="E21" s="69"/>
      <c r="F21" s="59"/>
      <c r="G21" s="56" t="str">
        <f t="shared" si="0"/>
        <v xml:space="preserve"> </v>
      </c>
      <c r="I21" s="139"/>
      <c r="J21" s="139"/>
      <c r="K21" s="139"/>
      <c r="L21" s="139"/>
      <c r="M21" s="139"/>
      <c r="N21" s="139"/>
      <c r="P21" s="139" t="s">
        <v>69</v>
      </c>
      <c r="Q21" s="139"/>
      <c r="R21" s="139"/>
      <c r="S21" s="139"/>
      <c r="T21" s="139"/>
      <c r="U21" s="139"/>
    </row>
    <row r="22" spans="1:21" ht="13.2" customHeight="1" x14ac:dyDescent="0.25">
      <c r="A22" s="9">
        <f>' Accting USE Data Entry Form'!A26</f>
        <v>11</v>
      </c>
      <c r="C22" s="36">
        <f>' Accting USE Data Entry Form'!C26</f>
        <v>1</v>
      </c>
      <c r="D22" s="63"/>
      <c r="E22" s="69"/>
      <c r="F22" s="59"/>
      <c r="G22" s="116"/>
      <c r="I22" s="139"/>
      <c r="J22" s="139"/>
      <c r="K22" s="139"/>
      <c r="L22" s="139"/>
      <c r="M22" s="139"/>
      <c r="N22" s="139"/>
      <c r="P22" s="139" t="s">
        <v>71</v>
      </c>
      <c r="Q22" s="139"/>
      <c r="R22" s="139"/>
      <c r="S22" s="139"/>
      <c r="T22" s="139"/>
      <c r="U22" s="139"/>
    </row>
    <row r="23" spans="1:21" ht="13.2" customHeight="1" x14ac:dyDescent="0.25">
      <c r="A23" s="9">
        <f>' Accting USE Data Entry Form'!A27</f>
        <v>12</v>
      </c>
      <c r="C23" s="36">
        <f>' Accting USE Data Entry Form'!C27</f>
        <v>1</v>
      </c>
      <c r="D23" s="63"/>
      <c r="E23" s="69"/>
      <c r="F23" s="59"/>
      <c r="G23" s="116"/>
      <c r="I23" s="139"/>
      <c r="J23" s="139"/>
      <c r="K23" s="139"/>
      <c r="L23" s="139"/>
      <c r="M23" s="139"/>
      <c r="N23" s="139"/>
      <c r="P23" s="139" t="s">
        <v>71</v>
      </c>
      <c r="Q23" s="139"/>
      <c r="R23" s="139"/>
      <c r="S23" s="139"/>
      <c r="T23" s="139"/>
      <c r="U23" s="139"/>
    </row>
    <row r="24" spans="1:21" ht="13.2" customHeight="1" x14ac:dyDescent="0.25">
      <c r="A24" s="9">
        <f>' Accting USE Data Entry Form'!A28</f>
        <v>13</v>
      </c>
      <c r="C24" s="36">
        <f>' Accting USE Data Entry Form'!C28</f>
        <v>1</v>
      </c>
      <c r="D24" s="63"/>
      <c r="E24" s="69"/>
      <c r="F24" s="59"/>
      <c r="G24" s="116"/>
      <c r="I24" s="139"/>
      <c r="J24" s="139"/>
      <c r="K24" s="139"/>
      <c r="L24" s="139"/>
      <c r="M24" s="139"/>
      <c r="N24" s="139"/>
      <c r="P24" s="139" t="s">
        <v>71</v>
      </c>
      <c r="Q24" s="139"/>
      <c r="R24" s="139"/>
      <c r="S24" s="139"/>
      <c r="T24" s="139"/>
      <c r="U24" s="139"/>
    </row>
    <row r="25" spans="1:21" ht="13.2" customHeight="1" x14ac:dyDescent="0.25">
      <c r="A25" s="169">
        <f>' Accting USE Data Entry Form'!A29</f>
        <v>14</v>
      </c>
      <c r="B25" s="170"/>
      <c r="C25" s="171">
        <f>' Accting USE Data Entry Form'!C29</f>
        <v>1</v>
      </c>
      <c r="D25" s="172"/>
      <c r="E25" s="173"/>
      <c r="F25" s="174"/>
      <c r="G25" s="175"/>
      <c r="H25" s="170"/>
      <c r="I25" s="176" t="s">
        <v>86</v>
      </c>
      <c r="J25" s="176"/>
      <c r="K25" s="176"/>
      <c r="L25" s="176"/>
      <c r="M25" s="176"/>
      <c r="N25" s="176"/>
      <c r="O25" s="170"/>
      <c r="P25" s="176" t="s">
        <v>71</v>
      </c>
      <c r="Q25" s="176"/>
      <c r="R25" s="176"/>
      <c r="S25" s="176"/>
      <c r="T25" s="176"/>
      <c r="U25" s="176"/>
    </row>
    <row r="26" spans="1:21" ht="13.2" customHeight="1" x14ac:dyDescent="0.25">
      <c r="A26" s="132">
        <f>' Accting USE Data Entry Form'!A30</f>
        <v>15</v>
      </c>
      <c r="B26" s="133"/>
      <c r="C26" s="134">
        <f>' Accting USE Data Entry Form'!C30</f>
        <v>1</v>
      </c>
      <c r="D26" s="63"/>
      <c r="E26" s="135"/>
      <c r="F26" s="136"/>
      <c r="G26" s="138"/>
      <c r="H26" s="133"/>
      <c r="I26" s="143" t="s">
        <v>84</v>
      </c>
      <c r="J26" s="143"/>
      <c r="K26" s="143"/>
      <c r="L26" s="143"/>
      <c r="M26" s="143"/>
      <c r="N26" s="143"/>
      <c r="O26" s="133"/>
      <c r="P26" s="143" t="s">
        <v>71</v>
      </c>
      <c r="Q26" s="143"/>
      <c r="R26" s="143"/>
      <c r="S26" s="143"/>
      <c r="T26" s="143"/>
      <c r="U26" s="143"/>
    </row>
    <row r="27" spans="1:21" ht="13.2" customHeight="1" x14ac:dyDescent="0.25">
      <c r="A27" s="9">
        <f>' Accting USE Data Entry Form'!A31</f>
        <v>16</v>
      </c>
      <c r="C27" s="36">
        <f>' Accting USE Data Entry Form'!C31</f>
        <v>0</v>
      </c>
      <c r="D27" s="63"/>
      <c r="E27" s="69"/>
      <c r="F27" s="59"/>
      <c r="G27" s="116"/>
      <c r="I27" s="139"/>
      <c r="J27" s="139"/>
      <c r="K27" s="139"/>
      <c r="L27" s="139"/>
      <c r="M27" s="139"/>
      <c r="N27" s="139"/>
      <c r="P27" s="139" t="s">
        <v>71</v>
      </c>
      <c r="Q27" s="139"/>
      <c r="R27" s="139"/>
      <c r="S27" s="139"/>
      <c r="T27" s="139"/>
      <c r="U27" s="139"/>
    </row>
    <row r="28" spans="1:21" ht="13.2" customHeight="1" x14ac:dyDescent="0.25">
      <c r="A28" s="9">
        <f>' Accting USE Data Entry Form'!A32</f>
        <v>17</v>
      </c>
      <c r="C28" s="36">
        <f>' Accting USE Data Entry Form'!C32</f>
        <v>0</v>
      </c>
      <c r="D28" s="63"/>
      <c r="E28" s="69"/>
      <c r="F28" s="59"/>
      <c r="G28" s="116"/>
      <c r="I28" s="139"/>
      <c r="J28" s="139"/>
      <c r="K28" s="139"/>
      <c r="L28" s="139"/>
      <c r="M28" s="139"/>
      <c r="N28" s="139"/>
      <c r="P28" s="139" t="s">
        <v>71</v>
      </c>
      <c r="Q28" s="139"/>
      <c r="R28" s="139"/>
      <c r="S28" s="139"/>
      <c r="T28" s="139"/>
      <c r="U28" s="139"/>
    </row>
    <row r="29" spans="1:21" ht="13.2" customHeight="1" x14ac:dyDescent="0.25">
      <c r="A29" s="169">
        <f>' Accting USE Data Entry Form'!A33</f>
        <v>18</v>
      </c>
      <c r="B29" s="170"/>
      <c r="C29" s="171">
        <f>' Accting USE Data Entry Form'!C33</f>
        <v>1</v>
      </c>
      <c r="D29" s="172"/>
      <c r="E29" s="173"/>
      <c r="F29" s="174"/>
      <c r="G29" s="175"/>
      <c r="H29" s="170"/>
      <c r="I29" s="176" t="s">
        <v>87</v>
      </c>
      <c r="J29" s="176"/>
      <c r="K29" s="176"/>
      <c r="L29" s="176"/>
      <c r="M29" s="176"/>
      <c r="N29" s="176"/>
      <c r="O29" s="170"/>
      <c r="P29" s="177" t="s">
        <v>72</v>
      </c>
      <c r="Q29" s="178"/>
      <c r="R29" s="178"/>
      <c r="S29" s="178"/>
      <c r="T29" s="178"/>
      <c r="U29" s="179"/>
    </row>
    <row r="30" spans="1:21" ht="13.2" customHeight="1" x14ac:dyDescent="0.25">
      <c r="A30" s="9">
        <f>' Accting USE Data Entry Form'!A34</f>
        <v>19</v>
      </c>
      <c r="C30" s="36">
        <f>' Accting USE Data Entry Form'!C34</f>
        <v>0</v>
      </c>
      <c r="D30" s="63"/>
      <c r="E30" s="69"/>
      <c r="F30" s="59"/>
      <c r="G30" s="116"/>
      <c r="I30" s="139"/>
      <c r="J30" s="139"/>
      <c r="K30" s="139"/>
      <c r="L30" s="139"/>
      <c r="M30" s="139"/>
      <c r="N30" s="139"/>
      <c r="P30" s="140" t="s">
        <v>73</v>
      </c>
      <c r="Q30" s="141"/>
      <c r="R30" s="141"/>
      <c r="S30" s="141"/>
      <c r="T30" s="141"/>
      <c r="U30" s="142"/>
    </row>
    <row r="31" spans="1:21" ht="20.25" customHeight="1" x14ac:dyDescent="0.25">
      <c r="A31" s="16" t="s">
        <v>35</v>
      </c>
      <c r="C31" s="18"/>
      <c r="D31" s="18"/>
      <c r="E31" s="18"/>
      <c r="F31" s="18"/>
      <c r="G31" s="53"/>
      <c r="H31" s="18"/>
      <c r="I31" s="18"/>
      <c r="J31" s="8" t="s">
        <v>55</v>
      </c>
      <c r="K31" s="8"/>
      <c r="L31" s="29"/>
      <c r="M31" s="8"/>
      <c r="N31" s="61">
        <v>44456</v>
      </c>
    </row>
    <row r="32" spans="1:21" ht="23.25" customHeight="1" x14ac:dyDescent="0.25">
      <c r="H32" s="144" t="s">
        <v>36</v>
      </c>
      <c r="I32" s="145"/>
      <c r="J32" s="145"/>
      <c r="K32" s="145"/>
      <c r="L32" s="145"/>
      <c r="M32" s="27"/>
      <c r="N32" s="27" t="s">
        <v>8</v>
      </c>
    </row>
    <row r="33" spans="1:14" x14ac:dyDescent="0.25">
      <c r="A33" s="16" t="s">
        <v>34</v>
      </c>
      <c r="H33" s="18"/>
      <c r="I33" s="18"/>
      <c r="J33" s="60" t="s">
        <v>85</v>
      </c>
      <c r="K33" s="8"/>
      <c r="L33" s="29"/>
      <c r="M33" s="8"/>
      <c r="N33" s="61">
        <v>44456</v>
      </c>
    </row>
    <row r="34" spans="1:14" ht="23.25" customHeight="1" x14ac:dyDescent="0.25">
      <c r="H34" s="18"/>
      <c r="I34" s="18"/>
      <c r="J34" s="18"/>
      <c r="K34" s="18"/>
      <c r="L34" s="28" t="s">
        <v>37</v>
      </c>
      <c r="M34" s="27"/>
      <c r="N34" s="27" t="s">
        <v>8</v>
      </c>
    </row>
    <row r="35" spans="1:14" ht="23.25" customHeight="1" x14ac:dyDescent="0.25">
      <c r="H35" s="18"/>
      <c r="I35" s="18"/>
      <c r="J35" s="18"/>
      <c r="K35" s="18"/>
      <c r="L35" s="28"/>
      <c r="M35" s="27"/>
    </row>
    <row r="36" spans="1:14" ht="15.75" customHeight="1" x14ac:dyDescent="0.25">
      <c r="A36" s="42" t="s">
        <v>30</v>
      </c>
      <c r="B36" s="42"/>
      <c r="C36" s="42"/>
      <c r="D36" s="42"/>
      <c r="E36" s="42"/>
      <c r="F36" s="42"/>
      <c r="G36" s="54"/>
      <c r="H36" s="43"/>
      <c r="I36" s="43"/>
      <c r="J36" s="43"/>
      <c r="K36" s="43"/>
      <c r="L36" s="44"/>
      <c r="M36" s="45"/>
      <c r="N36" s="42"/>
    </row>
    <row r="37" spans="1:14" ht="27.75" customHeight="1" x14ac:dyDescent="0.25">
      <c r="A37" s="32"/>
      <c r="B37" s="32"/>
      <c r="C37" s="32"/>
      <c r="D37" s="32"/>
      <c r="E37" s="32"/>
      <c r="F37" s="32"/>
      <c r="G37" s="55"/>
      <c r="H37" s="33"/>
      <c r="I37" s="33"/>
      <c r="J37" s="33"/>
      <c r="K37" s="33"/>
      <c r="L37" s="34"/>
      <c r="M37" s="35"/>
      <c r="N37" s="32"/>
    </row>
    <row r="38" spans="1:14" x14ac:dyDescent="0.25">
      <c r="A38" s="38" t="s">
        <v>28</v>
      </c>
      <c r="B38" s="32"/>
      <c r="C38" s="32"/>
      <c r="D38" s="32"/>
      <c r="E38" s="32"/>
      <c r="F38" s="32"/>
      <c r="G38" s="55"/>
      <c r="H38" s="33"/>
      <c r="I38" s="33"/>
      <c r="J38" s="33"/>
      <c r="K38" s="39"/>
      <c r="L38" s="40"/>
      <c r="M38" s="39"/>
      <c r="N38" s="39"/>
    </row>
    <row r="39" spans="1:14" ht="23.25" customHeight="1" x14ac:dyDescent="0.25">
      <c r="A39" s="32"/>
      <c r="B39" s="32"/>
      <c r="C39" s="32"/>
      <c r="D39" s="32"/>
      <c r="E39" s="32"/>
      <c r="F39" s="32"/>
      <c r="G39" s="55"/>
      <c r="H39" s="33"/>
      <c r="I39" s="33"/>
      <c r="J39" s="33"/>
      <c r="K39" s="33"/>
      <c r="L39" s="34"/>
      <c r="M39" s="35" t="s">
        <v>8</v>
      </c>
      <c r="N39" s="32"/>
    </row>
    <row r="40" spans="1:14" x14ac:dyDescent="0.25">
      <c r="A40" s="38" t="s">
        <v>27</v>
      </c>
      <c r="B40" s="32"/>
      <c r="C40" s="32"/>
      <c r="D40" s="32"/>
      <c r="E40" s="32"/>
      <c r="F40" s="32"/>
      <c r="G40" s="55"/>
      <c r="H40" s="33"/>
      <c r="I40" s="41"/>
      <c r="J40" s="39"/>
      <c r="K40" s="39"/>
      <c r="L40" s="40"/>
      <c r="M40" s="39"/>
      <c r="N40" s="39"/>
    </row>
    <row r="41" spans="1:14" ht="16.5" customHeight="1" x14ac:dyDescent="0.25">
      <c r="A41" s="32"/>
      <c r="B41" s="32"/>
      <c r="C41" s="32"/>
      <c r="D41" s="32"/>
      <c r="E41" s="32"/>
      <c r="F41" s="32"/>
      <c r="G41" s="55"/>
      <c r="H41" s="32"/>
      <c r="I41" s="32"/>
      <c r="J41" s="32"/>
      <c r="K41" s="32"/>
      <c r="L41" s="35"/>
      <c r="M41" s="35" t="s">
        <v>8</v>
      </c>
      <c r="N41" s="32"/>
    </row>
    <row r="42" spans="1:14" x14ac:dyDescent="0.25">
      <c r="A42" s="32"/>
      <c r="B42" s="32"/>
      <c r="C42" s="32"/>
      <c r="D42" s="32"/>
      <c r="E42" s="32"/>
      <c r="F42" s="32"/>
      <c r="G42" s="55"/>
      <c r="H42" s="32"/>
      <c r="I42" s="32"/>
      <c r="J42" s="32"/>
      <c r="K42" s="32"/>
      <c r="L42" s="32"/>
      <c r="M42" s="32"/>
      <c r="N42" s="32"/>
    </row>
  </sheetData>
  <mergeCells count="44">
    <mergeCell ref="C10:G10"/>
    <mergeCell ref="A4:L4"/>
    <mergeCell ref="A1:N1"/>
    <mergeCell ref="A2:N2"/>
    <mergeCell ref="A3:N3"/>
    <mergeCell ref="I12:N12"/>
    <mergeCell ref="I18:N18"/>
    <mergeCell ref="I19:N19"/>
    <mergeCell ref="I20:N20"/>
    <mergeCell ref="I21:N21"/>
    <mergeCell ref="I13:N13"/>
    <mergeCell ref="I16:N16"/>
    <mergeCell ref="I17:N17"/>
    <mergeCell ref="I14:N14"/>
    <mergeCell ref="I15:N15"/>
    <mergeCell ref="P25:U25"/>
    <mergeCell ref="H32:L32"/>
    <mergeCell ref="I22:N22"/>
    <mergeCell ref="I23:N23"/>
    <mergeCell ref="I24:N24"/>
    <mergeCell ref="I25:N25"/>
    <mergeCell ref="I26:N26"/>
    <mergeCell ref="P26:U26"/>
    <mergeCell ref="P27:U27"/>
    <mergeCell ref="P28:U28"/>
    <mergeCell ref="I29:N29"/>
    <mergeCell ref="I30:N30"/>
    <mergeCell ref="I27:N27"/>
    <mergeCell ref="I28:N28"/>
    <mergeCell ref="P29:U29"/>
    <mergeCell ref="P30:U30"/>
    <mergeCell ref="P12:U12"/>
    <mergeCell ref="P13:U13"/>
    <mergeCell ref="P14:U14"/>
    <mergeCell ref="P15:U15"/>
    <mergeCell ref="P16:U16"/>
    <mergeCell ref="P17:U17"/>
    <mergeCell ref="P18:U18"/>
    <mergeCell ref="P19:U19"/>
    <mergeCell ref="P20:U20"/>
    <mergeCell ref="P21:U21"/>
    <mergeCell ref="P22:U22"/>
    <mergeCell ref="P23:U23"/>
    <mergeCell ref="P24:U24"/>
  </mergeCells>
  <phoneticPr fontId="3" type="noConversion"/>
  <conditionalFormatting sqref="C12:C30">
    <cfRule type="expression" dxfId="8" priority="9" stopIfTrue="1">
      <formula>$N$5="yes"</formula>
    </cfRule>
  </conditionalFormatting>
  <conditionalFormatting sqref="G12">
    <cfRule type="expression" dxfId="7" priority="11" stopIfTrue="1">
      <formula>$N$5="no"</formula>
    </cfRule>
  </conditionalFormatting>
  <conditionalFormatting sqref="G18:G30">
    <cfRule type="expression" dxfId="6" priority="12" stopIfTrue="1">
      <formula>$N$5="no"</formula>
    </cfRule>
  </conditionalFormatting>
  <conditionalFormatting sqref="E12">
    <cfRule type="expression" dxfId="5" priority="8" stopIfTrue="1">
      <formula>$N$5="yes"</formula>
    </cfRule>
  </conditionalFormatting>
  <conditionalFormatting sqref="E18:E30">
    <cfRule type="expression" dxfId="4" priority="7" stopIfTrue="1">
      <formula>$N$5="yes"</formula>
    </cfRule>
  </conditionalFormatting>
  <conditionalFormatting sqref="G13 G16:G17">
    <cfRule type="expression" dxfId="3" priority="6" stopIfTrue="1">
      <formula>$N$5="no"</formula>
    </cfRule>
  </conditionalFormatting>
  <conditionalFormatting sqref="E13 E16:E17">
    <cfRule type="expression" dxfId="2" priority="4"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51" t="s">
        <v>9</v>
      </c>
      <c r="B1" s="151"/>
      <c r="C1" s="151"/>
      <c r="D1" s="151"/>
      <c r="E1" s="151"/>
      <c r="F1" s="151"/>
      <c r="G1" s="151"/>
      <c r="H1" s="151"/>
      <c r="I1" s="151"/>
      <c r="J1" s="151"/>
    </row>
    <row r="2" spans="1:11" ht="15.6" x14ac:dyDescent="0.3">
      <c r="A2" s="151" t="s">
        <v>41</v>
      </c>
      <c r="B2" s="151"/>
      <c r="C2" s="151"/>
      <c r="D2" s="151"/>
      <c r="E2" s="151"/>
      <c r="F2" s="151"/>
      <c r="G2" s="151"/>
      <c r="H2" s="151"/>
      <c r="I2" s="151"/>
      <c r="J2" s="151"/>
    </row>
    <row r="3" spans="1:11" ht="15.6" x14ac:dyDescent="0.3">
      <c r="A3" s="151" t="s">
        <v>3</v>
      </c>
      <c r="B3" s="151"/>
      <c r="C3" s="151"/>
      <c r="D3" s="151"/>
      <c r="E3" s="151"/>
      <c r="F3" s="151"/>
      <c r="G3" s="151"/>
      <c r="H3" s="151"/>
      <c r="I3" s="151"/>
      <c r="J3" s="151"/>
    </row>
    <row r="5" spans="1:11" ht="42.75" customHeight="1" x14ac:dyDescent="0.25">
      <c r="A5" s="152" t="s">
        <v>43</v>
      </c>
      <c r="B5" s="150"/>
      <c r="C5" s="150"/>
      <c r="D5" s="150"/>
      <c r="E5" s="150"/>
      <c r="F5" s="150"/>
      <c r="G5" s="150"/>
      <c r="H5" s="150"/>
      <c r="I5" s="150"/>
      <c r="J5" s="150"/>
    </row>
    <row r="6" spans="1:11" ht="19.5" customHeight="1" x14ac:dyDescent="0.25"/>
    <row r="7" spans="1:11" ht="40.65" customHeight="1" x14ac:dyDescent="0.25">
      <c r="A7" s="153" t="s">
        <v>45</v>
      </c>
      <c r="B7" s="154"/>
      <c r="C7" s="154"/>
      <c r="D7" s="154"/>
      <c r="E7" s="154"/>
      <c r="F7" s="154"/>
      <c r="G7" s="154"/>
      <c r="H7" s="154"/>
      <c r="I7" s="154"/>
      <c r="J7" s="154"/>
    </row>
    <row r="8" spans="1:11" ht="19.5" customHeight="1" x14ac:dyDescent="0.25"/>
    <row r="9" spans="1:11" ht="30.75" customHeight="1" x14ac:dyDescent="0.25">
      <c r="A9" s="150" t="s">
        <v>42</v>
      </c>
      <c r="B9" s="150"/>
      <c r="C9" s="150"/>
      <c r="D9" s="150"/>
      <c r="E9" s="150"/>
      <c r="F9" s="150"/>
      <c r="G9" s="150"/>
      <c r="H9" s="150"/>
      <c r="I9" s="150"/>
      <c r="J9" s="150"/>
    </row>
    <row r="10" spans="1:11" ht="22.65" customHeight="1" x14ac:dyDescent="0.4">
      <c r="A10" s="71" t="s">
        <v>21</v>
      </c>
      <c r="B10" s="70"/>
      <c r="C10" s="70"/>
      <c r="D10" s="70"/>
      <c r="E10" s="70"/>
      <c r="F10" s="70"/>
      <c r="G10" s="70"/>
      <c r="H10" s="70"/>
      <c r="K10" s="48"/>
    </row>
    <row r="11" spans="1:11" ht="30.75" customHeight="1" x14ac:dyDescent="0.25">
      <c r="A11" s="149" t="s">
        <v>44</v>
      </c>
      <c r="B11" s="154"/>
      <c r="C11" s="154"/>
      <c r="D11" s="154"/>
      <c r="E11" s="154"/>
      <c r="F11" s="154"/>
      <c r="G11" s="154"/>
      <c r="H11" s="154"/>
      <c r="I11" s="154"/>
      <c r="J11" s="154"/>
    </row>
    <row r="12" spans="1:11" ht="69.75" customHeight="1" x14ac:dyDescent="0.25">
      <c r="B12" s="149" t="s">
        <v>46</v>
      </c>
      <c r="C12" s="150"/>
      <c r="D12" s="150"/>
      <c r="E12" s="150"/>
      <c r="F12" s="150"/>
      <c r="G12" s="150"/>
      <c r="H12" s="150"/>
      <c r="I12" s="150"/>
      <c r="J12" s="48"/>
    </row>
    <row r="13" spans="1:11" ht="30.15" customHeight="1" x14ac:dyDescent="0.25">
      <c r="A13" s="15"/>
      <c r="B13" s="15"/>
      <c r="C13" s="15"/>
      <c r="D13" s="15"/>
      <c r="E13" s="15"/>
      <c r="F13" s="15"/>
      <c r="G13" s="15"/>
      <c r="H13" s="15"/>
    </row>
    <row r="14" spans="1:11" ht="45" customHeight="1" x14ac:dyDescent="0.25">
      <c r="A14" s="152" t="s">
        <v>47</v>
      </c>
      <c r="B14" s="159"/>
      <c r="C14" s="159"/>
      <c r="D14" s="159"/>
      <c r="E14" s="159"/>
      <c r="F14" s="159"/>
      <c r="G14" s="159"/>
      <c r="H14" s="159"/>
      <c r="I14" s="159"/>
      <c r="J14" s="159"/>
    </row>
    <row r="15" spans="1:11" ht="19.5" customHeight="1" x14ac:dyDescent="0.25">
      <c r="A15" s="15"/>
      <c r="B15" s="15"/>
      <c r="C15" s="15"/>
      <c r="D15" s="15"/>
      <c r="E15" s="15"/>
      <c r="F15" s="15"/>
      <c r="G15" s="15"/>
      <c r="H15" s="15"/>
    </row>
    <row r="16" spans="1:11" ht="72" customHeight="1" x14ac:dyDescent="0.25">
      <c r="A16" s="149" t="s">
        <v>48</v>
      </c>
      <c r="B16" s="156"/>
      <c r="C16" s="156"/>
      <c r="D16" s="156"/>
      <c r="E16" s="156"/>
      <c r="F16" s="156"/>
      <c r="G16" s="156"/>
      <c r="H16" s="156"/>
      <c r="I16" s="156"/>
      <c r="J16" s="156"/>
    </row>
    <row r="17" spans="1:10" ht="19.5" customHeight="1" x14ac:dyDescent="0.25"/>
    <row r="18" spans="1:10" ht="56.25" customHeight="1" x14ac:dyDescent="0.25">
      <c r="A18" s="155" t="s">
        <v>0</v>
      </c>
      <c r="B18" s="157"/>
      <c r="C18" s="157"/>
      <c r="D18" s="157"/>
      <c r="E18" s="157"/>
      <c r="F18" s="157"/>
      <c r="G18" s="157"/>
      <c r="H18" s="157"/>
      <c r="I18" s="157"/>
      <c r="J18" s="157"/>
    </row>
    <row r="19" spans="1:10" ht="20.25" customHeight="1" x14ac:dyDescent="0.25"/>
    <row r="20" spans="1:10" ht="57.75" customHeight="1" x14ac:dyDescent="0.25">
      <c r="A20" s="158" t="s">
        <v>49</v>
      </c>
      <c r="B20" s="157"/>
      <c r="C20" s="157"/>
      <c r="D20" s="157"/>
      <c r="E20" s="157"/>
      <c r="F20" s="157"/>
      <c r="G20" s="157"/>
      <c r="H20" s="157"/>
      <c r="I20" s="157"/>
      <c r="J20" s="157"/>
    </row>
    <row r="21" spans="1:10" ht="19.5" customHeight="1" x14ac:dyDescent="0.25"/>
    <row r="22" spans="1:10" ht="31.65" customHeight="1" x14ac:dyDescent="0.25">
      <c r="A22" s="155" t="s">
        <v>25</v>
      </c>
      <c r="B22" s="155"/>
      <c r="C22" s="155"/>
      <c r="D22" s="155"/>
      <c r="E22" s="155"/>
      <c r="F22" s="155"/>
      <c r="G22" s="155"/>
      <c r="H22" s="155"/>
      <c r="I22" s="155"/>
      <c r="J22" s="155"/>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43"/>
  <sheetViews>
    <sheetView topLeftCell="A27" zoomScale="90" zoomScaleNormal="90" workbookViewId="0">
      <selection activeCell="U37" sqref="U37"/>
    </sheetView>
  </sheetViews>
  <sheetFormatPr defaultColWidth="8.88671875" defaultRowHeight="13.2" x14ac:dyDescent="0.25"/>
  <cols>
    <col min="2" max="2" width="3.33203125" customWidth="1"/>
    <col min="4" max="4" width="1.88671875" customWidth="1"/>
    <col min="5" max="5" width="15.33203125" customWidth="1"/>
    <col min="6" max="6" width="2.109375" customWidth="1"/>
    <col min="7" max="7" width="4.33203125" style="4" customWidth="1"/>
    <col min="8" max="8" width="11.33203125" customWidth="1"/>
    <col min="9" max="9" width="4.77734375" style="4" customWidth="1"/>
    <col min="10" max="10" width="11.33203125" customWidth="1"/>
    <col min="11" max="11" width="4.33203125" customWidth="1"/>
    <col min="12" max="12" width="11.33203125" customWidth="1"/>
    <col min="13" max="13" width="3.88671875" customWidth="1"/>
    <col min="14" max="14" width="12" customWidth="1"/>
    <col min="15" max="15" width="3.33203125" customWidth="1"/>
    <col min="16" max="16" width="12.88671875" customWidth="1"/>
    <col min="17" max="17" width="19.21875" style="72" customWidth="1"/>
    <col min="18" max="18" width="13.21875" style="72" customWidth="1"/>
    <col min="19" max="19" width="13.21875" style="73" customWidth="1"/>
    <col min="20" max="20" width="51.44140625" style="2" customWidth="1"/>
    <col min="21" max="21" width="11.33203125" style="128" bestFit="1" customWidth="1"/>
    <col min="22" max="22" width="8.88671875" style="2"/>
    <col min="23" max="23" width="6.33203125" style="2" customWidth="1"/>
    <col min="24" max="25" width="8.88671875" hidden="1" customWidth="1"/>
  </cols>
  <sheetData>
    <row r="1" spans="1:25" ht="15.6" x14ac:dyDescent="0.3">
      <c r="A1" s="151" t="s">
        <v>9</v>
      </c>
      <c r="B1" s="160"/>
      <c r="C1" s="160"/>
      <c r="D1" s="160"/>
      <c r="E1" s="160"/>
      <c r="F1" s="160"/>
      <c r="G1" s="160"/>
      <c r="H1" s="160"/>
      <c r="I1" s="160"/>
      <c r="J1" s="160"/>
      <c r="K1" s="160"/>
      <c r="L1" s="160"/>
      <c r="M1" s="160"/>
      <c r="N1" s="160"/>
      <c r="O1" s="160"/>
      <c r="P1" s="160"/>
    </row>
    <row r="2" spans="1:25" ht="15.6" x14ac:dyDescent="0.3">
      <c r="A2" s="151" t="s">
        <v>14</v>
      </c>
      <c r="B2" s="160"/>
      <c r="C2" s="160"/>
      <c r="D2" s="160"/>
      <c r="E2" s="160"/>
      <c r="F2" s="160"/>
      <c r="G2" s="160"/>
      <c r="H2" s="160"/>
      <c r="I2" s="160"/>
      <c r="J2" s="160"/>
      <c r="K2" s="160"/>
      <c r="L2" s="160"/>
      <c r="M2" s="160"/>
      <c r="N2" s="160"/>
      <c r="O2" s="160"/>
      <c r="P2" s="160"/>
    </row>
    <row r="3" spans="1:25" ht="15.6" x14ac:dyDescent="0.3">
      <c r="A3" s="151" t="s">
        <v>24</v>
      </c>
      <c r="B3" s="160"/>
      <c r="C3" s="160"/>
      <c r="D3" s="160"/>
      <c r="E3" s="160"/>
      <c r="F3" s="160"/>
      <c r="G3" s="160"/>
      <c r="H3" s="160"/>
      <c r="I3" s="160"/>
      <c r="J3" s="160"/>
      <c r="K3" s="160"/>
      <c r="L3" s="160"/>
      <c r="M3" s="160"/>
      <c r="N3" s="160"/>
      <c r="O3" s="160"/>
      <c r="P3" s="160"/>
    </row>
    <row r="5" spans="1:25" ht="24.75" customHeight="1" x14ac:dyDescent="0.3">
      <c r="A5" s="151"/>
      <c r="B5" s="151"/>
      <c r="C5" s="151"/>
      <c r="D5" s="151"/>
      <c r="E5" s="151"/>
      <c r="F5" s="151"/>
      <c r="G5" s="151"/>
      <c r="H5" s="151"/>
      <c r="I5" s="151"/>
      <c r="J5" s="151"/>
    </row>
    <row r="6" spans="1:25" ht="21.15" customHeight="1" x14ac:dyDescent="0.25">
      <c r="A6" t="s">
        <v>5</v>
      </c>
      <c r="B6" s="2"/>
      <c r="C6" s="8" t="str">
        <f>+Form!C5</f>
        <v>Anderson Dahlen, Inc</v>
      </c>
      <c r="D6" s="8"/>
      <c r="E6" s="8"/>
      <c r="F6" s="8"/>
      <c r="G6" s="9"/>
      <c r="H6" s="8"/>
      <c r="I6" s="9"/>
      <c r="J6" s="2"/>
      <c r="K6" s="2" t="s">
        <v>31</v>
      </c>
      <c r="N6" s="61">
        <f>Form!M7</f>
        <v>44469</v>
      </c>
    </row>
    <row r="7" spans="1:25" ht="24.75" customHeight="1" x14ac:dyDescent="0.25">
      <c r="H7" s="2"/>
      <c r="K7" s="2"/>
      <c r="N7" s="4" t="s">
        <v>11</v>
      </c>
    </row>
    <row r="8" spans="1:25" x14ac:dyDescent="0.25">
      <c r="A8" t="s">
        <v>7</v>
      </c>
      <c r="B8" s="2"/>
      <c r="C8" s="8" t="str">
        <f>+Form!C7</f>
        <v>20-C0007</v>
      </c>
      <c r="D8" s="8"/>
      <c r="E8" s="8"/>
      <c r="F8" s="8"/>
      <c r="G8" s="9"/>
      <c r="K8" s="2"/>
      <c r="L8" s="12" t="s">
        <v>21</v>
      </c>
      <c r="N8" s="2"/>
    </row>
    <row r="9" spans="1:25" x14ac:dyDescent="0.25">
      <c r="B9" s="2"/>
      <c r="C9" s="10"/>
      <c r="D9" s="10"/>
      <c r="E9" s="10"/>
      <c r="F9" s="10"/>
      <c r="G9" s="11"/>
      <c r="K9" s="2"/>
      <c r="L9" s="5"/>
      <c r="N9" s="2"/>
    </row>
    <row r="10" spans="1:25" x14ac:dyDescent="0.25">
      <c r="B10" s="2"/>
      <c r="C10" s="10"/>
      <c r="D10" s="10"/>
      <c r="E10" s="10"/>
      <c r="F10" s="10"/>
      <c r="G10" s="11"/>
      <c r="K10" s="7" t="s">
        <v>22</v>
      </c>
      <c r="L10" s="5"/>
      <c r="N10" s="8"/>
    </row>
    <row r="11" spans="1:25" x14ac:dyDescent="0.25">
      <c r="B11" s="2"/>
      <c r="C11" s="10"/>
      <c r="D11" s="10"/>
      <c r="E11" s="10"/>
      <c r="F11" s="10"/>
      <c r="G11" s="11"/>
    </row>
    <row r="12" spans="1:25" x14ac:dyDescent="0.25">
      <c r="B12" s="2"/>
      <c r="C12" s="10"/>
      <c r="D12" s="10"/>
      <c r="E12" s="10"/>
      <c r="F12" s="10"/>
      <c r="G12" s="11"/>
    </row>
    <row r="13" spans="1:25" x14ac:dyDescent="0.25">
      <c r="L13" s="4"/>
    </row>
    <row r="14" spans="1:25" x14ac:dyDescent="0.25">
      <c r="J14" s="4"/>
    </row>
    <row r="15" spans="1:25" s="1" customFormat="1" ht="54" customHeight="1" x14ac:dyDescent="0.25">
      <c r="A15" s="77" t="s">
        <v>6</v>
      </c>
      <c r="B15" s="78"/>
      <c r="C15" s="77" t="s">
        <v>10</v>
      </c>
      <c r="D15" s="77"/>
      <c r="E15" s="79" t="s">
        <v>29</v>
      </c>
      <c r="F15" s="77"/>
      <c r="G15" s="80" t="s">
        <v>15</v>
      </c>
      <c r="H15" s="81" t="s">
        <v>16</v>
      </c>
      <c r="I15" s="82"/>
      <c r="J15" s="83" t="s">
        <v>16</v>
      </c>
      <c r="K15" s="77" t="s">
        <v>17</v>
      </c>
      <c r="L15" s="77" t="s">
        <v>20</v>
      </c>
      <c r="M15" s="77" t="s">
        <v>17</v>
      </c>
      <c r="N15" s="77" t="s">
        <v>18</v>
      </c>
      <c r="O15" s="77" t="s">
        <v>15</v>
      </c>
      <c r="P15" s="77" t="s">
        <v>19</v>
      </c>
      <c r="Q15" s="84" t="s">
        <v>65</v>
      </c>
      <c r="R15" s="84" t="s">
        <v>67</v>
      </c>
      <c r="S15" s="84" t="s">
        <v>70</v>
      </c>
      <c r="T15" s="85" t="s">
        <v>68</v>
      </c>
      <c r="U15" s="129"/>
      <c r="V15" s="74"/>
      <c r="W15" s="74"/>
      <c r="X15" s="111"/>
      <c r="Y15" s="78"/>
    </row>
    <row r="16" spans="1:25" s="76" customFormat="1" ht="47.25" customHeight="1" x14ac:dyDescent="0.25">
      <c r="A16" s="86">
        <v>1</v>
      </c>
      <c r="B16" s="87"/>
      <c r="C16" s="88">
        <v>1</v>
      </c>
      <c r="D16" s="89" t="s">
        <v>32</v>
      </c>
      <c r="E16" s="90">
        <v>251860</v>
      </c>
      <c r="F16" s="86"/>
      <c r="G16" s="91" t="s">
        <v>15</v>
      </c>
      <c r="H16" s="90">
        <f>E16*C16</f>
        <v>251860</v>
      </c>
      <c r="I16" s="92"/>
      <c r="J16" s="93">
        <f t="shared" ref="J16:J25" si="0">+H16</f>
        <v>251860</v>
      </c>
      <c r="K16" s="94" t="s">
        <v>17</v>
      </c>
      <c r="L16" s="90">
        <f>J16</f>
        <v>251860</v>
      </c>
      <c r="M16" s="94" t="s">
        <v>17</v>
      </c>
      <c r="N16" s="90">
        <v>251860</v>
      </c>
      <c r="O16" s="94" t="s">
        <v>15</v>
      </c>
      <c r="P16" s="93">
        <f>+L16-N16</f>
        <v>0</v>
      </c>
      <c r="Q16" s="95" t="s">
        <v>66</v>
      </c>
      <c r="R16" s="96">
        <v>43906</v>
      </c>
      <c r="S16" s="96">
        <v>44274</v>
      </c>
      <c r="T16" s="110" t="s">
        <v>56</v>
      </c>
      <c r="U16" s="130"/>
      <c r="V16" s="115"/>
      <c r="W16" s="115"/>
      <c r="X16" s="112"/>
      <c r="Y16" s="110"/>
    </row>
    <row r="17" spans="1:25" s="76" customFormat="1" ht="47.25" customHeight="1" x14ac:dyDescent="0.25">
      <c r="A17" s="86">
        <v>2</v>
      </c>
      <c r="B17" s="87"/>
      <c r="C17" s="88">
        <v>1</v>
      </c>
      <c r="D17" s="89" t="s">
        <v>32</v>
      </c>
      <c r="E17" s="90">
        <v>251860</v>
      </c>
      <c r="F17" s="86"/>
      <c r="G17" s="91" t="s">
        <v>15</v>
      </c>
      <c r="H17" s="90">
        <f t="shared" ref="H17:H25" si="1">E17*C17</f>
        <v>251860</v>
      </c>
      <c r="I17" s="97"/>
      <c r="J17" s="93">
        <f t="shared" si="0"/>
        <v>251860</v>
      </c>
      <c r="K17" s="94" t="s">
        <v>17</v>
      </c>
      <c r="L17" s="90">
        <f t="shared" ref="L17:L25" si="2">J17</f>
        <v>251860</v>
      </c>
      <c r="M17" s="94" t="s">
        <v>17</v>
      </c>
      <c r="N17" s="90">
        <v>251860</v>
      </c>
      <c r="O17" s="94" t="s">
        <v>15</v>
      </c>
      <c r="P17" s="93">
        <f t="shared" ref="P17:P18" si="3">+L17-N17</f>
        <v>0</v>
      </c>
      <c r="Q17" s="95" t="s">
        <v>66</v>
      </c>
      <c r="R17" s="96">
        <v>43906</v>
      </c>
      <c r="S17" s="96">
        <v>44274</v>
      </c>
      <c r="T17" s="110" t="s">
        <v>57</v>
      </c>
      <c r="U17" s="130"/>
      <c r="V17" s="115"/>
      <c r="W17" s="115"/>
      <c r="X17" s="112"/>
      <c r="Y17" s="110"/>
    </row>
    <row r="18" spans="1:25" s="76" customFormat="1" ht="47.25" customHeight="1" x14ac:dyDescent="0.25">
      <c r="A18" s="86">
        <v>3</v>
      </c>
      <c r="B18" s="87"/>
      <c r="C18" s="88">
        <v>1</v>
      </c>
      <c r="D18" s="89" t="s">
        <v>32</v>
      </c>
      <c r="E18" s="90">
        <v>107940</v>
      </c>
      <c r="F18" s="86"/>
      <c r="G18" s="91" t="s">
        <v>15</v>
      </c>
      <c r="H18" s="90">
        <f t="shared" si="1"/>
        <v>107940</v>
      </c>
      <c r="I18" s="97"/>
      <c r="J18" s="93">
        <f t="shared" si="0"/>
        <v>107940</v>
      </c>
      <c r="K18" s="94" t="s">
        <v>17</v>
      </c>
      <c r="L18" s="90">
        <f t="shared" si="2"/>
        <v>107940</v>
      </c>
      <c r="M18" s="94" t="s">
        <v>17</v>
      </c>
      <c r="N18" s="90">
        <v>107940</v>
      </c>
      <c r="O18" s="94" t="s">
        <v>15</v>
      </c>
      <c r="P18" s="93">
        <f t="shared" si="3"/>
        <v>0</v>
      </c>
      <c r="Q18" s="95">
        <v>274660</v>
      </c>
      <c r="R18" s="96">
        <v>44295</v>
      </c>
      <c r="S18" s="96">
        <v>44300</v>
      </c>
      <c r="T18" s="110" t="s">
        <v>58</v>
      </c>
      <c r="U18" s="130"/>
      <c r="V18" s="115"/>
      <c r="W18" s="115"/>
      <c r="X18" s="112"/>
      <c r="Y18" s="110"/>
    </row>
    <row r="19" spans="1:25" ht="47.25" customHeight="1" x14ac:dyDescent="0.25">
      <c r="A19" s="86">
        <v>4</v>
      </c>
      <c r="B19" s="87"/>
      <c r="C19" s="88">
        <v>1</v>
      </c>
      <c r="D19" s="89" t="s">
        <v>32</v>
      </c>
      <c r="E19" s="90">
        <v>107940</v>
      </c>
      <c r="F19" s="86"/>
      <c r="G19" s="91" t="s">
        <v>15</v>
      </c>
      <c r="H19" s="90">
        <f t="shared" si="1"/>
        <v>107940</v>
      </c>
      <c r="I19" s="97"/>
      <c r="J19" s="93">
        <f t="shared" si="0"/>
        <v>107940</v>
      </c>
      <c r="K19" s="94" t="s">
        <v>17</v>
      </c>
      <c r="L19" s="90">
        <f t="shared" si="2"/>
        <v>107940</v>
      </c>
      <c r="M19" s="94" t="s">
        <v>17</v>
      </c>
      <c r="N19" s="90">
        <v>107940</v>
      </c>
      <c r="O19" s="94" t="s">
        <v>15</v>
      </c>
      <c r="P19" s="93">
        <f>L19-N19</f>
        <v>0</v>
      </c>
      <c r="Q19" s="95">
        <v>276326</v>
      </c>
      <c r="R19" s="96">
        <v>44385</v>
      </c>
      <c r="S19" s="96">
        <v>44386</v>
      </c>
      <c r="T19" s="110" t="s">
        <v>59</v>
      </c>
      <c r="U19" s="131"/>
      <c r="V19" s="75"/>
      <c r="W19" s="75"/>
      <c r="X19" s="113"/>
      <c r="Y19" s="109"/>
    </row>
    <row r="20" spans="1:25" ht="47.25" customHeight="1" x14ac:dyDescent="0.25">
      <c r="A20" s="86">
        <v>5</v>
      </c>
      <c r="B20" s="87"/>
      <c r="C20" s="88">
        <v>1</v>
      </c>
      <c r="D20" s="89" t="s">
        <v>32</v>
      </c>
      <c r="E20" s="90">
        <v>107940</v>
      </c>
      <c r="F20" s="86"/>
      <c r="G20" s="91" t="s">
        <v>15</v>
      </c>
      <c r="H20" s="90">
        <f t="shared" si="1"/>
        <v>107940</v>
      </c>
      <c r="I20" s="97"/>
      <c r="J20" s="93">
        <f t="shared" si="0"/>
        <v>107940</v>
      </c>
      <c r="K20" s="94" t="s">
        <v>17</v>
      </c>
      <c r="L20" s="90">
        <f t="shared" si="2"/>
        <v>107940</v>
      </c>
      <c r="M20" s="94" t="s">
        <v>17</v>
      </c>
      <c r="N20" s="90">
        <v>107940</v>
      </c>
      <c r="O20" s="94" t="s">
        <v>15</v>
      </c>
      <c r="P20" s="93">
        <f t="shared" ref="P20:P24" si="4">L20-N20</f>
        <v>0</v>
      </c>
      <c r="Q20" s="95">
        <v>276814</v>
      </c>
      <c r="R20" s="96">
        <v>44400</v>
      </c>
      <c r="S20" s="96">
        <v>44412</v>
      </c>
      <c r="T20" s="110" t="s">
        <v>60</v>
      </c>
      <c r="U20" s="131"/>
      <c r="V20" s="75"/>
      <c r="W20" s="75"/>
      <c r="X20" s="113"/>
      <c r="Y20" s="109"/>
    </row>
    <row r="21" spans="1:25" ht="47.25" customHeight="1" x14ac:dyDescent="0.25">
      <c r="A21" s="117">
        <v>6</v>
      </c>
      <c r="B21" s="118"/>
      <c r="C21" s="119">
        <v>1</v>
      </c>
      <c r="D21" s="120" t="s">
        <v>32</v>
      </c>
      <c r="E21" s="121">
        <v>107940</v>
      </c>
      <c r="F21" s="117"/>
      <c r="G21" s="122" t="s">
        <v>15</v>
      </c>
      <c r="H21" s="121">
        <f t="shared" si="1"/>
        <v>107940</v>
      </c>
      <c r="I21" s="123"/>
      <c r="J21" s="124">
        <f t="shared" ref="J21:J23" si="5">+H21</f>
        <v>107940</v>
      </c>
      <c r="K21" s="125" t="s">
        <v>17</v>
      </c>
      <c r="L21" s="121">
        <f t="shared" si="2"/>
        <v>107940</v>
      </c>
      <c r="M21" s="125" t="s">
        <v>17</v>
      </c>
      <c r="N21" s="121"/>
      <c r="O21" s="125" t="s">
        <v>15</v>
      </c>
      <c r="P21" s="124">
        <f t="shared" si="4"/>
        <v>107940</v>
      </c>
      <c r="Q21" s="126"/>
      <c r="R21" s="126"/>
      <c r="S21" s="126"/>
      <c r="T21" s="127" t="s">
        <v>61</v>
      </c>
      <c r="U21" s="131" t="s">
        <v>82</v>
      </c>
      <c r="V21" s="75"/>
      <c r="W21" s="75"/>
      <c r="X21" s="113"/>
      <c r="Y21" s="109"/>
    </row>
    <row r="22" spans="1:25" ht="47.25" customHeight="1" x14ac:dyDescent="0.25">
      <c r="A22" s="98">
        <v>7</v>
      </c>
      <c r="B22" s="99"/>
      <c r="C22" s="100">
        <v>1</v>
      </c>
      <c r="D22" s="101" t="s">
        <v>32</v>
      </c>
      <c r="E22" s="102">
        <v>107940</v>
      </c>
      <c r="F22" s="98"/>
      <c r="G22" s="80" t="s">
        <v>15</v>
      </c>
      <c r="H22" s="103">
        <f t="shared" si="1"/>
        <v>107940</v>
      </c>
      <c r="I22" s="104"/>
      <c r="J22" s="105">
        <f t="shared" si="5"/>
        <v>107940</v>
      </c>
      <c r="K22" s="106" t="s">
        <v>17</v>
      </c>
      <c r="L22" s="103">
        <f t="shared" si="2"/>
        <v>107940</v>
      </c>
      <c r="M22" s="106" t="s">
        <v>17</v>
      </c>
      <c r="N22" s="103"/>
      <c r="O22" s="106" t="s">
        <v>15</v>
      </c>
      <c r="P22" s="107">
        <f t="shared" si="4"/>
        <v>107940</v>
      </c>
      <c r="Q22" s="108"/>
      <c r="R22" s="108"/>
      <c r="S22" s="108"/>
      <c r="T22" s="109" t="s">
        <v>62</v>
      </c>
      <c r="U22" s="131" t="s">
        <v>83</v>
      </c>
      <c r="V22" s="75"/>
      <c r="W22" s="75"/>
      <c r="X22" s="113"/>
      <c r="Y22" s="109"/>
    </row>
    <row r="23" spans="1:25" ht="47.25" customHeight="1" x14ac:dyDescent="0.25">
      <c r="A23" s="98">
        <v>8</v>
      </c>
      <c r="B23" s="99"/>
      <c r="C23" s="100"/>
      <c r="D23" s="101" t="s">
        <v>32</v>
      </c>
      <c r="E23" s="102">
        <v>107940</v>
      </c>
      <c r="F23" s="98"/>
      <c r="G23" s="80" t="s">
        <v>15</v>
      </c>
      <c r="H23" s="103">
        <f t="shared" si="1"/>
        <v>0</v>
      </c>
      <c r="I23" s="104"/>
      <c r="J23" s="105">
        <f t="shared" si="5"/>
        <v>0</v>
      </c>
      <c r="K23" s="106" t="s">
        <v>17</v>
      </c>
      <c r="L23" s="103">
        <f t="shared" si="2"/>
        <v>0</v>
      </c>
      <c r="M23" s="106" t="s">
        <v>17</v>
      </c>
      <c r="N23" s="103"/>
      <c r="O23" s="106" t="s">
        <v>15</v>
      </c>
      <c r="P23" s="107">
        <f t="shared" si="4"/>
        <v>0</v>
      </c>
      <c r="Q23" s="108"/>
      <c r="R23" s="108"/>
      <c r="S23" s="108"/>
      <c r="T23" s="109" t="s">
        <v>63</v>
      </c>
      <c r="U23" s="131"/>
      <c r="V23" s="75"/>
      <c r="W23" s="75"/>
      <c r="X23" s="113"/>
      <c r="Y23" s="109"/>
    </row>
    <row r="24" spans="1:25" ht="47.25" customHeight="1" x14ac:dyDescent="0.25">
      <c r="A24" s="98">
        <v>9</v>
      </c>
      <c r="B24" s="99"/>
      <c r="C24" s="100"/>
      <c r="D24" s="101" t="s">
        <v>32</v>
      </c>
      <c r="E24" s="102">
        <v>107940</v>
      </c>
      <c r="F24" s="98"/>
      <c r="G24" s="80" t="s">
        <v>15</v>
      </c>
      <c r="H24" s="103">
        <f t="shared" si="1"/>
        <v>0</v>
      </c>
      <c r="I24" s="104"/>
      <c r="J24" s="105">
        <f t="shared" si="0"/>
        <v>0</v>
      </c>
      <c r="K24" s="106" t="s">
        <v>17</v>
      </c>
      <c r="L24" s="103">
        <f t="shared" si="2"/>
        <v>0</v>
      </c>
      <c r="M24" s="106" t="s">
        <v>17</v>
      </c>
      <c r="N24" s="103"/>
      <c r="O24" s="106" t="s">
        <v>15</v>
      </c>
      <c r="P24" s="107">
        <f t="shared" si="4"/>
        <v>0</v>
      </c>
      <c r="Q24" s="108"/>
      <c r="R24" s="108"/>
      <c r="S24" s="108"/>
      <c r="T24" s="109" t="s">
        <v>64</v>
      </c>
      <c r="U24" s="131"/>
      <c r="V24" s="75"/>
      <c r="W24" s="75"/>
      <c r="X24" s="113"/>
      <c r="Y24" s="109"/>
    </row>
    <row r="25" spans="1:25" s="76" customFormat="1" ht="47.25" customHeight="1" x14ac:dyDescent="0.25">
      <c r="A25" s="86">
        <v>10</v>
      </c>
      <c r="B25" s="87"/>
      <c r="C25" s="88">
        <v>1</v>
      </c>
      <c r="D25" s="89"/>
      <c r="E25" s="90">
        <v>2914.38</v>
      </c>
      <c r="F25" s="86"/>
      <c r="G25" s="91"/>
      <c r="H25" s="90">
        <f t="shared" si="1"/>
        <v>2914.38</v>
      </c>
      <c r="I25" s="97"/>
      <c r="J25" s="93">
        <f t="shared" si="0"/>
        <v>2914.38</v>
      </c>
      <c r="K25" s="94"/>
      <c r="L25" s="90">
        <f t="shared" si="2"/>
        <v>2914.38</v>
      </c>
      <c r="M25" s="94"/>
      <c r="N25" s="90">
        <v>2914.38</v>
      </c>
      <c r="O25" s="94"/>
      <c r="P25" s="93">
        <f>L25-N25</f>
        <v>0</v>
      </c>
      <c r="Q25" s="95">
        <v>274660</v>
      </c>
      <c r="R25" s="96">
        <v>44295</v>
      </c>
      <c r="S25" s="96">
        <v>44300</v>
      </c>
      <c r="T25" s="110" t="s">
        <v>69</v>
      </c>
      <c r="U25" s="130"/>
      <c r="V25" s="115"/>
      <c r="W25" s="115"/>
      <c r="X25" s="112"/>
      <c r="Y25" s="110"/>
    </row>
    <row r="26" spans="1:25" s="76" customFormat="1" ht="47.25" customHeight="1" x14ac:dyDescent="0.25">
      <c r="A26" s="86">
        <v>11</v>
      </c>
      <c r="B26" s="87"/>
      <c r="C26" s="88">
        <v>1</v>
      </c>
      <c r="D26" s="89" t="s">
        <v>32</v>
      </c>
      <c r="E26" s="90">
        <v>3982</v>
      </c>
      <c r="F26" s="86"/>
      <c r="G26" s="91" t="s">
        <v>15</v>
      </c>
      <c r="H26" s="90">
        <f t="shared" ref="H26:H32" si="6">E26*C26</f>
        <v>3982</v>
      </c>
      <c r="I26" s="97"/>
      <c r="J26" s="93">
        <f t="shared" ref="J26:J32" si="7">+H26</f>
        <v>3982</v>
      </c>
      <c r="K26" s="94" t="s">
        <v>17</v>
      </c>
      <c r="L26" s="90">
        <f t="shared" ref="L26:L32" si="8">J26</f>
        <v>3982</v>
      </c>
      <c r="M26" s="94" t="s">
        <v>17</v>
      </c>
      <c r="N26" s="90">
        <v>3982</v>
      </c>
      <c r="O26" s="94" t="s">
        <v>15</v>
      </c>
      <c r="P26" s="93">
        <f>L26-N26</f>
        <v>0</v>
      </c>
      <c r="Q26" s="95">
        <v>274660</v>
      </c>
      <c r="R26" s="96">
        <v>44295</v>
      </c>
      <c r="S26" s="96">
        <v>44300</v>
      </c>
      <c r="T26" s="110" t="s">
        <v>74</v>
      </c>
      <c r="U26" s="130"/>
      <c r="V26" s="115"/>
      <c r="W26" s="115"/>
      <c r="X26" s="112"/>
      <c r="Y26" s="110"/>
    </row>
    <row r="27" spans="1:25" ht="47.25" customHeight="1" x14ac:dyDescent="0.25">
      <c r="A27" s="86">
        <v>12</v>
      </c>
      <c r="B27" s="87"/>
      <c r="C27" s="88">
        <v>1</v>
      </c>
      <c r="D27" s="89" t="s">
        <v>32</v>
      </c>
      <c r="E27" s="90">
        <v>3982</v>
      </c>
      <c r="F27" s="86"/>
      <c r="G27" s="91" t="s">
        <v>15</v>
      </c>
      <c r="H27" s="90">
        <f t="shared" si="6"/>
        <v>3982</v>
      </c>
      <c r="I27" s="97"/>
      <c r="J27" s="93">
        <f t="shared" si="7"/>
        <v>3982</v>
      </c>
      <c r="K27" s="94" t="s">
        <v>17</v>
      </c>
      <c r="L27" s="90">
        <f t="shared" si="8"/>
        <v>3982</v>
      </c>
      <c r="M27" s="94" t="s">
        <v>17</v>
      </c>
      <c r="N27" s="90">
        <v>3982</v>
      </c>
      <c r="O27" s="94" t="s">
        <v>15</v>
      </c>
      <c r="P27" s="93">
        <f>+L27-N27</f>
        <v>0</v>
      </c>
      <c r="Q27" s="95">
        <v>276326</v>
      </c>
      <c r="R27" s="96">
        <v>44385</v>
      </c>
      <c r="S27" s="96">
        <v>44386</v>
      </c>
      <c r="T27" s="110" t="s">
        <v>75</v>
      </c>
      <c r="U27" s="131"/>
      <c r="V27" s="75"/>
      <c r="W27" s="75"/>
      <c r="X27" s="113"/>
      <c r="Y27" s="109"/>
    </row>
    <row r="28" spans="1:25" ht="47.25" customHeight="1" x14ac:dyDescent="0.25">
      <c r="A28" s="86">
        <v>13</v>
      </c>
      <c r="B28" s="87"/>
      <c r="C28" s="88">
        <v>1</v>
      </c>
      <c r="D28" s="89" t="s">
        <v>32</v>
      </c>
      <c r="E28" s="90">
        <v>3982</v>
      </c>
      <c r="F28" s="86"/>
      <c r="G28" s="91" t="s">
        <v>15</v>
      </c>
      <c r="H28" s="90">
        <f t="shared" si="6"/>
        <v>3982</v>
      </c>
      <c r="I28" s="97"/>
      <c r="J28" s="93">
        <f t="shared" si="7"/>
        <v>3982</v>
      </c>
      <c r="K28" s="94" t="s">
        <v>17</v>
      </c>
      <c r="L28" s="90">
        <f t="shared" si="8"/>
        <v>3982</v>
      </c>
      <c r="M28" s="94" t="s">
        <v>17</v>
      </c>
      <c r="N28" s="90">
        <v>3982</v>
      </c>
      <c r="O28" s="94" t="s">
        <v>15</v>
      </c>
      <c r="P28" s="93">
        <f t="shared" ref="P28:P32" si="9">+L28-N28</f>
        <v>0</v>
      </c>
      <c r="Q28" s="95">
        <v>276814</v>
      </c>
      <c r="R28" s="96">
        <v>44400</v>
      </c>
      <c r="S28" s="96">
        <v>44412</v>
      </c>
      <c r="T28" s="110" t="s">
        <v>76</v>
      </c>
      <c r="U28" s="131"/>
      <c r="V28" s="75"/>
      <c r="W28" s="75"/>
      <c r="X28" s="113"/>
      <c r="Y28" s="109"/>
    </row>
    <row r="29" spans="1:25" ht="47.25" customHeight="1" x14ac:dyDescent="0.25">
      <c r="A29" s="117">
        <v>14</v>
      </c>
      <c r="B29" s="118"/>
      <c r="C29" s="119">
        <v>1</v>
      </c>
      <c r="D29" s="120" t="s">
        <v>32</v>
      </c>
      <c r="E29" s="121">
        <v>3982</v>
      </c>
      <c r="F29" s="117"/>
      <c r="G29" s="122" t="s">
        <v>15</v>
      </c>
      <c r="H29" s="121">
        <f t="shared" si="6"/>
        <v>3982</v>
      </c>
      <c r="I29" s="123"/>
      <c r="J29" s="124">
        <f t="shared" si="7"/>
        <v>3982</v>
      </c>
      <c r="K29" s="125" t="s">
        <v>17</v>
      </c>
      <c r="L29" s="121">
        <f t="shared" si="8"/>
        <v>3982</v>
      </c>
      <c r="M29" s="125" t="s">
        <v>17</v>
      </c>
      <c r="N29" s="121"/>
      <c r="O29" s="125" t="s">
        <v>15</v>
      </c>
      <c r="P29" s="124">
        <f t="shared" si="9"/>
        <v>3982</v>
      </c>
      <c r="Q29" s="126"/>
      <c r="R29" s="126"/>
      <c r="S29" s="126"/>
      <c r="T29" s="127" t="s">
        <v>77</v>
      </c>
      <c r="U29" s="131" t="s">
        <v>82</v>
      </c>
      <c r="V29" s="75"/>
      <c r="W29" s="75"/>
      <c r="X29" s="113"/>
      <c r="Y29" s="109"/>
    </row>
    <row r="30" spans="1:25" ht="47.25" customHeight="1" x14ac:dyDescent="0.25">
      <c r="A30" s="98">
        <v>15</v>
      </c>
      <c r="B30" s="99"/>
      <c r="C30" s="100">
        <v>1</v>
      </c>
      <c r="D30" s="101" t="s">
        <v>32</v>
      </c>
      <c r="E30" s="102">
        <v>3982</v>
      </c>
      <c r="F30" s="98"/>
      <c r="G30" s="80" t="s">
        <v>15</v>
      </c>
      <c r="H30" s="103">
        <f t="shared" si="6"/>
        <v>3982</v>
      </c>
      <c r="I30" s="104"/>
      <c r="J30" s="105">
        <f t="shared" si="7"/>
        <v>3982</v>
      </c>
      <c r="K30" s="106" t="s">
        <v>17</v>
      </c>
      <c r="L30" s="103">
        <f t="shared" si="8"/>
        <v>3982</v>
      </c>
      <c r="M30" s="106" t="s">
        <v>17</v>
      </c>
      <c r="N30" s="103"/>
      <c r="O30" s="106" t="s">
        <v>15</v>
      </c>
      <c r="P30" s="107">
        <f t="shared" si="9"/>
        <v>3982</v>
      </c>
      <c r="Q30" s="108"/>
      <c r="R30" s="108"/>
      <c r="S30" s="108"/>
      <c r="T30" s="109" t="s">
        <v>78</v>
      </c>
      <c r="U30" s="131" t="s">
        <v>83</v>
      </c>
      <c r="V30" s="75"/>
      <c r="W30" s="75"/>
      <c r="X30" s="113"/>
      <c r="Y30" s="109"/>
    </row>
    <row r="31" spans="1:25" ht="47.25" customHeight="1" x14ac:dyDescent="0.25">
      <c r="A31" s="98">
        <v>16</v>
      </c>
      <c r="B31" s="99"/>
      <c r="C31" s="100"/>
      <c r="D31" s="101" t="s">
        <v>32</v>
      </c>
      <c r="E31" s="102">
        <v>3982</v>
      </c>
      <c r="F31" s="98"/>
      <c r="G31" s="80" t="s">
        <v>15</v>
      </c>
      <c r="H31" s="103">
        <f t="shared" si="6"/>
        <v>0</v>
      </c>
      <c r="I31" s="104"/>
      <c r="J31" s="105">
        <f t="shared" si="7"/>
        <v>0</v>
      </c>
      <c r="K31" s="106" t="s">
        <v>17</v>
      </c>
      <c r="L31" s="103">
        <f t="shared" si="8"/>
        <v>0</v>
      </c>
      <c r="M31" s="106" t="s">
        <v>17</v>
      </c>
      <c r="N31" s="103"/>
      <c r="O31" s="106" t="s">
        <v>15</v>
      </c>
      <c r="P31" s="107">
        <f t="shared" si="9"/>
        <v>0</v>
      </c>
      <c r="Q31" s="108"/>
      <c r="R31" s="108"/>
      <c r="S31" s="108"/>
      <c r="T31" s="109" t="s">
        <v>79</v>
      </c>
      <c r="U31" s="131"/>
      <c r="V31" s="75"/>
      <c r="W31" s="75"/>
      <c r="X31" s="113"/>
      <c r="Y31" s="109"/>
    </row>
    <row r="32" spans="1:25" ht="47.25" customHeight="1" x14ac:dyDescent="0.25">
      <c r="A32" s="98">
        <v>17</v>
      </c>
      <c r="B32" s="99"/>
      <c r="C32" s="100"/>
      <c r="D32" s="101" t="s">
        <v>32</v>
      </c>
      <c r="E32" s="102">
        <v>3982</v>
      </c>
      <c r="F32" s="98"/>
      <c r="G32" s="80" t="s">
        <v>15</v>
      </c>
      <c r="H32" s="103">
        <f t="shared" si="6"/>
        <v>0</v>
      </c>
      <c r="I32" s="104"/>
      <c r="J32" s="105">
        <f t="shared" si="7"/>
        <v>0</v>
      </c>
      <c r="K32" s="106" t="s">
        <v>17</v>
      </c>
      <c r="L32" s="103">
        <f t="shared" si="8"/>
        <v>0</v>
      </c>
      <c r="M32" s="106" t="s">
        <v>17</v>
      </c>
      <c r="N32" s="103"/>
      <c r="O32" s="106" t="s">
        <v>15</v>
      </c>
      <c r="P32" s="107">
        <f t="shared" si="9"/>
        <v>0</v>
      </c>
      <c r="Q32" s="108"/>
      <c r="R32" s="108"/>
      <c r="S32" s="108"/>
      <c r="T32" s="109" t="s">
        <v>80</v>
      </c>
      <c r="U32" s="131"/>
      <c r="V32" s="75"/>
      <c r="W32" s="75"/>
      <c r="X32" s="113"/>
      <c r="Y32" s="109"/>
    </row>
    <row r="33" spans="1:25" x14ac:dyDescent="0.25">
      <c r="A33" s="117">
        <v>18</v>
      </c>
      <c r="B33" s="118"/>
      <c r="C33" s="119">
        <v>1</v>
      </c>
      <c r="D33" s="120" t="s">
        <v>32</v>
      </c>
      <c r="E33" s="121">
        <v>54940</v>
      </c>
      <c r="F33" s="117"/>
      <c r="G33" s="122" t="s">
        <v>15</v>
      </c>
      <c r="H33" s="121">
        <f t="shared" ref="H33:H35" si="10">E33*C33</f>
        <v>54940</v>
      </c>
      <c r="I33" s="123"/>
      <c r="J33" s="124">
        <f t="shared" ref="J33:J35" si="11">+H33</f>
        <v>54940</v>
      </c>
      <c r="K33" s="125" t="s">
        <v>17</v>
      </c>
      <c r="L33" s="121">
        <f t="shared" ref="L33:L35" si="12">J33</f>
        <v>54940</v>
      </c>
      <c r="M33" s="125" t="s">
        <v>17</v>
      </c>
      <c r="N33" s="121"/>
      <c r="O33" s="125" t="s">
        <v>15</v>
      </c>
      <c r="P33" s="124">
        <f t="shared" ref="P33:P35" si="13">+L33-N33</f>
        <v>54940</v>
      </c>
      <c r="Q33" s="126"/>
      <c r="R33" s="126"/>
      <c r="S33" s="126"/>
      <c r="T33" s="127" t="s">
        <v>72</v>
      </c>
      <c r="U33" s="131" t="s">
        <v>82</v>
      </c>
      <c r="X33" s="114"/>
      <c r="Y33" s="99"/>
    </row>
    <row r="34" spans="1:25" x14ac:dyDescent="0.25">
      <c r="A34" s="98">
        <v>19</v>
      </c>
      <c r="B34" s="99"/>
      <c r="C34" s="100"/>
      <c r="D34" s="101" t="s">
        <v>32</v>
      </c>
      <c r="E34" s="102">
        <v>219760</v>
      </c>
      <c r="F34" s="98"/>
      <c r="G34" s="80" t="s">
        <v>15</v>
      </c>
      <c r="H34" s="103">
        <f t="shared" si="10"/>
        <v>0</v>
      </c>
      <c r="I34" s="104"/>
      <c r="J34" s="105">
        <f t="shared" si="11"/>
        <v>0</v>
      </c>
      <c r="K34" s="106" t="s">
        <v>17</v>
      </c>
      <c r="L34" s="103">
        <f t="shared" si="12"/>
        <v>0</v>
      </c>
      <c r="M34" s="106" t="s">
        <v>17</v>
      </c>
      <c r="N34" s="103"/>
      <c r="O34" s="106" t="s">
        <v>15</v>
      </c>
      <c r="P34" s="107">
        <f t="shared" si="13"/>
        <v>0</v>
      </c>
      <c r="Q34" s="108"/>
      <c r="R34" s="108"/>
      <c r="S34" s="108"/>
      <c r="T34" s="109" t="s">
        <v>81</v>
      </c>
      <c r="X34" s="114"/>
      <c r="Y34" s="99"/>
    </row>
    <row r="35" spans="1:25" x14ac:dyDescent="0.25">
      <c r="A35" s="98"/>
      <c r="B35" s="99"/>
      <c r="C35" s="100"/>
      <c r="D35" s="101" t="s">
        <v>32</v>
      </c>
      <c r="E35" s="102"/>
      <c r="F35" s="98"/>
      <c r="G35" s="80" t="s">
        <v>15</v>
      </c>
      <c r="H35" s="103">
        <f t="shared" si="10"/>
        <v>0</v>
      </c>
      <c r="I35" s="104"/>
      <c r="J35" s="105">
        <f t="shared" si="11"/>
        <v>0</v>
      </c>
      <c r="K35" s="106" t="s">
        <v>17</v>
      </c>
      <c r="L35" s="103">
        <f t="shared" si="12"/>
        <v>0</v>
      </c>
      <c r="M35" s="106" t="s">
        <v>17</v>
      </c>
      <c r="N35" s="103"/>
      <c r="O35" s="106" t="s">
        <v>15</v>
      </c>
      <c r="P35" s="107">
        <f t="shared" si="13"/>
        <v>0</v>
      </c>
      <c r="Q35" s="108"/>
      <c r="R35" s="108"/>
      <c r="S35" s="108"/>
      <c r="T35" s="109"/>
      <c r="X35" s="114"/>
      <c r="Y35" s="99"/>
    </row>
    <row r="36" spans="1:25" x14ac:dyDescent="0.25">
      <c r="E36" s="105">
        <f>SUM(E16:E34)</f>
        <v>1564788.38</v>
      </c>
      <c r="F36" s="99"/>
      <c r="G36" s="108"/>
      <c r="H36" s="99"/>
      <c r="I36" s="108"/>
      <c r="J36" s="99"/>
      <c r="K36" s="99"/>
      <c r="L36" s="105">
        <f>SUM(L16:L33)</f>
        <v>1121184.3799999999</v>
      </c>
    </row>
    <row r="39" spans="1:25" x14ac:dyDescent="0.25">
      <c r="A39" s="5" t="s">
        <v>12</v>
      </c>
      <c r="E39" t="s">
        <v>50</v>
      </c>
      <c r="G39" s="10"/>
      <c r="H39" s="10"/>
      <c r="I39" s="10"/>
      <c r="J39" s="13"/>
      <c r="K39" s="14"/>
      <c r="L39" s="14"/>
      <c r="M39" s="14"/>
      <c r="N39" s="14"/>
    </row>
    <row r="40" spans="1:25" ht="23.25" customHeight="1" x14ac:dyDescent="0.25">
      <c r="G40" s="2"/>
      <c r="H40" s="2"/>
      <c r="I40" s="2"/>
      <c r="J40" s="6"/>
      <c r="N40" s="3" t="s">
        <v>8</v>
      </c>
    </row>
    <row r="41" spans="1:25" ht="23.25" customHeight="1" x14ac:dyDescent="0.25">
      <c r="G41" s="2"/>
      <c r="H41" s="2"/>
      <c r="I41" s="2"/>
      <c r="J41" s="6"/>
      <c r="N41" s="3"/>
    </row>
    <row r="42" spans="1:25" x14ac:dyDescent="0.25">
      <c r="A42" s="5" t="s">
        <v>13</v>
      </c>
      <c r="G42" s="2"/>
      <c r="H42" s="10"/>
      <c r="I42" s="10"/>
      <c r="J42" s="13"/>
      <c r="K42" s="14"/>
      <c r="L42" s="14"/>
      <c r="M42" s="14"/>
      <c r="N42" s="14"/>
    </row>
    <row r="43" spans="1:25" x14ac:dyDescent="0.25">
      <c r="N43"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2021-09-17T14:50:05Z</dcterms:modified>
</cp:coreProperties>
</file>