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8228DD71-AB68-40D9-AEC1-9B7759DB5DD8}" xr6:coauthVersionLast="36" xr6:coauthVersionMax="36" xr10:uidLastSave="{00000000-0000-0000-0000-000000000000}"/>
  <bookViews>
    <workbookView xWindow="0" yWindow="0" windowWidth="23040" windowHeight="7824" xr2:uid="{37429D26-6A65-42DD-BA4D-391FA212D4BB}"/>
  </bookViews>
  <sheets>
    <sheet name="25-D1449B 11 14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L21" i="1"/>
  <c r="E21" i="1"/>
  <c r="H19" i="1"/>
  <c r="H21" i="1" s="1"/>
  <c r="H18" i="1"/>
  <c r="J18" i="1" s="1"/>
  <c r="P18" i="1" s="1"/>
  <c r="H17" i="1"/>
  <c r="J17" i="1" s="1"/>
  <c r="P17" i="1" s="1"/>
  <c r="H16" i="1"/>
  <c r="J16" i="1" s="1"/>
  <c r="P16" i="1" l="1"/>
  <c r="J19" i="1"/>
  <c r="P19" i="1" s="1"/>
  <c r="J21" i="1" l="1"/>
  <c r="P21" i="1"/>
</calcChain>
</file>

<file path=xl/sharedStrings.xml><?xml version="1.0" encoding="utf-8"?>
<sst xmlns="http://schemas.openxmlformats.org/spreadsheetml/2006/main" count="50" uniqueCount="28">
  <si>
    <t>JSA / Jefferson Lab - DOE</t>
  </si>
  <si>
    <t>Data Entry Update Subcontract PO Percent Complete</t>
  </si>
  <si>
    <t>Appendix B</t>
  </si>
  <si>
    <t>Vendor Name</t>
  </si>
  <si>
    <t>FLORIDA STATE UNIVERSITY</t>
  </si>
  <si>
    <t>Percent complete thru</t>
  </si>
  <si>
    <t>(Date)</t>
  </si>
  <si>
    <t>PO Number</t>
  </si>
  <si>
    <t>25-D1449</t>
  </si>
  <si>
    <t>OR</t>
  </si>
  <si>
    <t xml:space="preserve">Status Update ID </t>
  </si>
  <si>
    <t>25-D1449B</t>
  </si>
  <si>
    <t>Invoice Number</t>
  </si>
  <si>
    <t>T3334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</si>
  <si>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</si>
  <si>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</si>
  <si>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</si>
  <si>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</si>
  <si>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</si>
  <si>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</si>
  <si>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</si>
  <si>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</si>
  <si>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</si>
  <si>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</si>
  <si>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 xml:space="preserve"> 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</si>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</sst>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1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3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9EEC8-6A4E-47E4-88BF-D809C04F38CB}">
  <sheetPr>
    <pageSetUpPr fitToPage="1"/>
  </sheetPr>
  <dimension ref="A1:T29"/>
  <sheetViews>
    <sheetView tabSelected="1" topLeftCell="A19" workbookViewId="0">
      <selection activeCell="E19" sqref="E19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  <c r="N11" t="s">
        <v>13</v>
      </c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14</v>
      </c>
      <c r="C15" s="13" t="s">
        <v>15</v>
      </c>
      <c r="D15" s="15"/>
      <c r="E15" s="13" t="s">
        <v>16</v>
      </c>
      <c r="F15" s="15"/>
      <c r="G15" s="16" t="s">
        <v>17</v>
      </c>
      <c r="H15" s="17" t="s">
        <v>18</v>
      </c>
      <c r="I15" s="18"/>
      <c r="J15" s="19" t="s">
        <v>18</v>
      </c>
      <c r="K15" s="15" t="s">
        <v>19</v>
      </c>
      <c r="L15" s="13" t="s">
        <v>20</v>
      </c>
      <c r="M15" s="15" t="s">
        <v>19</v>
      </c>
      <c r="N15" s="13" t="s">
        <v>21</v>
      </c>
      <c r="O15" s="15" t="s">
        <v>17</v>
      </c>
      <c r="P15" s="13" t="s">
        <v>22</v>
      </c>
    </row>
    <row r="16" spans="1:20" ht="47.25" customHeight="1" x14ac:dyDescent="0.25">
      <c r="A16" s="3">
        <v>1</v>
      </c>
      <c r="C16" s="20">
        <v>1</v>
      </c>
      <c r="D16" s="21" t="s">
        <v>23</v>
      </c>
      <c r="E16" s="22">
        <v>3037.5</v>
      </c>
      <c r="F16" s="8"/>
      <c r="G16" s="16" t="s">
        <v>17</v>
      </c>
      <c r="H16" s="23">
        <f>ROUND(C16*E16,2)</f>
        <v>3037.5</v>
      </c>
      <c r="I16" s="24"/>
      <c r="J16" s="25">
        <f t="shared" ref="J16:J19" si="0">+H16</f>
        <v>3037.5</v>
      </c>
      <c r="K16" s="26" t="s">
        <v>19</v>
      </c>
      <c r="L16" s="23">
        <v>0</v>
      </c>
      <c r="M16" s="26"/>
      <c r="N16" s="23">
        <v>3037.5</v>
      </c>
      <c r="O16" s="26" t="s">
        <v>17</v>
      </c>
      <c r="P16" s="27">
        <f t="shared" ref="P16:P19" si="1">+J16-L16-N16</f>
        <v>0</v>
      </c>
      <c r="R16" s="28" t="s">
        <v>24</v>
      </c>
      <c r="S16" s="28"/>
      <c r="T16" s="28"/>
    </row>
    <row r="17" spans="1:20" ht="47.25" customHeight="1" x14ac:dyDescent="0.25">
      <c r="A17" s="3">
        <v>2</v>
      </c>
      <c r="C17" s="20">
        <v>1</v>
      </c>
      <c r="D17" s="21" t="s">
        <v>23</v>
      </c>
      <c r="E17" s="22">
        <v>3037.5</v>
      </c>
      <c r="F17" s="8"/>
      <c r="G17" s="16" t="s">
        <v>17</v>
      </c>
      <c r="H17" s="23">
        <f>ROUND(C17*E17,2)</f>
        <v>3037.5</v>
      </c>
      <c r="I17" s="24"/>
      <c r="J17" s="25">
        <f t="shared" si="0"/>
        <v>3037.5</v>
      </c>
      <c r="K17" s="26" t="s">
        <v>19</v>
      </c>
      <c r="L17" s="23">
        <v>0</v>
      </c>
      <c r="M17" s="26"/>
      <c r="N17" s="23">
        <v>0</v>
      </c>
      <c r="O17" s="26" t="s">
        <v>17</v>
      </c>
      <c r="P17" s="27">
        <f t="shared" si="1"/>
        <v>3037.5</v>
      </c>
      <c r="R17" s="28" t="s">
        <v>24</v>
      </c>
      <c r="S17" s="28"/>
      <c r="T17" s="28"/>
    </row>
    <row r="18" spans="1:20" ht="47.25" customHeight="1" x14ac:dyDescent="0.25">
      <c r="A18" s="3">
        <v>3</v>
      </c>
      <c r="C18" s="20">
        <v>1</v>
      </c>
      <c r="D18" s="21" t="s">
        <v>23</v>
      </c>
      <c r="E18" s="22">
        <v>3037.5</v>
      </c>
      <c r="F18" s="8"/>
      <c r="G18" s="16" t="s">
        <v>17</v>
      </c>
      <c r="H18" s="23">
        <f>ROUND(C18*E18,2)</f>
        <v>3037.5</v>
      </c>
      <c r="I18" s="24"/>
      <c r="J18" s="25">
        <f t="shared" si="0"/>
        <v>3037.5</v>
      </c>
      <c r="K18" s="26" t="s">
        <v>19</v>
      </c>
      <c r="L18" s="23">
        <v>0</v>
      </c>
      <c r="M18" s="26"/>
      <c r="N18" s="23">
        <v>0</v>
      </c>
      <c r="O18" s="26" t="s">
        <v>17</v>
      </c>
      <c r="P18" s="27">
        <f t="shared" si="1"/>
        <v>3037.5</v>
      </c>
      <c r="R18" s="28" t="s">
        <v>24</v>
      </c>
      <c r="S18" s="28"/>
      <c r="T18" s="28"/>
    </row>
    <row r="19" spans="1:20" ht="47.25" customHeight="1" x14ac:dyDescent="0.25">
      <c r="A19" s="3">
        <v>4</v>
      </c>
      <c r="C19" s="29">
        <v>1</v>
      </c>
      <c r="D19" s="21" t="s">
        <v>23</v>
      </c>
      <c r="E19" s="22">
        <v>3037.5</v>
      </c>
      <c r="F19" s="8"/>
      <c r="G19" s="16" t="s">
        <v>17</v>
      </c>
      <c r="H19" s="23">
        <f>ROUND(C19*E19,2)</f>
        <v>3037.5</v>
      </c>
      <c r="I19" s="24"/>
      <c r="J19" s="25">
        <f t="shared" si="0"/>
        <v>3037.5</v>
      </c>
      <c r="K19" s="26" t="s">
        <v>19</v>
      </c>
      <c r="L19" s="23">
        <v>0</v>
      </c>
      <c r="M19" s="26"/>
      <c r="N19" s="23">
        <v>0</v>
      </c>
      <c r="O19" s="26" t="s">
        <v>17</v>
      </c>
      <c r="P19" s="27">
        <f t="shared" si="1"/>
        <v>3037.5</v>
      </c>
      <c r="R19" s="28" t="s">
        <v>24</v>
      </c>
      <c r="S19" s="28"/>
      <c r="T19" s="28"/>
    </row>
    <row r="21" spans="1:20" x14ac:dyDescent="0.25">
      <c r="E21" s="30">
        <f>SUM(E16:E19)</f>
        <v>12150</v>
      </c>
      <c r="F21" s="30"/>
      <c r="G21" s="30"/>
      <c r="H21" s="30">
        <f>SUM(H16:H19)</f>
        <v>12150</v>
      </c>
      <c r="I21" s="30"/>
      <c r="J21" s="30">
        <f>SUM(J16:J19)</f>
        <v>12150</v>
      </c>
      <c r="K21" s="30"/>
      <c r="L21" s="30">
        <f>SUM(L16:L19)</f>
        <v>0</v>
      </c>
      <c r="M21" s="30"/>
      <c r="N21" s="30">
        <f>SUM(N16:N19)</f>
        <v>3037.5</v>
      </c>
      <c r="O21" s="30"/>
      <c r="P21" s="30">
        <f>SUM(P16:P19)</f>
        <v>9112.5</v>
      </c>
      <c r="Q21" s="30"/>
    </row>
    <row r="23" spans="1:20" ht="21" customHeight="1" x14ac:dyDescent="0.25">
      <c r="A23" s="10" t="s">
        <v>25</v>
      </c>
      <c r="G23" s="8"/>
      <c r="H23" s="8"/>
      <c r="I23" s="8"/>
      <c r="J23" s="31"/>
      <c r="K23" s="8"/>
      <c r="L23" s="8"/>
      <c r="M23" s="8"/>
      <c r="N23" s="8"/>
    </row>
    <row r="24" spans="1:20" ht="23.25" customHeight="1" x14ac:dyDescent="0.25">
      <c r="G24"/>
      <c r="I24"/>
      <c r="J24" s="32"/>
      <c r="N24" s="32" t="s">
        <v>26</v>
      </c>
    </row>
    <row r="25" spans="1:20" ht="23.25" customHeight="1" x14ac:dyDescent="0.25">
      <c r="E25" s="33"/>
      <c r="G25"/>
      <c r="I25"/>
      <c r="J25" s="32"/>
      <c r="N25" s="32"/>
    </row>
    <row r="26" spans="1:20" x14ac:dyDescent="0.25">
      <c r="A26" s="10" t="s">
        <v>27</v>
      </c>
      <c r="G26"/>
      <c r="H26" s="8"/>
      <c r="I26" s="8"/>
      <c r="J26" s="31"/>
      <c r="K26" s="8"/>
      <c r="L26" s="8"/>
      <c r="M26" s="8"/>
      <c r="N26" s="8"/>
    </row>
    <row r="27" spans="1:20" x14ac:dyDescent="0.25">
      <c r="N27" s="32" t="s">
        <v>26</v>
      </c>
    </row>
    <row r="29" spans="1:20" ht="22.8" x14ac:dyDescent="0.4">
      <c r="C29" s="34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90A389A2-C33A-4EE4-9A1D-BE4130647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A1FF17-0E82-49F1-A5FC-840AC01E9F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C79A7D-068A-4A1A-8D72-1EF250067316}">
  <ds:schemaRefs>
    <ds:schemaRef ds:uri="http://purl.org/dc/elements/1.1/"/>
    <ds:schemaRef ds:uri="http://schemas.microsoft.com/office/2006/metadata/properties"/>
    <ds:schemaRef ds:uri="2eed4679-0416-48da-a53f-b1fed0e368aa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685b8dc9-ced7-4178-970d-47f4639756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25-D1449B 11 14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2025-11-14T15:49:27Z</dcterms:created>
  <dcterms:modified xsi:type="dcterms:W3CDTF">2025-11-14T15:49:54Z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