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8C78BD72-864F-43B7-8E94-4F338B7D7A10}" xr6:coauthVersionLast="36" xr6:coauthVersionMax="36" xr10:uidLastSave="{00000000-0000-0000-0000-000000000000}"/>
  <bookViews>
    <workbookView xWindow="0" yWindow="0" windowWidth="23040" windowHeight="7824" xr2:uid="{F38B1F37-99E5-4E1D-BFC0-D036B365F873}"/>
  </bookViews>
  <sheets>
    <sheet name="25C129501G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E18" i="1"/>
  <c r="H16" i="1"/>
  <c r="J16" i="1" s="1"/>
  <c r="J18" i="1" l="1"/>
  <c r="P16" i="1"/>
  <c r="P18" i="1" s="1"/>
  <c r="H18" i="1"/>
</calcChain>
</file>

<file path=xl/sharedStrings.xml><?xml version="1.0" encoding="utf-8"?>
<sst xmlns="http://schemas.openxmlformats.org/spreadsheetml/2006/main" count="34" uniqueCount="27">
  <si>
    <t>JSA / Jefferson Lab - DOE</t>
  </si>
  <si>
    <t>Data Entry Update Subcontract PO Percent Complete</t>
  </si>
  <si>
    <t>Appendix B</t>
  </si>
  <si>
    <t>Vendor Name</t>
  </si>
  <si>
    <t>MANTA RAY CONSULTING INC</t>
  </si>
  <si>
    <t>Percent complete thru</t>
  </si>
  <si>
    <t>(Date)</t>
  </si>
  <si>
    <t>PO Number</t>
  </si>
  <si>
    <t>25C1295001</t>
  </si>
  <si>
    <t>OR</t>
  </si>
  <si>
    <t xml:space="preserve">Status Update ID </t>
  </si>
  <si>
    <t>25C129501G</t>
  </si>
  <si>
    <t>Invoice Number</t>
  </si>
  <si>
    <t>T3153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</si>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</sst>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90FF-8698-43C2-9D40-014ACBB452AC}">
  <sheetPr>
    <pageSetUpPr fitToPage="1"/>
  </sheetPr>
  <dimension ref="A1:T26"/>
  <sheetViews>
    <sheetView tabSelected="1" topLeftCell="A7" workbookViewId="0">
      <selection activeCell="C10" sqref="C10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 t="s">
        <v>13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14</v>
      </c>
      <c r="C15" s="13" t="s">
        <v>15</v>
      </c>
      <c r="D15" s="15"/>
      <c r="E15" s="13" t="s">
        <v>16</v>
      </c>
      <c r="F15" s="15"/>
      <c r="G15" s="16" t="s">
        <v>17</v>
      </c>
      <c r="H15" s="17" t="s">
        <v>18</v>
      </c>
      <c r="I15" s="18"/>
      <c r="J15" s="19" t="s">
        <v>18</v>
      </c>
      <c r="K15" s="15" t="s">
        <v>19</v>
      </c>
      <c r="L15" s="13" t="s">
        <v>20</v>
      </c>
      <c r="M15" s="15" t="s">
        <v>19</v>
      </c>
      <c r="N15" s="13" t="s">
        <v>21</v>
      </c>
      <c r="O15" s="15" t="s">
        <v>17</v>
      </c>
      <c r="P15" s="13" t="s">
        <v>22</v>
      </c>
    </row>
    <row r="16" spans="1:20" ht="47.25" customHeight="1" x14ac:dyDescent="0.25">
      <c r="A16" s="3">
        <v>1</v>
      </c>
      <c r="C16" s="20">
        <v>0.52649999999999997</v>
      </c>
      <c r="D16" s="21" t="s">
        <v>23</v>
      </c>
      <c r="E16" s="22">
        <v>249986.66</v>
      </c>
      <c r="F16" s="8"/>
      <c r="G16" s="16" t="s">
        <v>17</v>
      </c>
      <c r="H16" s="23">
        <f>ROUND(C16*E16,2)</f>
        <v>131617.98000000001</v>
      </c>
      <c r="I16" s="24"/>
      <c r="J16" s="25">
        <f t="shared" ref="J16" si="0">+H16</f>
        <v>131617.98000000001</v>
      </c>
      <c r="K16" s="26" t="s">
        <v>19</v>
      </c>
      <c r="L16" s="23">
        <v>0</v>
      </c>
      <c r="M16" s="26"/>
      <c r="N16" s="23">
        <v>99391.19</v>
      </c>
      <c r="O16" s="26" t="s">
        <v>17</v>
      </c>
      <c r="P16" s="27">
        <f t="shared" ref="P16" si="1">+J16-L16-N16</f>
        <v>32226.790000000008</v>
      </c>
      <c r="R16" s="28"/>
      <c r="S16" s="28"/>
      <c r="T16" s="28"/>
    </row>
    <row r="18" spans="1:17" x14ac:dyDescent="0.25">
      <c r="E18" s="29">
        <f>SUM(E16:E16)</f>
        <v>249986.66</v>
      </c>
      <c r="F18" s="29"/>
      <c r="G18" s="29"/>
      <c r="H18" s="29">
        <f>SUM(H16:H16)</f>
        <v>131617.98000000001</v>
      </c>
      <c r="I18" s="29"/>
      <c r="J18" s="29">
        <f>SUM(J16:J16)</f>
        <v>131617.98000000001</v>
      </c>
      <c r="K18" s="29"/>
      <c r="L18" s="29">
        <f>SUM(L16:L16)</f>
        <v>0</v>
      </c>
      <c r="M18" s="29"/>
      <c r="N18" s="29">
        <f>SUM(N16:N16)</f>
        <v>99391.19</v>
      </c>
      <c r="O18" s="29"/>
      <c r="P18" s="29">
        <f>SUM(P16:P16)</f>
        <v>32226.790000000008</v>
      </c>
      <c r="Q18" s="29"/>
    </row>
    <row r="20" spans="1:17" ht="21" customHeight="1" x14ac:dyDescent="0.25">
      <c r="A20" s="10" t="s">
        <v>24</v>
      </c>
      <c r="G20" s="8"/>
      <c r="H20" s="8"/>
      <c r="I20" s="8"/>
      <c r="J20" s="30"/>
      <c r="K20" s="8"/>
      <c r="L20" s="8"/>
      <c r="M20" s="8"/>
      <c r="N20" s="8"/>
    </row>
    <row r="21" spans="1:17" ht="23.25" customHeight="1" x14ac:dyDescent="0.25">
      <c r="G21"/>
      <c r="I21"/>
      <c r="J21" s="31"/>
      <c r="N21" s="31" t="s">
        <v>25</v>
      </c>
    </row>
    <row r="22" spans="1:17" ht="23.25" customHeight="1" x14ac:dyDescent="0.25">
      <c r="E22" s="32"/>
      <c r="G22"/>
      <c r="I22"/>
      <c r="J22" s="31"/>
      <c r="N22" s="31"/>
    </row>
    <row r="23" spans="1:17" x14ac:dyDescent="0.25">
      <c r="A23" s="10" t="s">
        <v>26</v>
      </c>
      <c r="G23"/>
      <c r="H23" s="8"/>
      <c r="I23" s="8"/>
      <c r="J23" s="30"/>
      <c r="K23" s="8"/>
      <c r="L23" s="8"/>
      <c r="M23" s="8"/>
      <c r="N23" s="8"/>
    </row>
    <row r="24" spans="1:17" x14ac:dyDescent="0.25">
      <c r="N24" s="31" t="s">
        <v>25</v>
      </c>
    </row>
    <row r="26" spans="1:17" ht="22.8" x14ac:dyDescent="0.4">
      <c r="C26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B383582B-70BF-498A-83F0-6FD8F1C2A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27597-8124-47EB-B1BD-F726C4D01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0038E-6508-49B6-9723-99DF64AE2416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85b8dc9-ced7-4178-970d-47f4639756be"/>
    <ds:schemaRef ds:uri="2eed4679-0416-48da-a53f-b1fed0e368aa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25C129501G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2025-11-18T20:27:49Z</dcterms:created>
  <dcterms:modified xsi:type="dcterms:W3CDTF">2025-11-18T20:28:17Z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