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670540DE-D0FB-4A93-B18C-FF97088E409B}" xr6:coauthVersionLast="36" xr6:coauthVersionMax="36" xr10:uidLastSave="{00000000-0000-0000-0000-000000000000}"/>
  <bookViews>
    <workbookView xWindow="0" yWindow="0" windowWidth="23040" windowHeight="7824" xr2:uid="{CFA5EFDD-0CB8-4BA8-9C9B-CD35D963174F}"/>
  </bookViews>
  <sheets>
    <sheet name="25-C0200N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E19" i="1"/>
  <c r="J17" i="1"/>
  <c r="P17" i="1" s="1"/>
  <c r="H17" i="1"/>
  <c r="H19" i="1" s="1"/>
  <c r="H16" i="1"/>
  <c r="J16" i="1" s="1"/>
  <c r="P16" i="1" l="1"/>
  <c r="P19" i="1" s="1"/>
  <c r="J19" i="1"/>
</calcChain>
</file>

<file path=xl/sharedStrings.xml><?xml version="1.0" encoding="utf-8"?>
<sst xmlns="http://schemas.openxmlformats.org/spreadsheetml/2006/main" count="38" uniqueCount="27">
  <si>
    <t>JSA / Jefferson Lab - DOE</t>
  </si>
  <si>
    <t>Data Entry Update Subcontract PO Percent Complete</t>
  </si>
  <si>
    <t>Appendix B</t>
  </si>
  <si>
    <t>Vendor Name</t>
  </si>
  <si>
    <t>THE RESEARCH FOUNDATION</t>
  </si>
  <si>
    <t>Percent complete thru</t>
  </si>
  <si>
    <t>(Date)</t>
  </si>
  <si>
    <t>PO Number</t>
  </si>
  <si>
    <t>25-C0200</t>
  </si>
  <si>
    <t>OR</t>
  </si>
  <si>
    <t xml:space="preserve">Status Update ID </t>
  </si>
  <si>
    <t>25-C0200N</t>
  </si>
  <si>
    <t>Invoice Number</t>
  </si>
  <si>
    <t>K7103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</si>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</sst>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0630-C363-422F-A5E7-6168FDE9EDA5}">
  <sheetPr>
    <pageSetUpPr fitToPage="1"/>
  </sheetPr>
  <dimension ref="A1:T27"/>
  <sheetViews>
    <sheetView tabSelected="1" topLeftCell="A16" workbookViewId="0">
      <selection activeCell="C10" sqref="C10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9" width="10.1093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1</v>
      </c>
      <c r="D16" s="21" t="s">
        <v>23</v>
      </c>
      <c r="E16" s="22">
        <v>800000</v>
      </c>
      <c r="F16" s="8"/>
      <c r="G16" s="16" t="s">
        <v>17</v>
      </c>
      <c r="H16" s="23">
        <f>ROUND(C16*E16,2)</f>
        <v>800000</v>
      </c>
      <c r="I16" s="24"/>
      <c r="J16" s="25">
        <f t="shared" ref="J16:J17" si="0">+H16</f>
        <v>800000</v>
      </c>
      <c r="K16" s="26" t="s">
        <v>19</v>
      </c>
      <c r="L16" s="23">
        <v>0</v>
      </c>
      <c r="M16" s="26"/>
      <c r="N16" s="23">
        <v>795999.99999999988</v>
      </c>
      <c r="O16" s="26" t="s">
        <v>17</v>
      </c>
      <c r="P16" s="27">
        <f t="shared" ref="P16:P17" si="1">+J16-L16-N16</f>
        <v>4000.0000000001164</v>
      </c>
      <c r="R16" s="28"/>
      <c r="S16" s="28"/>
      <c r="T16" s="28"/>
    </row>
    <row r="17" spans="1:20" ht="47.25" customHeight="1" x14ac:dyDescent="0.25">
      <c r="A17" s="3">
        <v>2</v>
      </c>
      <c r="C17" s="29">
        <v>0.25</v>
      </c>
      <c r="D17" s="21" t="s">
        <v>23</v>
      </c>
      <c r="E17" s="22">
        <v>800000</v>
      </c>
      <c r="F17" s="8"/>
      <c r="G17" s="16" t="s">
        <v>17</v>
      </c>
      <c r="H17" s="23">
        <f>ROUND(C17*E17,2)</f>
        <v>200000</v>
      </c>
      <c r="I17" s="24"/>
      <c r="J17" s="25">
        <f t="shared" si="0"/>
        <v>200000</v>
      </c>
      <c r="K17" s="26" t="s">
        <v>19</v>
      </c>
      <c r="L17" s="23">
        <v>0</v>
      </c>
      <c r="M17" s="26"/>
      <c r="N17" s="23">
        <v>73333.33</v>
      </c>
      <c r="O17" s="26" t="s">
        <v>17</v>
      </c>
      <c r="P17" s="27">
        <f t="shared" si="1"/>
        <v>126666.67</v>
      </c>
      <c r="R17" s="28"/>
      <c r="S17" s="28"/>
      <c r="T17" s="28"/>
    </row>
    <row r="19" spans="1:20" x14ac:dyDescent="0.25">
      <c r="E19" s="30">
        <f>SUM(E16:E17)</f>
        <v>1600000</v>
      </c>
      <c r="F19" s="30"/>
      <c r="G19" s="30"/>
      <c r="H19" s="30">
        <f>SUM(H16:H17)</f>
        <v>1000000</v>
      </c>
      <c r="I19" s="30"/>
      <c r="J19" s="30">
        <f>SUM(J16:J17)</f>
        <v>1000000</v>
      </c>
      <c r="K19" s="30"/>
      <c r="L19" s="30">
        <f>SUM(L16:L17)</f>
        <v>0</v>
      </c>
      <c r="M19" s="30"/>
      <c r="N19" s="30">
        <f>SUM(N16:N17)</f>
        <v>869333.32999999984</v>
      </c>
      <c r="O19" s="30"/>
      <c r="P19" s="30">
        <f>SUM(P16:P17)</f>
        <v>130666.67000000011</v>
      </c>
      <c r="Q19" s="30"/>
    </row>
    <row r="21" spans="1:20" ht="21" customHeight="1" x14ac:dyDescent="0.25">
      <c r="A21" s="10" t="s">
        <v>24</v>
      </c>
      <c r="G21" s="8"/>
      <c r="H21" s="8"/>
      <c r="I21" s="8"/>
      <c r="J21" s="31"/>
      <c r="K21" s="8"/>
      <c r="L21" s="8"/>
      <c r="M21" s="8"/>
      <c r="N21" s="8"/>
    </row>
    <row r="22" spans="1:20" ht="23.25" customHeight="1" x14ac:dyDescent="0.25">
      <c r="G22"/>
      <c r="I22"/>
      <c r="J22" s="32"/>
      <c r="N22" s="32" t="s">
        <v>25</v>
      </c>
    </row>
    <row r="23" spans="1:20" ht="23.25" customHeight="1" x14ac:dyDescent="0.25">
      <c r="E23" s="33"/>
      <c r="G23"/>
      <c r="I23"/>
      <c r="J23" s="32"/>
      <c r="N23" s="32"/>
    </row>
    <row r="24" spans="1:20" x14ac:dyDescent="0.25">
      <c r="A24" s="10" t="s">
        <v>26</v>
      </c>
      <c r="G24"/>
      <c r="H24" s="8"/>
      <c r="I24" s="8"/>
      <c r="J24" s="31"/>
      <c r="K24" s="8"/>
      <c r="L24" s="8"/>
      <c r="M24" s="8"/>
      <c r="N24" s="8"/>
    </row>
    <row r="25" spans="1:20" x14ac:dyDescent="0.25">
      <c r="N25" s="32" t="s">
        <v>25</v>
      </c>
    </row>
    <row r="27" spans="1:20" ht="22.8" x14ac:dyDescent="0.4">
      <c r="C27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9e6a6ae901b3587c2f7b478e8a9a3cf7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43a0ce4ae7670a52bd83a02b9a805c2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B68B906C-8A41-4F9E-A600-E096B4EA6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FD7E08-F416-40F2-A014-7E0E6DAF80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228BB-A4E7-4C8C-BC8B-F5D3901CC709}">
  <ds:schemaRefs>
    <ds:schemaRef ds:uri="http://purl.org/dc/terms/"/>
    <ds:schemaRef ds:uri="http://www.w3.org/XML/1998/namespace"/>
    <ds:schemaRef ds:uri="2eed4679-0416-48da-a53f-b1fed0e368aa"/>
    <ds:schemaRef ds:uri="685b8dc9-ced7-4178-970d-47f4639756b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25-C0200N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2025-11-20T13:16:22Z</dcterms:created>
  <dcterms:modified xsi:type="dcterms:W3CDTF">2025-11-20T13:16:40Z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