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J12" i="1"/>
  <c r="I12" i="1"/>
  <c r="J9" i="1"/>
  <c r="J10" i="1"/>
  <c r="J8" i="1"/>
  <c r="I9" i="1"/>
  <c r="I10" i="1"/>
  <c r="I8" i="1"/>
  <c r="K9" i="1"/>
  <c r="L9" i="1"/>
  <c r="M9" i="1"/>
  <c r="K10" i="1"/>
  <c r="L10" i="1"/>
  <c r="M10" i="1"/>
  <c r="K8" i="1"/>
  <c r="L8" i="1"/>
  <c r="M8" i="1"/>
  <c r="E10" i="1"/>
  <c r="E8" i="1"/>
  <c r="G8" i="1"/>
  <c r="G9" i="1"/>
  <c r="G10" i="1"/>
  <c r="D12" i="1"/>
  <c r="H8" i="1"/>
  <c r="H9" i="1"/>
  <c r="H10" i="1"/>
  <c r="M12" i="1"/>
  <c r="L12" i="1"/>
  <c r="K12" i="1"/>
</calcChain>
</file>

<file path=xl/sharedStrings.xml><?xml version="1.0" encoding="utf-8"?>
<sst xmlns="http://schemas.openxmlformats.org/spreadsheetml/2006/main" count="31" uniqueCount="26">
  <si>
    <t>Conditions</t>
  </si>
  <si>
    <t>Run #</t>
  </si>
  <si>
    <t>Time / File (hrs)</t>
  </si>
  <si>
    <t>Events / (File * Hour)</t>
  </si>
  <si>
    <t>INPUT</t>
  </si>
  <si>
    <t xml:space="preserve"># Days Running = </t>
  </si>
  <si>
    <t>Total Events (Millions)</t>
  </si>
  <si>
    <t>†: If simultaneously running all three cases with the determined job fractions</t>
  </si>
  <si>
    <t>Events / File</t>
  </si>
  <si>
    <t>Total Files (Jobs)</t>
  </si>
  <si>
    <t>Fraction of Files (Jobs)</t>
  </si>
  <si>
    <t xml:space="preserve">Target # Events Generated per hour per file † = </t>
  </si>
  <si>
    <t>1.1E7 +/- 800 ns</t>
  </si>
  <si>
    <t>5.5E7 +/- 800 ns</t>
  </si>
  <si>
    <t>No EM Background</t>
  </si>
  <si>
    <t>File Size (REST + ROOT) (MB)</t>
  </si>
  <si>
    <t>Total Disk Space (GB)</t>
  </si>
  <si>
    <t>Target Fraction of Events</t>
  </si>
  <si>
    <t>* This is not needed for computing the fraction of files/jobs</t>
  </si>
  <si>
    <t># Simultaneous Jobs ††</t>
  </si>
  <si>
    <t>Generated Events / Hour †††</t>
  </si>
  <si>
    <t>††: Note that since the different settings may have different run lengths, this is just intended as a "visual aid." Just submit jobs in batches that are multiples of the job fractions.</t>
  </si>
  <si>
    <t>Totals:</t>
  </si>
  <si>
    <t>To hit the target fraction of events, submit jobs in batches with the given "Fraction of Files (Jobs)"</t>
  </si>
  <si>
    <t xml:space="preserve"># Simultaneous Files (Jobs)* = </t>
  </si>
  <si>
    <t>†††: When running at the given # simultaneous files/jobs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</si>
</sst>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9C0006"/>
      <name val="Calibri"/>
      <scheme val="minor"/>
    </font>
    <font>
      <b/>
      <sz val="12"/>
      <color rgb="FF0061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1" fontId="4" fillId="0" borderId="0" xfId="0" applyNumberFormat="1" applyFont="1"/>
    <xf numFmtId="165" fontId="0" fillId="0" borderId="0" xfId="0" applyNumberFormat="1"/>
    <xf numFmtId="0" fontId="7" fillId="3" borderId="0" xfId="46" applyFont="1"/>
    <xf numFmtId="1" fontId="7" fillId="3" borderId="0" xfId="46" applyNumberFormat="1" applyFont="1"/>
    <xf numFmtId="1" fontId="8" fillId="2" borderId="0" xfId="45" applyNumberFormat="1" applyFont="1" applyAlignment="1">
      <alignment horizontal="right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8" fillId="2" borderId="0" xfId="45" applyNumberFormat="1" applyFont="1" applyAlignment="1">
      <alignment horizontal="center" vertical="center"/>
    </xf>
    <xf numFmtId="164" fontId="8" fillId="2" borderId="0" xfId="45" applyNumberFormat="1" applyFont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99">
    <cellStyle name="Bad" xfId="46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Good" xfId="4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2"/>
  <sheetViews>
    <sheetView tabSelected="1" workbookViewId="0">
      <selection activeCell="A8" sqref="A8"/>
    </sheetView>
  </sheetViews>
  <sheetFormatPr baseColWidth="10" defaultRowHeight="15" x14ac:dyDescent="0"/>
  <cols>
    <col min="1" max="1" width="7.33203125" customWidth="1"/>
    <col min="2" max="2" width="16.6640625" customWidth="1"/>
    <col min="3" max="3" width="13.6640625" customWidth="1"/>
    <col min="4" max="4" width="15.5" customWidth="1"/>
    <col min="5" max="5" width="24" customWidth="1"/>
    <col min="6" max="6" width="22.33203125" style="1" customWidth="1"/>
    <col min="7" max="7" width="18.5" style="1" customWidth="1"/>
    <col min="8" max="9" width="19.83203125" style="1" customWidth="1"/>
    <col min="10" max="10" width="24.5" style="1" customWidth="1"/>
    <col min="11" max="11" width="20" style="1" customWidth="1"/>
    <col min="12" max="12" width="14.1640625" customWidth="1"/>
    <col min="13" max="13" width="18.33203125" style="2" customWidth="1"/>
    <col min="14" max="14" width="19.5" customWidth="1"/>
    <col min="15" max="15" width="10.83203125" style="1"/>
  </cols>
  <sheetData>
    <row r="1" spans="1:13">
      <c r="A1" s="7" t="s">
        <v>4</v>
      </c>
      <c r="B1" t="s">
        <v>24</v>
      </c>
      <c r="D1">
        <v>384</v>
      </c>
      <c r="E1" t="s">
        <v>18</v>
      </c>
    </row>
    <row r="2" spans="1:13">
      <c r="A2" s="7" t="s">
        <v>4</v>
      </c>
      <c r="B2" t="s">
        <v>5</v>
      </c>
      <c r="D2">
        <v>21</v>
      </c>
    </row>
    <row r="3" spans="1:13">
      <c r="A3" s="4"/>
    </row>
    <row r="4" spans="1:13">
      <c r="A4" s="5" t="s">
        <v>23</v>
      </c>
    </row>
    <row r="5" spans="1:13">
      <c r="A5" s="1"/>
    </row>
    <row r="6" spans="1:13">
      <c r="C6" s="7" t="s">
        <v>4</v>
      </c>
      <c r="D6" s="7" t="s">
        <v>4</v>
      </c>
      <c r="E6" s="8" t="s">
        <v>4</v>
      </c>
      <c r="F6" s="8" t="s">
        <v>4</v>
      </c>
    </row>
    <row r="7" spans="1:13">
      <c r="A7" t="s">
        <v>1</v>
      </c>
      <c r="B7" t="s">
        <v>0</v>
      </c>
      <c r="C7" s="10" t="s">
        <v>8</v>
      </c>
      <c r="D7" s="10" t="s">
        <v>2</v>
      </c>
      <c r="E7" s="10" t="s">
        <v>15</v>
      </c>
      <c r="F7" s="11" t="s">
        <v>17</v>
      </c>
      <c r="G7" s="11" t="s">
        <v>3</v>
      </c>
      <c r="H7" s="12" t="s">
        <v>10</v>
      </c>
      <c r="I7" t="s">
        <v>19</v>
      </c>
      <c r="J7" s="11" t="s">
        <v>20</v>
      </c>
      <c r="K7" s="12" t="s">
        <v>6</v>
      </c>
      <c r="L7" s="12" t="s">
        <v>9</v>
      </c>
      <c r="M7" s="13" t="s">
        <v>16</v>
      </c>
    </row>
    <row r="8" spans="1:13">
      <c r="A8">
        <v>9001</v>
      </c>
      <c r="B8" t="s">
        <v>12</v>
      </c>
      <c r="C8" s="14">
        <v>25000</v>
      </c>
      <c r="D8" s="14">
        <v>24</v>
      </c>
      <c r="E8" s="14">
        <f>68.22 + 2.5</f>
        <v>70.72</v>
      </c>
      <c r="F8" s="15">
        <v>0.8</v>
      </c>
      <c r="G8" s="16">
        <f>C8/D8</f>
        <v>1041.6666666666667</v>
      </c>
      <c r="H8" s="17">
        <f>F8*$D$12/G8</f>
        <v>0.7804878048780487</v>
      </c>
      <c r="I8" s="17">
        <f>H8*$D$1</f>
        <v>299.70731707317071</v>
      </c>
      <c r="J8" s="16">
        <f>I8*G8</f>
        <v>312195.12195121951</v>
      </c>
      <c r="K8" s="17">
        <f>J8*24*$D$2/1000000</f>
        <v>157.34634146341463</v>
      </c>
      <c r="L8" s="15">
        <f>K8*1000000/C8</f>
        <v>6293.8536585365855</v>
      </c>
      <c r="M8" s="18">
        <f>L8*E8/1000</f>
        <v>445.10133073170732</v>
      </c>
    </row>
    <row r="9" spans="1:13">
      <c r="A9">
        <v>9002</v>
      </c>
      <c r="B9" t="s">
        <v>13</v>
      </c>
      <c r="C9" s="14">
        <v>10000</v>
      </c>
      <c r="D9" s="14">
        <v>36</v>
      </c>
      <c r="E9" s="14">
        <f>33.8 + 1.7</f>
        <v>35.5</v>
      </c>
      <c r="F9" s="15">
        <v>0.05</v>
      </c>
      <c r="G9" s="16">
        <f>C9/D9</f>
        <v>277.77777777777777</v>
      </c>
      <c r="H9" s="17">
        <f>F9*$D$12/G9</f>
        <v>0.18292682926829268</v>
      </c>
      <c r="I9" s="17">
        <f t="shared" ref="I9:I10" si="0">H9*$D$1</f>
        <v>70.243902439024396</v>
      </c>
      <c r="J9" s="16">
        <f t="shared" ref="J9:J10" si="1">I9*G9</f>
        <v>19512.195121951219</v>
      </c>
      <c r="K9" s="17">
        <f>J9*24*$D$2/1000000</f>
        <v>9.8341463414634145</v>
      </c>
      <c r="L9" s="15">
        <f>K9*1000000/C9</f>
        <v>983.41463414634154</v>
      </c>
      <c r="M9" s="18">
        <f t="shared" ref="M9:M10" si="2">L9*E9/1000</f>
        <v>34.911219512195125</v>
      </c>
    </row>
    <row r="10" spans="1:13">
      <c r="A10">
        <v>9003</v>
      </c>
      <c r="B10" t="s">
        <v>14</v>
      </c>
      <c r="C10" s="14">
        <v>50000</v>
      </c>
      <c r="D10" s="14">
        <v>12</v>
      </c>
      <c r="E10" s="14">
        <f>126.15 + 3.13</f>
        <v>129.28</v>
      </c>
      <c r="F10" s="15">
        <v>0.15</v>
      </c>
      <c r="G10" s="16">
        <f>C10/D10</f>
        <v>4166.666666666667</v>
      </c>
      <c r="H10" s="17">
        <f>F10*$D$12/G10</f>
        <v>3.6585365853658527E-2</v>
      </c>
      <c r="I10" s="17">
        <f t="shared" si="0"/>
        <v>14.048780487804875</v>
      </c>
      <c r="J10" s="16">
        <f t="shared" si="1"/>
        <v>58536.585365853651</v>
      </c>
      <c r="K10" s="17">
        <f>J10*24*$D$2/1000000</f>
        <v>29.502439024390238</v>
      </c>
      <c r="L10" s="15">
        <f>K10*1000000/C10</f>
        <v>590.04878048780483</v>
      </c>
      <c r="M10" s="18">
        <f t="shared" si="2"/>
        <v>76.281506341463412</v>
      </c>
    </row>
    <row r="12" spans="1:13">
      <c r="A12" t="s">
        <v>11</v>
      </c>
      <c r="D12" s="3">
        <f xml:space="preserve"> 1/(F8/G8 + F9/G9 + F10/G10)</f>
        <v>1016.2601626016259</v>
      </c>
      <c r="H12" s="9" t="s">
        <v>22</v>
      </c>
      <c r="I12" s="1">
        <f>SUM(I8:I10)</f>
        <v>384</v>
      </c>
      <c r="J12" s="1">
        <f>SUM(J8:J10)</f>
        <v>390243.90243902442</v>
      </c>
      <c r="K12" s="6">
        <f>SUM(K8:K10)</f>
        <v>196.6829268292683</v>
      </c>
      <c r="L12" s="3">
        <f>SUM(L8:L10)</f>
        <v>7867.3170731707323</v>
      </c>
      <c r="M12" s="2">
        <f>SUM(M8:M10)</f>
        <v>556.29405658536587</v>
      </c>
    </row>
    <row r="14" spans="1:13">
      <c r="A14" s="1" t="s">
        <v>7</v>
      </c>
    </row>
    <row r="15" spans="1:13">
      <c r="A15" s="1" t="s">
        <v>21</v>
      </c>
    </row>
    <row r="16" spans="1:13">
      <c r="A16" t="s">
        <v>25</v>
      </c>
    </row>
    <row r="17" spans="1:9">
      <c r="A17" s="1"/>
      <c r="B17" s="1"/>
      <c r="C17" s="1"/>
      <c r="H17" s="6"/>
      <c r="I17" s="6"/>
    </row>
    <row r="18" spans="1:9">
      <c r="B18" s="1"/>
      <c r="C18" s="1"/>
    </row>
    <row r="19" spans="1:9">
      <c r="A19" s="1"/>
      <c r="B19" s="1"/>
      <c r="C19" s="1"/>
    </row>
    <row r="20" spans="1:9">
      <c r="A20" s="1"/>
      <c r="B20" s="1"/>
      <c r="C20" s="1"/>
    </row>
    <row r="21" spans="1:9">
      <c r="A21" s="1"/>
      <c r="B21" s="1"/>
      <c r="C21" s="1"/>
    </row>
    <row r="22" spans="1:9">
      <c r="A22" s="1"/>
      <c r="B22" s="1"/>
      <c r="C22" s="1"/>
    </row>
    <row r="23" spans="1:9">
      <c r="A23" s="1"/>
      <c r="B23" s="1"/>
      <c r="C23" s="1"/>
    </row>
    <row r="24" spans="1:9">
      <c r="A24" s="1"/>
      <c r="B24" s="1"/>
      <c r="C24" s="1"/>
    </row>
    <row r="25" spans="1:9">
      <c r="A25" s="1"/>
      <c r="B25" s="1"/>
      <c r="C25" s="1"/>
    </row>
    <row r="26" spans="1:9">
      <c r="A26" s="1"/>
      <c r="B26" s="1"/>
      <c r="C26" s="1"/>
    </row>
    <row r="27" spans="1:9">
      <c r="A27" s="1"/>
      <c r="B27" s="1"/>
      <c r="C27" s="1"/>
    </row>
    <row r="28" spans="1:9">
      <c r="A28" s="1"/>
      <c r="B28" s="1"/>
      <c r="C28" s="1"/>
    </row>
    <row r="29" spans="1:9">
      <c r="A29" s="1"/>
      <c r="B29" s="1"/>
      <c r="C29" s="1"/>
    </row>
    <row r="30" spans="1:9">
      <c r="A30" s="1"/>
      <c r="B30" s="1"/>
      <c r="C30" s="1"/>
    </row>
    <row r="31" spans="1:9">
      <c r="A31" s="1"/>
      <c r="B31" s="1"/>
      <c r="C31" s="1"/>
    </row>
    <row r="32" spans="1:9">
      <c r="A32" s="1"/>
      <c r="B32" s="1"/>
      <c r="C32" s="1"/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Meyer</dc:creator>
  <cp:lastModifiedBy>Paul Mattione</cp:lastModifiedBy>
  <cp:lastPrinted>2014-03-14T20:41:07Z</cp:lastPrinted>
  <dcterms:created xsi:type="dcterms:W3CDTF">2014-03-14T19:00:34Z</dcterms:created>
  <dcterms:modified xsi:type="dcterms:W3CDTF">2014-03-15T17:04:00Z</dcterms:modified>
</cp:coreProperties>
</file>