
<file path=[Content_Types].xml><?xml version="1.0" encoding="utf-8"?>
<Types xmlns="http://schemas.openxmlformats.org/package/2006/content-types">
  <Default Extension="rels" ContentType="application/vnd.openxmlformats-package.relationships+xml"/>
  <Default Extension="xlbin" ContentType="application/vnd.openxmlformats-officedocument.spreadsheetml.printerSettings"/>
  <Default Extension="xml" ContentType="application/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
  <Relationship Id="rId4" Type="http://schemas.openxmlformats.org/officeDocument/2006/relationships/custom-properties" Target="docProps/custom.xml"/>
  <Relationship Id="rId3" Type="http://schemas.openxmlformats.org/package/2006/relationships/metadata/core-properties" Target="docProps/core.xml"/>
  <Relationship Id="rId2" Type="http://schemas.openxmlformats.org/officeDocument/2006/relationships/extended-properties" Target="docProps/app.xml"/>
  <Relationship Id="rId1" Type="http://schemas.openxmlformats.org/officeDocument/2006/relationships/officeDocument" Target="xl/workbook.xml"/>
</Relationships>

</file>

<file path=xl/workbook.xml><?xml version="1.0" encoding="utf-8"?>
<workbook xmlns="http://schemas.openxmlformats.org/spreadsheetml/2006/main" xmlns:r="http://schemas.openxmlformats.org/officeDocument/2006/relationships">
  <fileVersion lastEdited="4" lowestEdited="4" rupBuild="3820"/>
  <workbookPr date1904="0"/>
  <bookViews>
    <workbookView activeTab="0"/>
  </bookViews>
  <sheets>
    <sheet name="Sheet1" sheetId="1" r:id="rId1"/>
  </sheets>
  <definedNames>
    <definedName name="_xlnm.Print_Area" localSheetId="0">#REF!</definedName>
    <definedName name="_xlnm.Sheet_Title" localSheetId="0">"Sheet1"</definedName>
  </definedNames>
  <calcPr calcMode="auto" iterate="1" iterateCount="100" iterateDelta="0.001"/>
  <webPublishing allowPng="1" css="0" codePage="1252"/>
</workbook>
</file>

<file path=xl/sharedStrings.xml><?xml version="1.0" encoding="utf-8"?>
<sst xmlns="http://schemas.openxmlformats.org/spreadsheetml/2006/main" uniqueCount="3" count="3">
  <si>
    <t>ADC counts</t>
  </si>
  <si>
    <t>ADC counts</t>
  </si>
  <si>
    <t>pC</t>
  </si>
</sst>
</file>

<file path=xl/styles.xml><?xml version="1.0" encoding="utf-8"?>
<styleSheet xmlns="http://schemas.openxmlformats.org/spreadsheetml/2006/main">
  <fonts count="2">
    <font>
      <b val="1"/>
      <i val="0"/>
      <color rgb="FF000000"/>
      <name val="Sans"/>
      <sz val="10"/>
      <strike val="0"/>
    </font>
    <font>
      <b val="0"/>
      <i val="0"/>
      <color rgb="FF000000"/>
      <name val="Sans"/>
      <sz val="10"/>
      <strike val="0"/>
    </font>
  </fonts>
  <fills count="2">
    <fill>
      <patternFill patternType="none"/>
    </fill>
    <fill>
      <patternFill patternType="gray125"/>
    </fill>
  </fills>
  <borders count="1">
    <border diagonalUp="0" diagonalDown="0">
      <left style="none">
        <color rgb="FFC7C7C7"/>
      </left>
      <right style="none">
        <color rgb="FFC7C7C7"/>
      </right>
      <top style="none">
        <color rgb="FFC7C7C7"/>
      </top>
      <bottom style="none">
        <color rgb="FFC7C7C7"/>
      </bottom>
    </border>
  </borders>
  <cellStyleXfs count="1">
    <xf/>
  </cellStyleXfs>
  <cellXfs count="3">
    <xf applyAlignment="0" applyBorder="0" applyFont="0" applyFill="0" applyNumberFormat="0" xfId="0"/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  <xf applyAlignment="1" applyBorder="1" applyFont="1" applyFill="1" applyNumberFormat="1" fontId="1" fillId="0" borderId="0" numFmtId="0" xfId="0">
      <alignment horizontal="general" vertical="bottom" wrapText="0" shrinkToFit="0" textRotation="0" indent="0"/>
    </xf>
  </cellXfs>
</styleSheet>
</file>

<file path=xl/_rels/workbook.xml.rels><?xml version="1.0" encoding="UTF-8"?>
<Relationships xmlns="http://schemas.openxmlformats.org/package/2006/relationships">
  <Relationship Id="rId3" Type="http://schemas.openxmlformats.org/officeDocument/2006/relationships/styles" Target="styles.xml"/>
  <Relationship Id="rId2" Type="http://schemas.openxmlformats.org/officeDocument/2006/relationships/sharedStrings" Target="sharedStrings.xml"/>
  <Relationship Id="rId1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workbookViewId="0" tabSelected="1">
      <selection activeCell="A16" sqref="A16"/>
    </sheetView>
  </sheetViews>
  <sheetFormatPr defaultRowHeight="12.75"/>
  <cols>
    <col min="1" max="1" width="42.85457" bestFit="1" customWidth="1"/>
    <col min="2" max="2" width="10.71364" customWidth="1"/>
    <col min="3" max="3" width="13.99916" bestFit="1" customWidth="1"/>
  </cols>
  <sheetData>
    <row r="1" spans="1:3">
      <c r="A1" s="1" t="str">
        <v>quantity</v>
      </c>
      <c r="B1" s="1" t="str">
        <v>value</v>
      </c>
      <c r="C1" s="1" t="str">
        <v>units</v>
      </c>
    </row>
    <row r="2" spans="1:3">
      <c r="A2" s="2" t="str">
        <v>peak of Landau distribution</v>
      </c>
      <c r="B2" s="2">
        <v>890</v>
      </c>
      <c r="C2" s="2" t="s">
        <v>0</v>
      </c>
    </row>
    <row r="3" spans="1:3">
      <c r="A3" s="2" t="str">
        <v>pedestal</v>
      </c>
      <c r="B3" s="2">
        <v>350</v>
      </c>
      <c r="C3" s="2" t="s">
        <v>1</v>
      </c>
    </row>
    <row r="4" spans="1:3">
      <c r="A4" s="2" t="str">
        <v>ADC value for min. Ion.</v>
      </c>
      <c r="B4" s="2">
        <f>B2-B3</f>
        <v>540</v>
      </c>
      <c r="C4" s="2" t="s">
        <v>1</v>
      </c>
    </row>
    <row r="5" spans="1:3">
      <c r="A5" s="2" t="str">
        <v>ADC least count</v>
      </c>
      <c r="B5" s="2">
        <v>0.25</v>
      </c>
      <c r="C5" s="2" t="str">
        <v>pC/count</v>
      </c>
    </row>
    <row r="6" spans="1:3">
      <c r="A6" s="2" t="str">
        <v>charge for min. Ion.</v>
      </c>
      <c r="B6" s="2">
        <f>B4*B5</f>
        <v>135</v>
      </c>
      <c r="C6" s="2" t="s">
        <v>2</v>
      </c>
    </row>
    <row r="7" spans="1:3">
      <c r="A7" s="2" t="str">
        <v>loss factor from splitter</v>
      </c>
      <c r="B7" s="2">
        <v>2</v>
      </c>
      <c r="C7" s="2"/>
    </row>
    <row r="8" spans="1:3">
      <c r="A8" s="2" t="str">
        <v>loss factor from back termination</v>
      </c>
      <c r="B8" s="2">
        <v>2</v>
      </c>
      <c r="C8" s="2"/>
    </row>
    <row r="9" spans="1:3">
      <c r="A9" s="2" t="str">
        <v>charge at anode</v>
      </c>
      <c r="B9" s="2">
        <f>B6*B7*B8</f>
        <v>540</v>
      </c>
      <c r="C9" s="2" t="s">
        <v>2</v>
      </c>
    </row>
    <row r="10" spans="1:3">
      <c r="A10" s="2" t="str">
        <v>electron charge</v>
      </c>
      <c r="B10" s="2">
        <v>1.6e-19</v>
      </c>
      <c r="C10" s="2" t="str">
        <v>C</v>
      </c>
    </row>
    <row r="11" spans="1:3">
      <c r="A11" s="2" t="str">
        <v>Coulombs per picoCoulomb</v>
      </c>
      <c r="B11" s="2">
        <v>1000000000000</v>
      </c>
      <c r="C11" s="2"/>
    </row>
    <row r="12" spans="1:3">
      <c r="A12" s="2" t="str">
        <v>electrons at anode</v>
      </c>
      <c r="B12" s="2">
        <f>B9/B10/B11</f>
        <v>3375000000</v>
      </c>
      <c r="C12" s="2"/>
    </row>
    <row r="13" spans="1:3">
      <c r="A13" s="2" t="str">
        <v>PMT gain</v>
      </c>
      <c r="B13" s="2">
        <v>1576000</v>
      </c>
      <c r="C13" s="2"/>
    </row>
    <row r="14" spans="1:3">
      <c r="A14" s="2" t="str">
        <v>photoelectrons</v>
      </c>
      <c r="B14" s="2">
        <f>B12/B13</f>
        <v>2141.49746192893</v>
      </c>
      <c r="C14" s="2" t="str">
        <v>p.e.</v>
      </c>
    </row>
    <row r="15" spans="1:3">
      <c r="A15" s="2" t="str">
        <v>energy loss rate at min. Ion. (polyvinyltoluene)</v>
      </c>
      <c r="B15" s="2">
        <v>1.956</v>
      </c>
      <c r="C15" s="2" t="str">
        <v>MeV/(g/cm^2)</v>
      </c>
    </row>
    <row r="16" spans="1:3">
      <c r="A16" s="2" t="str">
        <v>counter thickness</v>
      </c>
      <c r="B16" s="2">
        <v>2.54</v>
      </c>
      <c r="C16" s="2" t="str">
        <v>cm</v>
      </c>
    </row>
    <row r="17" spans="1:3">
      <c r="A17" s="2" t="str">
        <v>counter density (polyvinyltoluene)</v>
      </c>
      <c r="B17" s="2">
        <v>1.03</v>
      </c>
      <c r="C17" s="2" t="str">
        <v>g/cm^3</v>
      </c>
    </row>
    <row r="18" spans="1:3">
      <c r="A18" s="2" t="str">
        <v>energy loss for normal incidence</v>
      </c>
      <c r="B18" s="2">
        <f>B16*B15/B17</f>
        <v>4.82353398058252</v>
      </c>
      <c r="C18" s="2" t="str">
        <v>MeV</v>
      </c>
    </row>
    <row r="19" spans="1:3">
      <c r="A19" s="2" t="str">
        <v>photoelectrons per unit energy loss</v>
      </c>
      <c r="B19" s="2">
        <f>B14/B18</f>
        <v>443.968565485323</v>
      </c>
      <c r="C19" s="2" t="str">
        <v>p.e./MeV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7" bottom="1.667" header="1" footer="1"/>
  <pageSetup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gnumeric</Application>
  <AppVersion>1.1017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2011-10-14T20:10:43Z</dcterms:modified>
  <dcterms:created xsi:type="dcterms:W3CDTF">2011-10-14T20:29:51Z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