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jfast/Desktop/MOLLER/Reviews/CD-2_3_DR/"/>
    </mc:Choice>
  </mc:AlternateContent>
  <xr:revisionPtr revIDLastSave="0" documentId="13_ncr:1_{81D3DF10-897B-1F41-806B-B4B23597E646}" xr6:coauthVersionLast="47" xr6:coauthVersionMax="47" xr10:uidLastSave="{00000000-0000-0000-0000-000000000000}"/>
  <bookViews>
    <workbookView xWindow="6560" yWindow="840" windowWidth="40100" windowHeight="23040" xr2:uid="{00000000-000D-0000-FFFF-FFFF00000000}"/>
  </bookViews>
  <sheets>
    <sheet name="Agenda - Option 1" sheetId="1" r:id="rId1"/>
    <sheet name="Sheet2" sheetId="2" r:id="rId2"/>
    <sheet name="Sheet3" sheetId="3" r:id="rId3"/>
  </sheets>
  <definedNames>
    <definedName name="_xlnm.Print_Area" localSheetId="0">'Agenda - Option 1'!$B$5:$F$73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4" i="1" l="1"/>
  <c r="E67" i="1"/>
  <c r="E54" i="1"/>
  <c r="E42" i="1"/>
  <c r="E34" i="1"/>
  <c r="E29" i="1"/>
  <c r="E71" i="1" l="1"/>
  <c r="E6" i="1"/>
  <c r="F6" i="1" s="1"/>
  <c r="D7" i="1" s="1"/>
  <c r="E12" i="1"/>
  <c r="E58" i="1"/>
  <c r="E59" i="1"/>
  <c r="E52" i="1"/>
  <c r="E44" i="1"/>
  <c r="E43" i="1"/>
  <c r="E40" i="1"/>
  <c r="E56" i="1"/>
  <c r="E55" i="1"/>
  <c r="E38" i="1"/>
  <c r="E37" i="1"/>
  <c r="E77" i="1"/>
  <c r="E75" i="1"/>
  <c r="F75" i="1" s="1"/>
  <c r="D76" i="1" s="1"/>
  <c r="E7" i="1"/>
  <c r="F76" i="1" l="1"/>
  <c r="D77" i="1" s="1"/>
  <c r="F77" i="1" s="1"/>
  <c r="D78" i="1" s="1"/>
  <c r="F7" i="1"/>
  <c r="D8" i="1" s="1"/>
  <c r="F8" i="1" s="1"/>
  <c r="D9" i="1" s="1"/>
  <c r="F9" i="1" s="1"/>
  <c r="D10" i="1" s="1"/>
  <c r="F10" i="1" s="1"/>
  <c r="D11" i="1" s="1"/>
  <c r="F78" i="1" l="1"/>
  <c r="D79" i="1" s="1"/>
  <c r="F79" i="1" s="1"/>
  <c r="D80" i="1" s="1"/>
  <c r="F11" i="1"/>
  <c r="D12" i="1" s="1"/>
  <c r="F12" i="1" s="1"/>
  <c r="D16" i="1" l="1"/>
  <c r="F16" i="1" s="1"/>
  <c r="D17" i="1" s="1"/>
  <c r="F17" i="1" s="1"/>
  <c r="D23" i="1"/>
  <c r="F23" i="1" s="1"/>
  <c r="D24" i="1" s="1"/>
  <c r="F24" i="1" s="1"/>
  <c r="D25" i="1" s="1"/>
  <c r="D18" i="1" l="1"/>
  <c r="F18" i="1" s="1"/>
  <c r="D19" i="1" s="1"/>
  <c r="F19" i="1" s="1"/>
  <c r="D20" i="1" s="1"/>
  <c r="F20" i="1" s="1"/>
  <c r="D21" i="1" s="1"/>
  <c r="F21" i="1" s="1"/>
  <c r="D29" i="1" s="1"/>
  <c r="F29" i="1" s="1"/>
  <c r="D30" i="1" s="1"/>
  <c r="F30" i="1" s="1"/>
  <c r="F25" i="1" l="1"/>
  <c r="F33" i="1" s="1"/>
  <c r="D34" i="1" s="1"/>
  <c r="F34" i="1" s="1"/>
  <c r="D61" i="1" s="1"/>
  <c r="D26" i="1" l="1"/>
  <c r="F26" i="1" s="1"/>
  <c r="D27" i="1" s="1"/>
  <c r="F27" i="1" s="1"/>
  <c r="D28" i="1" s="1"/>
  <c r="F28" i="1" s="1"/>
  <c r="D37" i="1"/>
  <c r="F61" i="1"/>
  <c r="D62" i="1" s="1"/>
  <c r="F37" i="1" l="1"/>
  <c r="D38" i="1" s="1"/>
  <c r="F38" i="1" s="1"/>
  <c r="D39" i="1" s="1"/>
  <c r="D48" i="1"/>
  <c r="F48" i="1" s="1"/>
  <c r="D49" i="1" s="1"/>
  <c r="F49" i="1" s="1"/>
  <c r="D50" i="1" s="1"/>
  <c r="F62" i="1"/>
  <c r="D63" i="1" s="1"/>
  <c r="F63" i="1" l="1"/>
  <c r="F64" i="1" l="1"/>
  <c r="F39" i="1"/>
  <c r="D40" i="1" s="1"/>
  <c r="F40" i="1" s="1"/>
  <c r="D41" i="1" s="1"/>
  <c r="F41" i="1" s="1"/>
  <c r="D42" i="1" s="1"/>
  <c r="D65" i="1" l="1"/>
  <c r="F65" i="1" s="1"/>
  <c r="D66" i="1" s="1"/>
  <c r="F66" i="1" s="1"/>
  <c r="D67" i="1" s="1"/>
  <c r="F67" i="1" s="1"/>
  <c r="D68" i="1" s="1"/>
  <c r="F68" i="1" s="1"/>
  <c r="D69" i="1" s="1"/>
  <c r="F42" i="1"/>
  <c r="D43" i="1" s="1"/>
  <c r="F43" i="1" l="1"/>
  <c r="D44" i="1" l="1"/>
  <c r="F44" i="1" s="1"/>
  <c r="D45" i="1" s="1"/>
  <c r="F45" i="1" s="1"/>
  <c r="F50" i="1"/>
  <c r="D46" i="1" l="1"/>
  <c r="F46" i="1" s="1"/>
  <c r="F69" i="1"/>
  <c r="D51" i="1"/>
  <c r="F51" i="1" s="1"/>
  <c r="D52" i="1" s="1"/>
  <c r="F52" i="1" s="1"/>
  <c r="D53" i="1" s="1"/>
  <c r="F53" i="1" s="1"/>
  <c r="D54" i="1" s="1"/>
  <c r="F54" i="1" s="1"/>
  <c r="D55" i="1" s="1"/>
  <c r="F55" i="1" s="1"/>
  <c r="D56" i="1" s="1"/>
  <c r="F56" i="1" s="1"/>
  <c r="D57" i="1" s="1"/>
  <c r="F57" i="1" s="1"/>
  <c r="D58" i="1" s="1"/>
  <c r="F58" i="1" s="1"/>
  <c r="D59" i="1" s="1"/>
  <c r="F59" i="1" s="1"/>
  <c r="D71" i="1" s="1"/>
  <c r="F71" i="1" s="1"/>
  <c r="D72" i="1" s="1"/>
  <c r="D70" i="1" l="1"/>
  <c r="F70" i="1" s="1"/>
</calcChain>
</file>

<file path=xl/sharedStrings.xml><?xml version="1.0" encoding="utf-8"?>
<sst xmlns="http://schemas.openxmlformats.org/spreadsheetml/2006/main" count="135" uniqueCount="96">
  <si>
    <t>Start</t>
  </si>
  <si>
    <t>Dur.</t>
  </si>
  <si>
    <t>End</t>
  </si>
  <si>
    <t>Adjourn</t>
  </si>
  <si>
    <t>Executive Session</t>
  </si>
  <si>
    <t>All</t>
  </si>
  <si>
    <t>DRAFT</t>
  </si>
  <si>
    <t>Executive Session/Report Writing</t>
  </si>
  <si>
    <t>Lunch/Executive Session</t>
  </si>
  <si>
    <t xml:space="preserve"> </t>
  </si>
  <si>
    <t>Q&amp;A</t>
  </si>
  <si>
    <t>Close-out</t>
  </si>
  <si>
    <t>Committee &amp; JLab Directorate</t>
  </si>
  <si>
    <t>MOLLER Science Oveview</t>
  </si>
  <si>
    <t>Topic 1: Liquid Hydrogen Target Physics Design</t>
  </si>
  <si>
    <t>Topic 2: Target Engineering</t>
  </si>
  <si>
    <t>Topic 1: Tracking Detectors</t>
  </si>
  <si>
    <t>Topic 2: Main Detectos and Test Beam</t>
  </si>
  <si>
    <t>Topic 3: ShowerMax and Quartz Irradiation Study</t>
  </si>
  <si>
    <t>Topic 4: Detector Mechanics</t>
  </si>
  <si>
    <t>Topic 1: Systems Engineering</t>
  </si>
  <si>
    <t>Topic 3: EH&amp;S</t>
  </si>
  <si>
    <t>Introduction from JLab Management</t>
  </si>
  <si>
    <t>MOLLER Technical Elements</t>
  </si>
  <si>
    <t>Day 1: August 14, 2023</t>
  </si>
  <si>
    <t>MOLLER Poject Overview</t>
  </si>
  <si>
    <t>Break</t>
  </si>
  <si>
    <t>Stuart Henderson</t>
  </si>
  <si>
    <t>Krishna Kumar</t>
  </si>
  <si>
    <t>James Fast</t>
  </si>
  <si>
    <t>Kent Paschke</t>
  </si>
  <si>
    <t>Sliviu Covrig Dusa</t>
  </si>
  <si>
    <t>L2 Technical Lead Presentation - Target</t>
  </si>
  <si>
    <t>CAM Presemntation WBS 1.02 - Target</t>
  </si>
  <si>
    <t>David Meekins</t>
  </si>
  <si>
    <t>CAM Presemntation WBS 1.03 - Spectrometer</t>
  </si>
  <si>
    <t>L2 Technical Lead Presentation - Spectrometer</t>
  </si>
  <si>
    <t>Michael Dion</t>
  </si>
  <si>
    <t>Juliette Mammei</t>
  </si>
  <si>
    <t>CAM Presemntation WBS 1.08 - Assembly in Hall A</t>
  </si>
  <si>
    <t>Vladimi Berdnikov</t>
  </si>
  <si>
    <t>L2 Technical Lead Presentation - Assembly in Hall A</t>
  </si>
  <si>
    <t>CAM Presemntation WBS 1.04/1.05 - Detectors</t>
  </si>
  <si>
    <t>Carl Zon</t>
  </si>
  <si>
    <t>L2 Technical Lead Presentation - Detectors</t>
  </si>
  <si>
    <t>Bob Michaels</t>
  </si>
  <si>
    <t>L2 Technical Lead Presentation - Trigger &amp; DAQ</t>
  </si>
  <si>
    <t>CAM Presemntation WBS 1.07 - Trigger &amp; DAQ</t>
  </si>
  <si>
    <t>Paul King</t>
  </si>
  <si>
    <t>CAM Presemntation WBS 1.06 - Infrastructure</t>
  </si>
  <si>
    <t>Ciprian Gal</t>
  </si>
  <si>
    <t>L2 Technical Lead Presentation - Infrastructure</t>
  </si>
  <si>
    <t>Dustin McNulty</t>
  </si>
  <si>
    <t>David Armstrong</t>
  </si>
  <si>
    <t>Breakouts (parallel sessions - SC3 Management Subcommittee may attend either session)</t>
  </si>
  <si>
    <t>SC-2 - Detectors, Infrastructure, Tigger &amp; DAQ</t>
  </si>
  <si>
    <t>SC 3: Management</t>
  </si>
  <si>
    <t>SC 2: Detectors, Infrastructure, Trigger &amp; DAQ</t>
  </si>
  <si>
    <t>SC-1 - Target, Spectrometer, Assembly in Hall A</t>
  </si>
  <si>
    <t>Topic 3: US Toroid Engineering</t>
  </si>
  <si>
    <t>Topic 4: DS Toroid Engineering</t>
  </si>
  <si>
    <t>Topic 5: Magnet Power Supplies</t>
  </si>
  <si>
    <t>Topic 6: Beam Pipes and Bellows</t>
  </si>
  <si>
    <t>Topic 5: Shielding Physics Design</t>
  </si>
  <si>
    <t>Topic 6: Shielding Engineering</t>
  </si>
  <si>
    <t>Topic 7: Hall A Infrastructure</t>
  </si>
  <si>
    <t>Topic 8: Trigger/DAQ System Design</t>
  </si>
  <si>
    <t>Topic 9: Trigger/DAQ Development and Prototyping</t>
  </si>
  <si>
    <t>Robin Wines</t>
  </si>
  <si>
    <t>Ernie Ihloff</t>
  </si>
  <si>
    <t>David Kashy</t>
  </si>
  <si>
    <t>Probir Ghoshal</t>
  </si>
  <si>
    <t>Eric Sun</t>
  </si>
  <si>
    <t>Michael Gericke</t>
  </si>
  <si>
    <t>Larry Bartoszek</t>
  </si>
  <si>
    <t>Ryan Biraben</t>
  </si>
  <si>
    <t>Lisa Loewus</t>
  </si>
  <si>
    <t>Bill Rainey</t>
  </si>
  <si>
    <t>Topic 2: Cost and Schedule</t>
  </si>
  <si>
    <t>Topic 5: CAM Interviews Part 1</t>
  </si>
  <si>
    <t>Topic 6: CAM Interviews Part 2</t>
  </si>
  <si>
    <t>CAMs as requested by SC-3</t>
  </si>
  <si>
    <t>Day 2:  August 15, 2023</t>
  </si>
  <si>
    <t>Day 3:  August 16, 2023</t>
  </si>
  <si>
    <t>Q&amp;A (as needed)</t>
  </si>
  <si>
    <t>Fact check with MOLLER team</t>
  </si>
  <si>
    <t>MOLLER 2023 CD-2/3 Director's Review</t>
  </si>
  <si>
    <t>Topic 7: Assembly in Hall A - Detailed Schedule Planning</t>
  </si>
  <si>
    <t>Technical Breakouts (parallel sessions)</t>
  </si>
  <si>
    <r>
      <t xml:space="preserve">WBS 1.02, 1.03, 1.04/1.05, </t>
    </r>
    <r>
      <rPr>
        <b/>
        <sz val="11"/>
        <color rgb="FFFF0000"/>
        <rFont val="Calibri (Body)"/>
      </rPr>
      <t>1.07, 1.08</t>
    </r>
    <r>
      <rPr>
        <sz val="11"/>
        <color theme="1"/>
        <rFont val="Calibri"/>
        <family val="2"/>
        <scheme val="minor"/>
      </rPr>
      <t xml:space="preserve"> available</t>
    </r>
  </si>
  <si>
    <r>
      <t xml:space="preserve">WBS </t>
    </r>
    <r>
      <rPr>
        <sz val="11"/>
        <rFont val="Calibri (Body)"/>
      </rPr>
      <t>1.02</t>
    </r>
    <r>
      <rPr>
        <sz val="1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1.03, 1.04/1.05, </t>
    </r>
    <r>
      <rPr>
        <b/>
        <sz val="11"/>
        <color rgb="FFFF0000"/>
        <rFont val="Calibri (Body)"/>
      </rPr>
      <t>1.06</t>
    </r>
    <r>
      <rPr>
        <sz val="11"/>
        <color theme="1"/>
        <rFont val="Calibri"/>
        <family val="2"/>
        <scheme val="minor"/>
      </rPr>
      <t xml:space="preserve"> available</t>
    </r>
  </si>
  <si>
    <t>Topic 4: Quality</t>
  </si>
  <si>
    <t>Topic 5: Risk</t>
  </si>
  <si>
    <t>Jacob Harris</t>
  </si>
  <si>
    <t>SC 1: Target, Spectrometer, Assembly in Hall A</t>
  </si>
  <si>
    <t>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</si>
</sst>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1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3" fillId="0" borderId="0" xfId="0" applyFont="1" applyAlignment="1">
      <alignment horizontal="left" vertical="center" indent="15"/>
    </xf>
    <xf numFmtId="0" fontId="4" fillId="0" borderId="0" xfId="0" applyFont="1"/>
    <xf numFmtId="0" fontId="4" fillId="0" borderId="0" xfId="0" applyFont="1" applyAlignment="1">
      <alignment horizontal="left" vertical="center" indent="10"/>
    </xf>
    <xf numFmtId="0" fontId="5" fillId="0" borderId="1" xfId="0" applyFont="1" applyBorder="1" applyAlignment="1">
      <alignment horizontal="left" vertical="top" wrapText="1" inden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 indent="1"/>
    </xf>
    <xf numFmtId="0" fontId="0" fillId="5" borderId="2" xfId="0" applyFill="1" applyBorder="1" applyAlignment="1">
      <alignment horizontal="center" vertical="center" wrapText="1"/>
    </xf>
    <xf numFmtId="20" fontId="0" fillId="2" borderId="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3"/>
    </xf>
    <xf numFmtId="20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7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0" fillId="8" borderId="1" xfId="0" applyFill="1" applyBorder="1" applyAlignment="1">
      <alignment horizontal="center" vertical="center" wrapText="1"/>
    </xf>
    <xf numFmtId="20" fontId="0" fillId="8" borderId="1" xfId="0" applyNumberFormat="1" applyFill="1" applyBorder="1" applyAlignment="1">
      <alignment horizontal="center" vertical="center" wrapText="1"/>
    </xf>
    <xf numFmtId="20" fontId="0" fillId="8" borderId="3" xfId="0" applyNumberForma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wrapText="1" indent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 indent="2"/>
    </xf>
    <xf numFmtId="0" fontId="0" fillId="3" borderId="2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topLeftCell="A14" zoomScale="150" zoomScaleNormal="150" zoomScalePageLayoutView="150" workbookViewId="0">
      <selection activeCell="K33" sqref="K33"/>
    </sheetView>
  </sheetViews>
  <sheetFormatPr baseColWidth="10" defaultColWidth="8.83203125" defaultRowHeight="15" x14ac:dyDescent="0.2"/>
  <cols>
    <col min="2" max="2" width="49.33203125" customWidth="1"/>
    <col min="3" max="3" width="25" customWidth="1"/>
    <col min="4" max="4" width="9.5" bestFit="1" customWidth="1"/>
    <col min="7" max="7" width="4.5" bestFit="1" customWidth="1"/>
    <col min="8" max="8" width="3.83203125" customWidth="1"/>
    <col min="9" max="9" width="3.6640625" customWidth="1"/>
    <col min="10" max="10" width="5.83203125" customWidth="1"/>
  </cols>
  <sheetData>
    <row r="1" spans="1:11" x14ac:dyDescent="0.2">
      <c r="A1" s="1" t="s">
        <v>86</v>
      </c>
      <c r="B1" s="1"/>
      <c r="C1" s="1"/>
    </row>
    <row r="2" spans="1:11" x14ac:dyDescent="0.2">
      <c r="A2" s="1"/>
      <c r="B2" s="1"/>
      <c r="C2" s="1"/>
    </row>
    <row r="3" spans="1:11" x14ac:dyDescent="0.2">
      <c r="B3" s="9" t="s">
        <v>6</v>
      </c>
    </row>
    <row r="5" spans="1:11" ht="16" x14ac:dyDescent="0.2">
      <c r="B5" s="13" t="s">
        <v>24</v>
      </c>
      <c r="C5" s="2"/>
      <c r="D5" s="3" t="s">
        <v>0</v>
      </c>
      <c r="E5" s="3" t="s">
        <v>1</v>
      </c>
      <c r="F5" s="3" t="s">
        <v>2</v>
      </c>
      <c r="K5" s="14"/>
    </row>
    <row r="6" spans="1:11" s="14" customFormat="1" ht="16" x14ac:dyDescent="0.2">
      <c r="B6" s="44" t="s">
        <v>4</v>
      </c>
      <c r="C6" s="21" t="s">
        <v>12</v>
      </c>
      <c r="D6" s="33">
        <v>0.33333333333333331</v>
      </c>
      <c r="E6" s="33">
        <f>TIME(,45,)</f>
        <v>3.125E-2</v>
      </c>
      <c r="F6" s="33">
        <f>D6+E6</f>
        <v>0.36458333333333331</v>
      </c>
      <c r="K6" s="34"/>
    </row>
    <row r="7" spans="1:11" ht="16" x14ac:dyDescent="0.2">
      <c r="B7" s="22" t="s">
        <v>22</v>
      </c>
      <c r="C7" s="23" t="s">
        <v>27</v>
      </c>
      <c r="D7" s="4">
        <f>F6</f>
        <v>0.36458333333333331</v>
      </c>
      <c r="E7" s="4">
        <f>TIME(,15,)</f>
        <v>1.0416666666666666E-2</v>
      </c>
      <c r="F7" s="4">
        <f t="shared" ref="F7:F11" si="0">D7+E7</f>
        <v>0.375</v>
      </c>
      <c r="K7" s="16"/>
    </row>
    <row r="8" spans="1:11" ht="16" x14ac:dyDescent="0.2">
      <c r="B8" s="22" t="s">
        <v>13</v>
      </c>
      <c r="C8" s="23" t="s">
        <v>28</v>
      </c>
      <c r="D8" s="4">
        <f t="shared" ref="D8" si="1">F7</f>
        <v>0.375</v>
      </c>
      <c r="E8" s="4">
        <v>2.7777777777777776E-2</v>
      </c>
      <c r="F8" s="4">
        <f t="shared" si="0"/>
        <v>0.40277777777777779</v>
      </c>
      <c r="K8" s="16"/>
    </row>
    <row r="9" spans="1:11" ht="16" x14ac:dyDescent="0.2">
      <c r="B9" s="20" t="s">
        <v>25</v>
      </c>
      <c r="C9" s="25" t="s">
        <v>29</v>
      </c>
      <c r="D9" s="4">
        <f>F8</f>
        <v>0.40277777777777779</v>
      </c>
      <c r="E9" s="4">
        <v>4.1666666666666664E-2</v>
      </c>
      <c r="F9" s="4">
        <f t="shared" ref="F9" si="2">D9+E9</f>
        <v>0.44444444444444448</v>
      </c>
      <c r="G9" s="10"/>
      <c r="K9" s="16"/>
    </row>
    <row r="10" spans="1:11" ht="16" x14ac:dyDescent="0.2">
      <c r="B10" s="43" t="s">
        <v>26</v>
      </c>
      <c r="C10" s="7"/>
      <c r="D10" s="8">
        <f>F9</f>
        <v>0.44444444444444448</v>
      </c>
      <c r="E10" s="8">
        <v>1.3888888888888888E-2</v>
      </c>
      <c r="F10" s="24">
        <f>D10+E10</f>
        <v>0.45833333333333337</v>
      </c>
      <c r="K10" s="16"/>
    </row>
    <row r="11" spans="1:11" ht="16" x14ac:dyDescent="0.2">
      <c r="B11" s="5" t="s">
        <v>23</v>
      </c>
      <c r="C11" s="23" t="s">
        <v>30</v>
      </c>
      <c r="D11" s="4">
        <f>F10</f>
        <v>0.45833333333333337</v>
      </c>
      <c r="E11" s="4">
        <v>4.1666666666666664E-2</v>
      </c>
      <c r="F11" s="4">
        <f t="shared" si="0"/>
        <v>0.5</v>
      </c>
      <c r="K11" s="16"/>
    </row>
    <row r="12" spans="1:11" ht="16" x14ac:dyDescent="0.2">
      <c r="B12" s="43" t="s">
        <v>8</v>
      </c>
      <c r="C12" s="7"/>
      <c r="D12" s="8">
        <f>F11</f>
        <v>0.5</v>
      </c>
      <c r="E12" s="8">
        <f>TIME(1,0,)</f>
        <v>4.1666666666666664E-2</v>
      </c>
      <c r="F12" s="24">
        <f>D12+E12</f>
        <v>0.54166666666666663</v>
      </c>
      <c r="K12" s="16"/>
    </row>
    <row r="13" spans="1:11" x14ac:dyDescent="0.2">
      <c r="B13" s="38"/>
      <c r="C13" s="6"/>
      <c r="D13" s="4"/>
      <c r="E13" s="4"/>
      <c r="F13" s="4"/>
      <c r="K13" s="16"/>
    </row>
    <row r="14" spans="1:11" ht="16" customHeight="1" x14ac:dyDescent="0.2">
      <c r="B14" s="47" t="s">
        <v>54</v>
      </c>
      <c r="C14" s="47"/>
      <c r="D14" s="47"/>
      <c r="E14" s="47"/>
      <c r="F14" s="47"/>
      <c r="K14" s="16"/>
    </row>
    <row r="15" spans="1:11" ht="16" customHeight="1" x14ac:dyDescent="0.2">
      <c r="B15" s="37" t="s">
        <v>58</v>
      </c>
      <c r="C15" s="36"/>
      <c r="D15" s="36"/>
      <c r="E15" s="36"/>
      <c r="F15" s="36"/>
      <c r="K15" s="16"/>
    </row>
    <row r="16" spans="1:11" ht="16" customHeight="1" x14ac:dyDescent="0.2">
      <c r="B16" s="5" t="s">
        <v>33</v>
      </c>
      <c r="C16" s="36" t="s">
        <v>31</v>
      </c>
      <c r="D16" s="31">
        <f>F12</f>
        <v>0.54166666666666663</v>
      </c>
      <c r="E16" s="31">
        <v>1.3888888888888888E-2</v>
      </c>
      <c r="F16" s="4">
        <f t="shared" ref="F16:F17" si="3">D16+E16</f>
        <v>0.55555555555555547</v>
      </c>
      <c r="K16" s="16"/>
    </row>
    <row r="17" spans="2:11" ht="16" customHeight="1" x14ac:dyDescent="0.2">
      <c r="B17" s="5" t="s">
        <v>32</v>
      </c>
      <c r="C17" s="36" t="s">
        <v>34</v>
      </c>
      <c r="D17" s="31">
        <f>F16</f>
        <v>0.55555555555555547</v>
      </c>
      <c r="E17" s="31">
        <v>2.0833333333333332E-2</v>
      </c>
      <c r="F17" s="4">
        <f t="shared" si="3"/>
        <v>0.57638888888888884</v>
      </c>
      <c r="K17" s="16"/>
    </row>
    <row r="18" spans="2:11" ht="16" customHeight="1" x14ac:dyDescent="0.2">
      <c r="B18" s="5" t="s">
        <v>35</v>
      </c>
      <c r="C18" s="36" t="s">
        <v>37</v>
      </c>
      <c r="D18" s="31">
        <f>F17</f>
        <v>0.57638888888888884</v>
      </c>
      <c r="E18" s="31">
        <v>1.3888888888888888E-2</v>
      </c>
      <c r="F18" s="4">
        <f t="shared" ref="F18:F19" si="4">D18+E18</f>
        <v>0.59027777777777768</v>
      </c>
      <c r="K18" s="16"/>
    </row>
    <row r="19" spans="2:11" ht="16" customHeight="1" x14ac:dyDescent="0.2">
      <c r="B19" s="5" t="s">
        <v>36</v>
      </c>
      <c r="C19" s="36" t="s">
        <v>38</v>
      </c>
      <c r="D19" s="31">
        <f>F18</f>
        <v>0.59027777777777768</v>
      </c>
      <c r="E19" s="31">
        <v>2.0833333333333332E-2</v>
      </c>
      <c r="F19" s="4">
        <f t="shared" si="4"/>
        <v>0.61111111111111105</v>
      </c>
      <c r="K19" s="16"/>
    </row>
    <row r="20" spans="2:11" ht="16" customHeight="1" x14ac:dyDescent="0.2">
      <c r="B20" s="5" t="s">
        <v>39</v>
      </c>
      <c r="C20" s="36" t="s">
        <v>40</v>
      </c>
      <c r="D20" s="31">
        <f>F19</f>
        <v>0.61111111111111105</v>
      </c>
      <c r="E20" s="31">
        <v>1.3888888888888888E-2</v>
      </c>
      <c r="F20" s="4">
        <f t="shared" ref="F20:F21" si="5">D20+E20</f>
        <v>0.62499999999999989</v>
      </c>
      <c r="K20" s="16"/>
    </row>
    <row r="21" spans="2:11" ht="16" customHeight="1" x14ac:dyDescent="0.2">
      <c r="B21" s="5" t="s">
        <v>41</v>
      </c>
      <c r="C21" s="36" t="s">
        <v>28</v>
      </c>
      <c r="D21" s="31">
        <f>F20</f>
        <v>0.62499999999999989</v>
      </c>
      <c r="E21" s="31">
        <v>2.0833333333333332E-2</v>
      </c>
      <c r="F21" s="4">
        <f t="shared" si="5"/>
        <v>0.64583333333333326</v>
      </c>
      <c r="K21" s="16"/>
    </row>
    <row r="22" spans="2:11" ht="16" customHeight="1" x14ac:dyDescent="0.2">
      <c r="B22" s="37" t="s">
        <v>55</v>
      </c>
      <c r="C22" s="36"/>
      <c r="D22" s="36"/>
      <c r="E22" s="36"/>
      <c r="F22" s="36"/>
      <c r="K22" s="16"/>
    </row>
    <row r="23" spans="2:11" ht="16" customHeight="1" x14ac:dyDescent="0.2">
      <c r="B23" s="5" t="s">
        <v>42</v>
      </c>
      <c r="C23" s="36" t="s">
        <v>43</v>
      </c>
      <c r="D23" s="31">
        <f>F12</f>
        <v>0.54166666666666663</v>
      </c>
      <c r="E23" s="31">
        <v>1.3888888888888888E-2</v>
      </c>
      <c r="F23" s="4">
        <f t="shared" ref="F23:F24" si="6">D23+E23</f>
        <v>0.55555555555555547</v>
      </c>
      <c r="K23" s="16"/>
    </row>
    <row r="24" spans="2:11" ht="16" customHeight="1" x14ac:dyDescent="0.2">
      <c r="B24" s="5" t="s">
        <v>44</v>
      </c>
      <c r="C24" s="36" t="s">
        <v>53</v>
      </c>
      <c r="D24" s="31">
        <f>F23</f>
        <v>0.55555555555555547</v>
      </c>
      <c r="E24" s="31">
        <v>2.0833333333333332E-2</v>
      </c>
      <c r="F24" s="4">
        <f t="shared" si="6"/>
        <v>0.57638888888888884</v>
      </c>
      <c r="K24" s="16"/>
    </row>
    <row r="25" spans="2:11" ht="16" customHeight="1" x14ac:dyDescent="0.2">
      <c r="B25" s="5" t="s">
        <v>49</v>
      </c>
      <c r="C25" s="36" t="s">
        <v>50</v>
      </c>
      <c r="D25" s="31">
        <f t="shared" ref="D25:D27" si="7">F24</f>
        <v>0.57638888888888884</v>
      </c>
      <c r="E25" s="31">
        <v>1.3888888888888888E-2</v>
      </c>
      <c r="F25" s="4">
        <f t="shared" ref="F25:F26" si="8">D25+E25</f>
        <v>0.59027777777777768</v>
      </c>
      <c r="K25" s="16"/>
    </row>
    <row r="26" spans="2:11" ht="16" customHeight="1" x14ac:dyDescent="0.2">
      <c r="B26" s="5" t="s">
        <v>51</v>
      </c>
      <c r="C26" s="36" t="s">
        <v>52</v>
      </c>
      <c r="D26" s="31">
        <f t="shared" si="7"/>
        <v>0.59027777777777768</v>
      </c>
      <c r="E26" s="31">
        <v>2.0833333333333332E-2</v>
      </c>
      <c r="F26" s="4">
        <f t="shared" si="8"/>
        <v>0.61111111111111105</v>
      </c>
      <c r="K26" s="16"/>
    </row>
    <row r="27" spans="2:11" ht="16" customHeight="1" x14ac:dyDescent="0.2">
      <c r="B27" s="5" t="s">
        <v>47</v>
      </c>
      <c r="C27" s="36" t="s">
        <v>45</v>
      </c>
      <c r="D27" s="31">
        <f t="shared" si="7"/>
        <v>0.61111111111111105</v>
      </c>
      <c r="E27" s="31">
        <v>1.3888888888888888E-2</v>
      </c>
      <c r="F27" s="4">
        <f t="shared" ref="F27:F28" si="9">D27+E27</f>
        <v>0.62499999999999989</v>
      </c>
      <c r="K27" s="16"/>
    </row>
    <row r="28" spans="2:11" ht="16" customHeight="1" x14ac:dyDescent="0.2">
      <c r="B28" s="5" t="s">
        <v>46</v>
      </c>
      <c r="C28" s="36" t="s">
        <v>48</v>
      </c>
      <c r="D28" s="31">
        <f>F27</f>
        <v>0.62499999999999989</v>
      </c>
      <c r="E28" s="31">
        <v>2.0833333333333332E-2</v>
      </c>
      <c r="F28" s="4">
        <f t="shared" si="9"/>
        <v>0.64583333333333326</v>
      </c>
      <c r="K28" s="16"/>
    </row>
    <row r="29" spans="2:11" s="14" customFormat="1" ht="16" x14ac:dyDescent="0.2">
      <c r="B29" s="35" t="s">
        <v>4</v>
      </c>
      <c r="C29" s="26" t="s">
        <v>12</v>
      </c>
      <c r="D29" s="27">
        <f>F21</f>
        <v>0.64583333333333326</v>
      </c>
      <c r="E29" s="27">
        <f>TIME(2,0,)</f>
        <v>8.3333333333333329E-2</v>
      </c>
      <c r="F29" s="27">
        <f>D29+E29</f>
        <v>0.72916666666666663</v>
      </c>
      <c r="K29" s="34"/>
    </row>
    <row r="30" spans="2:11" ht="16" x14ac:dyDescent="0.2">
      <c r="B30" s="42" t="s">
        <v>95</v>
      </c>
      <c r="C30" s="39" t="s">
        <v>12</v>
      </c>
      <c r="D30" s="40">
        <f>F29</f>
        <v>0.72916666666666663</v>
      </c>
      <c r="E30" s="40">
        <v>6.25E-2</v>
      </c>
      <c r="F30" s="41">
        <f>D30+E30</f>
        <v>0.79166666666666663</v>
      </c>
      <c r="K30" s="16"/>
    </row>
    <row r="31" spans="2:11" ht="16" customHeight="1" x14ac:dyDescent="0.2">
      <c r="B31" s="36"/>
      <c r="C31" s="36"/>
      <c r="D31" s="36"/>
      <c r="E31" s="36"/>
      <c r="F31" s="36"/>
      <c r="K31" s="16"/>
    </row>
    <row r="32" spans="2:11" ht="16" x14ac:dyDescent="0.2">
      <c r="B32" s="13" t="s">
        <v>82</v>
      </c>
      <c r="C32" s="2"/>
      <c r="D32" s="3" t="s">
        <v>0</v>
      </c>
      <c r="E32" s="3" t="s">
        <v>1</v>
      </c>
      <c r="F32" s="3" t="s">
        <v>2</v>
      </c>
      <c r="K32" s="16"/>
    </row>
    <row r="33" spans="2:11" s="14" customFormat="1" ht="16" x14ac:dyDescent="0.2">
      <c r="B33" s="35" t="s">
        <v>4</v>
      </c>
      <c r="C33" s="26" t="s">
        <v>12</v>
      </c>
      <c r="D33" s="27">
        <v>0.33333333333333331</v>
      </c>
      <c r="E33" s="27">
        <v>2.0833333333333332E-2</v>
      </c>
      <c r="F33" s="27">
        <f>D33+E33</f>
        <v>0.35416666666666663</v>
      </c>
      <c r="K33" s="34"/>
    </row>
    <row r="34" spans="2:11" ht="16" x14ac:dyDescent="0.2">
      <c r="B34" s="5" t="s">
        <v>10</v>
      </c>
      <c r="C34" s="23" t="s">
        <v>5</v>
      </c>
      <c r="D34" s="31">
        <f>F33</f>
        <v>0.35416666666666663</v>
      </c>
      <c r="E34" s="4">
        <f>TIME(,60,)</f>
        <v>4.1666666666666664E-2</v>
      </c>
      <c r="F34" s="4">
        <f t="shared" ref="F34" si="10">D34+E34</f>
        <v>0.39583333333333331</v>
      </c>
      <c r="K34" s="15"/>
    </row>
    <row r="35" spans="2:11" ht="16" customHeight="1" x14ac:dyDescent="0.2">
      <c r="B35" s="47" t="s">
        <v>88</v>
      </c>
      <c r="C35" s="47"/>
      <c r="D35" s="47"/>
      <c r="E35" s="47"/>
      <c r="F35" s="47"/>
      <c r="K35" s="16"/>
    </row>
    <row r="36" spans="2:11" ht="16" x14ac:dyDescent="0.2">
      <c r="B36" s="45" t="s">
        <v>94</v>
      </c>
      <c r="C36" s="46"/>
      <c r="D36" s="33"/>
      <c r="E36" s="33"/>
      <c r="F36" s="33"/>
      <c r="K36" s="16"/>
    </row>
    <row r="37" spans="2:11" ht="16" x14ac:dyDescent="0.2">
      <c r="B37" s="32" t="s">
        <v>14</v>
      </c>
      <c r="C37" s="36" t="s">
        <v>31</v>
      </c>
      <c r="D37" s="4">
        <f>D61</f>
        <v>0.39583333333333331</v>
      </c>
      <c r="E37" s="4">
        <f t="shared" ref="E37:E56" si="11">TIME(,30,)</f>
        <v>2.0833333333333332E-2</v>
      </c>
      <c r="F37" s="4">
        <f t="shared" ref="F37:F38" si="12">D37+E37</f>
        <v>0.41666666666666663</v>
      </c>
      <c r="K37" s="16"/>
    </row>
    <row r="38" spans="2:11" ht="16" x14ac:dyDescent="0.2">
      <c r="B38" s="32" t="s">
        <v>15</v>
      </c>
      <c r="C38" s="36" t="s">
        <v>34</v>
      </c>
      <c r="D38" s="4">
        <f>F37</f>
        <v>0.41666666666666663</v>
      </c>
      <c r="E38" s="4">
        <f t="shared" si="11"/>
        <v>2.0833333333333332E-2</v>
      </c>
      <c r="F38" s="4">
        <f t="shared" si="12"/>
        <v>0.43749999999999994</v>
      </c>
      <c r="K38" s="16"/>
    </row>
    <row r="39" spans="2:11" ht="16" x14ac:dyDescent="0.2">
      <c r="B39" s="43" t="s">
        <v>26</v>
      </c>
      <c r="C39" s="7"/>
      <c r="D39" s="8">
        <f t="shared" ref="D39:D44" si="13">F38</f>
        <v>0.43749999999999994</v>
      </c>
      <c r="E39" s="8">
        <v>1.3888888888888888E-2</v>
      </c>
      <c r="F39" s="24">
        <f>D39+E39</f>
        <v>0.45138888888888884</v>
      </c>
      <c r="K39" s="16"/>
    </row>
    <row r="40" spans="2:11" ht="16" x14ac:dyDescent="0.2">
      <c r="B40" s="32" t="s">
        <v>59</v>
      </c>
      <c r="C40" s="23" t="s">
        <v>69</v>
      </c>
      <c r="D40" s="4">
        <f t="shared" si="13"/>
        <v>0.45138888888888884</v>
      </c>
      <c r="E40" s="4">
        <f t="shared" ref="E40:E44" si="14">TIME(,30,)</f>
        <v>2.0833333333333332E-2</v>
      </c>
      <c r="F40" s="4">
        <f t="shared" ref="F40:F44" si="15">D40+E40</f>
        <v>0.47222222222222215</v>
      </c>
      <c r="K40" s="16"/>
    </row>
    <row r="41" spans="2:11" ht="16" x14ac:dyDescent="0.2">
      <c r="B41" s="32" t="s">
        <v>60</v>
      </c>
      <c r="C41" s="23" t="s">
        <v>70</v>
      </c>
      <c r="D41" s="4">
        <f t="shared" si="13"/>
        <v>0.47222222222222215</v>
      </c>
      <c r="E41" s="4">
        <v>2.7777777777777776E-2</v>
      </c>
      <c r="F41" s="4">
        <f t="shared" si="15"/>
        <v>0.49999999999999994</v>
      </c>
      <c r="K41" s="16"/>
    </row>
    <row r="42" spans="2:11" ht="16" x14ac:dyDescent="0.2">
      <c r="B42" s="43" t="s">
        <v>8</v>
      </c>
      <c r="C42" s="7"/>
      <c r="D42" s="8">
        <f t="shared" si="13"/>
        <v>0.49999999999999994</v>
      </c>
      <c r="E42" s="8">
        <f>TIME(1,0,)</f>
        <v>4.1666666666666664E-2</v>
      </c>
      <c r="F42" s="24">
        <f>D42+E42</f>
        <v>0.54166666666666663</v>
      </c>
      <c r="K42" s="16"/>
    </row>
    <row r="43" spans="2:11" ht="16" x14ac:dyDescent="0.2">
      <c r="B43" s="32" t="s">
        <v>61</v>
      </c>
      <c r="C43" s="23" t="s">
        <v>71</v>
      </c>
      <c r="D43" s="4">
        <f t="shared" si="13"/>
        <v>0.54166666666666663</v>
      </c>
      <c r="E43" s="4">
        <f t="shared" si="14"/>
        <v>2.0833333333333332E-2</v>
      </c>
      <c r="F43" s="4">
        <f t="shared" si="15"/>
        <v>0.5625</v>
      </c>
      <c r="K43" s="16"/>
    </row>
    <row r="44" spans="2:11" ht="16" x14ac:dyDescent="0.2">
      <c r="B44" s="32" t="s">
        <v>62</v>
      </c>
      <c r="C44" s="23" t="s">
        <v>72</v>
      </c>
      <c r="D44" s="4">
        <f t="shared" si="13"/>
        <v>0.5625</v>
      </c>
      <c r="E44" s="4">
        <f t="shared" si="14"/>
        <v>2.0833333333333332E-2</v>
      </c>
      <c r="F44" s="4">
        <f t="shared" si="15"/>
        <v>0.58333333333333337</v>
      </c>
      <c r="K44" s="16"/>
    </row>
    <row r="45" spans="2:11" ht="16" x14ac:dyDescent="0.2">
      <c r="B45" s="43" t="s">
        <v>26</v>
      </c>
      <c r="C45" s="7"/>
      <c r="D45" s="8">
        <f t="shared" ref="D45" si="16">F44</f>
        <v>0.58333333333333337</v>
      </c>
      <c r="E45" s="8">
        <v>1.3888888888888888E-2</v>
      </c>
      <c r="F45" s="24">
        <f>D45+E45</f>
        <v>0.59722222222222221</v>
      </c>
      <c r="K45" s="16"/>
    </row>
    <row r="46" spans="2:11" ht="16" x14ac:dyDescent="0.2">
      <c r="B46" s="32" t="s">
        <v>87</v>
      </c>
      <c r="C46" s="23" t="s">
        <v>40</v>
      </c>
      <c r="D46" s="4">
        <f>F45</f>
        <v>0.59722222222222221</v>
      </c>
      <c r="E46" s="4">
        <v>2.7777777777777776E-2</v>
      </c>
      <c r="F46" s="4">
        <f t="shared" ref="F46" si="17">D46+E46</f>
        <v>0.625</v>
      </c>
      <c r="K46" s="16"/>
    </row>
    <row r="47" spans="2:11" ht="16" x14ac:dyDescent="0.2">
      <c r="B47" s="45" t="s">
        <v>57</v>
      </c>
      <c r="C47" s="46"/>
      <c r="D47" s="33"/>
      <c r="E47" s="33"/>
      <c r="F47" s="33"/>
      <c r="K47" s="16"/>
    </row>
    <row r="48" spans="2:11" ht="16" x14ac:dyDescent="0.2">
      <c r="B48" s="32" t="s">
        <v>16</v>
      </c>
      <c r="C48" s="23" t="s">
        <v>53</v>
      </c>
      <c r="D48" s="4">
        <f>D37</f>
        <v>0.39583333333333331</v>
      </c>
      <c r="E48" s="4">
        <v>1.7361111111111112E-2</v>
      </c>
      <c r="F48" s="4">
        <f t="shared" ref="F48:F59" si="18">D48+E48</f>
        <v>0.41319444444444442</v>
      </c>
      <c r="K48" s="16"/>
    </row>
    <row r="49" spans="2:11" ht="16" x14ac:dyDescent="0.2">
      <c r="B49" s="32" t="s">
        <v>17</v>
      </c>
      <c r="C49" s="23" t="s">
        <v>73</v>
      </c>
      <c r="D49" s="4">
        <f>F48</f>
        <v>0.41319444444444442</v>
      </c>
      <c r="E49" s="4">
        <v>2.4305555555555556E-2</v>
      </c>
      <c r="F49" s="4">
        <f t="shared" si="18"/>
        <v>0.4375</v>
      </c>
      <c r="K49" s="16"/>
    </row>
    <row r="50" spans="2:11" ht="16" x14ac:dyDescent="0.2">
      <c r="B50" s="43" t="s">
        <v>26</v>
      </c>
      <c r="C50" s="7"/>
      <c r="D50" s="8">
        <f t="shared" ref="D50:D52" si="19">F49</f>
        <v>0.4375</v>
      </c>
      <c r="E50" s="8">
        <v>1.3888888888888888E-2</v>
      </c>
      <c r="F50" s="24">
        <f>D50+E50</f>
        <v>0.4513888888888889</v>
      </c>
      <c r="K50" s="16"/>
    </row>
    <row r="51" spans="2:11" ht="16" x14ac:dyDescent="0.2">
      <c r="B51" s="32" t="s">
        <v>18</v>
      </c>
      <c r="C51" s="23" t="s">
        <v>52</v>
      </c>
      <c r="D51" s="4">
        <f t="shared" si="19"/>
        <v>0.4513888888888889</v>
      </c>
      <c r="E51" s="4">
        <v>1.7361111111111112E-2</v>
      </c>
      <c r="F51" s="4">
        <f t="shared" si="18"/>
        <v>0.46875</v>
      </c>
      <c r="K51" s="16"/>
    </row>
    <row r="52" spans="2:11" ht="16" x14ac:dyDescent="0.2">
      <c r="B52" s="32" t="s">
        <v>19</v>
      </c>
      <c r="C52" s="23" t="s">
        <v>74</v>
      </c>
      <c r="D52" s="4">
        <f t="shared" si="19"/>
        <v>0.46875</v>
      </c>
      <c r="E52" s="4">
        <f>TIME(,20,)</f>
        <v>1.3888888888888888E-2</v>
      </c>
      <c r="F52" s="4">
        <f t="shared" si="18"/>
        <v>0.4826388888888889</v>
      </c>
      <c r="K52" s="16"/>
    </row>
    <row r="53" spans="2:11" ht="16" x14ac:dyDescent="0.2">
      <c r="B53" s="32" t="s">
        <v>63</v>
      </c>
      <c r="C53" s="23" t="s">
        <v>50</v>
      </c>
      <c r="D53" s="4">
        <f t="shared" ref="D53:D59" si="20">F52</f>
        <v>0.4826388888888889</v>
      </c>
      <c r="E53" s="4">
        <v>1.7361111111111112E-2</v>
      </c>
      <c r="F53" s="4">
        <f>D53+E53</f>
        <v>0.5</v>
      </c>
      <c r="K53" s="16"/>
    </row>
    <row r="54" spans="2:11" ht="16" x14ac:dyDescent="0.2">
      <c r="B54" s="43" t="s">
        <v>8</v>
      </c>
      <c r="C54" s="7"/>
      <c r="D54" s="8">
        <f t="shared" si="20"/>
        <v>0.5</v>
      </c>
      <c r="E54" s="8">
        <f>TIME(1,0,)</f>
        <v>4.1666666666666664E-2</v>
      </c>
      <c r="F54" s="24">
        <f>D54+E54</f>
        <v>0.54166666666666663</v>
      </c>
      <c r="K54" s="16"/>
    </row>
    <row r="55" spans="2:11" ht="16" x14ac:dyDescent="0.2">
      <c r="B55" s="32" t="s">
        <v>64</v>
      </c>
      <c r="C55" s="23" t="s">
        <v>75</v>
      </c>
      <c r="D55" s="4">
        <f t="shared" si="20"/>
        <v>0.54166666666666663</v>
      </c>
      <c r="E55" s="4">
        <f t="shared" si="11"/>
        <v>2.0833333333333332E-2</v>
      </c>
      <c r="F55" s="4">
        <f>D55+E55</f>
        <v>0.5625</v>
      </c>
      <c r="K55" s="16"/>
    </row>
    <row r="56" spans="2:11" ht="16" x14ac:dyDescent="0.2">
      <c r="B56" s="32" t="s">
        <v>65</v>
      </c>
      <c r="C56" s="23" t="s">
        <v>50</v>
      </c>
      <c r="D56" s="4">
        <f t="shared" si="20"/>
        <v>0.5625</v>
      </c>
      <c r="E56" s="4">
        <f t="shared" si="11"/>
        <v>2.0833333333333332E-2</v>
      </c>
      <c r="F56" s="4">
        <f>D56+E56</f>
        <v>0.58333333333333337</v>
      </c>
      <c r="K56" s="16"/>
    </row>
    <row r="57" spans="2:11" ht="16" x14ac:dyDescent="0.2">
      <c r="B57" s="43" t="s">
        <v>26</v>
      </c>
      <c r="C57" s="7"/>
      <c r="D57" s="8">
        <f t="shared" si="20"/>
        <v>0.58333333333333337</v>
      </c>
      <c r="E57" s="8">
        <v>1.3888888888888888E-2</v>
      </c>
      <c r="F57" s="24">
        <f>D57+E57</f>
        <v>0.59722222222222221</v>
      </c>
      <c r="K57" s="16"/>
    </row>
    <row r="58" spans="2:11" ht="16" x14ac:dyDescent="0.2">
      <c r="B58" s="32" t="s">
        <v>66</v>
      </c>
      <c r="C58" s="23" t="s">
        <v>45</v>
      </c>
      <c r="D58" s="4">
        <f t="shared" si="20"/>
        <v>0.59722222222222221</v>
      </c>
      <c r="E58" s="4">
        <f t="shared" ref="E58:E59" si="21">TIME(,20,)</f>
        <v>1.3888888888888888E-2</v>
      </c>
      <c r="F58" s="4">
        <f t="shared" si="18"/>
        <v>0.61111111111111105</v>
      </c>
      <c r="K58" s="16"/>
    </row>
    <row r="59" spans="2:11" ht="16" x14ac:dyDescent="0.2">
      <c r="B59" s="32" t="s">
        <v>67</v>
      </c>
      <c r="C59" s="23" t="s">
        <v>48</v>
      </c>
      <c r="D59" s="4">
        <f t="shared" si="20"/>
        <v>0.61111111111111105</v>
      </c>
      <c r="E59" s="4">
        <f t="shared" si="21"/>
        <v>1.3888888888888888E-2</v>
      </c>
      <c r="F59" s="4">
        <f t="shared" si="18"/>
        <v>0.62499999999999989</v>
      </c>
      <c r="K59" s="16"/>
    </row>
    <row r="60" spans="2:11" ht="16" x14ac:dyDescent="0.2">
      <c r="B60" s="45" t="s">
        <v>56</v>
      </c>
      <c r="C60" s="46"/>
      <c r="D60" s="33"/>
      <c r="E60" s="33"/>
      <c r="F60" s="33"/>
      <c r="K60" s="16"/>
    </row>
    <row r="61" spans="2:11" ht="16" x14ac:dyDescent="0.2">
      <c r="B61" s="32" t="s">
        <v>20</v>
      </c>
      <c r="C61" s="23" t="s">
        <v>68</v>
      </c>
      <c r="D61" s="4">
        <f>F34</f>
        <v>0.39583333333333331</v>
      </c>
      <c r="E61" s="4">
        <v>1.7361111111111112E-2</v>
      </c>
      <c r="F61" s="4">
        <f t="shared" ref="F61" si="22">D61+E61</f>
        <v>0.41319444444444442</v>
      </c>
      <c r="K61" s="16"/>
    </row>
    <row r="62" spans="2:11" ht="16" x14ac:dyDescent="0.2">
      <c r="B62" s="32" t="s">
        <v>78</v>
      </c>
      <c r="C62" s="23" t="s">
        <v>76</v>
      </c>
      <c r="D62" s="4">
        <f>F61</f>
        <v>0.41319444444444442</v>
      </c>
      <c r="E62" s="4">
        <v>2.4305555555555556E-2</v>
      </c>
      <c r="F62" s="4">
        <f t="shared" ref="F62:F68" si="23">D62+E62</f>
        <v>0.4375</v>
      </c>
      <c r="K62" s="16"/>
    </row>
    <row r="63" spans="2:11" ht="16" x14ac:dyDescent="0.2">
      <c r="B63" s="43" t="s">
        <v>26</v>
      </c>
      <c r="C63" s="7"/>
      <c r="D63" s="8">
        <f t="shared" ref="D63:D68" si="24">F62</f>
        <v>0.4375</v>
      </c>
      <c r="E63" s="8">
        <v>1.3888888888888888E-2</v>
      </c>
      <c r="F63" s="24">
        <f>D63+E63</f>
        <v>0.4513888888888889</v>
      </c>
      <c r="K63" s="16"/>
    </row>
    <row r="64" spans="2:11" ht="16" x14ac:dyDescent="0.2">
      <c r="B64" s="32" t="s">
        <v>21</v>
      </c>
      <c r="C64" s="23" t="s">
        <v>77</v>
      </c>
      <c r="D64" s="4">
        <f t="shared" si="24"/>
        <v>0.4513888888888889</v>
      </c>
      <c r="E64" s="4">
        <v>1.3888888888888888E-2</v>
      </c>
      <c r="F64" s="4">
        <f>D64+E64</f>
        <v>0.46527777777777779</v>
      </c>
      <c r="K64" s="16"/>
    </row>
    <row r="65" spans="2:11" ht="16" x14ac:dyDescent="0.2">
      <c r="B65" s="32" t="s">
        <v>91</v>
      </c>
      <c r="C65" s="23" t="s">
        <v>93</v>
      </c>
      <c r="D65" s="4">
        <f t="shared" si="24"/>
        <v>0.46527777777777779</v>
      </c>
      <c r="E65" s="4">
        <v>1.3888888888888888E-2</v>
      </c>
      <c r="F65" s="4">
        <f t="shared" ref="F65" si="25">D65+E65</f>
        <v>0.47916666666666669</v>
      </c>
      <c r="K65" s="16"/>
    </row>
    <row r="66" spans="2:11" ht="16" x14ac:dyDescent="0.2">
      <c r="B66" s="32" t="s">
        <v>92</v>
      </c>
      <c r="C66" s="23" t="s">
        <v>29</v>
      </c>
      <c r="D66" s="4">
        <f t="shared" si="24"/>
        <v>0.47916666666666669</v>
      </c>
      <c r="E66" s="4">
        <v>2.0833333333333332E-2</v>
      </c>
      <c r="F66" s="4">
        <f t="shared" ref="F66" si="26">D66+E66</f>
        <v>0.5</v>
      </c>
      <c r="K66" s="16"/>
    </row>
    <row r="67" spans="2:11" ht="16" x14ac:dyDescent="0.2">
      <c r="B67" s="43" t="s">
        <v>8</v>
      </c>
      <c r="C67" s="7"/>
      <c r="D67" s="8">
        <f t="shared" si="24"/>
        <v>0.5</v>
      </c>
      <c r="E67" s="8">
        <f>TIME(1,0,)</f>
        <v>4.1666666666666664E-2</v>
      </c>
      <c r="F67" s="24">
        <f>D67+E67</f>
        <v>0.54166666666666663</v>
      </c>
      <c r="K67" s="16"/>
    </row>
    <row r="68" spans="2:11" ht="16" x14ac:dyDescent="0.2">
      <c r="B68" s="32" t="s">
        <v>79</v>
      </c>
      <c r="C68" s="36" t="s">
        <v>81</v>
      </c>
      <c r="D68" s="4">
        <f t="shared" si="24"/>
        <v>0.54166666666666663</v>
      </c>
      <c r="E68" s="4">
        <v>4.1666666666666664E-2</v>
      </c>
      <c r="F68" s="4">
        <f t="shared" si="23"/>
        <v>0.58333333333333326</v>
      </c>
      <c r="H68" t="s">
        <v>89</v>
      </c>
      <c r="K68" s="16"/>
    </row>
    <row r="69" spans="2:11" ht="16" x14ac:dyDescent="0.2">
      <c r="B69" s="43" t="s">
        <v>26</v>
      </c>
      <c r="C69" s="7"/>
      <c r="D69" s="8">
        <f>F68</f>
        <v>0.58333333333333326</v>
      </c>
      <c r="E69" s="8">
        <v>1.3888888888888888E-2</v>
      </c>
      <c r="F69" s="24">
        <f>D69+E69</f>
        <v>0.5972222222222221</v>
      </c>
      <c r="K69" s="16"/>
    </row>
    <row r="70" spans="2:11" ht="16" x14ac:dyDescent="0.2">
      <c r="B70" s="32" t="s">
        <v>80</v>
      </c>
      <c r="C70" s="36" t="s">
        <v>81</v>
      </c>
      <c r="D70" s="4">
        <f t="shared" ref="D70" si="27">F69</f>
        <v>0.5972222222222221</v>
      </c>
      <c r="E70" s="4">
        <v>2.7777777777777776E-2</v>
      </c>
      <c r="F70" s="4">
        <f t="shared" ref="F70" si="28">D70+E70</f>
        <v>0.62499999999999989</v>
      </c>
      <c r="H70" t="s">
        <v>90</v>
      </c>
      <c r="K70" s="16"/>
    </row>
    <row r="71" spans="2:11" s="14" customFormat="1" ht="16" x14ac:dyDescent="0.2">
      <c r="B71" s="35" t="s">
        <v>4</v>
      </c>
      <c r="C71" s="26" t="s">
        <v>12</v>
      </c>
      <c r="D71" s="27">
        <f>F59</f>
        <v>0.62499999999999989</v>
      </c>
      <c r="E71" s="27">
        <f>TIME(2,0,)</f>
        <v>8.3333333333333329E-2</v>
      </c>
      <c r="F71" s="27">
        <f>D71+E71</f>
        <v>0.70833333333333326</v>
      </c>
      <c r="K71" s="34"/>
    </row>
    <row r="72" spans="2:11" ht="16" x14ac:dyDescent="0.2">
      <c r="B72" s="5" t="s">
        <v>3</v>
      </c>
      <c r="C72" s="6"/>
      <c r="D72" s="4">
        <f>F71</f>
        <v>0.70833333333333326</v>
      </c>
      <c r="E72" s="4"/>
      <c r="F72" s="4"/>
      <c r="K72" s="16"/>
    </row>
    <row r="73" spans="2:11" x14ac:dyDescent="0.2">
      <c r="B73" s="5"/>
      <c r="C73" s="6"/>
      <c r="D73" s="4"/>
      <c r="E73" s="4"/>
      <c r="F73" s="4"/>
      <c r="K73" s="16"/>
    </row>
    <row r="74" spans="2:11" ht="16" x14ac:dyDescent="0.2">
      <c r="B74" s="13" t="s">
        <v>83</v>
      </c>
      <c r="C74" s="2"/>
      <c r="D74" s="3" t="s">
        <v>0</v>
      </c>
      <c r="E74" s="3" t="s">
        <v>1</v>
      </c>
      <c r="F74" s="3" t="s">
        <v>2</v>
      </c>
      <c r="K74" s="16"/>
    </row>
    <row r="75" spans="2:11" ht="16" x14ac:dyDescent="0.2">
      <c r="B75" s="5" t="s">
        <v>84</v>
      </c>
      <c r="C75" s="6" t="s">
        <v>5</v>
      </c>
      <c r="D75" s="31">
        <v>0.33333333333333331</v>
      </c>
      <c r="E75" s="4">
        <f>TIME(,60,)</f>
        <v>4.1666666666666664E-2</v>
      </c>
      <c r="F75" s="4">
        <f t="shared" ref="F75:F76" si="29">D75+E75</f>
        <v>0.375</v>
      </c>
      <c r="K75" s="15"/>
    </row>
    <row r="76" spans="2:11" s="14" customFormat="1" ht="16" x14ac:dyDescent="0.2">
      <c r="B76" s="35" t="s">
        <v>7</v>
      </c>
      <c r="C76" s="26" t="s">
        <v>12</v>
      </c>
      <c r="D76" s="27">
        <f>F75</f>
        <v>0.375</v>
      </c>
      <c r="E76" s="27">
        <v>0.125</v>
      </c>
      <c r="F76" s="27">
        <f t="shared" si="29"/>
        <v>0.5</v>
      </c>
      <c r="K76" s="34"/>
    </row>
    <row r="77" spans="2:11" s="18" customFormat="1" ht="16" x14ac:dyDescent="0.2">
      <c r="B77" s="28" t="s">
        <v>8</v>
      </c>
      <c r="C77" s="29"/>
      <c r="D77" s="30">
        <f>F76</f>
        <v>0.5</v>
      </c>
      <c r="E77" s="30">
        <f>TIME(,60,)</f>
        <v>4.1666666666666664E-2</v>
      </c>
      <c r="F77" s="30">
        <f>D77+E77</f>
        <v>0.54166666666666663</v>
      </c>
      <c r="K77" s="19"/>
    </row>
    <row r="78" spans="2:11" s="18" customFormat="1" ht="16" x14ac:dyDescent="0.2">
      <c r="B78" s="20" t="s">
        <v>85</v>
      </c>
      <c r="C78" s="11"/>
      <c r="D78" s="12">
        <f>F77</f>
        <v>0.54166666666666663</v>
      </c>
      <c r="E78" s="12">
        <v>2.0833333333333332E-2</v>
      </c>
      <c r="F78" s="12">
        <f t="shared" ref="F78" si="30">D78+E78</f>
        <v>0.5625</v>
      </c>
      <c r="K78" s="19"/>
    </row>
    <row r="79" spans="2:11" s="18" customFormat="1" ht="16" x14ac:dyDescent="0.2">
      <c r="B79" s="20" t="s">
        <v>11</v>
      </c>
      <c r="C79" s="11" t="s">
        <v>5</v>
      </c>
      <c r="D79" s="12">
        <f>F78</f>
        <v>0.5625</v>
      </c>
      <c r="E79" s="12">
        <v>4.1666666666666664E-2</v>
      </c>
      <c r="F79" s="12">
        <f t="shared" ref="F79" si="31">D79+E79</f>
        <v>0.60416666666666663</v>
      </c>
      <c r="K79" s="19"/>
    </row>
    <row r="80" spans="2:11" s="18" customFormat="1" ht="16" x14ac:dyDescent="0.2">
      <c r="B80" s="20" t="s">
        <v>3</v>
      </c>
      <c r="C80" s="11"/>
      <c r="D80" s="12">
        <f>F79</f>
        <v>0.60416666666666663</v>
      </c>
      <c r="E80" s="12"/>
      <c r="F80" s="12" t="s">
        <v>9</v>
      </c>
      <c r="K80" s="19"/>
    </row>
    <row r="81" spans="11:11" x14ac:dyDescent="0.2">
      <c r="K81" s="17"/>
    </row>
    <row r="82" spans="11:11" x14ac:dyDescent="0.2">
      <c r="K82" s="15"/>
    </row>
    <row r="83" spans="11:11" x14ac:dyDescent="0.2">
      <c r="K83" s="15"/>
    </row>
    <row r="84" spans="11:11" x14ac:dyDescent="0.2">
      <c r="K84" s="15"/>
    </row>
    <row r="85" spans="11:11" x14ac:dyDescent="0.2">
      <c r="K85" s="15"/>
    </row>
    <row r="86" spans="11:11" x14ac:dyDescent="0.2">
      <c r="K86" s="15"/>
    </row>
    <row r="87" spans="11:11" x14ac:dyDescent="0.2">
      <c r="K87" s="15"/>
    </row>
    <row r="88" spans="11:11" x14ac:dyDescent="0.2">
      <c r="K88" s="15"/>
    </row>
    <row r="89" spans="11:11" x14ac:dyDescent="0.2">
      <c r="K89" s="15"/>
    </row>
    <row r="90" spans="11:11" x14ac:dyDescent="0.2">
      <c r="K90" s="15"/>
    </row>
    <row r="91" spans="11:11" x14ac:dyDescent="0.2">
      <c r="K91" s="15"/>
    </row>
  </sheetData>
  <mergeCells count="2">
    <mergeCell ref="B14:F14"/>
    <mergeCell ref="B35:F35"/>
  </mergeCells>
  <phoneticPr fontId="8" type="noConversion"/>
  <pageMargins left="0.7" right="0.7" top="0.75" bottom="0.75" header="0.3" footer="0.3"/>
  <pageSetup scale="84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Agenda - Option 1</vt:lpstr>
      <vt:lpstr>Sheet2</vt:lpstr>
      <vt:lpstr>Sheet3</vt:lpstr>
      <vt:lpstr>'Agenda - Option 1'!Print_Area</vt:lpstr>
    </vt:vector>
  </TitlesOfParts>
  <Company>Office of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Turner</dc:creator>
  <cp:lastModifiedBy>Microsoft Office User</cp:lastModifiedBy>
  <cp:lastPrinted>2014-03-07T16:13:00Z</cp:lastPrinted>
  <dcterms:created xsi:type="dcterms:W3CDTF">2013-03-22T14:32:46Z</dcterms:created>
  <dcterms:modified xsi:type="dcterms:W3CDTF">2023-06-30T12:44:30Z</dcterms:modified>
</cp:coreProperties>
</file>