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bookwalt\Documents\Work2020\Projects\L2PRD\J1.3-11R\"/>
    </mc:Choice>
  </mc:AlternateContent>
  <bookViews>
    <workbookView xWindow="0" yWindow="0" windowWidth="27840" windowHeight="12888" tabRatio="837"/>
  </bookViews>
  <sheets>
    <sheet name="General Information" sheetId="14" r:id="rId1"/>
    <sheet name="Travelers" sheetId="9" r:id="rId2"/>
    <sheet name="PL Measurements" sheetId="1" r:id="rId3"/>
    <sheet name="TravelerListing" sheetId="22" r:id="rId4"/>
    <sheet name="NCRListing" sheetId="23" r:id="rId5"/>
    <sheet name="Alignment" sheetId="15" r:id="rId6"/>
    <sheet name="RF Frequency Check at PL" sheetId="8" r:id="rId7"/>
    <sheet name="HOM Spectra at PL" sheetId="2" r:id="rId8"/>
    <sheet name="Notch Location at PL" sheetId="11" r:id="rId9"/>
    <sheet name="BPM at PL" sheetId="17" r:id="rId10"/>
    <sheet name="List of Electronic Files" sheetId="19" r:id="rId11"/>
    <sheet name="SLAC Checkouts" sheetId="7" r:id="rId12"/>
    <sheet name="SLAC RF Measurements" sheetId="6" r:id="rId13"/>
    <sheet name="RF Frequency Check at SLAC" sheetId="16" r:id="rId14"/>
    <sheet name="Notch Location at SLAC" sheetId="10" r:id="rId15"/>
    <sheet name="HOM Spectra at SLAC" sheetId="20" r:id="rId16"/>
    <sheet name="BPM at SLAC" sheetId="21" r:id="rId17"/>
    <sheet name="Frequency Deviation" sheetId="12" r:id="rId18"/>
    <sheet name="Frequencies at Vendor" sheetId="13" r:id="rId19"/>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S404" i="17" l="1"/>
  <c r="S403" i="17"/>
  <c r="S402" i="17"/>
  <c r="S401" i="17"/>
  <c r="S400" i="17"/>
  <c r="S399" i="17"/>
  <c r="S398" i="17"/>
  <c r="S397" i="17"/>
  <c r="S396" i="17"/>
  <c r="S395" i="17"/>
  <c r="S394" i="17"/>
  <c r="S393" i="17"/>
  <c r="S392" i="17"/>
  <c r="S391" i="17"/>
  <c r="S390" i="17"/>
  <c r="S389" i="17"/>
  <c r="S388" i="17"/>
  <c r="S387" i="17"/>
  <c r="S386" i="17"/>
  <c r="S385" i="17"/>
  <c r="S384" i="17"/>
  <c r="S383" i="17"/>
  <c r="S382" i="17"/>
  <c r="S381" i="17"/>
  <c r="S380" i="17"/>
  <c r="S379" i="17"/>
  <c r="S378" i="17"/>
  <c r="S377" i="17"/>
  <c r="S376" i="17"/>
  <c r="S375" i="17"/>
  <c r="S374" i="17"/>
  <c r="S373" i="17"/>
  <c r="S372" i="17"/>
  <c r="S371" i="17"/>
  <c r="S370" i="17"/>
  <c r="S369" i="17"/>
  <c r="S368" i="17"/>
  <c r="S367" i="17"/>
  <c r="S366" i="17"/>
  <c r="S365" i="17"/>
  <c r="S364"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40" i="17"/>
  <c r="S339" i="17"/>
  <c r="S338" i="17"/>
  <c r="S337" i="17"/>
  <c r="S336" i="17"/>
  <c r="S335" i="17"/>
  <c r="S334" i="17"/>
  <c r="S333" i="17"/>
  <c r="S332" i="17"/>
  <c r="S331" i="17"/>
  <c r="S330" i="17"/>
  <c r="S329" i="17"/>
  <c r="S328" i="17"/>
  <c r="S327" i="17"/>
  <c r="S326" i="17"/>
  <c r="S325" i="17"/>
  <c r="S324" i="17"/>
  <c r="S323" i="17"/>
  <c r="S322" i="17"/>
  <c r="S321" i="17"/>
  <c r="S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S292" i="17"/>
  <c r="S291" i="17"/>
  <c r="S290" i="17"/>
  <c r="S289" i="17"/>
  <c r="S288" i="17"/>
  <c r="S287" i="17"/>
  <c r="S286" i="17"/>
  <c r="S285" i="17"/>
  <c r="S284" i="17"/>
  <c r="S283" i="17"/>
  <c r="S282" i="17"/>
  <c r="S281" i="17"/>
  <c r="S280" i="17"/>
  <c r="S279" i="17"/>
  <c r="S278" i="17"/>
  <c r="S277" i="17"/>
  <c r="S276" i="17"/>
  <c r="V275" i="17"/>
  <c r="U275" i="17"/>
  <c r="T275" i="17"/>
  <c r="S275" i="17"/>
  <c r="V274" i="17"/>
  <c r="U274" i="17"/>
  <c r="T274" i="17"/>
  <c r="S274" i="17"/>
  <c r="V273" i="17"/>
  <c r="U273" i="17"/>
  <c r="T273" i="17"/>
  <c r="S273" i="17"/>
  <c r="V272" i="17"/>
  <c r="U272" i="17"/>
  <c r="T272" i="17"/>
  <c r="S272" i="17"/>
  <c r="V271" i="17"/>
  <c r="U271" i="17"/>
  <c r="T271" i="17"/>
  <c r="S271" i="17"/>
  <c r="V270" i="17"/>
  <c r="U270" i="17"/>
  <c r="T270" i="17"/>
  <c r="S270" i="17"/>
  <c r="V269" i="17"/>
  <c r="U269" i="17"/>
  <c r="T269" i="17"/>
  <c r="S269" i="17"/>
  <c r="V268" i="17"/>
  <c r="U268" i="17"/>
  <c r="T268" i="17"/>
  <c r="S268" i="17"/>
  <c r="V267" i="17"/>
  <c r="U267" i="17"/>
  <c r="T267" i="17"/>
  <c r="S267" i="17"/>
  <c r="V266" i="17"/>
  <c r="U266" i="17"/>
  <c r="T266" i="17"/>
  <c r="S266" i="17"/>
  <c r="V265" i="17"/>
  <c r="U265" i="17"/>
  <c r="T265" i="17"/>
  <c r="S265" i="17"/>
  <c r="V264" i="17"/>
  <c r="U264" i="17"/>
  <c r="T264" i="17"/>
  <c r="S264" i="17"/>
  <c r="V263" i="17"/>
  <c r="U263" i="17"/>
  <c r="T263" i="17"/>
  <c r="S263" i="17"/>
  <c r="V262" i="17"/>
  <c r="U262" i="17"/>
  <c r="T262" i="17"/>
  <c r="S262" i="17"/>
  <c r="V261" i="17"/>
  <c r="U261" i="17"/>
  <c r="T261" i="17"/>
  <c r="S261" i="17"/>
  <c r="V260" i="17"/>
  <c r="U260" i="17"/>
  <c r="T260" i="17"/>
  <c r="S260" i="17"/>
  <c r="V259" i="17"/>
  <c r="U259" i="17"/>
  <c r="T259" i="17"/>
  <c r="S259" i="17"/>
  <c r="V258" i="17"/>
  <c r="U258" i="17"/>
  <c r="T258" i="17"/>
  <c r="S258" i="17"/>
  <c r="V257" i="17"/>
  <c r="U257" i="17"/>
  <c r="T257" i="17"/>
  <c r="S257" i="17"/>
  <c r="V256" i="17"/>
  <c r="U256" i="17"/>
  <c r="T256" i="17"/>
  <c r="S256" i="17"/>
  <c r="V255" i="17"/>
  <c r="U255" i="17"/>
  <c r="T255" i="17"/>
  <c r="S255" i="17"/>
  <c r="V254" i="17"/>
  <c r="U254" i="17"/>
  <c r="T254" i="17"/>
  <c r="S254" i="17"/>
  <c r="V253" i="17"/>
  <c r="U253" i="17"/>
  <c r="T253" i="17"/>
  <c r="S253" i="17"/>
  <c r="V252" i="17"/>
  <c r="U252" i="17"/>
  <c r="T252" i="17"/>
  <c r="S252" i="17"/>
  <c r="V251" i="17"/>
  <c r="U251" i="17"/>
  <c r="T251" i="17"/>
  <c r="S251" i="17"/>
  <c r="V250" i="17"/>
  <c r="U250" i="17"/>
  <c r="T250" i="17"/>
  <c r="S250" i="17"/>
  <c r="V249" i="17"/>
  <c r="U249" i="17"/>
  <c r="T249" i="17"/>
  <c r="S249" i="17"/>
  <c r="V248" i="17"/>
  <c r="U248" i="17"/>
  <c r="T248" i="17"/>
  <c r="S248" i="17"/>
  <c r="V247" i="17"/>
  <c r="U247" i="17"/>
  <c r="T247" i="17"/>
  <c r="S247" i="17"/>
  <c r="V246" i="17"/>
  <c r="U246" i="17"/>
  <c r="T246" i="17"/>
  <c r="S246" i="17"/>
  <c r="V245" i="17"/>
  <c r="U245" i="17"/>
  <c r="T245" i="17"/>
  <c r="S245" i="17"/>
  <c r="V244" i="17"/>
  <c r="U244" i="17"/>
  <c r="T244" i="17"/>
  <c r="S244" i="17"/>
  <c r="V243" i="17"/>
  <c r="U243" i="17"/>
  <c r="T243" i="17"/>
  <c r="S243" i="17"/>
  <c r="V242" i="17"/>
  <c r="U242" i="17"/>
  <c r="T242" i="17"/>
  <c r="S242" i="17"/>
  <c r="V241" i="17"/>
  <c r="U241" i="17"/>
  <c r="T241" i="17"/>
  <c r="S241" i="17"/>
  <c r="V240" i="17"/>
  <c r="U240" i="17"/>
  <c r="T240" i="17"/>
  <c r="S240" i="17"/>
  <c r="V239" i="17"/>
  <c r="U239" i="17"/>
  <c r="T239" i="17"/>
  <c r="S239" i="17"/>
  <c r="V238" i="17"/>
  <c r="U238" i="17"/>
  <c r="T238" i="17"/>
  <c r="S238" i="17"/>
  <c r="V237" i="17"/>
  <c r="U237" i="17"/>
  <c r="T237" i="17"/>
  <c r="S237" i="17"/>
  <c r="V236" i="17"/>
  <c r="U236" i="17"/>
  <c r="T236" i="17"/>
  <c r="S236" i="17"/>
  <c r="V235" i="17"/>
  <c r="U235" i="17"/>
  <c r="T235" i="17"/>
  <c r="S235" i="17"/>
  <c r="V234" i="17"/>
  <c r="U234" i="17"/>
  <c r="T234" i="17"/>
  <c r="S234" i="17"/>
  <c r="V233" i="17"/>
  <c r="U233" i="17"/>
  <c r="T233" i="17"/>
  <c r="S233" i="17"/>
  <c r="V232" i="17"/>
  <c r="U232" i="17"/>
  <c r="T232" i="17"/>
  <c r="S232" i="17"/>
  <c r="V231" i="17"/>
  <c r="U231" i="17"/>
  <c r="T231" i="17"/>
  <c r="S231" i="17"/>
  <c r="V230" i="17"/>
  <c r="U230" i="17"/>
  <c r="T230" i="17"/>
  <c r="S230" i="17"/>
  <c r="V229" i="17"/>
  <c r="U229" i="17"/>
  <c r="T229" i="17"/>
  <c r="S229" i="17"/>
  <c r="V228" i="17"/>
  <c r="U228" i="17"/>
  <c r="T228" i="17"/>
  <c r="S228" i="17"/>
  <c r="V227" i="17"/>
  <c r="U227" i="17"/>
  <c r="T227" i="17"/>
  <c r="S227" i="17"/>
  <c r="V226" i="17"/>
  <c r="U226" i="17"/>
  <c r="T226" i="17"/>
  <c r="S226" i="17"/>
  <c r="V225" i="17"/>
  <c r="U225" i="17"/>
  <c r="T225" i="17"/>
  <c r="S225" i="17"/>
  <c r="V224" i="17"/>
  <c r="U224" i="17"/>
  <c r="T224" i="17"/>
  <c r="S224" i="17"/>
  <c r="V223" i="17"/>
  <c r="U223" i="17"/>
  <c r="T223" i="17"/>
  <c r="S223" i="17"/>
  <c r="V222" i="17"/>
  <c r="U222" i="17"/>
  <c r="T222" i="17"/>
  <c r="S222" i="17"/>
  <c r="V221" i="17"/>
  <c r="U221" i="17"/>
  <c r="T221" i="17"/>
  <c r="S221" i="17"/>
  <c r="V220" i="17"/>
  <c r="U220" i="17"/>
  <c r="T220" i="17"/>
  <c r="S220" i="17"/>
  <c r="V219" i="17"/>
  <c r="U219" i="17"/>
  <c r="T219" i="17"/>
  <c r="S219" i="17"/>
  <c r="V218" i="17"/>
  <c r="U218" i="17"/>
  <c r="T218" i="17"/>
  <c r="S218" i="17"/>
  <c r="V217" i="17"/>
  <c r="U217" i="17"/>
  <c r="T217" i="17"/>
  <c r="S217" i="17"/>
  <c r="V216" i="17"/>
  <c r="U216" i="17"/>
  <c r="T216" i="17"/>
  <c r="S216" i="17"/>
  <c r="V215" i="17"/>
  <c r="U215" i="17"/>
  <c r="T215" i="17"/>
  <c r="S215" i="17"/>
  <c r="V214" i="17"/>
  <c r="U214" i="17"/>
  <c r="T214" i="17"/>
  <c r="S214" i="17"/>
  <c r="V213" i="17"/>
  <c r="U213" i="17"/>
  <c r="T213" i="17"/>
  <c r="S213" i="17"/>
  <c r="V212" i="17"/>
  <c r="U212" i="17"/>
  <c r="T212" i="17"/>
  <c r="S212" i="17"/>
  <c r="V211" i="17"/>
  <c r="U211" i="17"/>
  <c r="T211" i="17"/>
  <c r="S211" i="17"/>
  <c r="V210" i="17"/>
  <c r="U210" i="17"/>
  <c r="T210" i="17"/>
  <c r="S210" i="17"/>
  <c r="V209" i="17"/>
  <c r="U209" i="17"/>
  <c r="T209" i="17"/>
  <c r="S209" i="17"/>
  <c r="V208" i="17"/>
  <c r="U208" i="17"/>
  <c r="T208" i="17"/>
  <c r="S208" i="17"/>
  <c r="V207" i="17"/>
  <c r="U207" i="17"/>
  <c r="T207" i="17"/>
  <c r="S207" i="17"/>
  <c r="V206" i="17"/>
  <c r="U206" i="17"/>
  <c r="T206" i="17"/>
  <c r="S206" i="17"/>
  <c r="V205" i="17"/>
  <c r="U205" i="17"/>
  <c r="T205" i="17"/>
  <c r="S205" i="17"/>
  <c r="V204" i="17"/>
  <c r="U204" i="17"/>
  <c r="T204" i="17"/>
  <c r="S204" i="17"/>
  <c r="V203" i="17"/>
  <c r="U203" i="17"/>
  <c r="T203" i="17"/>
  <c r="S203" i="17"/>
  <c r="V202" i="17"/>
  <c r="U202" i="17"/>
  <c r="T202" i="17"/>
  <c r="S202" i="17"/>
  <c r="V201" i="17"/>
  <c r="U201" i="17"/>
  <c r="T201" i="17"/>
  <c r="S201" i="17"/>
  <c r="V200" i="17"/>
  <c r="U200" i="17"/>
  <c r="T200" i="17"/>
  <c r="S200" i="17"/>
  <c r="V199" i="17"/>
  <c r="U199" i="17"/>
  <c r="T199" i="17"/>
  <c r="S199" i="17"/>
  <c r="V198" i="17"/>
  <c r="U198" i="17"/>
  <c r="T198" i="17"/>
  <c r="S198" i="17"/>
  <c r="V197" i="17"/>
  <c r="U197" i="17"/>
  <c r="T197" i="17"/>
  <c r="S197" i="17"/>
  <c r="V196" i="17"/>
  <c r="U196" i="17"/>
  <c r="T196" i="17"/>
  <c r="S196" i="17"/>
  <c r="V195" i="17"/>
  <c r="U195" i="17"/>
  <c r="T195" i="17"/>
  <c r="S195" i="17"/>
  <c r="V194" i="17"/>
  <c r="U194" i="17"/>
  <c r="T194" i="17"/>
  <c r="S194" i="17"/>
  <c r="V193" i="17"/>
  <c r="U193" i="17"/>
  <c r="T193" i="17"/>
  <c r="S193" i="17"/>
  <c r="V192" i="17"/>
  <c r="U192" i="17"/>
  <c r="T192" i="17"/>
  <c r="S192" i="17"/>
  <c r="V191" i="17"/>
  <c r="U191" i="17"/>
  <c r="T191" i="17"/>
  <c r="S191" i="17"/>
  <c r="V190" i="17"/>
  <c r="U190" i="17"/>
  <c r="T190" i="17"/>
  <c r="S190" i="17"/>
  <c r="V189" i="17"/>
  <c r="U189" i="17"/>
  <c r="T189" i="17"/>
  <c r="S189" i="17"/>
  <c r="V188" i="17"/>
  <c r="U188" i="17"/>
  <c r="T188" i="17"/>
  <c r="S188" i="17"/>
  <c r="V187" i="17"/>
  <c r="U187" i="17"/>
  <c r="T187" i="17"/>
  <c r="S187" i="17"/>
  <c r="V186" i="17"/>
  <c r="U186" i="17"/>
  <c r="T186" i="17"/>
  <c r="S186" i="17"/>
  <c r="V185" i="17"/>
  <c r="U185" i="17"/>
  <c r="T185" i="17"/>
  <c r="S185" i="17"/>
  <c r="V184" i="17"/>
  <c r="U184" i="17"/>
  <c r="T184" i="17"/>
  <c r="S184" i="17"/>
  <c r="V183" i="17"/>
  <c r="U183" i="17"/>
  <c r="T183" i="17"/>
  <c r="S183" i="17"/>
  <c r="V182" i="17"/>
  <c r="U182" i="17"/>
  <c r="T182" i="17"/>
  <c r="S182" i="17"/>
  <c r="V181" i="17"/>
  <c r="U181" i="17"/>
  <c r="T181" i="17"/>
  <c r="S181" i="17"/>
  <c r="V180" i="17"/>
  <c r="U180" i="17"/>
  <c r="T180" i="17"/>
  <c r="S180" i="17"/>
  <c r="V179" i="17"/>
  <c r="U179" i="17"/>
  <c r="T179" i="17"/>
  <c r="S179" i="17"/>
  <c r="V178" i="17"/>
  <c r="U178" i="17"/>
  <c r="T178" i="17"/>
  <c r="S178" i="17"/>
  <c r="V177" i="17"/>
  <c r="U177" i="17"/>
  <c r="T177" i="17"/>
  <c r="S177" i="17"/>
  <c r="V176" i="17"/>
  <c r="U176" i="17"/>
  <c r="T176" i="17"/>
  <c r="S176" i="17"/>
  <c r="V175" i="17"/>
  <c r="U175" i="17"/>
  <c r="T175" i="17"/>
  <c r="S175" i="17"/>
  <c r="V174" i="17"/>
  <c r="U174" i="17"/>
  <c r="T174" i="17"/>
  <c r="S174" i="17"/>
  <c r="V173" i="17"/>
  <c r="U173" i="17"/>
  <c r="T173" i="17"/>
  <c r="S173" i="17"/>
  <c r="V172" i="17"/>
  <c r="U172" i="17"/>
  <c r="T172" i="17"/>
  <c r="S172" i="17"/>
  <c r="V171" i="17"/>
  <c r="U171" i="17"/>
  <c r="T171" i="17"/>
  <c r="S171" i="17"/>
  <c r="V170" i="17"/>
  <c r="U170" i="17"/>
  <c r="T170" i="17"/>
  <c r="S170" i="17"/>
  <c r="V169" i="17"/>
  <c r="U169" i="17"/>
  <c r="T169" i="17"/>
  <c r="S169" i="17"/>
  <c r="V168" i="17"/>
  <c r="U168" i="17"/>
  <c r="T168" i="17"/>
  <c r="S168" i="17"/>
  <c r="V167" i="17"/>
  <c r="U167" i="17"/>
  <c r="T167" i="17"/>
  <c r="S167" i="17"/>
  <c r="V166" i="17"/>
  <c r="U166" i="17"/>
  <c r="T166" i="17"/>
  <c r="S166" i="17"/>
  <c r="V165" i="17"/>
  <c r="U165" i="17"/>
  <c r="T165" i="17"/>
  <c r="S165" i="17"/>
  <c r="V164" i="17"/>
  <c r="U164" i="17"/>
  <c r="T164" i="17"/>
  <c r="S164" i="17"/>
  <c r="V163" i="17"/>
  <c r="U163" i="17"/>
  <c r="T163" i="17"/>
  <c r="S163" i="17"/>
  <c r="V162" i="17"/>
  <c r="U162" i="17"/>
  <c r="T162" i="17"/>
  <c r="S162" i="17"/>
  <c r="V161" i="17"/>
  <c r="U161" i="17"/>
  <c r="T161" i="17"/>
  <c r="S161" i="17"/>
  <c r="V160" i="17"/>
  <c r="U160" i="17"/>
  <c r="T160" i="17"/>
  <c r="S160" i="17"/>
  <c r="V159" i="17"/>
  <c r="V1" i="17" s="1"/>
  <c r="U159" i="17"/>
  <c r="T159" i="17"/>
  <c r="S159" i="17"/>
  <c r="V158" i="17"/>
  <c r="U158" i="17"/>
  <c r="T158" i="17"/>
  <c r="S158" i="17"/>
  <c r="V157" i="17"/>
  <c r="U157" i="17"/>
  <c r="T157" i="17"/>
  <c r="S157" i="17"/>
  <c r="V156" i="17"/>
  <c r="U156" i="17"/>
  <c r="T156" i="17"/>
  <c r="S156" i="17"/>
  <c r="V155" i="17"/>
  <c r="U155" i="17"/>
  <c r="T155" i="17"/>
  <c r="S155" i="17"/>
  <c r="V154" i="17"/>
  <c r="U154" i="17"/>
  <c r="T154" i="17"/>
  <c r="S154" i="17"/>
  <c r="V153" i="17"/>
  <c r="U153" i="17"/>
  <c r="T153" i="17"/>
  <c r="S153" i="17"/>
  <c r="V152" i="17"/>
  <c r="U152" i="17"/>
  <c r="T152" i="17"/>
  <c r="S152" i="17"/>
  <c r="V151" i="17"/>
  <c r="U151" i="17"/>
  <c r="T151" i="17"/>
  <c r="S151" i="17"/>
  <c r="V150" i="17"/>
  <c r="U150" i="17"/>
  <c r="T150" i="17"/>
  <c r="S150" i="17"/>
  <c r="V149" i="17"/>
  <c r="U149" i="17"/>
  <c r="T149" i="17"/>
  <c r="S149" i="17"/>
  <c r="V148" i="17"/>
  <c r="U148" i="17"/>
  <c r="T148" i="17"/>
  <c r="S148" i="17"/>
  <c r="V147" i="17"/>
  <c r="U147" i="17"/>
  <c r="T147" i="17"/>
  <c r="S147" i="17"/>
  <c r="V146" i="17"/>
  <c r="U146" i="17"/>
  <c r="T146" i="17"/>
  <c r="S146" i="17"/>
  <c r="V145" i="17"/>
  <c r="U145" i="17"/>
  <c r="T145" i="17"/>
  <c r="S145" i="17"/>
  <c r="V144" i="17"/>
  <c r="U144" i="17"/>
  <c r="T144" i="17"/>
  <c r="S144" i="17"/>
  <c r="V143" i="17"/>
  <c r="U143" i="17"/>
  <c r="T143" i="17"/>
  <c r="S143" i="17"/>
  <c r="V142" i="17"/>
  <c r="U142" i="17"/>
  <c r="T142" i="17"/>
  <c r="S142" i="17"/>
  <c r="V141" i="17"/>
  <c r="U141" i="17"/>
  <c r="T141" i="17"/>
  <c r="S141" i="17"/>
  <c r="V140" i="17"/>
  <c r="U140" i="17"/>
  <c r="T140" i="17"/>
  <c r="S140" i="17"/>
  <c r="V139" i="17"/>
  <c r="U139" i="17"/>
  <c r="T139" i="17"/>
  <c r="S139" i="17"/>
  <c r="V138" i="17"/>
  <c r="U138" i="17"/>
  <c r="T138" i="17"/>
  <c r="S138" i="17"/>
  <c r="V137" i="17"/>
  <c r="U137" i="17"/>
  <c r="T137" i="17"/>
  <c r="S137" i="17"/>
  <c r="V136" i="17"/>
  <c r="U136" i="17"/>
  <c r="T136" i="17"/>
  <c r="S136" i="17"/>
  <c r="V135" i="17"/>
  <c r="U135" i="17"/>
  <c r="T135" i="17"/>
  <c r="S135" i="17"/>
  <c r="V134" i="17"/>
  <c r="U134" i="17"/>
  <c r="T134" i="17"/>
  <c r="S134" i="17"/>
  <c r="V133" i="17"/>
  <c r="U133" i="17"/>
  <c r="T133" i="17"/>
  <c r="S133" i="17"/>
  <c r="V132" i="17"/>
  <c r="U132" i="17"/>
  <c r="T132" i="17"/>
  <c r="S132" i="17"/>
  <c r="V131" i="17"/>
  <c r="U131" i="17"/>
  <c r="T131" i="17"/>
  <c r="S131" i="17"/>
  <c r="V130" i="17"/>
  <c r="U130" i="17"/>
  <c r="T130" i="17"/>
  <c r="S130" i="17"/>
  <c r="V129" i="17"/>
  <c r="U129" i="17"/>
  <c r="T129" i="17"/>
  <c r="S129" i="17"/>
  <c r="V128" i="17"/>
  <c r="U128" i="17"/>
  <c r="T128" i="17"/>
  <c r="S128" i="17"/>
  <c r="V127" i="17"/>
  <c r="U127" i="17"/>
  <c r="T127" i="17"/>
  <c r="S127" i="17"/>
  <c r="V126" i="17"/>
  <c r="U126" i="17"/>
  <c r="T126" i="17"/>
  <c r="S126" i="17"/>
  <c r="V125" i="17"/>
  <c r="U125" i="17"/>
  <c r="T125" i="17"/>
  <c r="S125" i="17"/>
  <c r="V124" i="17"/>
  <c r="U124" i="17"/>
  <c r="T124" i="17"/>
  <c r="S124" i="17"/>
  <c r="V123" i="17"/>
  <c r="U123" i="17"/>
  <c r="T123" i="17"/>
  <c r="S123" i="17"/>
  <c r="V122" i="17"/>
  <c r="U122" i="17"/>
  <c r="T122" i="17"/>
  <c r="S122" i="17"/>
  <c r="V121" i="17"/>
  <c r="U121" i="17"/>
  <c r="T121" i="17"/>
  <c r="S121" i="17"/>
  <c r="V120" i="17"/>
  <c r="U120" i="17"/>
  <c r="T120" i="17"/>
  <c r="S120" i="17"/>
  <c r="V119" i="17"/>
  <c r="U119" i="17"/>
  <c r="T119" i="17"/>
  <c r="S119" i="17"/>
  <c r="V118" i="17"/>
  <c r="U118" i="17"/>
  <c r="T118" i="17"/>
  <c r="S118" i="17"/>
  <c r="V117" i="17"/>
  <c r="U117" i="17"/>
  <c r="T117" i="17"/>
  <c r="S117" i="17"/>
  <c r="V116" i="17"/>
  <c r="U116" i="17"/>
  <c r="T116" i="17"/>
  <c r="S116" i="17"/>
  <c r="V115" i="17"/>
  <c r="U115" i="17"/>
  <c r="T115" i="17"/>
  <c r="S115" i="17"/>
  <c r="V114" i="17"/>
  <c r="U114" i="17"/>
  <c r="T114" i="17"/>
  <c r="S114" i="17"/>
  <c r="V113" i="17"/>
  <c r="U113" i="17"/>
  <c r="T113" i="17"/>
  <c r="S113" i="17"/>
  <c r="V112" i="17"/>
  <c r="U112" i="17"/>
  <c r="T112" i="17"/>
  <c r="S112" i="17"/>
  <c r="V111" i="17"/>
  <c r="U111" i="17"/>
  <c r="T111" i="17"/>
  <c r="S111" i="17"/>
  <c r="V110" i="17"/>
  <c r="U110" i="17"/>
  <c r="T110" i="17"/>
  <c r="S110" i="17"/>
  <c r="V109" i="17"/>
  <c r="U109" i="17"/>
  <c r="T109" i="17"/>
  <c r="S109" i="17"/>
  <c r="V108" i="17"/>
  <c r="U108" i="17"/>
  <c r="T108" i="17"/>
  <c r="S108" i="17"/>
  <c r="V107" i="17"/>
  <c r="U107" i="17"/>
  <c r="T107" i="17"/>
  <c r="S107" i="17"/>
  <c r="V106" i="17"/>
  <c r="U106" i="17"/>
  <c r="T106" i="17"/>
  <c r="S106" i="17"/>
  <c r="V105" i="17"/>
  <c r="U105" i="17"/>
  <c r="T105" i="17"/>
  <c r="S105" i="17"/>
  <c r="V104" i="17"/>
  <c r="U104" i="17"/>
  <c r="T104" i="17"/>
  <c r="S104" i="17"/>
  <c r="V103" i="17"/>
  <c r="U103" i="17"/>
  <c r="T103" i="17"/>
  <c r="S103" i="17"/>
  <c r="V102" i="17"/>
  <c r="U102" i="17"/>
  <c r="T102" i="17"/>
  <c r="S102" i="17"/>
  <c r="V101" i="17"/>
  <c r="U101" i="17"/>
  <c r="T101" i="17"/>
  <c r="S101" i="17"/>
  <c r="V100" i="17"/>
  <c r="U100" i="17"/>
  <c r="T100" i="17"/>
  <c r="S100" i="17"/>
  <c r="V99" i="17"/>
  <c r="U99" i="17"/>
  <c r="T99" i="17"/>
  <c r="S99" i="17"/>
  <c r="V98" i="17"/>
  <c r="U98" i="17"/>
  <c r="T98" i="17"/>
  <c r="S98" i="17"/>
  <c r="V97" i="17"/>
  <c r="U97" i="17"/>
  <c r="T97" i="17"/>
  <c r="S97" i="17"/>
  <c r="V96" i="17"/>
  <c r="U96" i="17"/>
  <c r="T96" i="17"/>
  <c r="S96" i="17"/>
  <c r="V95" i="17"/>
  <c r="U95" i="17"/>
  <c r="T95" i="17"/>
  <c r="S95" i="17"/>
  <c r="V94" i="17"/>
  <c r="U94" i="17"/>
  <c r="T94" i="17"/>
  <c r="S94" i="17"/>
  <c r="V93" i="17"/>
  <c r="U93" i="17"/>
  <c r="T93" i="17"/>
  <c r="S93" i="17"/>
  <c r="V92" i="17"/>
  <c r="U92" i="17"/>
  <c r="T92" i="17"/>
  <c r="S92" i="17"/>
  <c r="V91" i="17"/>
  <c r="U91" i="17"/>
  <c r="T91" i="17"/>
  <c r="S91" i="17"/>
  <c r="V90" i="17"/>
  <c r="U90" i="17"/>
  <c r="T90" i="17"/>
  <c r="S90" i="17"/>
  <c r="V89" i="17"/>
  <c r="U89" i="17"/>
  <c r="T89" i="17"/>
  <c r="S89" i="17"/>
  <c r="V88" i="17"/>
  <c r="U88" i="17"/>
  <c r="T88" i="17"/>
  <c r="S88" i="17"/>
  <c r="V87" i="17"/>
  <c r="U87" i="17"/>
  <c r="T87" i="17"/>
  <c r="S87" i="17"/>
  <c r="V86" i="17"/>
  <c r="U86" i="17"/>
  <c r="T86" i="17"/>
  <c r="S86" i="17"/>
  <c r="V85" i="17"/>
  <c r="U85" i="17"/>
  <c r="T85" i="17"/>
  <c r="S85" i="17"/>
  <c r="V84" i="17"/>
  <c r="U84" i="17"/>
  <c r="T84" i="17"/>
  <c r="S84" i="17"/>
  <c r="V83" i="17"/>
  <c r="U83" i="17"/>
  <c r="T83" i="17"/>
  <c r="S83" i="17"/>
  <c r="V82" i="17"/>
  <c r="U82" i="17"/>
  <c r="T82" i="17"/>
  <c r="S82" i="17"/>
  <c r="V81" i="17"/>
  <c r="U81" i="17"/>
  <c r="T81" i="17"/>
  <c r="S81" i="17"/>
  <c r="V80" i="17"/>
  <c r="U80" i="17"/>
  <c r="T80" i="17"/>
  <c r="S80" i="17"/>
  <c r="V79" i="17"/>
  <c r="U79" i="17"/>
  <c r="T79" i="17"/>
  <c r="S79" i="17"/>
  <c r="V78" i="17"/>
  <c r="U78" i="17"/>
  <c r="T78" i="17"/>
  <c r="S78" i="17"/>
  <c r="V77" i="17"/>
  <c r="U77" i="17"/>
  <c r="T77" i="17"/>
  <c r="S77" i="17"/>
  <c r="V76" i="17"/>
  <c r="U76" i="17"/>
  <c r="T76" i="17"/>
  <c r="S76" i="17"/>
  <c r="V75" i="17"/>
  <c r="U75" i="17"/>
  <c r="T75" i="17"/>
  <c r="S75" i="17"/>
  <c r="V74" i="17"/>
  <c r="U74" i="17"/>
  <c r="T74" i="17"/>
  <c r="S74" i="17"/>
  <c r="V73" i="17"/>
  <c r="U73" i="17"/>
  <c r="T73" i="17"/>
  <c r="S73" i="17"/>
  <c r="V72" i="17"/>
  <c r="U72" i="17"/>
  <c r="T72" i="17"/>
  <c r="S72" i="17"/>
  <c r="V71" i="17"/>
  <c r="U71" i="17"/>
  <c r="T71" i="17"/>
  <c r="S71" i="17"/>
  <c r="V70" i="17"/>
  <c r="U70" i="17"/>
  <c r="T70" i="17"/>
  <c r="S70" i="17"/>
  <c r="V69" i="17"/>
  <c r="U69" i="17"/>
  <c r="T69" i="17"/>
  <c r="S69" i="17"/>
  <c r="V68" i="17"/>
  <c r="U68" i="17"/>
  <c r="T68" i="17"/>
  <c r="S68" i="17"/>
  <c r="V67" i="17"/>
  <c r="U67" i="17"/>
  <c r="T67" i="17"/>
  <c r="S67" i="17"/>
  <c r="V66" i="17"/>
  <c r="U66" i="17"/>
  <c r="T66" i="17"/>
  <c r="S66" i="17"/>
  <c r="V65" i="17"/>
  <c r="U65" i="17"/>
  <c r="T65" i="17"/>
  <c r="S65" i="17"/>
  <c r="V64" i="17"/>
  <c r="U64" i="17"/>
  <c r="T64" i="17"/>
  <c r="S64" i="17"/>
  <c r="V63" i="17"/>
  <c r="U63" i="17"/>
  <c r="T63" i="17"/>
  <c r="S63" i="17"/>
  <c r="V62" i="17"/>
  <c r="U62" i="17"/>
  <c r="T62" i="17"/>
  <c r="S62" i="17"/>
  <c r="V61" i="17"/>
  <c r="U61" i="17"/>
  <c r="T61" i="17"/>
  <c r="S61" i="17"/>
  <c r="V60" i="17"/>
  <c r="U60" i="17"/>
  <c r="T60" i="17"/>
  <c r="S60" i="17"/>
  <c r="V59" i="17"/>
  <c r="U59" i="17"/>
  <c r="T59" i="17"/>
  <c r="S59" i="17"/>
  <c r="V58" i="17"/>
  <c r="U58" i="17"/>
  <c r="T58" i="17"/>
  <c r="S58" i="17"/>
  <c r="V57" i="17"/>
  <c r="U57" i="17"/>
  <c r="T57" i="17"/>
  <c r="S57" i="17"/>
  <c r="V56" i="17"/>
  <c r="U56" i="17"/>
  <c r="T56" i="17"/>
  <c r="S56" i="17"/>
  <c r="V55" i="17"/>
  <c r="U55" i="17"/>
  <c r="T55" i="17"/>
  <c r="S55" i="17"/>
  <c r="V54" i="17"/>
  <c r="U54" i="17"/>
  <c r="T54" i="17"/>
  <c r="S54" i="17"/>
  <c r="V53" i="17"/>
  <c r="U53" i="17"/>
  <c r="T53" i="17"/>
  <c r="S53" i="17"/>
  <c r="V52" i="17"/>
  <c r="U52" i="17"/>
  <c r="T52" i="17"/>
  <c r="S52" i="17"/>
  <c r="V51" i="17"/>
  <c r="U51" i="17"/>
  <c r="T51" i="17"/>
  <c r="S51" i="17"/>
  <c r="V50" i="17"/>
  <c r="U50" i="17"/>
  <c r="T50" i="17"/>
  <c r="S50" i="17"/>
  <c r="V49" i="17"/>
  <c r="U49" i="17"/>
  <c r="T49" i="17"/>
  <c r="S49" i="17"/>
  <c r="V48" i="17"/>
  <c r="U48" i="17"/>
  <c r="T48" i="17"/>
  <c r="S48" i="17"/>
  <c r="V47" i="17"/>
  <c r="U47" i="17"/>
  <c r="T47"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S8" i="17"/>
  <c r="S7" i="17"/>
  <c r="S6" i="17"/>
  <c r="S5" i="17"/>
  <c r="S4" i="17"/>
  <c r="U1" i="17"/>
  <c r="T1" i="17"/>
  <c r="G6" i="9" l="1"/>
  <c r="G3" i="9" l="1"/>
  <c r="A78" i="11" l="1"/>
  <c r="A68" i="11"/>
  <c r="A58" i="11"/>
  <c r="A48" i="11"/>
  <c r="A38" i="11"/>
  <c r="A28" i="11"/>
  <c r="A18" i="11"/>
  <c r="A8" i="11"/>
  <c r="AT2" i="2"/>
  <c r="AN2" i="2"/>
  <c r="AH2" i="2"/>
  <c r="AB2" i="2"/>
  <c r="V2" i="2"/>
  <c r="P2" i="2"/>
  <c r="J2" i="2"/>
  <c r="D2" i="2"/>
  <c r="BQ2" i="8"/>
  <c r="BH2" i="8"/>
  <c r="AY2" i="8"/>
  <c r="AP2" i="8"/>
  <c r="AG2" i="8"/>
  <c r="X2" i="8"/>
  <c r="O2" i="8"/>
  <c r="F2" i="8"/>
  <c r="H3" i="11" l="1"/>
  <c r="I3" i="11"/>
  <c r="H4" i="11"/>
  <c r="I4" i="11"/>
  <c r="H5" i="11"/>
  <c r="I5" i="11"/>
  <c r="H6" i="11"/>
  <c r="I6" i="11"/>
  <c r="H7" i="11"/>
  <c r="I7" i="11"/>
  <c r="H8" i="11"/>
  <c r="I8" i="11"/>
  <c r="H9" i="11"/>
  <c r="I9" i="11"/>
  <c r="H10" i="11"/>
  <c r="I10" i="11"/>
  <c r="H11" i="11"/>
  <c r="I11" i="11"/>
  <c r="H13" i="11"/>
  <c r="I13" i="11"/>
  <c r="H14" i="11"/>
  <c r="I14" i="11"/>
  <c r="H15" i="11"/>
  <c r="I15" i="11"/>
  <c r="H16" i="11"/>
  <c r="I16" i="11"/>
  <c r="H17" i="11"/>
  <c r="I17" i="11"/>
  <c r="H18" i="11"/>
  <c r="I18" i="11"/>
  <c r="H19" i="11"/>
  <c r="I19" i="11"/>
  <c r="H20" i="11"/>
  <c r="I20" i="11"/>
  <c r="H21" i="11"/>
  <c r="I21" i="11"/>
  <c r="H23" i="11"/>
  <c r="I23" i="11"/>
  <c r="H24" i="11"/>
  <c r="I24" i="11"/>
  <c r="H25" i="11"/>
  <c r="I25" i="11"/>
  <c r="H26" i="11"/>
  <c r="I26" i="11"/>
  <c r="H27" i="11"/>
  <c r="I27" i="11"/>
  <c r="H28" i="11"/>
  <c r="I28" i="11"/>
  <c r="H29" i="11"/>
  <c r="I29" i="11"/>
  <c r="H30" i="11"/>
  <c r="I30" i="11"/>
  <c r="H31" i="11"/>
  <c r="I31" i="11"/>
  <c r="H33" i="11"/>
  <c r="I33" i="11"/>
  <c r="H34" i="11"/>
  <c r="I34" i="11"/>
  <c r="H35" i="11"/>
  <c r="I35" i="11"/>
  <c r="H36" i="11"/>
  <c r="I36" i="11"/>
  <c r="H37" i="11"/>
  <c r="I37" i="11"/>
  <c r="H38" i="11"/>
  <c r="I38" i="11"/>
  <c r="H39" i="11"/>
  <c r="I39" i="11"/>
  <c r="H40" i="11"/>
  <c r="I40" i="11"/>
  <c r="H41" i="11"/>
  <c r="I41" i="11"/>
  <c r="H43" i="11"/>
  <c r="I43" i="11"/>
  <c r="H44" i="11"/>
  <c r="I44" i="11"/>
  <c r="H45" i="11"/>
  <c r="I45" i="11"/>
  <c r="H46" i="11"/>
  <c r="I46" i="11"/>
  <c r="H47" i="11"/>
  <c r="I47" i="11"/>
  <c r="H48" i="11"/>
  <c r="I48" i="11"/>
  <c r="H49" i="11"/>
  <c r="I49" i="11"/>
  <c r="H50" i="11"/>
  <c r="I50" i="11"/>
  <c r="H51" i="11"/>
  <c r="I51" i="11"/>
  <c r="H53" i="11"/>
  <c r="I53" i="11"/>
  <c r="H54" i="11"/>
  <c r="I54" i="11"/>
  <c r="H55" i="11"/>
  <c r="I55" i="11"/>
  <c r="H56" i="11"/>
  <c r="I56" i="11"/>
  <c r="H57" i="11"/>
  <c r="I57" i="11"/>
  <c r="H58" i="11"/>
  <c r="I58" i="11"/>
  <c r="H59" i="11"/>
  <c r="I59" i="11"/>
  <c r="H60" i="11"/>
  <c r="I60" i="11"/>
  <c r="H61" i="11"/>
  <c r="I61" i="11"/>
  <c r="H63" i="11"/>
  <c r="I63" i="11"/>
  <c r="H64" i="11"/>
  <c r="I64" i="11"/>
  <c r="H65" i="11"/>
  <c r="I65" i="11"/>
  <c r="H66" i="11"/>
  <c r="I66" i="11"/>
  <c r="H67" i="11"/>
  <c r="I67" i="11"/>
  <c r="H68" i="11"/>
  <c r="I68" i="11"/>
  <c r="H69" i="11"/>
  <c r="I69" i="11"/>
  <c r="H70" i="11"/>
  <c r="I70" i="11"/>
  <c r="H71" i="11"/>
  <c r="I71" i="11"/>
  <c r="H73" i="11"/>
  <c r="I73" i="11"/>
  <c r="H74" i="11"/>
  <c r="I74" i="11"/>
  <c r="H75" i="11"/>
  <c r="I75" i="11"/>
  <c r="H76" i="11"/>
  <c r="I76" i="11"/>
  <c r="H77" i="11"/>
  <c r="I77" i="11"/>
  <c r="H78" i="11"/>
  <c r="I78" i="11"/>
  <c r="H79" i="11"/>
  <c r="I79" i="11"/>
  <c r="H80" i="11"/>
  <c r="I80" i="11"/>
  <c r="H81" i="11"/>
  <c r="I81" i="11"/>
  <c r="M4" i="11" l="1"/>
  <c r="M6" i="11"/>
  <c r="M8" i="11"/>
  <c r="M3" i="11"/>
  <c r="L3" i="11"/>
  <c r="M10" i="11"/>
  <c r="L10" i="11"/>
  <c r="L6" i="11"/>
  <c r="L7" i="11"/>
  <c r="M9" i="11"/>
  <c r="M5" i="11"/>
  <c r="L9" i="11"/>
  <c r="L5" i="11"/>
  <c r="L4" i="11"/>
  <c r="L8" i="11"/>
  <c r="M7" i="11"/>
  <c r="H3" i="10"/>
  <c r="I3" i="10"/>
  <c r="L3" i="10"/>
  <c r="M3" i="10"/>
  <c r="H4" i="10"/>
  <c r="I4" i="10"/>
  <c r="L4" i="10"/>
  <c r="M4" i="10"/>
  <c r="H5" i="10"/>
  <c r="I5" i="10"/>
  <c r="H6" i="10"/>
  <c r="I6" i="10"/>
  <c r="L6" i="10"/>
  <c r="M6" i="10"/>
  <c r="H7" i="10"/>
  <c r="I7" i="10"/>
  <c r="H8" i="10"/>
  <c r="I8" i="10"/>
  <c r="L8" i="10"/>
  <c r="M8" i="10"/>
  <c r="H9" i="10"/>
  <c r="I9" i="10"/>
  <c r="H10" i="10"/>
  <c r="I10" i="10"/>
  <c r="L10" i="10"/>
  <c r="M10" i="10"/>
  <c r="H11" i="10"/>
  <c r="I11" i="10"/>
  <c r="H13" i="10"/>
  <c r="I13" i="10"/>
  <c r="H14" i="10"/>
  <c r="I14" i="10"/>
  <c r="H15" i="10"/>
  <c r="I15" i="10"/>
  <c r="H16" i="10"/>
  <c r="I16" i="10"/>
  <c r="H17" i="10"/>
  <c r="I17" i="10"/>
  <c r="H18" i="10"/>
  <c r="I18" i="10"/>
  <c r="H19" i="10"/>
  <c r="I19" i="10"/>
  <c r="H20" i="10"/>
  <c r="I20" i="10"/>
  <c r="H21" i="10"/>
  <c r="I21" i="10"/>
  <c r="H23" i="10"/>
  <c r="I23" i="10"/>
  <c r="H24" i="10"/>
  <c r="I24" i="10"/>
  <c r="H25" i="10"/>
  <c r="I25" i="10"/>
  <c r="H26" i="10"/>
  <c r="I26" i="10"/>
  <c r="H27" i="10"/>
  <c r="I27" i="10"/>
  <c r="H28" i="10"/>
  <c r="L5" i="10" s="1"/>
  <c r="I28" i="10"/>
  <c r="M5" i="10" s="1"/>
  <c r="H29" i="10"/>
  <c r="I29" i="10"/>
  <c r="H30" i="10"/>
  <c r="I30" i="10"/>
  <c r="H31" i="10"/>
  <c r="I31" i="10"/>
  <c r="H33" i="10"/>
  <c r="I33" i="10"/>
  <c r="H34" i="10"/>
  <c r="I34" i="10"/>
  <c r="H35" i="10"/>
  <c r="I35" i="10"/>
  <c r="H36" i="10"/>
  <c r="I36" i="10"/>
  <c r="H37" i="10"/>
  <c r="I37" i="10"/>
  <c r="H38" i="10"/>
  <c r="I38" i="10"/>
  <c r="H39" i="10"/>
  <c r="I39" i="10"/>
  <c r="H40" i="10"/>
  <c r="I40" i="10"/>
  <c r="H41" i="10"/>
  <c r="I41" i="10"/>
  <c r="H43" i="10"/>
  <c r="I43" i="10"/>
  <c r="H44" i="10"/>
  <c r="I44" i="10"/>
  <c r="H45" i="10"/>
  <c r="I45" i="10"/>
  <c r="H46" i="10"/>
  <c r="I46" i="10"/>
  <c r="H47" i="10"/>
  <c r="I47" i="10"/>
  <c r="H48" i="10"/>
  <c r="L7" i="10" s="1"/>
  <c r="I48" i="10"/>
  <c r="M7" i="10" s="1"/>
  <c r="H49" i="10"/>
  <c r="I49" i="10"/>
  <c r="H50" i="10"/>
  <c r="I50" i="10"/>
  <c r="H51" i="10"/>
  <c r="I51" i="10"/>
  <c r="H53" i="10"/>
  <c r="I53" i="10"/>
  <c r="H54" i="10"/>
  <c r="I54" i="10"/>
  <c r="H55" i="10"/>
  <c r="I55" i="10"/>
  <c r="H56" i="10"/>
  <c r="I56" i="10"/>
  <c r="H57" i="10"/>
  <c r="I57" i="10"/>
  <c r="H58" i="10"/>
  <c r="I58" i="10"/>
  <c r="H59" i="10"/>
  <c r="I59" i="10"/>
  <c r="H60" i="10"/>
  <c r="I60" i="10"/>
  <c r="H61" i="10"/>
  <c r="I61" i="10"/>
  <c r="H63" i="10"/>
  <c r="I63" i="10"/>
  <c r="H64" i="10"/>
  <c r="I64" i="10"/>
  <c r="H65" i="10"/>
  <c r="I65" i="10"/>
  <c r="H66" i="10"/>
  <c r="I66" i="10"/>
  <c r="H67" i="10"/>
  <c r="I67" i="10"/>
  <c r="H68" i="10"/>
  <c r="L9" i="10" s="1"/>
  <c r="I68" i="10"/>
  <c r="M9" i="10" s="1"/>
  <c r="H69" i="10"/>
  <c r="I69" i="10"/>
  <c r="H70" i="10"/>
  <c r="I70" i="10"/>
  <c r="H71" i="10"/>
  <c r="I71" i="10"/>
  <c r="H73" i="10"/>
  <c r="I73" i="10"/>
  <c r="H74" i="10"/>
  <c r="I74" i="10"/>
  <c r="H75" i="10"/>
  <c r="I75" i="10"/>
  <c r="H76" i="10"/>
  <c r="I76" i="10"/>
  <c r="H77" i="10"/>
  <c r="I77" i="10"/>
  <c r="H78" i="10"/>
  <c r="I78" i="10"/>
  <c r="H79" i="10"/>
  <c r="I79" i="10"/>
  <c r="H80" i="10"/>
  <c r="I80" i="10"/>
  <c r="H81" i="10"/>
  <c r="I81" i="10"/>
  <c r="J20" i="6" l="1"/>
  <c r="I20" i="6"/>
  <c r="H20" i="6"/>
  <c r="G20" i="6"/>
  <c r="F20" i="6"/>
  <c r="E20" i="6"/>
  <c r="D20" i="6"/>
  <c r="C20" i="6"/>
  <c r="J19" i="6"/>
  <c r="I19" i="6"/>
  <c r="H19" i="6"/>
  <c r="G19" i="6"/>
  <c r="F19" i="6"/>
  <c r="E19" i="6"/>
  <c r="D19" i="6"/>
  <c r="C19" i="6"/>
  <c r="J14" i="6"/>
  <c r="I14" i="6"/>
  <c r="H14" i="6"/>
  <c r="G14" i="6"/>
  <c r="F14" i="6"/>
  <c r="E14" i="6"/>
  <c r="D14" i="6"/>
  <c r="C14" i="6"/>
  <c r="J11" i="6"/>
  <c r="I11" i="6"/>
  <c r="H11" i="6"/>
  <c r="G11" i="6"/>
  <c r="F11" i="6"/>
  <c r="E11" i="6"/>
  <c r="D11" i="6"/>
  <c r="C11" i="6"/>
  <c r="M60" i="15" l="1"/>
  <c r="L60" i="15"/>
  <c r="K60" i="15"/>
  <c r="M59" i="15"/>
  <c r="L59" i="15"/>
  <c r="K59" i="15"/>
  <c r="M58" i="15"/>
  <c r="L58" i="15"/>
  <c r="K58" i="15"/>
  <c r="M57" i="15"/>
  <c r="L57" i="15"/>
  <c r="K57" i="15"/>
  <c r="M56" i="15"/>
  <c r="L56" i="15"/>
  <c r="K56" i="15"/>
  <c r="M55" i="15"/>
  <c r="L55" i="15"/>
  <c r="K55" i="15"/>
  <c r="M54" i="15"/>
  <c r="L54" i="15"/>
  <c r="K54" i="15"/>
  <c r="M53" i="15"/>
  <c r="L53" i="15"/>
  <c r="K53" i="15"/>
  <c r="M46" i="15"/>
  <c r="L46" i="15"/>
  <c r="K46" i="15"/>
  <c r="M45" i="15"/>
  <c r="L45" i="15"/>
  <c r="K45" i="15"/>
  <c r="M44" i="15"/>
  <c r="L44" i="15"/>
  <c r="K44" i="15"/>
  <c r="L37" i="15"/>
  <c r="K37" i="15"/>
  <c r="L36" i="15"/>
  <c r="K36" i="15"/>
  <c r="L35" i="15"/>
  <c r="K35" i="15"/>
  <c r="L34" i="15"/>
  <c r="K34" i="15"/>
  <c r="L33" i="15"/>
  <c r="K33" i="15"/>
  <c r="L32" i="15"/>
  <c r="K32" i="15"/>
  <c r="L31" i="15"/>
  <c r="K31" i="15"/>
  <c r="L30" i="15"/>
  <c r="K30" i="15"/>
  <c r="L29" i="15"/>
  <c r="K29" i="15"/>
  <c r="L28" i="15"/>
  <c r="K28" i="15"/>
  <c r="L27" i="15"/>
  <c r="K27" i="15"/>
  <c r="L26" i="15"/>
  <c r="K26" i="15"/>
  <c r="M19" i="15"/>
  <c r="L19" i="15"/>
  <c r="K19" i="15"/>
  <c r="M18" i="15"/>
  <c r="L18" i="15"/>
  <c r="K18" i="15"/>
  <c r="M17" i="15"/>
  <c r="L17" i="15"/>
  <c r="K17" i="15"/>
  <c r="M16" i="15"/>
  <c r="L16" i="15"/>
  <c r="K16" i="15"/>
  <c r="M15" i="15"/>
  <c r="L15" i="15"/>
  <c r="K15" i="15"/>
  <c r="M14" i="15"/>
  <c r="L14" i="15"/>
  <c r="K14" i="15"/>
  <c r="M13" i="15"/>
  <c r="L13" i="15"/>
  <c r="K13" i="15"/>
  <c r="M12" i="15"/>
  <c r="L12" i="15"/>
  <c r="K12" i="15"/>
  <c r="M11" i="15"/>
  <c r="L11" i="15"/>
  <c r="K11" i="15"/>
  <c r="M10" i="15"/>
  <c r="L10" i="15"/>
  <c r="K10" i="15"/>
  <c r="D81" i="12"/>
  <c r="C81" i="12"/>
  <c r="D80" i="12"/>
  <c r="C80" i="12"/>
  <c r="D79" i="12"/>
  <c r="C79" i="12"/>
  <c r="D78" i="12"/>
  <c r="C78" i="12"/>
  <c r="D77" i="12"/>
  <c r="C77" i="12"/>
  <c r="D76" i="12"/>
  <c r="C76" i="12"/>
  <c r="D75" i="12"/>
  <c r="C75" i="12"/>
  <c r="D74" i="12"/>
  <c r="C74" i="12"/>
  <c r="D73" i="12"/>
  <c r="C73" i="12"/>
  <c r="D71" i="12"/>
  <c r="C71" i="12"/>
  <c r="D70" i="12"/>
  <c r="C70" i="12"/>
  <c r="D69" i="12"/>
  <c r="C69" i="12"/>
  <c r="D68" i="12"/>
  <c r="C68" i="12"/>
  <c r="D67" i="12"/>
  <c r="C67" i="12"/>
  <c r="D66" i="12"/>
  <c r="C66" i="12"/>
  <c r="D65" i="12"/>
  <c r="C65" i="12"/>
  <c r="D64" i="12"/>
  <c r="C64" i="12"/>
  <c r="D63" i="12"/>
  <c r="C63" i="12"/>
  <c r="D61" i="12"/>
  <c r="C61" i="12"/>
  <c r="D60" i="12"/>
  <c r="C60" i="12"/>
  <c r="D59" i="12"/>
  <c r="C59" i="12"/>
  <c r="D58" i="12"/>
  <c r="C58" i="12"/>
  <c r="D57" i="12"/>
  <c r="C57" i="12"/>
  <c r="D56" i="12"/>
  <c r="C56" i="12"/>
  <c r="D55" i="12"/>
  <c r="C55" i="12"/>
  <c r="D54" i="12"/>
  <c r="C54" i="12"/>
  <c r="D53" i="12"/>
  <c r="C53" i="12"/>
  <c r="D51" i="12"/>
  <c r="C51" i="12"/>
  <c r="D50" i="12"/>
  <c r="C50" i="12"/>
  <c r="D49" i="12"/>
  <c r="C49" i="12"/>
  <c r="D48" i="12"/>
  <c r="C48" i="12"/>
  <c r="D47" i="12"/>
  <c r="C47" i="12"/>
  <c r="D46" i="12"/>
  <c r="C46" i="12"/>
  <c r="D45" i="12"/>
  <c r="C45" i="12"/>
  <c r="D44" i="12"/>
  <c r="C44" i="12"/>
  <c r="D43" i="12"/>
  <c r="C43" i="12"/>
  <c r="D41" i="12"/>
  <c r="C41" i="12"/>
  <c r="D40" i="12"/>
  <c r="C40" i="12"/>
  <c r="D39" i="12"/>
  <c r="C39" i="12"/>
  <c r="D38" i="12"/>
  <c r="C38" i="12"/>
  <c r="D37" i="12"/>
  <c r="C37" i="12"/>
  <c r="D36" i="12"/>
  <c r="C36" i="12"/>
  <c r="D35" i="12"/>
  <c r="C35" i="12"/>
  <c r="D34" i="12"/>
  <c r="C34" i="12"/>
  <c r="D33" i="12"/>
  <c r="C33" i="12"/>
  <c r="D31" i="12"/>
  <c r="C31" i="12"/>
  <c r="D30" i="12"/>
  <c r="C30" i="12"/>
  <c r="D29" i="12"/>
  <c r="C29" i="12"/>
  <c r="D28" i="12"/>
  <c r="C28" i="12"/>
  <c r="D27" i="12"/>
  <c r="C27" i="12"/>
  <c r="D26" i="12"/>
  <c r="C26" i="12"/>
  <c r="D25" i="12"/>
  <c r="C25" i="12"/>
  <c r="D24" i="12"/>
  <c r="C24" i="12"/>
  <c r="D23" i="12"/>
  <c r="C23" i="12"/>
  <c r="D21" i="12"/>
  <c r="C21" i="12"/>
  <c r="D20" i="12"/>
  <c r="C20" i="12"/>
  <c r="D19" i="12"/>
  <c r="C19" i="12"/>
  <c r="D18" i="12"/>
  <c r="C18" i="12"/>
  <c r="D17" i="12"/>
  <c r="C17" i="12"/>
  <c r="D16" i="12"/>
  <c r="C16" i="12"/>
  <c r="D15" i="12"/>
  <c r="C15" i="12"/>
  <c r="D14" i="12"/>
  <c r="C14" i="12"/>
  <c r="D13" i="12"/>
  <c r="C13" i="12"/>
  <c r="D4" i="12"/>
  <c r="D5" i="12"/>
  <c r="D6" i="12"/>
  <c r="D7" i="12"/>
  <c r="D8" i="12"/>
  <c r="D9" i="12"/>
  <c r="D10" i="12"/>
  <c r="D11" i="12"/>
  <c r="C4" i="12"/>
  <c r="C5" i="12"/>
  <c r="E5" i="12" s="1"/>
  <c r="C6" i="12"/>
  <c r="C7" i="12"/>
  <c r="C8" i="12"/>
  <c r="C9" i="12"/>
  <c r="C10" i="12"/>
  <c r="C11" i="12"/>
  <c r="E11" i="12" s="1"/>
  <c r="D3" i="12"/>
  <c r="C3" i="12"/>
  <c r="E9" i="12" l="1"/>
  <c r="E25" i="12"/>
  <c r="E38" i="12"/>
  <c r="E43" i="12"/>
  <c r="E47" i="12"/>
  <c r="E51" i="12"/>
  <c r="E56" i="12"/>
  <c r="E60" i="12"/>
  <c r="E65" i="12"/>
  <c r="E69" i="12"/>
  <c r="E74" i="12"/>
  <c r="E78" i="12"/>
  <c r="E3" i="12"/>
  <c r="E20" i="12"/>
  <c r="E29" i="12"/>
  <c r="E14" i="12"/>
  <c r="E27" i="12"/>
  <c r="E31" i="12"/>
  <c r="E40" i="12"/>
  <c r="E45" i="12"/>
  <c r="E49" i="12"/>
  <c r="E54" i="12"/>
  <c r="E58" i="12"/>
  <c r="E63" i="12"/>
  <c r="F63" i="12" s="1"/>
  <c r="G63" i="12" s="1"/>
  <c r="K9" i="12" s="1"/>
  <c r="E67" i="12"/>
  <c r="E71" i="12"/>
  <c r="E76" i="12"/>
  <c r="E80" i="12"/>
  <c r="E16" i="12"/>
  <c r="E18" i="12"/>
  <c r="E34" i="12"/>
  <c r="E8" i="12"/>
  <c r="E23" i="12"/>
  <c r="E36" i="12"/>
  <c r="E7" i="12"/>
  <c r="E6" i="12"/>
  <c r="E13" i="12"/>
  <c r="E15" i="12"/>
  <c r="E17" i="12"/>
  <c r="E19" i="12"/>
  <c r="E21" i="12"/>
  <c r="E35" i="12"/>
  <c r="E37" i="12"/>
  <c r="E39" i="12"/>
  <c r="E41" i="12"/>
  <c r="E55" i="12"/>
  <c r="E57" i="12"/>
  <c r="E59" i="12"/>
  <c r="E61" i="12"/>
  <c r="E64" i="12"/>
  <c r="E66" i="12"/>
  <c r="E68" i="12"/>
  <c r="E70" i="12"/>
  <c r="E75" i="12"/>
  <c r="E77" i="12"/>
  <c r="E79" i="12"/>
  <c r="E81" i="12"/>
  <c r="E4" i="12"/>
  <c r="E26" i="12"/>
  <c r="E30" i="12"/>
  <c r="E33" i="12"/>
  <c r="E46" i="12"/>
  <c r="E50" i="12"/>
  <c r="E73" i="12"/>
  <c r="E10" i="12"/>
  <c r="E24" i="12"/>
  <c r="E28" i="12"/>
  <c r="E44" i="12"/>
  <c r="E48" i="12"/>
  <c r="E53" i="12"/>
  <c r="F53" i="12" l="1"/>
  <c r="G53" i="12" s="1"/>
  <c r="K8" i="12" s="1"/>
  <c r="F3" i="12"/>
  <c r="G3" i="12" s="1"/>
  <c r="K3" i="12" s="1"/>
  <c r="F43" i="12"/>
  <c r="G43" i="12" s="1"/>
  <c r="K7" i="12" s="1"/>
  <c r="F33" i="12"/>
  <c r="G33" i="12" s="1"/>
  <c r="K6" i="12" s="1"/>
  <c r="F13" i="12"/>
  <c r="G13" i="12" s="1"/>
  <c r="K4" i="12" s="1"/>
  <c r="F23" i="12"/>
  <c r="G23" i="12" s="1"/>
  <c r="K5" i="12" s="1"/>
  <c r="F73" i="12"/>
  <c r="G73" i="12" s="1"/>
  <c r="K10" i="12" s="1"/>
</calcChain>
</file>

<file path=xl/sharedStrings.xml><?xml version="1.0" encoding="utf-8"?>
<sst xmlns="http://schemas.openxmlformats.org/spreadsheetml/2006/main" count="1483" uniqueCount="561">
  <si>
    <t>Maximum Gradient [MV/m]</t>
  </si>
  <si>
    <t>Usable Gradient [MV/m]</t>
  </si>
  <si>
    <t>Field Emission Onset [MV/m]</t>
  </si>
  <si>
    <t>Does the magnet reach 20 A? (y/n)</t>
  </si>
  <si>
    <t>Cavity 1</t>
  </si>
  <si>
    <t>Cavity 8</t>
  </si>
  <si>
    <t>Cavity 7</t>
  </si>
  <si>
    <t>Cavity 6</t>
  </si>
  <si>
    <t>Cavity 5</t>
  </si>
  <si>
    <t>Cavity 4</t>
  </si>
  <si>
    <t>Cavity 3</t>
  </si>
  <si>
    <t>Cavity 2</t>
  </si>
  <si>
    <t>Dipole</t>
  </si>
  <si>
    <t>f</t>
  </si>
  <si>
    <t>Q</t>
  </si>
  <si>
    <t>Note any sensors that do not work</t>
  </si>
  <si>
    <t>Magnet</t>
  </si>
  <si>
    <t>Note any heaters that do not work</t>
  </si>
  <si>
    <t>Heater Checkout</t>
  </si>
  <si>
    <t>Monopole 1</t>
  </si>
  <si>
    <t>Monopole 2</t>
  </si>
  <si>
    <t>FPC Qext (as received)</t>
  </si>
  <si>
    <t>Q0 (as received)</t>
  </si>
  <si>
    <t>f_pi (as received)</t>
  </si>
  <si>
    <t>FPC Qext (if adjusted)</t>
  </si>
  <si>
    <t>Q0 (if adjusted)</t>
  </si>
  <si>
    <t>f_pi (if adjusted)</t>
  </si>
  <si>
    <t>f_pi(new)-f_pi(old)</t>
  </si>
  <si>
    <t># of steps</t>
  </si>
  <si>
    <t>Initial Measurements</t>
  </si>
  <si>
    <t>After Adjustment</t>
  </si>
  <si>
    <t>After Positive Tuner Movement</t>
  </si>
  <si>
    <t>After Negative Tuner Movement</t>
  </si>
  <si>
    <t>Expected</t>
  </si>
  <si>
    <t>FPC to PU</t>
  </si>
  <si>
    <t>FPC to HOMpu</t>
  </si>
  <si>
    <t>HOMc to PU</t>
  </si>
  <si>
    <t>HOMpu</t>
  </si>
  <si>
    <t>HOMc</t>
  </si>
  <si>
    <t>Notch Locations</t>
  </si>
  <si>
    <t>Q PU</t>
  </si>
  <si>
    <t>Q HOMpu</t>
  </si>
  <si>
    <t>Q HOMc</t>
  </si>
  <si>
    <t>Q Externals at 1296.9 MHz</t>
  </si>
  <si>
    <t>FPC Qext, cold</t>
  </si>
  <si>
    <t>FPC Qext Range Lower Bound, cold</t>
  </si>
  <si>
    <t>FPC Qext Range Upper Bound, cold</t>
  </si>
  <si>
    <t>Field Probe Qext, cold</t>
  </si>
  <si>
    <t>FPC Qext, warm</t>
  </si>
  <si>
    <t>Field Probe Qext, warm</t>
  </si>
  <si>
    <t>RF Measurements</t>
  </si>
  <si>
    <t>Cavity Dependent Checkouts</t>
  </si>
  <si>
    <t>Beamline Vacuum</t>
  </si>
  <si>
    <t>Vacuum Checks</t>
  </si>
  <si>
    <t>Traveler</t>
  </si>
  <si>
    <t>CM Testing</t>
  </si>
  <si>
    <t>If No, comment</t>
  </si>
  <si>
    <t>All Closed?</t>
  </si>
  <si>
    <t>F [MHz]</t>
  </si>
  <si>
    <t>PU</t>
  </si>
  <si>
    <t>Apu</t>
  </si>
  <si>
    <t>Ac</t>
  </si>
  <si>
    <t>Mode</t>
  </si>
  <si>
    <t>Cavity</t>
  </si>
  <si>
    <t>Closed? (y/n)</t>
  </si>
  <si>
    <t>HOMpu Notch Location</t>
  </si>
  <si>
    <t>HOMc Notch Location</t>
  </si>
  <si>
    <t>PL Measured</t>
  </si>
  <si>
    <t>SLAC Measured</t>
  </si>
  <si>
    <t>Ri</t>
  </si>
  <si>
    <t>Ri_RMS</t>
  </si>
  <si>
    <t>F9*Ri_RMS</t>
  </si>
  <si>
    <t>To Be Completed by Partner Lab</t>
  </si>
  <si>
    <t>To Be Completed By Partner Lab</t>
  </si>
  <si>
    <t>To Be Completed By SLAC</t>
  </si>
  <si>
    <t>To Be Completed by SLAC</t>
  </si>
  <si>
    <t>Calculated Automatically</t>
  </si>
  <si>
    <t>Cavity/Mode</t>
  </si>
  <si>
    <t>Measurement 1</t>
  </si>
  <si>
    <t>Measurement 2</t>
  </si>
  <si>
    <t>Gauge 2 Value</t>
  </si>
  <si>
    <t>Coupler Vacuum</t>
  </si>
  <si>
    <t>Date/Time</t>
  </si>
  <si>
    <t>Gauge Serial #</t>
  </si>
  <si>
    <t>Value</t>
  </si>
  <si>
    <t>Beamline Vacuum prior to shipping</t>
  </si>
  <si>
    <t>Coupler Vacuum prior to shipping</t>
  </si>
  <si>
    <t>Other</t>
  </si>
  <si>
    <t>Beamline Vacuum Gauge Serial #</t>
  </si>
  <si>
    <t>Coupler Vacuum Gauge Serial #</t>
  </si>
  <si>
    <t>Master Cryomodule Traveler</t>
  </si>
  <si>
    <t>Cryomodule Serial Number</t>
  </si>
  <si>
    <t>Completed By</t>
  </si>
  <si>
    <t>Date of Shipment</t>
  </si>
  <si>
    <t>Date of Receipt at SLAC</t>
  </si>
  <si>
    <t>Name</t>
  </si>
  <si>
    <t>Difference: Vacuum Vessel</t>
  </si>
  <si>
    <t>Measurment Before Shipment</t>
  </si>
  <si>
    <t>Measurment at SLAC</t>
  </si>
  <si>
    <t>Delta</t>
  </si>
  <si>
    <t>X1</t>
  </si>
  <si>
    <t>Y1</t>
  </si>
  <si>
    <t>Z1</t>
  </si>
  <si>
    <t>X2</t>
  </si>
  <si>
    <t>Y2</t>
  </si>
  <si>
    <t>Z2</t>
  </si>
  <si>
    <t>dX</t>
  </si>
  <si>
    <t>dY</t>
  </si>
  <si>
    <t>dZ</t>
  </si>
  <si>
    <t>(mm)</t>
  </si>
  <si>
    <t>Difference: Cryogenic Pipes</t>
  </si>
  <si>
    <t>Design Position</t>
  </si>
  <si>
    <t>Line A - Up</t>
  </si>
  <si>
    <t>Line B - Up</t>
  </si>
  <si>
    <t>Line C - Up</t>
  </si>
  <si>
    <t>Line D - Up</t>
  </si>
  <si>
    <t>Line E - Up</t>
  </si>
  <si>
    <t>Line F - Up</t>
  </si>
  <si>
    <t>Line A - Down</t>
  </si>
  <si>
    <t>Line B - Down</t>
  </si>
  <si>
    <t>Line C - Down</t>
  </si>
  <si>
    <t>Line D - Down</t>
  </si>
  <si>
    <t>Line E - Down</t>
  </si>
  <si>
    <t>Line F - Down</t>
  </si>
  <si>
    <t>Difference: Support Posts</t>
  </si>
  <si>
    <t>P1</t>
  </si>
  <si>
    <t>P2</t>
  </si>
  <si>
    <t>P3</t>
  </si>
  <si>
    <t>Difference: Valves</t>
  </si>
  <si>
    <t>A</t>
  </si>
  <si>
    <t>B</t>
  </si>
  <si>
    <t>C</t>
  </si>
  <si>
    <t>D</t>
  </si>
  <si>
    <t>W</t>
  </si>
  <si>
    <t>X</t>
  </si>
  <si>
    <t>Y</t>
  </si>
  <si>
    <t>Z</t>
  </si>
  <si>
    <t>Key</t>
  </si>
  <si>
    <t>Calculated Cell</t>
  </si>
  <si>
    <t>SLAC To Complete</t>
  </si>
  <si>
    <t>PL To Complete</t>
  </si>
  <si>
    <t>Alignment Spreadsheet</t>
  </si>
  <si>
    <t>Date of Measurement at SLAC</t>
  </si>
  <si>
    <t>Date of Measurement at PL</t>
  </si>
  <si>
    <t>S21 Real</t>
  </si>
  <si>
    <t>S21 Imag</t>
  </si>
  <si>
    <t>Up-Bottom</t>
  </si>
  <si>
    <t>Cavity VTS Testing</t>
  </si>
  <si>
    <t>CM Assembly</t>
  </si>
  <si>
    <t>Gauge 1 Serial #</t>
  </si>
  <si>
    <t>Gauge 1 Value</t>
  </si>
  <si>
    <t>Gauge 2 Serial #</t>
  </si>
  <si>
    <t>Fiducial Point</t>
  </si>
  <si>
    <t>Q0 at 16 MV/m or highest operating</t>
  </si>
  <si>
    <t>Travelers All Closed?</t>
  </si>
  <si>
    <t>NCR/DRs All Closed?</t>
  </si>
  <si>
    <t>NCRs</t>
  </si>
  <si>
    <t>DRs</t>
  </si>
  <si>
    <t>List All For This CM</t>
  </si>
  <si>
    <t>HOMc Qext, cold</t>
  </si>
  <si>
    <t>HOMpu Qext, cold</t>
  </si>
  <si>
    <t>Drawing/Model Revision number</t>
  </si>
  <si>
    <t>File Name</t>
  </si>
  <si>
    <t>Description</t>
  </si>
  <si>
    <t>To be completed by partner lab</t>
  </si>
  <si>
    <t>Do the piezos work as expected? If not, explain</t>
  </si>
  <si>
    <t>ID # in Vector</t>
  </si>
  <si>
    <t>464252, 464253, 464254</t>
  </si>
  <si>
    <t>Name in Pansophy</t>
  </si>
  <si>
    <t>CAV-VTRF-R3</t>
  </si>
  <si>
    <t>ASSY-FNAL-R5, FPCM-R2, FRST-R5, SCND-R2, VV-R3</t>
  </si>
  <si>
    <t>Comments</t>
  </si>
  <si>
    <t>Gradient Limitation (quench, FE, admin, etc.)</t>
  </si>
  <si>
    <t>Cool Down Conditions Q0 was measured</t>
  </si>
  <si>
    <t>Differences from Standard Configuration</t>
  </si>
  <si>
    <t>Cavity Name</t>
  </si>
  <si>
    <t>Parameter/Cavity Index</t>
  </si>
  <si>
    <t>Tuner Range Min, cold</t>
  </si>
  <si>
    <t>Tuner Range Max, cold</t>
  </si>
  <si>
    <t>Niobium Material Vendor</t>
  </si>
  <si>
    <t>Cavity Final Heat Treatment Temperature</t>
  </si>
  <si>
    <t>Activation survey completed and passed prior to shipping?</t>
  </si>
  <si>
    <t>Note any specific problems during testing (leaks, etc)</t>
  </si>
  <si>
    <t>FPC S11</t>
  </si>
  <si>
    <t>S11 Real</t>
  </si>
  <si>
    <t>S11 Imag</t>
  </si>
  <si>
    <t>Cavity Resonance Frequency, warm, prior to shipping</t>
  </si>
  <si>
    <t>This data should be taken from step 5.2 of traveler 464256 at FNAL or step 24 of traveler L2PRD-CM-ASSY-SHIP</t>
  </si>
  <si>
    <t>f_pi (after tuner movement +)</t>
  </si>
  <si>
    <t>f_pi (after tuner movement -)</t>
  </si>
  <si>
    <t>Top-Bot</t>
  </si>
  <si>
    <t>Wall-Aisle</t>
  </si>
  <si>
    <t>Top-Wall</t>
  </si>
  <si>
    <t>Top-Aisle</t>
  </si>
  <si>
    <t>Bot-Wall</t>
  </si>
  <si>
    <t>S11</t>
  </si>
  <si>
    <t>S12</t>
  </si>
  <si>
    <t>S21</t>
  </si>
  <si>
    <t>S22</t>
  </si>
  <si>
    <t>Amplitude [dBm]</t>
  </si>
  <si>
    <t>Phase [rad]</t>
  </si>
  <si>
    <t>Bot-Aisle</t>
  </si>
  <si>
    <t>Piezo Checkout</t>
  </si>
  <si>
    <t>Initial state - is piezo engaged?</t>
  </si>
  <si>
    <t>Final state - is piezo engaged?</t>
  </si>
  <si>
    <t>How many tuner steps to engaged?</t>
  </si>
  <si>
    <t>Final resonance frequency</t>
  </si>
  <si>
    <t>Tuner Temperature Sensor Checkout</t>
  </si>
  <si>
    <t>Coupler Temperature Sensor Checkout</t>
  </si>
  <si>
    <t>PartLabel</t>
  </si>
  <si>
    <t>Part</t>
  </si>
  <si>
    <t>Drawing Number</t>
  </si>
  <si>
    <t>Drawing Revision</t>
  </si>
  <si>
    <t>Production CM Top Assy</t>
  </si>
  <si>
    <t>F10041183</t>
  </si>
  <si>
    <t>Production Cold Mass</t>
  </si>
  <si>
    <t>F10041120</t>
  </si>
  <si>
    <t>Upper Cold Mass Serial Number:</t>
  </si>
  <si>
    <t>F10009954</t>
  </si>
  <si>
    <t>Vacuum Vessel Serial Number:</t>
  </si>
  <si>
    <t>F10026609</t>
  </si>
  <si>
    <t>Production Cavity String</t>
  </si>
  <si>
    <t>F10041166</t>
  </si>
  <si>
    <t>Cavity String Location 1:</t>
  </si>
  <si>
    <t>Cavity String Location 2:</t>
  </si>
  <si>
    <t>Cavity String Location 3:</t>
  </si>
  <si>
    <t>Cavity String Location 4:</t>
  </si>
  <si>
    <t>Cavity String Location 5:</t>
  </si>
  <si>
    <t>Cavity String Location 6:</t>
  </si>
  <si>
    <t>Cavity String Location 7:</t>
  </si>
  <si>
    <t>Cavity String Location 8:</t>
  </si>
  <si>
    <t>Magnet Serial Number:</t>
  </si>
  <si>
    <t>F10009375</t>
  </si>
  <si>
    <t>BPM</t>
  </si>
  <si>
    <t>F10023160</t>
  </si>
  <si>
    <t>F10041183 E</t>
  </si>
  <si>
    <t>SEQ NUM</t>
  </si>
  <si>
    <t>TRAV</t>
  </si>
  <si>
    <t>TRAV TITLE</t>
  </si>
  <si>
    <t>DESCRIBE</t>
  </si>
  <si>
    <t>DISPOSITION</t>
  </si>
  <si>
    <t>FINAL DISPOSITION</t>
  </si>
  <si>
    <t>Data not measured</t>
  </si>
  <si>
    <t>THIS FILE</t>
  </si>
  <si>
    <t>PDF LIST  OF TRAVELERS IN CURRENT CM</t>
  </si>
  <si>
    <t>Errata sheet</t>
  </si>
  <si>
    <t>USTOPHAT</t>
  </si>
  <si>
    <t>MIDTOPHAT</t>
  </si>
  <si>
    <t>DSTOPHAT</t>
  </si>
  <si>
    <t>UGVFIDA</t>
  </si>
  <si>
    <t>UGVFIDB</t>
  </si>
  <si>
    <t>UGVFIDC</t>
  </si>
  <si>
    <t>UGVFIDD</t>
  </si>
  <si>
    <t>DGVFIDA</t>
  </si>
  <si>
    <t>DGVFIDB</t>
  </si>
  <si>
    <t>DGVFIDC</t>
  </si>
  <si>
    <t>DGVFIDD</t>
  </si>
  <si>
    <t>proprietary</t>
  </si>
  <si>
    <t>N</t>
  </si>
  <si>
    <t>G</t>
  </si>
  <si>
    <t>y</t>
  </si>
  <si>
    <t>E</t>
  </si>
  <si>
    <t>FIDA</t>
  </si>
  <si>
    <t>FIDB</t>
  </si>
  <si>
    <t>FIDC</t>
  </si>
  <si>
    <t>FIDD</t>
  </si>
  <si>
    <t>FIDE</t>
  </si>
  <si>
    <t>FIDF</t>
  </si>
  <si>
    <t>FIDG</t>
  </si>
  <si>
    <t>FIDH</t>
  </si>
  <si>
    <t>FIDJ</t>
  </si>
  <si>
    <t>FIDK</t>
  </si>
  <si>
    <t>HOM measurements</t>
  </si>
  <si>
    <t>RAD survey</t>
  </si>
  <si>
    <t>CM-ASSY-FRST</t>
  </si>
  <si>
    <t>LCLS2 Production Cryomodule Assembly Traveler Cold Mass Phase 1</t>
  </si>
  <si>
    <t>CM-ASSY-SCND</t>
  </si>
  <si>
    <t>CM-ASSY-VV</t>
  </si>
  <si>
    <t>LCLS2 Production Cryomodule Vacuum Vessel Assembly Traveler</t>
  </si>
  <si>
    <t>CM-ASSY-FNAL</t>
  </si>
  <si>
    <t>LCLS2 Production Cryomodule Final Assembly Traveler</t>
  </si>
  <si>
    <t>CM-INSP-UCM</t>
  </si>
  <si>
    <t>LCLS-II Upper Cold Mass Incoming Inspection</t>
  </si>
  <si>
    <t>CM-DMAG-UCM</t>
  </si>
  <si>
    <t>LCLS-II Upper Cold Mass Magnetic Hygiene Control</t>
  </si>
  <si>
    <t>CM-MAG-QUAD</t>
  </si>
  <si>
    <t>LCLS-II Production Quadrupole Magnet Detailed Inspection</t>
  </si>
  <si>
    <t>CST-ASSY</t>
  </si>
  <si>
    <t>LCLS-II Production Cavity String Traveler</t>
  </si>
  <si>
    <t>CST-ASSY-LEAK</t>
  </si>
  <si>
    <t>LCLS-II Cavity string leak test and transfer to phase 1</t>
  </si>
  <si>
    <t>BPM-ASSY</t>
  </si>
  <si>
    <t>BPM Magnet Sub-assembly Traveler</t>
  </si>
  <si>
    <t>LCLSII FPC incoming inspection</t>
  </si>
  <si>
    <t>FPCC8</t>
  </si>
  <si>
    <t>BLBS8</t>
  </si>
  <si>
    <t>LCLS-II Cavity String Weldment Bellows Short Inspection Traveler</t>
  </si>
  <si>
    <t>CAVINSP1</t>
  </si>
  <si>
    <t>L2PRD LCLS-II Cavity Receiving Inspection</t>
  </si>
  <si>
    <t>CAVINSP2</t>
  </si>
  <si>
    <t>CAVINSP3</t>
  </si>
  <si>
    <t>CAVINSP4</t>
  </si>
  <si>
    <t>CAVINSP5</t>
  </si>
  <si>
    <t>CAVINSP6</t>
  </si>
  <si>
    <t>CAVINSP7</t>
  </si>
  <si>
    <t>CAVINSP8</t>
  </si>
  <si>
    <t>RFIN1</t>
  </si>
  <si>
    <t>L2PRD LCLS-II Cavity RF Incoming Inspection</t>
  </si>
  <si>
    <t>CAVRFIN2</t>
  </si>
  <si>
    <t>CAVRFIN3</t>
  </si>
  <si>
    <t>CAVRFIN4</t>
  </si>
  <si>
    <t>CAVRFIN5</t>
  </si>
  <si>
    <t>CAVRFIN6</t>
  </si>
  <si>
    <t>CAVRFIN8</t>
  </si>
  <si>
    <t>CAV-VTA-HOM</t>
  </si>
  <si>
    <t>LCLSII Cavity Production VTA HOM Survey</t>
  </si>
  <si>
    <t>CAVVTRF1</t>
  </si>
  <si>
    <t>LCLSII (Production Cryomodule) Vertical cavity Testing</t>
  </si>
  <si>
    <t>CAVVTRF2</t>
  </si>
  <si>
    <t>CAVVTRF3</t>
  </si>
  <si>
    <t>CAVVTRF4</t>
  </si>
  <si>
    <t>CAVVTRF5</t>
  </si>
  <si>
    <t>CAVVTRF6</t>
  </si>
  <si>
    <t>CAVVTRF8</t>
  </si>
  <si>
    <t>LCLS-II Production Cavity VTA Cooldown</t>
  </si>
  <si>
    <t>CAVCOOL3</t>
  </si>
  <si>
    <t>CAVCOOL4</t>
  </si>
  <si>
    <t>CAVCOOL6</t>
  </si>
  <si>
    <t>CAVCOOL8</t>
  </si>
  <si>
    <t>CAV1HP1</t>
  </si>
  <si>
    <t>Cavity Vendor Holdpoint 1 Documentation</t>
  </si>
  <si>
    <t>CAV2HP1</t>
  </si>
  <si>
    <t>CAV3HP1</t>
  </si>
  <si>
    <t>CAV4HP1</t>
  </si>
  <si>
    <t>CAV5HP1</t>
  </si>
  <si>
    <t>CAV6HP1</t>
  </si>
  <si>
    <t>CAV7HP1</t>
  </si>
  <si>
    <t>CAV8HP1</t>
  </si>
  <si>
    <t>CAV1HP2</t>
  </si>
  <si>
    <t>Cavity Vendor Holdpoint 2 Documentation</t>
  </si>
  <si>
    <t>CAV2HP2</t>
  </si>
  <si>
    <t>CAV3HP2</t>
  </si>
  <si>
    <t>CAV4HP2</t>
  </si>
  <si>
    <t>CAV5HP2</t>
  </si>
  <si>
    <t>CAV6HP2</t>
  </si>
  <si>
    <t>CAV7HP2</t>
  </si>
  <si>
    <t>CAV8HP2</t>
  </si>
  <si>
    <t>CAV1HP3</t>
  </si>
  <si>
    <t>Cavity Vendor Holdpoint 3 Documentation</t>
  </si>
  <si>
    <t>CAV2HP3</t>
  </si>
  <si>
    <t>CAV3HP3</t>
  </si>
  <si>
    <t>CAV4HP3</t>
  </si>
  <si>
    <t>CAV5HP3</t>
  </si>
  <si>
    <t>CAV6HP3</t>
  </si>
  <si>
    <t>CAV7HP3</t>
  </si>
  <si>
    <t>CAV8HP3</t>
  </si>
  <si>
    <t>HMFTA1</t>
  </si>
  <si>
    <t>LCLS-II HOM Feedthru Receiving Inspection</t>
  </si>
  <si>
    <t>HMFTA2</t>
  </si>
  <si>
    <t>HMFTA3</t>
  </si>
  <si>
    <t>HMFTA4</t>
  </si>
  <si>
    <t>HMFTB1</t>
  </si>
  <si>
    <t>HMFTB2</t>
  </si>
  <si>
    <t>HMFTB3</t>
  </si>
  <si>
    <t>HMFTB4</t>
  </si>
  <si>
    <t>HMFTB8</t>
  </si>
  <si>
    <t>FPFTINSP1</t>
  </si>
  <si>
    <t>LCLS-II Field Probe Feedthru Receiving Inspection</t>
  </si>
  <si>
    <t>FPFTINSP2</t>
  </si>
  <si>
    <t>FPFTINSP3</t>
  </si>
  <si>
    <t>FPFTINSP4</t>
  </si>
  <si>
    <t>FPFTINSP5</t>
  </si>
  <si>
    <t>FPFTINSP6</t>
  </si>
  <si>
    <t>FPFTINSP7</t>
  </si>
  <si>
    <t>FPFTINSP8</t>
  </si>
  <si>
    <t>Hold/Modify</t>
  </si>
  <si>
    <t>Use As Is</t>
  </si>
  <si>
    <t>See Errata Sheet</t>
  </si>
  <si>
    <t>(dB) Avg of 1278-1327 MHz</t>
  </si>
  <si>
    <t>Across</t>
  </si>
  <si>
    <t>Top</t>
  </si>
  <si>
    <t>Bottom</t>
  </si>
  <si>
    <t>F, MHz</t>
  </si>
  <si>
    <t>difference S21</t>
  </si>
  <si>
    <t>LCLS-II Team</t>
  </si>
  <si>
    <t>See errata sheet</t>
  </si>
  <si>
    <t>HMFTA5</t>
  </si>
  <si>
    <t>HMFTA8</t>
  </si>
  <si>
    <t>HMFTB5</t>
  </si>
  <si>
    <t>P</t>
  </si>
  <si>
    <t>CAVCOOL2</t>
  </si>
  <si>
    <t>CAVCOOL5</t>
  </si>
  <si>
    <t>CM-ACTS-R1</t>
  </si>
  <si>
    <t>F</t>
  </si>
  <si>
    <t>CM-ACTS</t>
  </si>
  <si>
    <t>CAVCOOL1</t>
  </si>
  <si>
    <t>CM-ASSY-SHIP</t>
  </si>
  <si>
    <t>LCLS2 Cryomodule Prep and Shipping to SLAC- WS6</t>
  </si>
  <si>
    <t>TSTD6</t>
  </si>
  <si>
    <t>L2PRD Nine Cell Cavity Transfer to Test Stand</t>
  </si>
  <si>
    <t>TSTD8</t>
  </si>
  <si>
    <t>Damaged Knife edges present on Flanges "F","A". Missing hardware/components. (See attached inventory spread sheet)</t>
  </si>
  <si>
    <t>Proceed to next WorkCenter</t>
  </si>
  <si>
    <t>Hold/Re-measure</t>
  </si>
  <si>
    <t>Scratches present in seal groove.</t>
  </si>
  <si>
    <t>RFCG-UC-004</t>
  </si>
  <si>
    <t>n</t>
  </si>
  <si>
    <t>CM-ACTS-PREP</t>
  </si>
  <si>
    <t>LCLSII (Production Cryomodule) Install and Cool Down</t>
  </si>
  <si>
    <t>L2PRD-CM-ACTS</t>
  </si>
  <si>
    <t>TSTD1</t>
  </si>
  <si>
    <t>TSTD5</t>
  </si>
  <si>
    <t>HMFTA6</t>
  </si>
  <si>
    <t>HMFTB6</t>
  </si>
  <si>
    <t>J1.3-11</t>
  </si>
  <si>
    <t>J1.3-11 CM Traveler</t>
  </si>
  <si>
    <t>LCLS2 Production Cryomodule Assembly Traveler Cold Mass Phase 2 (WS3)</t>
  </si>
  <si>
    <t>BLXD-ASSY</t>
  </si>
  <si>
    <t>LCLS-II Cavity String Weldment Extension-DS Inspection Traveler</t>
  </si>
  <si>
    <t>AMGV</t>
  </si>
  <si>
    <t>LCLS-II Cavity string gate valve leak test</t>
  </si>
  <si>
    <t>BPMFT1</t>
  </si>
  <si>
    <t>BPM Feedthrough Incoming Inspection Traveler</t>
  </si>
  <si>
    <t>BPMFT2</t>
  </si>
  <si>
    <t>BPMFT3</t>
  </si>
  <si>
    <t>BPMFT4</t>
  </si>
  <si>
    <t>LCLS Cavity VTA Cooldown</t>
  </si>
  <si>
    <t>TSTD51</t>
  </si>
  <si>
    <t>L2PRD Nine Cell Cavity Transfer to Test Stand for Dewar 5</t>
  </si>
  <si>
    <t>TSTD53</t>
  </si>
  <si>
    <t>TSTD54</t>
  </si>
  <si>
    <t>TSTD56</t>
  </si>
  <si>
    <t>TSTD58</t>
  </si>
  <si>
    <t>Receiving Cavity Vendor Documentation from Zanon for Holdpoint 1</t>
  </si>
  <si>
    <t>Receiving Cavity Vendor Documentation from Zanon for Holdpoint 2</t>
  </si>
  <si>
    <t>Receiving Cavity Vendor Documentation from Zanon for Holdpoint 3</t>
  </si>
  <si>
    <t>CM-CM-DMAG-VV</t>
  </si>
  <si>
    <t>CM-CM-INSP-VV</t>
  </si>
  <si>
    <t>Leak found in cavity 8 helium vessel, S/N 330.</t>
  </si>
  <si>
    <t>Cavity eight has a small hole in the He bellows cuff weld which was processed by the vendor. The leak was found after much of the He header piping was installed and welded. The cavity is not usable with this leak.</t>
  </si>
  <si>
    <t>Machined concentric tool marks and visible scratches on copper button top surface.Light discoloration spot on copper button surface.</t>
  </si>
  <si>
    <t>Parallelism exceeds requirement.</t>
  </si>
  <si>
    <t>Machined concentric tool marks and visible scratches on copper button top surface.</t>
  </si>
  <si>
    <t>Machined concentric tool marks and visible scratches light stain spots on copper button top surface.</t>
  </si>
  <si>
    <t>Machined concentric tool marks and visible scratches on copper button top surface.Discoloration on copper button surface.</t>
  </si>
  <si>
    <t>Ra:1.9 NRF Strong tool lay present in seal area.(believe this part was out at plate when problem was originally detected.)</t>
  </si>
  <si>
    <t>Return To Vendor</t>
  </si>
  <si>
    <t>Scratched seal.RF</t>
  </si>
  <si>
    <t>This NCR is to document following: Base metal defects.</t>
  </si>
  <si>
    <t>Weld splatter.Approximately 21 places.</t>
  </si>
  <si>
    <t>This NCR is to document stains seen on plating surfaces after part was returned from rework of seal grooves by supplier. Part has been cleaned and baked to remove. And was successful.Minor stain remains as shown below.</t>
  </si>
  <si>
    <t>Dimensional requirement out of tolerance.See attachment.</t>
  </si>
  <si>
    <t>long fill line transition magnetic reminate field out of tolerance after multiple attempts to de-mag. Measures 0.79G, max allowable is 0.63G</t>
  </si>
  <si>
    <t>(2) locations on vertical leg of tee, SS area, are out of spec. 0.77G and 1.1G spec is 0.63G</t>
  </si>
  <si>
    <t>VTRF1</t>
  </si>
  <si>
    <t>KLorentz was -2.3828 Hz/(MV/m)^2, out of spec which is -0.6~-1.2 Hz/(MV/m)^2</t>
  </si>
  <si>
    <t>Qext2 was 2.4300e+11, slightly lower than spec which is 2.5-7.0 e11</t>
  </si>
  <si>
    <t>Cavity consistently quench at 18.9 MV/m</t>
  </si>
  <si>
    <t>Qext2 was 1.8300e+11, out of spec which is 2.5-7.0 e11</t>
  </si>
  <si>
    <t>Lock frequency of 1300.03657MHz is below specification.</t>
  </si>
  <si>
    <t>Qext2 of 1.8700e+11 is below specification.</t>
  </si>
  <si>
    <t>data file did not have frequency information besides 1300MHz for first 20+ data points. Mode mixing and poor data quality in file impacted this measurement. I took the quality data from file and</t>
  </si>
  <si>
    <t>Qext2 2.6100e+11 was below specification.</t>
  </si>
  <si>
    <t>Qext FP =1.7000e+11</t>
  </si>
  <si>
    <t>Cavity quenched at 18.05 MV/m.</t>
  </si>
  <si>
    <t>Cavity quenched at 17.9 MV/m</t>
  </si>
  <si>
    <t>Cavity max gradient 17.3MV/m.</t>
  </si>
  <si>
    <t>initial Q0(16) = 2.3000e+10, below spec</t>
  </si>
  <si>
    <t>QextFP was 2.3000e+11, below spec</t>
  </si>
  <si>
    <t>Q2 is below specification.</t>
  </si>
  <si>
    <t>Qext2 was 1.9900e+11, out of spec which is 2.5-7.0 e11.</t>
  </si>
  <si>
    <t>Qext2 was 9.6400e+11, out of spec which is 2.5-7.0 e11.</t>
  </si>
  <si>
    <t>Cavity Quenched at 18.5 MV/m</t>
  </si>
  <si>
    <t>Reject</t>
  </si>
  <si>
    <t>Cavity pressure too high during VTA test, possible helium leak</t>
  </si>
  <si>
    <t>Cavity FE of 8797 mR/hr plus neutrons after quench</t>
  </si>
  <si>
    <t>Cavity quench gradient 17.2 MV/m</t>
  </si>
  <si>
    <t>q2 2.8300e+11</t>
  </si>
  <si>
    <t>Light scratch present in seal groove.</t>
  </si>
  <si>
    <t>Scratch present in seal groove.</t>
  </si>
  <si>
    <t>Scratched seal NRF.</t>
  </si>
  <si>
    <t>SPQA131</t>
  </si>
  <si>
    <t>026</t>
  </si>
  <si>
    <t>0328</t>
  </si>
  <si>
    <t>0322</t>
  </si>
  <si>
    <t>0167</t>
  </si>
  <si>
    <t>0140</t>
  </si>
  <si>
    <t>0268</t>
  </si>
  <si>
    <t>0308</t>
  </si>
  <si>
    <t>0317</t>
  </si>
  <si>
    <t>0330</t>
  </si>
  <si>
    <t>J1.3-11_TRAFFIC LIGHT</t>
  </si>
  <si>
    <t>J1.3-11 CMTF ACCEPTANCE TESTING AND UPLOADED FILES</t>
  </si>
  <si>
    <t>J1.3-11 SHIPPING TRAVELER AND UPLOADED FILES</t>
  </si>
  <si>
    <t>CAVITY 0328 HOM TRAVELER AND UPLOADED FILES</t>
  </si>
  <si>
    <t>CAVITY 0322 HOM TRAVELER AND UPLOADED FILES</t>
  </si>
  <si>
    <t>CAVITY 0167 HOM TRAVELER AND UPLOADED FILES</t>
  </si>
  <si>
    <t>CAVITY 0140 HOM TRAVELER AND UPLOADED FILES</t>
  </si>
  <si>
    <t>CAVITY 0268 HOM TRAVELER AND UPLOADED FILES</t>
  </si>
  <si>
    <t>CAVITY 0308 HOM TRAVELER AND UPLOADED FILES</t>
  </si>
  <si>
    <t>CAVITY 0317 HOM TRAVELER AND UPLOADED FILES</t>
  </si>
  <si>
    <t>CAVITY 0330 HOM TRAVELER AND UPLOADED FILES</t>
  </si>
  <si>
    <t>L2PRD-CAV-VTA-HOM-241, 91</t>
  </si>
  <si>
    <t>L2PRD-CAV-VTA-HOM-123</t>
  </si>
  <si>
    <t>L2PRD-CAV-VTA-HOM-101</t>
  </si>
  <si>
    <t>L2PRD-CAV-VTA-HOM-96</t>
  </si>
  <si>
    <t>L2PRD-CAV-VTA-HOM-38, 232</t>
  </si>
  <si>
    <t>L2PRD-CAV-VTA-HOM-243, 244, 82</t>
  </si>
  <si>
    <t>L2PRD-CAV-VTA-HOM-</t>
  </si>
  <si>
    <t>L2PRD-CAV-VTA-HOM-242, 92</t>
  </si>
  <si>
    <t>FOR CAVITY 0317 IS MISSING</t>
  </si>
  <si>
    <t>MISSING</t>
  </si>
  <si>
    <t>JTValve6</t>
  </si>
  <si>
    <t>JTValve10</t>
  </si>
  <si>
    <t>IP75SD</t>
  </si>
  <si>
    <t>FPCWarm</t>
  </si>
  <si>
    <t>FPCWG</t>
  </si>
  <si>
    <t>Tuner Mech TUNMC</t>
  </si>
  <si>
    <t>L2PRD-CM-ASSY-SHIP-24</t>
  </si>
  <si>
    <t>L2PRD-CM-ACTS-24</t>
  </si>
  <si>
    <t>Data collected 12Nov2020</t>
  </si>
  <si>
    <t>J1.3_CM11 BPM_WS6_Shipping_02NOV2020</t>
  </si>
  <si>
    <t>N/A</t>
  </si>
  <si>
    <t>1.67E7 </t>
  </si>
  <si>
    <t>1.21E7 </t>
  </si>
  <si>
    <t>2.78E7 </t>
  </si>
  <si>
    <t>6620000.0 </t>
  </si>
  <si>
    <t>8650000.0 </t>
  </si>
  <si>
    <t>5.16E7 </t>
  </si>
  <si>
    <t>5150000.0 </t>
  </si>
  <si>
    <t>4.53E7 </t>
  </si>
  <si>
    <t>4.71E7 </t>
  </si>
  <si>
    <t>4.45E7 </t>
  </si>
  <si>
    <t>4.39E7 </t>
  </si>
  <si>
    <t>4.44E7 </t>
  </si>
  <si>
    <t>4.35E7 </t>
  </si>
  <si>
    <t>4.67E7 </t>
  </si>
  <si>
    <t>Cavity Quench</t>
  </si>
  <si>
    <t>Admin Limit</t>
  </si>
  <si>
    <t>CAV 3: Limited by CARM Alarm (radiation)
CAV 4: Limited by CARM Alarm (radiation)
CAV 6: Limited by CARM Alarm to 17.2 MV/m in CW; limited by quench at 18.1 MV/m in pulse
CAV 8: 21 MV/m</t>
  </si>
  <si>
    <t>Not Measured</t>
  </si>
  <si>
    <t>1299.979861  </t>
  </si>
  <si>
    <t>1299.979219  </t>
  </si>
  <si>
    <t>1299.979971  </t>
  </si>
  <si>
    <t>1299.979184  </t>
  </si>
  <si>
    <t>1299.979845  </t>
  </si>
  <si>
    <t>1299.979415  </t>
  </si>
  <si>
    <t>1299.9886  </t>
  </si>
  <si>
    <t>1299.973  </t>
  </si>
  <si>
    <t>1300.171468  </t>
  </si>
  <si>
    <t>1300.156359  </t>
  </si>
  <si>
    <t>1300.084067  </t>
  </si>
  <si>
    <t>1300.16198  </t>
  </si>
  <si>
    <t>1300.203695  </t>
  </si>
  <si>
    <t>1300.188691  </t>
  </si>
  <si>
    <t>1300.071091  </t>
  </si>
  <si>
    <t>1300.30086  </t>
  </si>
  <si>
    <t>All Good</t>
  </si>
  <si>
    <t>TD</t>
  </si>
  <si>
    <t>NX A</t>
  </si>
  <si>
    <t>NX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</si>
</sst>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0"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8"/>
      <color theme="1"/>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sz val="11"/>
      <color rgb="FFFF0000"/>
      <name val="Calibri"/>
      <family val="2"/>
      <scheme val="minor"/>
    </font>
    <font>
      <sz val="10"/>
      <color indexed="8"/>
      <name val="Arial"/>
      <family val="2"/>
    </font>
    <font>
      <sz val="11"/>
      <color indexed="8"/>
      <name val="Calibri"/>
      <family val="2"/>
    </font>
    <font>
      <u/>
      <sz val="11"/>
      <color theme="10"/>
      <name val="Calibri"/>
      <family val="2"/>
      <scheme val="minor"/>
    </font>
    <font>
      <sz val="10"/>
      <name val="Times New Roman"/>
      <family val="1"/>
    </font>
    <font>
      <sz val="11"/>
      <color rgb="FF006100"/>
      <name val="Calibri"/>
      <family val="2"/>
      <scheme val="minor"/>
    </font>
    <font>
      <b/>
      <u/>
      <sz val="11"/>
      <color theme="1"/>
      <name val="Calibri"/>
      <family val="2"/>
      <scheme val="minor"/>
    </font>
    <font>
      <sz val="12"/>
      <color theme="8" tint="-0.249977111117893"/>
      <name val="Calibri"/>
      <family val="2"/>
      <scheme val="minor"/>
    </font>
    <font>
      <sz val="11"/>
      <name val="Calibri"/>
      <family val="2"/>
      <scheme val="minor"/>
    </font>
    <font>
      <sz val="12"/>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0"/>
      </patternFill>
    </fill>
    <fill>
      <patternFill patternType="solid">
        <fgColor rgb="FFFFFF0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C6EFCE"/>
      </patternFill>
    </fill>
    <fill>
      <patternFill patternType="solid">
        <fgColor rgb="FFFFCC00"/>
        <bgColor indexed="64"/>
      </patternFill>
    </fill>
    <fill>
      <patternFill patternType="solid">
        <fgColor rgb="FFFF0000"/>
        <bgColor indexed="64"/>
      </patternFill>
    </fill>
  </fills>
  <borders count="32">
    <border>
      <left/>
      <right/>
      <top/>
      <bottom/>
      <diagonal/>
    </border>
    <border>
      <left style="thin">
        <color auto="1"/>
      </left>
      <right style="thin">
        <color auto="1"/>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8"/>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s>
  <cellStyleXfs count="5">
    <xf numFmtId="0" fontId="0" fillId="0" borderId="0"/>
    <xf numFmtId="0" fontId="11" fillId="0" borderId="0"/>
    <xf numFmtId="0" fontId="13" fillId="0" borderId="0" applyNumberFormat="0" applyFill="0" applyBorder="0" applyAlignment="0" applyProtection="0"/>
    <xf numFmtId="0" fontId="14" fillId="0" borderId="0"/>
    <xf numFmtId="0" fontId="15" fillId="11" borderId="0" applyNumberFormat="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0" fillId="0" borderId="0" xfId="0" applyBorder="1"/>
    <xf numFmtId="0" fontId="5" fillId="0" borderId="0" xfId="0" applyFont="1"/>
    <xf numFmtId="0" fontId="0" fillId="2" borderId="1" xfId="0" applyFill="1" applyBorder="1"/>
    <xf numFmtId="0" fontId="2" fillId="0" borderId="1" xfId="0" applyFont="1" applyBorder="1"/>
    <xf numFmtId="0" fontId="2" fillId="2" borderId="1" xfId="0" applyFont="1" applyFill="1" applyBorder="1"/>
    <xf numFmtId="0" fontId="2" fillId="0" borderId="1" xfId="0" applyFont="1" applyBorder="1" applyAlignment="1">
      <alignment horizontal="center" vertical="center"/>
    </xf>
    <xf numFmtId="0" fontId="3" fillId="0" borderId="1" xfId="0" applyFont="1" applyBorder="1"/>
    <xf numFmtId="0" fontId="1" fillId="0" borderId="2" xfId="0" applyFont="1" applyBorder="1" applyAlignment="1">
      <alignment horizontal="center" vertical="center"/>
    </xf>
    <xf numFmtId="0" fontId="0" fillId="0" borderId="2" xfId="0" applyBorder="1"/>
    <xf numFmtId="0" fontId="0" fillId="0" borderId="1" xfId="0" applyBorder="1"/>
    <xf numFmtId="0" fontId="0" fillId="3" borderId="1" xfId="0" applyFill="1" applyBorder="1"/>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xf numFmtId="164" fontId="2" fillId="3" borderId="1" xfId="0" applyNumberFormat="1" applyFont="1" applyFill="1" applyBorder="1"/>
    <xf numFmtId="0" fontId="4" fillId="0" borderId="1" xfId="0" applyFont="1" applyBorder="1"/>
    <xf numFmtId="0" fontId="6" fillId="0" borderId="0" xfId="0" applyFont="1" applyAlignment="1">
      <alignment horizontal="left"/>
    </xf>
    <xf numFmtId="0" fontId="7" fillId="0" borderId="0" xfId="0" applyFont="1" applyAlignment="1">
      <alignment horizontal="left"/>
    </xf>
    <xf numFmtId="0" fontId="0" fillId="0" borderId="6" xfId="0" applyBorder="1" applyAlignment="1">
      <alignment horizontal="left"/>
    </xf>
    <xf numFmtId="0" fontId="0" fillId="0" borderId="7" xfId="0" applyBorder="1"/>
    <xf numFmtId="0" fontId="0" fillId="0" borderId="3" xfId="0" applyBorder="1"/>
    <xf numFmtId="0" fontId="0" fillId="0" borderId="4" xfId="0" applyBorder="1"/>
    <xf numFmtId="0" fontId="0" fillId="0" borderId="5" xfId="0" applyBorder="1"/>
    <xf numFmtId="0" fontId="0" fillId="0" borderId="8" xfId="0" applyBorder="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applyAlignment="1">
      <alignment horizontal="left"/>
    </xf>
    <xf numFmtId="0" fontId="0" fillId="0" borderId="13" xfId="0" applyBorder="1"/>
    <xf numFmtId="0" fontId="0" fillId="0" borderId="14" xfId="0" applyBorder="1"/>
    <xf numFmtId="0" fontId="0" fillId="0" borderId="15" xfId="0" applyBorder="1"/>
    <xf numFmtId="0" fontId="0" fillId="0" borderId="1" xfId="0" applyBorder="1" applyAlignment="1">
      <alignment horizontal="left"/>
    </xf>
    <xf numFmtId="165" fontId="0" fillId="2" borderId="1" xfId="0" applyNumberFormat="1" applyFill="1" applyBorder="1"/>
    <xf numFmtId="165" fontId="0" fillId="0" borderId="1" xfId="0" applyNumberFormat="1" applyBorder="1"/>
    <xf numFmtId="0" fontId="0" fillId="0" borderId="0" xfId="0" applyAlignment="1">
      <alignment horizontal="left"/>
    </xf>
    <xf numFmtId="165" fontId="0" fillId="3" borderId="1" xfId="0" applyNumberFormat="1" applyFill="1" applyBorder="1"/>
    <xf numFmtId="0" fontId="3" fillId="3" borderId="1" xfId="0" applyFont="1" applyFill="1" applyBorder="1"/>
    <xf numFmtId="0" fontId="3" fillId="2" borderId="1" xfId="0" applyFont="1" applyFill="1" applyBorder="1"/>
    <xf numFmtId="0" fontId="1" fillId="4" borderId="1" xfId="0" applyFont="1" applyFill="1" applyBorder="1" applyAlignment="1">
      <alignment horizontal="center" vertical="center"/>
    </xf>
    <xf numFmtId="0" fontId="2" fillId="5" borderId="1" xfId="0" applyFont="1" applyFill="1" applyBorder="1"/>
    <xf numFmtId="0" fontId="0" fillId="5" borderId="1" xfId="0" applyFill="1" applyBorder="1"/>
    <xf numFmtId="0" fontId="3" fillId="5" borderId="1" xfId="0" applyFont="1" applyFill="1" applyBorder="1"/>
    <xf numFmtId="0" fontId="1" fillId="5" borderId="1" xfId="0" applyFont="1" applyFill="1" applyBorder="1" applyAlignment="1">
      <alignment horizontal="center" vertical="center"/>
    </xf>
    <xf numFmtId="165" fontId="0" fillId="5" borderId="1" xfId="0" applyNumberFormat="1" applyFill="1" applyBorder="1"/>
    <xf numFmtId="0" fontId="0" fillId="5" borderId="10" xfId="0" applyFill="1" applyBorder="1"/>
    <xf numFmtId="0" fontId="0" fillId="2" borderId="10" xfId="0" applyFill="1" applyBorder="1"/>
    <xf numFmtId="0" fontId="0" fillId="0" borderId="0" xfId="0" applyFill="1" applyBorder="1"/>
    <xf numFmtId="0" fontId="2" fillId="0" borderId="1" xfId="0" applyFont="1" applyBorder="1" applyAlignment="1">
      <alignment horizontal="center" vertical="center"/>
    </xf>
    <xf numFmtId="0" fontId="8" fillId="0" borderId="0" xfId="0" applyFont="1"/>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right"/>
    </xf>
    <xf numFmtId="0" fontId="1" fillId="0" borderId="1" xfId="0" applyFont="1" applyBorder="1" applyAlignment="1">
      <alignment horizontal="right" wrapText="1"/>
    </xf>
    <xf numFmtId="0" fontId="9" fillId="0" borderId="1" xfId="0" applyFont="1" applyBorder="1" applyAlignment="1">
      <alignment horizontal="right" wrapText="1"/>
    </xf>
    <xf numFmtId="0" fontId="2" fillId="0" borderId="1" xfId="0" applyFont="1" applyBorder="1" applyAlignment="1">
      <alignment vertical="center" wrapText="1"/>
    </xf>
    <xf numFmtId="0" fontId="2" fillId="0" borderId="0" xfId="0" applyFont="1" applyBorder="1" applyAlignment="1">
      <alignment vertical="center" wrapText="1"/>
    </xf>
    <xf numFmtId="0" fontId="1" fillId="0" borderId="1" xfId="0" applyFont="1" applyBorder="1"/>
    <xf numFmtId="0" fontId="2" fillId="0" borderId="1" xfId="0" applyFont="1" applyBorder="1" applyAlignment="1">
      <alignment horizontal="center" vertical="center"/>
    </xf>
    <xf numFmtId="11" fontId="2" fillId="2" borderId="1" xfId="0" applyNumberFormat="1" applyFont="1" applyFill="1" applyBorder="1"/>
    <xf numFmtId="11" fontId="2" fillId="0" borderId="0" xfId="0" applyNumberFormat="1" applyFont="1"/>
    <xf numFmtId="0" fontId="0" fillId="0" borderId="1" xfId="0" applyBorder="1" applyAlignment="1">
      <alignment horizontal="center"/>
    </xf>
    <xf numFmtId="0" fontId="0" fillId="6" borderId="9" xfId="0" applyFill="1" applyBorder="1"/>
    <xf numFmtId="0" fontId="0" fillId="6" borderId="10" xfId="0" applyFill="1" applyBorder="1"/>
    <xf numFmtId="0" fontId="12" fillId="7" borderId="16" xfId="1" applyFont="1" applyFill="1" applyBorder="1" applyAlignment="1">
      <alignment horizontal="center"/>
    </xf>
    <xf numFmtId="0" fontId="12" fillId="7" borderId="1" xfId="1" applyFont="1" applyFill="1" applyBorder="1" applyAlignment="1">
      <alignment horizontal="center" wrapText="1"/>
    </xf>
    <xf numFmtId="0" fontId="0" fillId="0" borderId="1" xfId="0" applyFill="1" applyBorder="1"/>
    <xf numFmtId="0" fontId="12" fillId="0" borderId="1" xfId="1" applyFont="1" applyFill="1" applyBorder="1" applyAlignment="1">
      <alignment horizontal="left"/>
    </xf>
    <xf numFmtId="0" fontId="0" fillId="0" borderId="3" xfId="0" applyFill="1" applyBorder="1"/>
    <xf numFmtId="0" fontId="12" fillId="0" borderId="1" xfId="1" applyFont="1" applyFill="1" applyBorder="1" applyAlignment="1">
      <alignment horizontal="center"/>
    </xf>
    <xf numFmtId="0" fontId="12" fillId="0" borderId="1" xfId="1" applyFont="1" applyFill="1" applyBorder="1" applyAlignment="1">
      <alignment wrapText="1"/>
    </xf>
    <xf numFmtId="0" fontId="12" fillId="0" borderId="3" xfId="1" applyFont="1" applyFill="1" applyBorder="1" applyAlignment="1">
      <alignment wrapText="1"/>
    </xf>
    <xf numFmtId="0" fontId="0" fillId="0" borderId="3" xfId="0" applyFill="1" applyBorder="1" applyAlignment="1">
      <alignment horizontal="left" wrapText="1"/>
    </xf>
    <xf numFmtId="49" fontId="12" fillId="0" borderId="1" xfId="1" applyNumberFormat="1" applyFont="1" applyFill="1" applyBorder="1" applyAlignment="1">
      <alignment wrapText="1"/>
    </xf>
    <xf numFmtId="49" fontId="0" fillId="0" borderId="1" xfId="0" applyNumberFormat="1" applyBorder="1"/>
    <xf numFmtId="49" fontId="0" fillId="0" borderId="1" xfId="0" applyNumberFormat="1" applyFill="1" applyBorder="1" applyAlignment="1">
      <alignment horizontal="center"/>
    </xf>
    <xf numFmtId="0" fontId="0" fillId="0" borderId="0" xfId="0" applyAlignment="1">
      <alignment horizontal="center"/>
    </xf>
    <xf numFmtId="49" fontId="1" fillId="5" borderId="1" xfId="0" applyNumberFormat="1" applyFont="1" applyFill="1" applyBorder="1" applyAlignment="1">
      <alignment horizontal="center" vertical="center"/>
    </xf>
    <xf numFmtId="0" fontId="0" fillId="0" borderId="1" xfId="0" applyBorder="1" applyAlignment="1"/>
    <xf numFmtId="0" fontId="10" fillId="0" borderId="1" xfId="0" applyFont="1" applyBorder="1"/>
    <xf numFmtId="0" fontId="0" fillId="0" borderId="17" xfId="0" applyBorder="1" applyAlignment="1">
      <alignment vertical="center" wrapText="1"/>
    </xf>
    <xf numFmtId="0" fontId="0" fillId="0" borderId="18" xfId="0" applyBorder="1"/>
    <xf numFmtId="11" fontId="1" fillId="5" borderId="1" xfId="0" applyNumberFormat="1" applyFont="1" applyFill="1" applyBorder="1" applyAlignment="1">
      <alignment horizontal="center" vertical="center"/>
    </xf>
    <xf numFmtId="0" fontId="0" fillId="9" borderId="17" xfId="0" applyFill="1" applyBorder="1" applyAlignment="1">
      <alignment horizontal="center" wrapText="1"/>
    </xf>
    <xf numFmtId="11" fontId="0" fillId="5" borderId="1" xfId="0" applyNumberFormat="1" applyFill="1" applyBorder="1"/>
    <xf numFmtId="0" fontId="13" fillId="0" borderId="17" xfId="2" applyBorder="1" applyAlignment="1">
      <alignment vertical="center" wrapText="1"/>
    </xf>
    <xf numFmtId="0" fontId="0" fillId="0" borderId="1" xfId="0" applyBorder="1" applyAlignment="1">
      <alignment wrapText="1"/>
    </xf>
    <xf numFmtId="0" fontId="1" fillId="5" borderId="1" xfId="0" applyFont="1" applyFill="1" applyBorder="1" applyAlignment="1">
      <alignment horizontal="center" vertical="center" wrapText="1"/>
    </xf>
    <xf numFmtId="0" fontId="10" fillId="0" borderId="0" xfId="0" applyFont="1"/>
    <xf numFmtId="0" fontId="0" fillId="10" borderId="1" xfId="0" applyFill="1" applyBorder="1"/>
    <xf numFmtId="0" fontId="0" fillId="0" borderId="0" xfId="0" applyAlignment="1">
      <alignment wrapText="1"/>
    </xf>
    <xf numFmtId="14" fontId="0" fillId="5" borderId="18" xfId="0" applyNumberFormat="1" applyFill="1" applyBorder="1"/>
    <xf numFmtId="2" fontId="0" fillId="0" borderId="18" xfId="0" applyNumberFormat="1" applyBorder="1" applyAlignment="1">
      <alignment horizontal="left"/>
    </xf>
    <xf numFmtId="2" fontId="0" fillId="5" borderId="18" xfId="0" applyNumberFormat="1" applyFill="1" applyBorder="1"/>
    <xf numFmtId="2" fontId="0" fillId="0" borderId="9" xfId="0" applyNumberFormat="1" applyBorder="1"/>
    <xf numFmtId="2" fontId="0" fillId="0" borderId="14" xfId="0" applyNumberFormat="1" applyBorder="1"/>
    <xf numFmtId="165" fontId="0" fillId="5" borderId="18" xfId="0" applyNumberFormat="1" applyFill="1" applyBorder="1"/>
    <xf numFmtId="0" fontId="12" fillId="7" borderId="21" xfId="1" applyFont="1" applyFill="1" applyBorder="1" applyAlignment="1">
      <alignment horizontal="center"/>
    </xf>
    <xf numFmtId="0" fontId="12" fillId="7" borderId="18" xfId="1" applyFont="1" applyFill="1" applyBorder="1" applyAlignment="1">
      <alignment horizontal="center" wrapText="1"/>
    </xf>
    <xf numFmtId="2" fontId="0" fillId="0" borderId="1" xfId="0" applyNumberFormat="1" applyBorder="1" applyAlignment="1">
      <alignment horizontal="left"/>
    </xf>
    <xf numFmtId="0" fontId="0" fillId="9" borderId="17" xfId="0" applyFill="1" applyBorder="1" applyAlignment="1">
      <alignment horizontal="left" wrapText="1"/>
    </xf>
    <xf numFmtId="0" fontId="2" fillId="5" borderId="1" xfId="0" applyFont="1" applyFill="1" applyBorder="1" applyAlignment="1">
      <alignment wrapText="1"/>
    </xf>
    <xf numFmtId="15" fontId="0" fillId="5" borderId="1" xfId="0" applyNumberFormat="1" applyFill="1" applyBorder="1"/>
    <xf numFmtId="11" fontId="1" fillId="5" borderId="1" xfId="0" applyNumberFormat="1" applyFont="1" applyFill="1" applyBorder="1" applyAlignment="1">
      <alignment horizontal="center" vertical="center" wrapText="1"/>
    </xf>
    <xf numFmtId="2" fontId="0" fillId="5" borderId="1" xfId="0" applyNumberFormat="1" applyFill="1" applyBorder="1"/>
    <xf numFmtId="2" fontId="7" fillId="0" borderId="22" xfId="0" applyNumberFormat="1" applyFont="1" applyFill="1" applyBorder="1" applyAlignment="1">
      <alignment horizontal="center"/>
    </xf>
    <xf numFmtId="0" fontId="15" fillId="11" borderId="23" xfId="4" applyBorder="1"/>
    <xf numFmtId="2" fontId="7" fillId="0" borderId="24" xfId="0" applyNumberFormat="1" applyFont="1" applyFill="1" applyBorder="1" applyAlignment="1">
      <alignment horizontal="center"/>
    </xf>
    <xf numFmtId="2" fontId="7" fillId="0" borderId="25" xfId="0" applyNumberFormat="1" applyFont="1" applyFill="1" applyBorder="1" applyAlignment="1">
      <alignment horizontal="center"/>
    </xf>
    <xf numFmtId="1" fontId="16" fillId="0" borderId="0" xfId="0" applyNumberFormat="1" applyFont="1" applyAlignment="1">
      <alignment horizontal="center"/>
    </xf>
    <xf numFmtId="0" fontId="16" fillId="0" borderId="26"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0" fillId="0" borderId="10" xfId="0" applyFill="1" applyBorder="1"/>
    <xf numFmtId="1" fontId="3" fillId="0" borderId="0" xfId="0" applyNumberFormat="1" applyFont="1" applyAlignment="1">
      <alignment horizontal="center"/>
    </xf>
    <xf numFmtId="0" fontId="0" fillId="0" borderId="29" xfId="0" applyBorder="1"/>
    <xf numFmtId="0" fontId="0" fillId="0" borderId="30" xfId="0" applyBorder="1"/>
    <xf numFmtId="1" fontId="0" fillId="0" borderId="0" xfId="0" applyNumberFormat="1" applyAlignment="1">
      <alignment horizontal="center"/>
    </xf>
    <xf numFmtId="2" fontId="0" fillId="0" borderId="29" xfId="0" applyNumberFormat="1" applyBorder="1" applyAlignment="1">
      <alignment horizontal="center"/>
    </xf>
    <xf numFmtId="2" fontId="0" fillId="0" borderId="10" xfId="0" applyNumberFormat="1" applyBorder="1" applyAlignment="1">
      <alignment horizontal="center"/>
    </xf>
    <xf numFmtId="2" fontId="0" fillId="0" borderId="30" xfId="0" applyNumberFormat="1" applyBorder="1" applyAlignment="1">
      <alignment horizontal="center"/>
    </xf>
    <xf numFmtId="1" fontId="3" fillId="8" borderId="31" xfId="0" applyNumberFormat="1" applyFont="1" applyFill="1" applyBorder="1" applyAlignment="1">
      <alignment horizontal="center"/>
    </xf>
    <xf numFmtId="0" fontId="0" fillId="0" borderId="26" xfId="0" applyBorder="1"/>
    <xf numFmtId="0" fontId="0" fillId="0" borderId="27" xfId="0" applyBorder="1"/>
    <xf numFmtId="0" fontId="0" fillId="0" borderId="28" xfId="0" applyBorder="1"/>
    <xf numFmtId="0" fontId="0" fillId="0" borderId="0" xfId="0" applyFill="1" applyBorder="1" applyAlignment="1">
      <alignment horizontal="center"/>
    </xf>
    <xf numFmtId="0" fontId="0" fillId="0" borderId="18" xfId="0" applyBorder="1" applyAlignment="1">
      <alignment horizontal="center"/>
    </xf>
    <xf numFmtId="0" fontId="1"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8" fillId="9" borderId="17" xfId="0" applyFont="1" applyFill="1" applyBorder="1" applyAlignment="1">
      <alignment horizontal="center" wrapText="1"/>
    </xf>
    <xf numFmtId="0" fontId="19" fillId="5" borderId="1" xfId="0" applyFont="1" applyFill="1" applyBorder="1" applyAlignment="1">
      <alignment horizontal="center" vertical="center" wrapText="1"/>
    </xf>
    <xf numFmtId="49" fontId="0" fillId="5" borderId="1" xfId="0" applyNumberFormat="1" applyFill="1" applyBorder="1"/>
    <xf numFmtId="0" fontId="2" fillId="8" borderId="1" xfId="0" applyFont="1" applyFill="1" applyBorder="1"/>
    <xf numFmtId="0" fontId="0" fillId="8" borderId="17" xfId="0" applyFill="1" applyBorder="1" applyAlignment="1">
      <alignment vertical="center" wrapText="1"/>
    </xf>
    <xf numFmtId="0" fontId="0" fillId="12" borderId="17" xfId="0" applyFill="1" applyBorder="1" applyAlignment="1">
      <alignment horizontal="center" wrapText="1"/>
    </xf>
    <xf numFmtId="0" fontId="3" fillId="0" borderId="0" xfId="0" applyFont="1" applyFill="1" applyBorder="1" applyAlignment="1">
      <alignment horizontal="left"/>
    </xf>
    <xf numFmtId="0" fontId="0" fillId="8" borderId="1" xfId="0" applyFill="1" applyBorder="1"/>
    <xf numFmtId="0" fontId="0" fillId="13" borderId="1" xfId="0" applyFill="1" applyBorder="1"/>
    <xf numFmtId="0" fontId="10" fillId="10" borderId="1" xfId="0" applyFont="1" applyFill="1" applyBorder="1"/>
    <xf numFmtId="0" fontId="3" fillId="0" borderId="0" xfId="0" applyFont="1" applyAlignment="1">
      <alignment horizontal="left"/>
    </xf>
    <xf numFmtId="0" fontId="2" fillId="0" borderId="1" xfId="0" applyFont="1" applyBorder="1" applyAlignment="1">
      <alignment horizontal="left"/>
    </xf>
    <xf numFmtId="2" fontId="0" fillId="0" borderId="19" xfId="0" applyNumberFormat="1" applyBorder="1" applyAlignment="1">
      <alignment horizontal="center" wrapText="1"/>
    </xf>
    <xf numFmtId="2" fontId="0" fillId="0" borderId="20" xfId="0" applyNumberFormat="1" applyBorder="1" applyAlignment="1">
      <alignment horizontal="center" wrapText="1"/>
    </xf>
    <xf numFmtId="0" fontId="0" fillId="0" borderId="3" xfId="0" applyBorder="1" applyAlignment="1">
      <alignment horizontal="right"/>
    </xf>
    <xf numFmtId="0" fontId="0" fillId="0" borderId="4" xfId="0" applyBorder="1" applyAlignment="1">
      <alignment horizontal="righ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2" fillId="0" borderId="0" xfId="0" applyFont="1" applyAlignment="1">
      <alignment horizontal="center" vertical="top"/>
    </xf>
    <xf numFmtId="0" fontId="2" fillId="0" borderId="0" xfId="0" applyFont="1" applyAlignment="1">
      <alignment horizontal="center"/>
    </xf>
    <xf numFmtId="0" fontId="0" fillId="0" borderId="0" xfId="0" applyAlignment="1">
      <alignment horizontal="left"/>
    </xf>
    <xf numFmtId="0" fontId="2" fillId="0" borderId="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left"/>
    </xf>
    <xf numFmtId="0" fontId="0" fillId="0" borderId="0" xfId="0" applyAlignment="1">
      <alignment horizontal="center" vertical="center"/>
    </xf>
    <xf numFmtId="11" fontId="0" fillId="0" borderId="10" xfId="0" applyNumberFormat="1" applyFill="1" applyBorder="1"/>
  </cellXfs>
  <cellStyles count="5">
    <cellStyle name="Good" xfId="4" builtinId="26"/>
    <cellStyle name="Hyperlink" xfId="2" builtinId="8"/>
    <cellStyle name="Normal" xfId="0" builtinId="0"/>
    <cellStyle name="Normal 2" xfId="3"/>
    <cellStyle name="Normal_Sheet1" xfId="1"/>
  </cellStyles>
  <dxfs count="36">
    <dxf>
      <fill>
        <patternFill>
          <bgColor rgb="FFFF0000"/>
        </patternFill>
      </fill>
    </dxf>
    <dxf>
      <font>
        <color rgb="FF00B050"/>
      </font>
      <fill>
        <patternFill>
          <bgColor theme="7" tint="0.79998168889431442"/>
        </patternFill>
      </fill>
    </dxf>
    <dxf>
      <font>
        <color rgb="FF00B050"/>
      </font>
      <fill>
        <patternFill>
          <bgColor theme="7" tint="0.79998168889431442"/>
        </patternFill>
      </fill>
    </dxf>
    <dxf>
      <font>
        <strike val="0"/>
        <color rgb="FF00B050"/>
      </font>
      <fill>
        <patternFill patternType="solid">
          <bgColor theme="9" tint="0.79998168889431442"/>
        </patternFill>
      </fill>
    </dxf>
    <dxf>
      <fill>
        <patternFill>
          <bgColor rgb="FFFF0000"/>
        </patternFill>
      </fill>
    </dxf>
    <dxf>
      <font>
        <color rgb="FF006100"/>
      </font>
      <fill>
        <patternFill>
          <bgColor rgb="FFC6EFCE"/>
        </patternFill>
      </fill>
    </dxf>
    <dxf>
      <font>
        <color rgb="FF9C0006"/>
      </font>
      <fill>
        <patternFill>
          <bgColor rgb="FFFFC7CE"/>
        </patternFill>
      </fill>
    </dxf>
    <dxf>
      <font>
        <strike val="0"/>
        <color rgb="FF00B050"/>
      </font>
      <fill>
        <patternFill patternType="solid">
          <bgColor theme="9" tint="0.79998168889431442"/>
        </patternFill>
      </fill>
    </dxf>
    <dxf>
      <font>
        <color rgb="FF00B050"/>
      </font>
      <fill>
        <patternFill>
          <bgColor theme="7" tint="0.79998168889431442"/>
        </patternFill>
      </fill>
    </dxf>
    <dxf>
      <font>
        <color rgb="FF00B050"/>
      </font>
      <fill>
        <patternFill>
          <bgColor theme="7" tint="0.79998168889431442"/>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99060</xdr:colOff>
      <xdr:row>4</xdr:row>
      <xdr:rowOff>99060</xdr:rowOff>
    </xdr:to>
    <xdr:pic>
      <xdr:nvPicPr>
        <xdr:cNvPr id="196" name="Picture 19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1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99060</xdr:colOff>
      <xdr:row>5</xdr:row>
      <xdr:rowOff>99060</xdr:rowOff>
    </xdr:to>
    <xdr:pic>
      <xdr:nvPicPr>
        <xdr:cNvPr id="197" name="Picture 196"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4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99060</xdr:colOff>
      <xdr:row>6</xdr:row>
      <xdr:rowOff>99060</xdr:rowOff>
    </xdr:to>
    <xdr:pic>
      <xdr:nvPicPr>
        <xdr:cNvPr id="198" name="Picture 197"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7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99060</xdr:colOff>
      <xdr:row>7</xdr:row>
      <xdr:rowOff>99060</xdr:rowOff>
    </xdr:to>
    <xdr:pic>
      <xdr:nvPicPr>
        <xdr:cNvPr id="199" name="Picture 198"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80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99060</xdr:colOff>
      <xdr:row>8</xdr:row>
      <xdr:rowOff>99060</xdr:rowOff>
    </xdr:to>
    <xdr:pic>
      <xdr:nvPicPr>
        <xdr:cNvPr id="200" name="Picture 199"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3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99060</xdr:colOff>
      <xdr:row>9</xdr:row>
      <xdr:rowOff>99060</xdr:rowOff>
    </xdr:to>
    <xdr:pic>
      <xdr:nvPicPr>
        <xdr:cNvPr id="201" name="Picture 200"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45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99060</xdr:colOff>
      <xdr:row>10</xdr:row>
      <xdr:rowOff>99060</xdr:rowOff>
    </xdr:to>
    <xdr:pic>
      <xdr:nvPicPr>
        <xdr:cNvPr id="202" name="Picture 201"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8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99060</xdr:colOff>
      <xdr:row>11</xdr:row>
      <xdr:rowOff>99060</xdr:rowOff>
    </xdr:to>
    <xdr:pic>
      <xdr:nvPicPr>
        <xdr:cNvPr id="203" name="Picture 20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1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99060</xdr:colOff>
      <xdr:row>14</xdr:row>
      <xdr:rowOff>99060</xdr:rowOff>
    </xdr:to>
    <xdr:pic>
      <xdr:nvPicPr>
        <xdr:cNvPr id="204" name="Picture 20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4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99060</xdr:colOff>
      <xdr:row>15</xdr:row>
      <xdr:rowOff>99060</xdr:rowOff>
    </xdr:to>
    <xdr:pic>
      <xdr:nvPicPr>
        <xdr:cNvPr id="205" name="Picture 20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77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99060</xdr:colOff>
      <xdr:row>19</xdr:row>
      <xdr:rowOff>99060</xdr:rowOff>
    </xdr:to>
    <xdr:pic>
      <xdr:nvPicPr>
        <xdr:cNvPr id="206" name="Picture 20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0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99060</xdr:colOff>
      <xdr:row>20</xdr:row>
      <xdr:rowOff>99060</xdr:rowOff>
    </xdr:to>
    <xdr:pic>
      <xdr:nvPicPr>
        <xdr:cNvPr id="207" name="Picture 20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99060</xdr:colOff>
      <xdr:row>21</xdr:row>
      <xdr:rowOff>99060</xdr:rowOff>
    </xdr:to>
    <xdr:pic>
      <xdr:nvPicPr>
        <xdr:cNvPr id="208" name="Picture 207"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6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99060</xdr:colOff>
      <xdr:row>22</xdr:row>
      <xdr:rowOff>99060</xdr:rowOff>
    </xdr:to>
    <xdr:pic>
      <xdr:nvPicPr>
        <xdr:cNvPr id="209" name="Picture 20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99060</xdr:colOff>
      <xdr:row>23</xdr:row>
      <xdr:rowOff>99060</xdr:rowOff>
    </xdr:to>
    <xdr:pic>
      <xdr:nvPicPr>
        <xdr:cNvPr id="210" name="Picture 20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91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99060</xdr:colOff>
      <xdr:row>24</xdr:row>
      <xdr:rowOff>99060</xdr:rowOff>
    </xdr:to>
    <xdr:pic>
      <xdr:nvPicPr>
        <xdr:cNvPr id="211" name="Picture 21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74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99060</xdr:colOff>
      <xdr:row>25</xdr:row>
      <xdr:rowOff>99060</xdr:rowOff>
    </xdr:to>
    <xdr:pic>
      <xdr:nvPicPr>
        <xdr:cNvPr id="212" name="Picture 21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99060</xdr:colOff>
      <xdr:row>26</xdr:row>
      <xdr:rowOff>99060</xdr:rowOff>
    </xdr:to>
    <xdr:pic>
      <xdr:nvPicPr>
        <xdr:cNvPr id="213" name="Picture 21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40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99060</xdr:colOff>
      <xdr:row>27</xdr:row>
      <xdr:rowOff>99060</xdr:rowOff>
    </xdr:to>
    <xdr:pic>
      <xdr:nvPicPr>
        <xdr:cNvPr id="214" name="Picture 21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99060</xdr:colOff>
      <xdr:row>28</xdr:row>
      <xdr:rowOff>99060</xdr:rowOff>
    </xdr:to>
    <xdr:pic>
      <xdr:nvPicPr>
        <xdr:cNvPr id="215" name="Picture 21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06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99060</xdr:colOff>
      <xdr:row>29</xdr:row>
      <xdr:rowOff>99060</xdr:rowOff>
    </xdr:to>
    <xdr:pic>
      <xdr:nvPicPr>
        <xdr:cNvPr id="216" name="Picture 21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9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99060</xdr:colOff>
      <xdr:row>30</xdr:row>
      <xdr:rowOff>99060</xdr:rowOff>
    </xdr:to>
    <xdr:pic>
      <xdr:nvPicPr>
        <xdr:cNvPr id="217" name="Picture 21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99060</xdr:colOff>
      <xdr:row>31</xdr:row>
      <xdr:rowOff>99060</xdr:rowOff>
    </xdr:to>
    <xdr:pic>
      <xdr:nvPicPr>
        <xdr:cNvPr id="218" name="Picture 21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54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99060</xdr:colOff>
      <xdr:row>32</xdr:row>
      <xdr:rowOff>99060</xdr:rowOff>
    </xdr:to>
    <xdr:pic>
      <xdr:nvPicPr>
        <xdr:cNvPr id="219" name="Picture 21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37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99060</xdr:colOff>
      <xdr:row>33</xdr:row>
      <xdr:rowOff>99060</xdr:rowOff>
    </xdr:to>
    <xdr:pic>
      <xdr:nvPicPr>
        <xdr:cNvPr id="220" name="Picture 21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20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99060</xdr:colOff>
      <xdr:row>34</xdr:row>
      <xdr:rowOff>99060</xdr:rowOff>
    </xdr:to>
    <xdr:pic>
      <xdr:nvPicPr>
        <xdr:cNvPr id="221" name="Picture 22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99060</xdr:colOff>
      <xdr:row>35</xdr:row>
      <xdr:rowOff>99060</xdr:rowOff>
    </xdr:to>
    <xdr:pic>
      <xdr:nvPicPr>
        <xdr:cNvPr id="222" name="Picture 22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86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99060</xdr:colOff>
      <xdr:row>36</xdr:row>
      <xdr:rowOff>99060</xdr:rowOff>
    </xdr:to>
    <xdr:pic>
      <xdr:nvPicPr>
        <xdr:cNvPr id="223" name="Picture 22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69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99060</xdr:colOff>
      <xdr:row>37</xdr:row>
      <xdr:rowOff>99060</xdr:rowOff>
    </xdr:to>
    <xdr:pic>
      <xdr:nvPicPr>
        <xdr:cNvPr id="224" name="Picture 22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852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99060</xdr:colOff>
      <xdr:row>38</xdr:row>
      <xdr:rowOff>99060</xdr:rowOff>
    </xdr:to>
    <xdr:pic>
      <xdr:nvPicPr>
        <xdr:cNvPr id="225" name="Picture 22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35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99060</xdr:colOff>
      <xdr:row>39</xdr:row>
      <xdr:rowOff>99060</xdr:rowOff>
    </xdr:to>
    <xdr:pic>
      <xdr:nvPicPr>
        <xdr:cNvPr id="226" name="Picture 22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17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99060</xdr:colOff>
      <xdr:row>40</xdr:row>
      <xdr:rowOff>99060</xdr:rowOff>
    </xdr:to>
    <xdr:pic>
      <xdr:nvPicPr>
        <xdr:cNvPr id="227" name="Picture 226" descr="https://pansophy.jlab.org/pansophy/Imagelib/Circle_Re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00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99060</xdr:colOff>
      <xdr:row>41</xdr:row>
      <xdr:rowOff>99060</xdr:rowOff>
    </xdr:to>
    <xdr:pic>
      <xdr:nvPicPr>
        <xdr:cNvPr id="228" name="Picture 22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83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99060</xdr:colOff>
      <xdr:row>42</xdr:row>
      <xdr:rowOff>99060</xdr:rowOff>
    </xdr:to>
    <xdr:pic>
      <xdr:nvPicPr>
        <xdr:cNvPr id="229" name="Picture 22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99060</xdr:colOff>
      <xdr:row>43</xdr:row>
      <xdr:rowOff>99060</xdr:rowOff>
    </xdr:to>
    <xdr:pic>
      <xdr:nvPicPr>
        <xdr:cNvPr id="230" name="Picture 22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49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99060</xdr:colOff>
      <xdr:row>44</xdr:row>
      <xdr:rowOff>99060</xdr:rowOff>
    </xdr:to>
    <xdr:pic>
      <xdr:nvPicPr>
        <xdr:cNvPr id="231" name="Picture 23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32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99060</xdr:colOff>
      <xdr:row>45</xdr:row>
      <xdr:rowOff>99060</xdr:rowOff>
    </xdr:to>
    <xdr:pic>
      <xdr:nvPicPr>
        <xdr:cNvPr id="232" name="Picture 23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15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99060</xdr:colOff>
      <xdr:row>46</xdr:row>
      <xdr:rowOff>99060</xdr:rowOff>
    </xdr:to>
    <xdr:pic>
      <xdr:nvPicPr>
        <xdr:cNvPr id="233" name="Picture 23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98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99060</xdr:colOff>
      <xdr:row>47</xdr:row>
      <xdr:rowOff>99060</xdr:rowOff>
    </xdr:to>
    <xdr:pic>
      <xdr:nvPicPr>
        <xdr:cNvPr id="234" name="Picture 23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80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99060</xdr:colOff>
      <xdr:row>48</xdr:row>
      <xdr:rowOff>99060</xdr:rowOff>
    </xdr:to>
    <xdr:pic>
      <xdr:nvPicPr>
        <xdr:cNvPr id="235" name="Picture 23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63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99060</xdr:colOff>
      <xdr:row>49</xdr:row>
      <xdr:rowOff>99060</xdr:rowOff>
    </xdr:to>
    <xdr:pic>
      <xdr:nvPicPr>
        <xdr:cNvPr id="236" name="Picture 23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46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99060</xdr:colOff>
      <xdr:row>50</xdr:row>
      <xdr:rowOff>99060</xdr:rowOff>
    </xdr:to>
    <xdr:pic>
      <xdr:nvPicPr>
        <xdr:cNvPr id="237" name="Picture 23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29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99060</xdr:colOff>
      <xdr:row>51</xdr:row>
      <xdr:rowOff>99060</xdr:rowOff>
    </xdr:to>
    <xdr:pic>
      <xdr:nvPicPr>
        <xdr:cNvPr id="238" name="Picture 23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12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99060</xdr:colOff>
      <xdr:row>52</xdr:row>
      <xdr:rowOff>99060</xdr:rowOff>
    </xdr:to>
    <xdr:pic>
      <xdr:nvPicPr>
        <xdr:cNvPr id="239" name="Picture 23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95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99060</xdr:colOff>
      <xdr:row>53</xdr:row>
      <xdr:rowOff>99060</xdr:rowOff>
    </xdr:to>
    <xdr:pic>
      <xdr:nvPicPr>
        <xdr:cNvPr id="240" name="Picture 23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78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99060</xdr:colOff>
      <xdr:row>54</xdr:row>
      <xdr:rowOff>99060</xdr:rowOff>
    </xdr:to>
    <xdr:pic>
      <xdr:nvPicPr>
        <xdr:cNvPr id="241" name="Picture 24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61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99060</xdr:colOff>
      <xdr:row>55</xdr:row>
      <xdr:rowOff>99060</xdr:rowOff>
    </xdr:to>
    <xdr:pic>
      <xdr:nvPicPr>
        <xdr:cNvPr id="242" name="Picture 24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44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xdr:row>
      <xdr:rowOff>0</xdr:rowOff>
    </xdr:from>
    <xdr:to>
      <xdr:col>0</xdr:col>
      <xdr:colOff>99060</xdr:colOff>
      <xdr:row>56</xdr:row>
      <xdr:rowOff>99060</xdr:rowOff>
    </xdr:to>
    <xdr:pic>
      <xdr:nvPicPr>
        <xdr:cNvPr id="243" name="Picture 24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26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57</xdr:row>
      <xdr:rowOff>0</xdr:rowOff>
    </xdr:from>
    <xdr:to>
      <xdr:col>0</xdr:col>
      <xdr:colOff>99060</xdr:colOff>
      <xdr:row>57</xdr:row>
      <xdr:rowOff>99060</xdr:rowOff>
    </xdr:to>
    <xdr:pic>
      <xdr:nvPicPr>
        <xdr:cNvPr id="244" name="Picture 24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09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99060</xdr:colOff>
      <xdr:row>58</xdr:row>
      <xdr:rowOff>99060</xdr:rowOff>
    </xdr:to>
    <xdr:pic>
      <xdr:nvPicPr>
        <xdr:cNvPr id="245" name="Picture 24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92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99060</xdr:colOff>
      <xdr:row>60</xdr:row>
      <xdr:rowOff>99060</xdr:rowOff>
    </xdr:to>
    <xdr:pic>
      <xdr:nvPicPr>
        <xdr:cNvPr id="246" name="Picture 24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75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0</xdr:col>
      <xdr:colOff>99060</xdr:colOff>
      <xdr:row>61</xdr:row>
      <xdr:rowOff>99060</xdr:rowOff>
    </xdr:to>
    <xdr:pic>
      <xdr:nvPicPr>
        <xdr:cNvPr id="247" name="Picture 24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58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0</xdr:col>
      <xdr:colOff>99060</xdr:colOff>
      <xdr:row>62</xdr:row>
      <xdr:rowOff>99060</xdr:rowOff>
    </xdr:to>
    <xdr:pic>
      <xdr:nvPicPr>
        <xdr:cNvPr id="248" name="Picture 24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41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99060</xdr:colOff>
      <xdr:row>63</xdr:row>
      <xdr:rowOff>99060</xdr:rowOff>
    </xdr:to>
    <xdr:pic>
      <xdr:nvPicPr>
        <xdr:cNvPr id="249" name="Picture 24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24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64</xdr:row>
      <xdr:rowOff>0</xdr:rowOff>
    </xdr:from>
    <xdr:to>
      <xdr:col>0</xdr:col>
      <xdr:colOff>99060</xdr:colOff>
      <xdr:row>64</xdr:row>
      <xdr:rowOff>99060</xdr:rowOff>
    </xdr:to>
    <xdr:pic>
      <xdr:nvPicPr>
        <xdr:cNvPr id="250" name="Picture 24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07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0</xdr:rowOff>
    </xdr:from>
    <xdr:to>
      <xdr:col>0</xdr:col>
      <xdr:colOff>99060</xdr:colOff>
      <xdr:row>65</xdr:row>
      <xdr:rowOff>99060</xdr:rowOff>
    </xdr:to>
    <xdr:pic>
      <xdr:nvPicPr>
        <xdr:cNvPr id="251" name="Picture 25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9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99060</xdr:colOff>
      <xdr:row>66</xdr:row>
      <xdr:rowOff>99060</xdr:rowOff>
    </xdr:to>
    <xdr:pic>
      <xdr:nvPicPr>
        <xdr:cNvPr id="252" name="Picture 25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72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99060</xdr:colOff>
      <xdr:row>67</xdr:row>
      <xdr:rowOff>99060</xdr:rowOff>
    </xdr:to>
    <xdr:pic>
      <xdr:nvPicPr>
        <xdr:cNvPr id="253" name="Picture 25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55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99060</xdr:colOff>
      <xdr:row>68</xdr:row>
      <xdr:rowOff>99060</xdr:rowOff>
    </xdr:to>
    <xdr:pic>
      <xdr:nvPicPr>
        <xdr:cNvPr id="254" name="Picture 25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8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99060</xdr:colOff>
      <xdr:row>69</xdr:row>
      <xdr:rowOff>99060</xdr:rowOff>
    </xdr:to>
    <xdr:pic>
      <xdr:nvPicPr>
        <xdr:cNvPr id="255" name="Picture 25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21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99060</xdr:colOff>
      <xdr:row>70</xdr:row>
      <xdr:rowOff>99060</xdr:rowOff>
    </xdr:to>
    <xdr:pic>
      <xdr:nvPicPr>
        <xdr:cNvPr id="256" name="Picture 25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704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99060</xdr:colOff>
      <xdr:row>71</xdr:row>
      <xdr:rowOff>99060</xdr:rowOff>
    </xdr:to>
    <xdr:pic>
      <xdr:nvPicPr>
        <xdr:cNvPr id="257" name="Picture 25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87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99060</xdr:colOff>
      <xdr:row>72</xdr:row>
      <xdr:rowOff>99060</xdr:rowOff>
    </xdr:to>
    <xdr:pic>
      <xdr:nvPicPr>
        <xdr:cNvPr id="258" name="Picture 25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70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99060</xdr:colOff>
      <xdr:row>73</xdr:row>
      <xdr:rowOff>99060</xdr:rowOff>
    </xdr:to>
    <xdr:pic>
      <xdr:nvPicPr>
        <xdr:cNvPr id="259" name="Picture 25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52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74</xdr:row>
      <xdr:rowOff>0</xdr:rowOff>
    </xdr:from>
    <xdr:to>
      <xdr:col>0</xdr:col>
      <xdr:colOff>99060</xdr:colOff>
      <xdr:row>74</xdr:row>
      <xdr:rowOff>99060</xdr:rowOff>
    </xdr:to>
    <xdr:pic>
      <xdr:nvPicPr>
        <xdr:cNvPr id="260" name="Picture 25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35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99060</xdr:colOff>
      <xdr:row>75</xdr:row>
      <xdr:rowOff>99060</xdr:rowOff>
    </xdr:to>
    <xdr:pic>
      <xdr:nvPicPr>
        <xdr:cNvPr id="261" name="Picture 26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618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99060</xdr:colOff>
      <xdr:row>76</xdr:row>
      <xdr:rowOff>99060</xdr:rowOff>
    </xdr:to>
    <xdr:pic>
      <xdr:nvPicPr>
        <xdr:cNvPr id="262" name="Picture 26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801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99060</xdr:colOff>
      <xdr:row>77</xdr:row>
      <xdr:rowOff>99060</xdr:rowOff>
    </xdr:to>
    <xdr:pic>
      <xdr:nvPicPr>
        <xdr:cNvPr id="263" name="Picture 26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84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99060</xdr:colOff>
      <xdr:row>78</xdr:row>
      <xdr:rowOff>99060</xdr:rowOff>
    </xdr:to>
    <xdr:pic>
      <xdr:nvPicPr>
        <xdr:cNvPr id="264" name="Picture 26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67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99060</xdr:colOff>
      <xdr:row>79</xdr:row>
      <xdr:rowOff>99060</xdr:rowOff>
    </xdr:to>
    <xdr:pic>
      <xdr:nvPicPr>
        <xdr:cNvPr id="265" name="Picture 26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50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99060</xdr:colOff>
      <xdr:row>80</xdr:row>
      <xdr:rowOff>99060</xdr:rowOff>
    </xdr:to>
    <xdr:pic>
      <xdr:nvPicPr>
        <xdr:cNvPr id="266" name="Picture 26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3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99060</xdr:colOff>
      <xdr:row>81</xdr:row>
      <xdr:rowOff>99060</xdr:rowOff>
    </xdr:to>
    <xdr:pic>
      <xdr:nvPicPr>
        <xdr:cNvPr id="267" name="Picture 26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16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99060</xdr:colOff>
      <xdr:row>82</xdr:row>
      <xdr:rowOff>99060</xdr:rowOff>
    </xdr:to>
    <xdr:pic>
      <xdr:nvPicPr>
        <xdr:cNvPr id="268" name="Picture 26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98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99060</xdr:colOff>
      <xdr:row>83</xdr:row>
      <xdr:rowOff>99060</xdr:rowOff>
    </xdr:to>
    <xdr:pic>
      <xdr:nvPicPr>
        <xdr:cNvPr id="269" name="Picture 26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81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99060</xdr:colOff>
      <xdr:row>84</xdr:row>
      <xdr:rowOff>99060</xdr:rowOff>
    </xdr:to>
    <xdr:pic>
      <xdr:nvPicPr>
        <xdr:cNvPr id="270" name="Picture 26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64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99060</xdr:colOff>
      <xdr:row>85</xdr:row>
      <xdr:rowOff>99060</xdr:rowOff>
    </xdr:to>
    <xdr:pic>
      <xdr:nvPicPr>
        <xdr:cNvPr id="271" name="Picture 27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447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99060</xdr:colOff>
      <xdr:row>86</xdr:row>
      <xdr:rowOff>99060</xdr:rowOff>
    </xdr:to>
    <xdr:pic>
      <xdr:nvPicPr>
        <xdr:cNvPr id="272" name="Picture 27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30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99060</xdr:colOff>
      <xdr:row>87</xdr:row>
      <xdr:rowOff>99060</xdr:rowOff>
    </xdr:to>
    <xdr:pic>
      <xdr:nvPicPr>
        <xdr:cNvPr id="273" name="Picture 27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813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99060</xdr:colOff>
      <xdr:row>88</xdr:row>
      <xdr:rowOff>99060</xdr:rowOff>
    </xdr:to>
    <xdr:pic>
      <xdr:nvPicPr>
        <xdr:cNvPr id="274" name="Picture 27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996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99060</xdr:colOff>
      <xdr:row>89</xdr:row>
      <xdr:rowOff>99060</xdr:rowOff>
    </xdr:to>
    <xdr:pic>
      <xdr:nvPicPr>
        <xdr:cNvPr id="275" name="Picture 27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79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99060</xdr:colOff>
      <xdr:row>90</xdr:row>
      <xdr:rowOff>99060</xdr:rowOff>
    </xdr:to>
    <xdr:pic>
      <xdr:nvPicPr>
        <xdr:cNvPr id="276" name="Picture 27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361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99060</xdr:colOff>
      <xdr:row>91</xdr:row>
      <xdr:rowOff>99060</xdr:rowOff>
    </xdr:to>
    <xdr:pic>
      <xdr:nvPicPr>
        <xdr:cNvPr id="277" name="Picture 27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44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99060</xdr:colOff>
      <xdr:row>92</xdr:row>
      <xdr:rowOff>99060</xdr:rowOff>
    </xdr:to>
    <xdr:pic>
      <xdr:nvPicPr>
        <xdr:cNvPr id="278" name="Picture 27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27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99060</xdr:colOff>
      <xdr:row>93</xdr:row>
      <xdr:rowOff>99060</xdr:rowOff>
    </xdr:to>
    <xdr:pic>
      <xdr:nvPicPr>
        <xdr:cNvPr id="279" name="Picture 27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910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99060</xdr:colOff>
      <xdr:row>94</xdr:row>
      <xdr:rowOff>99060</xdr:rowOff>
    </xdr:to>
    <xdr:pic>
      <xdr:nvPicPr>
        <xdr:cNvPr id="280" name="Picture 27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93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99060</xdr:colOff>
      <xdr:row>95</xdr:row>
      <xdr:rowOff>99060</xdr:rowOff>
    </xdr:to>
    <xdr:pic>
      <xdr:nvPicPr>
        <xdr:cNvPr id="281" name="Picture 28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76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99060</xdr:colOff>
      <xdr:row>96</xdr:row>
      <xdr:rowOff>99060</xdr:rowOff>
    </xdr:to>
    <xdr:pic>
      <xdr:nvPicPr>
        <xdr:cNvPr id="282" name="Picture 28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59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99060</xdr:colOff>
      <xdr:row>97</xdr:row>
      <xdr:rowOff>99060</xdr:rowOff>
    </xdr:to>
    <xdr:pic>
      <xdr:nvPicPr>
        <xdr:cNvPr id="283" name="Picture 28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42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99060</xdr:colOff>
      <xdr:row>98</xdr:row>
      <xdr:rowOff>99060</xdr:rowOff>
    </xdr:to>
    <xdr:pic>
      <xdr:nvPicPr>
        <xdr:cNvPr id="284" name="Picture 28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24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99060</xdr:colOff>
      <xdr:row>99</xdr:row>
      <xdr:rowOff>99060</xdr:rowOff>
    </xdr:to>
    <xdr:pic>
      <xdr:nvPicPr>
        <xdr:cNvPr id="285" name="Picture 28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07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99060</xdr:colOff>
      <xdr:row>100</xdr:row>
      <xdr:rowOff>99060</xdr:rowOff>
    </xdr:to>
    <xdr:pic>
      <xdr:nvPicPr>
        <xdr:cNvPr id="286" name="Picture 28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90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99060</xdr:colOff>
      <xdr:row>101</xdr:row>
      <xdr:rowOff>99060</xdr:rowOff>
    </xdr:to>
    <xdr:pic>
      <xdr:nvPicPr>
        <xdr:cNvPr id="287" name="Picture 28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373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99060</xdr:colOff>
      <xdr:row>102</xdr:row>
      <xdr:rowOff>99060</xdr:rowOff>
    </xdr:to>
    <xdr:pic>
      <xdr:nvPicPr>
        <xdr:cNvPr id="288" name="Picture 28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56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99060</xdr:colOff>
      <xdr:row>103</xdr:row>
      <xdr:rowOff>99060</xdr:rowOff>
    </xdr:to>
    <xdr:pic>
      <xdr:nvPicPr>
        <xdr:cNvPr id="289" name="Picture 28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39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99060</xdr:colOff>
      <xdr:row>104</xdr:row>
      <xdr:rowOff>99060</xdr:rowOff>
    </xdr:to>
    <xdr:pic>
      <xdr:nvPicPr>
        <xdr:cNvPr id="290" name="Picture 28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22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99060</xdr:colOff>
      <xdr:row>105</xdr:row>
      <xdr:rowOff>99060</xdr:rowOff>
    </xdr:to>
    <xdr:pic>
      <xdr:nvPicPr>
        <xdr:cNvPr id="291" name="Picture 29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05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99060</xdr:colOff>
      <xdr:row>106</xdr:row>
      <xdr:rowOff>99060</xdr:rowOff>
    </xdr:to>
    <xdr:pic>
      <xdr:nvPicPr>
        <xdr:cNvPr id="292" name="Picture 29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99060</xdr:colOff>
      <xdr:row>107</xdr:row>
      <xdr:rowOff>99060</xdr:rowOff>
    </xdr:to>
    <xdr:pic>
      <xdr:nvPicPr>
        <xdr:cNvPr id="293" name="Picture 29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70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99060</xdr:colOff>
      <xdr:row>108</xdr:row>
      <xdr:rowOff>99060</xdr:rowOff>
    </xdr:to>
    <xdr:pic>
      <xdr:nvPicPr>
        <xdr:cNvPr id="294" name="Picture 29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53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99060</xdr:colOff>
      <xdr:row>109</xdr:row>
      <xdr:rowOff>99060</xdr:rowOff>
    </xdr:to>
    <xdr:pic>
      <xdr:nvPicPr>
        <xdr:cNvPr id="295" name="Picture 29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6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99060</xdr:colOff>
      <xdr:row>110</xdr:row>
      <xdr:rowOff>99060</xdr:rowOff>
    </xdr:to>
    <xdr:pic>
      <xdr:nvPicPr>
        <xdr:cNvPr id="296" name="Picture 29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19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99060</xdr:colOff>
      <xdr:row>111</xdr:row>
      <xdr:rowOff>99060</xdr:rowOff>
    </xdr:to>
    <xdr:pic>
      <xdr:nvPicPr>
        <xdr:cNvPr id="297" name="Picture 29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02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99060</xdr:colOff>
      <xdr:row>113</xdr:row>
      <xdr:rowOff>99060</xdr:rowOff>
    </xdr:to>
    <xdr:pic>
      <xdr:nvPicPr>
        <xdr:cNvPr id="298" name="Picture 29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568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99060</xdr:colOff>
      <xdr:row>114</xdr:row>
      <xdr:rowOff>99060</xdr:rowOff>
    </xdr:to>
    <xdr:pic>
      <xdr:nvPicPr>
        <xdr:cNvPr id="299" name="Picture 29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51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99060</xdr:colOff>
      <xdr:row>115</xdr:row>
      <xdr:rowOff>99060</xdr:rowOff>
    </xdr:to>
    <xdr:pic>
      <xdr:nvPicPr>
        <xdr:cNvPr id="300" name="Picture 29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33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99060</xdr:colOff>
      <xdr:row>116</xdr:row>
      <xdr:rowOff>99060</xdr:rowOff>
    </xdr:to>
    <xdr:pic>
      <xdr:nvPicPr>
        <xdr:cNvPr id="301" name="Picture 30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16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99060</xdr:colOff>
      <xdr:row>117</xdr:row>
      <xdr:rowOff>99060</xdr:rowOff>
    </xdr:to>
    <xdr:pic>
      <xdr:nvPicPr>
        <xdr:cNvPr id="302" name="Picture 30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99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99060</xdr:colOff>
      <xdr:row>118</xdr:row>
      <xdr:rowOff>99060</xdr:rowOff>
    </xdr:to>
    <xdr:pic>
      <xdr:nvPicPr>
        <xdr:cNvPr id="303" name="Picture 30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82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99060</xdr:colOff>
      <xdr:row>119</xdr:row>
      <xdr:rowOff>99060</xdr:rowOff>
    </xdr:to>
    <xdr:pic>
      <xdr:nvPicPr>
        <xdr:cNvPr id="304" name="Picture 30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65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120</xdr:row>
      <xdr:rowOff>0</xdr:rowOff>
    </xdr:from>
    <xdr:to>
      <xdr:col>0</xdr:col>
      <xdr:colOff>99060</xdr:colOff>
      <xdr:row>120</xdr:row>
      <xdr:rowOff>99060</xdr:rowOff>
    </xdr:to>
    <xdr:pic>
      <xdr:nvPicPr>
        <xdr:cNvPr id="305" name="Picture 30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48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99060</xdr:colOff>
      <xdr:row>121</xdr:row>
      <xdr:rowOff>99060</xdr:rowOff>
    </xdr:to>
    <xdr:pic>
      <xdr:nvPicPr>
        <xdr:cNvPr id="306" name="Picture 30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31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99060</xdr:colOff>
      <xdr:row>122</xdr:row>
      <xdr:rowOff>99060</xdr:rowOff>
    </xdr:to>
    <xdr:pic>
      <xdr:nvPicPr>
        <xdr:cNvPr id="307" name="Picture 30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14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99060</xdr:colOff>
      <xdr:row>125</xdr:row>
      <xdr:rowOff>99060</xdr:rowOff>
    </xdr:to>
    <xdr:pic>
      <xdr:nvPicPr>
        <xdr:cNvPr id="308" name="Picture 30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62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126</xdr:row>
      <xdr:rowOff>0</xdr:rowOff>
    </xdr:from>
    <xdr:to>
      <xdr:col>0</xdr:col>
      <xdr:colOff>99060</xdr:colOff>
      <xdr:row>126</xdr:row>
      <xdr:rowOff>99060</xdr:rowOff>
    </xdr:to>
    <xdr:pic>
      <xdr:nvPicPr>
        <xdr:cNvPr id="309" name="Picture 30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45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127</xdr:row>
      <xdr:rowOff>0</xdr:rowOff>
    </xdr:from>
    <xdr:to>
      <xdr:col>0</xdr:col>
      <xdr:colOff>99060</xdr:colOff>
      <xdr:row>127</xdr:row>
      <xdr:rowOff>99060</xdr:rowOff>
    </xdr:to>
    <xdr:pic>
      <xdr:nvPicPr>
        <xdr:cNvPr id="310" name="Picture 30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28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128</xdr:row>
      <xdr:rowOff>0</xdr:rowOff>
    </xdr:from>
    <xdr:to>
      <xdr:col>0</xdr:col>
      <xdr:colOff>99060</xdr:colOff>
      <xdr:row>128</xdr:row>
      <xdr:rowOff>99060</xdr:rowOff>
    </xdr:to>
    <xdr:pic>
      <xdr:nvPicPr>
        <xdr:cNvPr id="311" name="Picture 31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11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130</xdr:row>
      <xdr:rowOff>0</xdr:rowOff>
    </xdr:from>
    <xdr:to>
      <xdr:col>0</xdr:col>
      <xdr:colOff>99060</xdr:colOff>
      <xdr:row>130</xdr:row>
      <xdr:rowOff>99060</xdr:rowOff>
    </xdr:to>
    <xdr:pic>
      <xdr:nvPicPr>
        <xdr:cNvPr id="312" name="Picture 31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77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131</xdr:row>
      <xdr:rowOff>0</xdr:rowOff>
    </xdr:from>
    <xdr:to>
      <xdr:col>0</xdr:col>
      <xdr:colOff>99060</xdr:colOff>
      <xdr:row>131</xdr:row>
      <xdr:rowOff>99060</xdr:rowOff>
    </xdr:to>
    <xdr:pic>
      <xdr:nvPicPr>
        <xdr:cNvPr id="313" name="Picture 31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132</xdr:row>
      <xdr:rowOff>0</xdr:rowOff>
    </xdr:from>
    <xdr:to>
      <xdr:col>0</xdr:col>
      <xdr:colOff>99060</xdr:colOff>
      <xdr:row>132</xdr:row>
      <xdr:rowOff>99060</xdr:rowOff>
    </xdr:to>
    <xdr:pic>
      <xdr:nvPicPr>
        <xdr:cNvPr id="314" name="Picture 31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42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99060</xdr:colOff>
      <xdr:row>133</xdr:row>
      <xdr:rowOff>99060</xdr:rowOff>
    </xdr:to>
    <xdr:pic>
      <xdr:nvPicPr>
        <xdr:cNvPr id="315" name="Picture 31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25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99060</xdr:colOff>
      <xdr:row>134</xdr:row>
      <xdr:rowOff>99060</xdr:rowOff>
    </xdr:to>
    <xdr:pic>
      <xdr:nvPicPr>
        <xdr:cNvPr id="316" name="Picture 31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408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99060</xdr:colOff>
      <xdr:row>135</xdr:row>
      <xdr:rowOff>99060</xdr:rowOff>
    </xdr:to>
    <xdr:pic>
      <xdr:nvPicPr>
        <xdr:cNvPr id="317" name="Picture 31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91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99060</xdr:colOff>
      <xdr:row>136</xdr:row>
      <xdr:rowOff>99060</xdr:rowOff>
    </xdr:to>
    <xdr:pic>
      <xdr:nvPicPr>
        <xdr:cNvPr id="318" name="Picture 31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774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99060</xdr:colOff>
      <xdr:row>137</xdr:row>
      <xdr:rowOff>99060</xdr:rowOff>
    </xdr:to>
    <xdr:pic>
      <xdr:nvPicPr>
        <xdr:cNvPr id="319" name="Picture 31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957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99060</xdr:colOff>
      <xdr:row>138</xdr:row>
      <xdr:rowOff>99060</xdr:rowOff>
    </xdr:to>
    <xdr:pic>
      <xdr:nvPicPr>
        <xdr:cNvPr id="320" name="Picture 31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40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99060</xdr:colOff>
      <xdr:row>139</xdr:row>
      <xdr:rowOff>99060</xdr:rowOff>
    </xdr:to>
    <xdr:pic>
      <xdr:nvPicPr>
        <xdr:cNvPr id="321" name="Picture 32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323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99060</xdr:colOff>
      <xdr:row>140</xdr:row>
      <xdr:rowOff>99060</xdr:rowOff>
    </xdr:to>
    <xdr:pic>
      <xdr:nvPicPr>
        <xdr:cNvPr id="322" name="Picture 32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505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xdr:row>
      <xdr:rowOff>0</xdr:rowOff>
    </xdr:from>
    <xdr:to>
      <xdr:col>0</xdr:col>
      <xdr:colOff>99060</xdr:colOff>
      <xdr:row>141</xdr:row>
      <xdr:rowOff>99060</xdr:rowOff>
    </xdr:to>
    <xdr:pic>
      <xdr:nvPicPr>
        <xdr:cNvPr id="323" name="Picture 32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688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xdr:row>
      <xdr:rowOff>0</xdr:rowOff>
    </xdr:from>
    <xdr:to>
      <xdr:col>0</xdr:col>
      <xdr:colOff>99060</xdr:colOff>
      <xdr:row>142</xdr:row>
      <xdr:rowOff>99060</xdr:rowOff>
    </xdr:to>
    <xdr:pic>
      <xdr:nvPicPr>
        <xdr:cNvPr id="324" name="Picture 32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71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xdr:row>
      <xdr:rowOff>0</xdr:rowOff>
    </xdr:from>
    <xdr:to>
      <xdr:col>0</xdr:col>
      <xdr:colOff>99060</xdr:colOff>
      <xdr:row>143</xdr:row>
      <xdr:rowOff>99060</xdr:rowOff>
    </xdr:to>
    <xdr:pic>
      <xdr:nvPicPr>
        <xdr:cNvPr id="325" name="Picture 32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4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144</xdr:row>
      <xdr:rowOff>0</xdr:rowOff>
    </xdr:from>
    <xdr:to>
      <xdr:col>0</xdr:col>
      <xdr:colOff>99060</xdr:colOff>
      <xdr:row>144</xdr:row>
      <xdr:rowOff>99060</xdr:rowOff>
    </xdr:to>
    <xdr:pic>
      <xdr:nvPicPr>
        <xdr:cNvPr id="326" name="Picture 32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237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145</xdr:row>
      <xdr:rowOff>0</xdr:rowOff>
    </xdr:from>
    <xdr:to>
      <xdr:col>0</xdr:col>
      <xdr:colOff>99060</xdr:colOff>
      <xdr:row>145</xdr:row>
      <xdr:rowOff>99060</xdr:rowOff>
    </xdr:to>
    <xdr:pic>
      <xdr:nvPicPr>
        <xdr:cNvPr id="327" name="Picture 32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20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99060</xdr:colOff>
      <xdr:row>146</xdr:row>
      <xdr:rowOff>99060</xdr:rowOff>
    </xdr:to>
    <xdr:pic>
      <xdr:nvPicPr>
        <xdr:cNvPr id="328" name="Picture 327"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03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147</xdr:row>
      <xdr:rowOff>0</xdr:rowOff>
    </xdr:from>
    <xdr:to>
      <xdr:col>0</xdr:col>
      <xdr:colOff>99060</xdr:colOff>
      <xdr:row>147</xdr:row>
      <xdr:rowOff>99060</xdr:rowOff>
    </xdr:to>
    <xdr:pic>
      <xdr:nvPicPr>
        <xdr:cNvPr id="329" name="Picture 328"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86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148</xdr:row>
      <xdr:rowOff>0</xdr:rowOff>
    </xdr:from>
    <xdr:to>
      <xdr:col>0</xdr:col>
      <xdr:colOff>99060</xdr:colOff>
      <xdr:row>148</xdr:row>
      <xdr:rowOff>99060</xdr:rowOff>
    </xdr:to>
    <xdr:pic>
      <xdr:nvPicPr>
        <xdr:cNvPr id="330" name="Picture 329"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68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149</xdr:row>
      <xdr:rowOff>0</xdr:rowOff>
    </xdr:from>
    <xdr:to>
      <xdr:col>0</xdr:col>
      <xdr:colOff>99060</xdr:colOff>
      <xdr:row>149</xdr:row>
      <xdr:rowOff>99060</xdr:rowOff>
    </xdr:to>
    <xdr:pic>
      <xdr:nvPicPr>
        <xdr:cNvPr id="331" name="Picture 330"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51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150</xdr:row>
      <xdr:rowOff>0</xdr:rowOff>
    </xdr:from>
    <xdr:to>
      <xdr:col>0</xdr:col>
      <xdr:colOff>99060</xdr:colOff>
      <xdr:row>150</xdr:row>
      <xdr:rowOff>99060</xdr:rowOff>
    </xdr:to>
    <xdr:pic>
      <xdr:nvPicPr>
        <xdr:cNvPr id="332" name="Picture 331"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334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151</xdr:row>
      <xdr:rowOff>0</xdr:rowOff>
    </xdr:from>
    <xdr:to>
      <xdr:col>0</xdr:col>
      <xdr:colOff>99060</xdr:colOff>
      <xdr:row>151</xdr:row>
      <xdr:rowOff>99060</xdr:rowOff>
    </xdr:to>
    <xdr:pic>
      <xdr:nvPicPr>
        <xdr:cNvPr id="333" name="Picture 332"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17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152</xdr:row>
      <xdr:rowOff>0</xdr:rowOff>
    </xdr:from>
    <xdr:to>
      <xdr:col>0</xdr:col>
      <xdr:colOff>99060</xdr:colOff>
      <xdr:row>152</xdr:row>
      <xdr:rowOff>99060</xdr:rowOff>
    </xdr:to>
    <xdr:pic>
      <xdr:nvPicPr>
        <xdr:cNvPr id="334" name="Picture 333"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700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99060</xdr:colOff>
      <xdr:row>153</xdr:row>
      <xdr:rowOff>99060</xdr:rowOff>
    </xdr:to>
    <xdr:pic>
      <xdr:nvPicPr>
        <xdr:cNvPr id="335" name="Picture 334"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83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99060</xdr:colOff>
      <xdr:row>154</xdr:row>
      <xdr:rowOff>99060</xdr:rowOff>
    </xdr:to>
    <xdr:pic>
      <xdr:nvPicPr>
        <xdr:cNvPr id="336" name="Picture 335"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66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156</xdr:row>
      <xdr:rowOff>0</xdr:rowOff>
    </xdr:from>
    <xdr:to>
      <xdr:col>0</xdr:col>
      <xdr:colOff>99060</xdr:colOff>
      <xdr:row>156</xdr:row>
      <xdr:rowOff>99060</xdr:rowOff>
    </xdr:to>
    <xdr:pic>
      <xdr:nvPicPr>
        <xdr:cNvPr id="337" name="Picture 336" descr="https://pansophy.jlab.org/pansophy/Imagelib/Circle_Gre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2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99060</xdr:colOff>
      <xdr:row>1</xdr:row>
      <xdr:rowOff>99060</xdr:rowOff>
    </xdr:to>
    <xdr:pic>
      <xdr:nvPicPr>
        <xdr:cNvPr id="187" name="Picture 186" descr="https://pansophy.jlab.org/pansophy/Imagelib/Circle_Red.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99060</xdr:colOff>
      <xdr:row>2</xdr:row>
      <xdr:rowOff>99060</xdr:rowOff>
    </xdr:to>
    <xdr:pic>
      <xdr:nvPicPr>
        <xdr:cNvPr id="188" name="Picture 187"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8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99060</xdr:colOff>
      <xdr:row>3</xdr:row>
      <xdr:rowOff>99060</xdr:rowOff>
    </xdr:to>
    <xdr:pic>
      <xdr:nvPicPr>
        <xdr:cNvPr id="189" name="Picture 188"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1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99060</xdr:colOff>
      <xdr:row>4</xdr:row>
      <xdr:rowOff>99060</xdr:rowOff>
    </xdr:to>
    <xdr:pic>
      <xdr:nvPicPr>
        <xdr:cNvPr id="190" name="Picture 189"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7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99060</xdr:colOff>
      <xdr:row>5</xdr:row>
      <xdr:rowOff>99060</xdr:rowOff>
    </xdr:to>
    <xdr:pic>
      <xdr:nvPicPr>
        <xdr:cNvPr id="191" name="Picture 190"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3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99060</xdr:colOff>
      <xdr:row>6</xdr:row>
      <xdr:rowOff>99060</xdr:rowOff>
    </xdr:to>
    <xdr:pic>
      <xdr:nvPicPr>
        <xdr:cNvPr id="192" name="Picture 191"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45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99060</xdr:colOff>
      <xdr:row>7</xdr:row>
      <xdr:rowOff>99060</xdr:rowOff>
    </xdr:to>
    <xdr:pic>
      <xdr:nvPicPr>
        <xdr:cNvPr id="193" name="Picture 192"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8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99060</xdr:colOff>
      <xdr:row>8</xdr:row>
      <xdr:rowOff>99060</xdr:rowOff>
    </xdr:to>
    <xdr:pic>
      <xdr:nvPicPr>
        <xdr:cNvPr id="194" name="Picture 193"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1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99060</xdr:colOff>
      <xdr:row>9</xdr:row>
      <xdr:rowOff>99060</xdr:rowOff>
    </xdr:to>
    <xdr:pic>
      <xdr:nvPicPr>
        <xdr:cNvPr id="195" name="Picture 194"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94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99060</xdr:colOff>
      <xdr:row>10</xdr:row>
      <xdr:rowOff>99060</xdr:rowOff>
    </xdr:to>
    <xdr:pic>
      <xdr:nvPicPr>
        <xdr:cNvPr id="196" name="Picture 195"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60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99060</xdr:colOff>
      <xdr:row>11</xdr:row>
      <xdr:rowOff>99060</xdr:rowOff>
    </xdr:to>
    <xdr:pic>
      <xdr:nvPicPr>
        <xdr:cNvPr id="197" name="Picture 196"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60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99060</xdr:colOff>
      <xdr:row>12</xdr:row>
      <xdr:rowOff>99060</xdr:rowOff>
    </xdr:to>
    <xdr:pic>
      <xdr:nvPicPr>
        <xdr:cNvPr id="198" name="Picture 197"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1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99060</xdr:colOff>
      <xdr:row>13</xdr:row>
      <xdr:rowOff>99060</xdr:rowOff>
    </xdr:to>
    <xdr:pic>
      <xdr:nvPicPr>
        <xdr:cNvPr id="199" name="Picture 198"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4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99060</xdr:colOff>
      <xdr:row>14</xdr:row>
      <xdr:rowOff>99060</xdr:rowOff>
    </xdr:to>
    <xdr:pic>
      <xdr:nvPicPr>
        <xdr:cNvPr id="200" name="Picture 199"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6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99060</xdr:colOff>
      <xdr:row>15</xdr:row>
      <xdr:rowOff>99060</xdr:rowOff>
    </xdr:to>
    <xdr:pic>
      <xdr:nvPicPr>
        <xdr:cNvPr id="201" name="Picture 200"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40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99060</xdr:colOff>
      <xdr:row>16</xdr:row>
      <xdr:rowOff>99060</xdr:rowOff>
    </xdr:to>
    <xdr:pic>
      <xdr:nvPicPr>
        <xdr:cNvPr id="202" name="Picture 201"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06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99060</xdr:colOff>
      <xdr:row>17</xdr:row>
      <xdr:rowOff>99060</xdr:rowOff>
    </xdr:to>
    <xdr:pic>
      <xdr:nvPicPr>
        <xdr:cNvPr id="203" name="Picture 202"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89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99060</xdr:colOff>
      <xdr:row>18</xdr:row>
      <xdr:rowOff>99060</xdr:rowOff>
    </xdr:to>
    <xdr:pic>
      <xdr:nvPicPr>
        <xdr:cNvPr id="204" name="Picture 203"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54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99060</xdr:colOff>
      <xdr:row>19</xdr:row>
      <xdr:rowOff>99060</xdr:rowOff>
    </xdr:to>
    <xdr:pic>
      <xdr:nvPicPr>
        <xdr:cNvPr id="205" name="Picture 204"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937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99060</xdr:colOff>
      <xdr:row>20</xdr:row>
      <xdr:rowOff>99060</xdr:rowOff>
    </xdr:to>
    <xdr:pic>
      <xdr:nvPicPr>
        <xdr:cNvPr id="206" name="Picture 205"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20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99060</xdr:colOff>
      <xdr:row>21</xdr:row>
      <xdr:rowOff>99060</xdr:rowOff>
    </xdr:to>
    <xdr:pic>
      <xdr:nvPicPr>
        <xdr:cNvPr id="207" name="Picture 206"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303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99060</xdr:colOff>
      <xdr:row>22</xdr:row>
      <xdr:rowOff>99060</xdr:rowOff>
    </xdr:to>
    <xdr:pic>
      <xdr:nvPicPr>
        <xdr:cNvPr id="208" name="Picture 207"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86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99060</xdr:colOff>
      <xdr:row>23</xdr:row>
      <xdr:rowOff>99060</xdr:rowOff>
    </xdr:to>
    <xdr:pic>
      <xdr:nvPicPr>
        <xdr:cNvPr id="209" name="Picture 208"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69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99060</xdr:colOff>
      <xdr:row>24</xdr:row>
      <xdr:rowOff>99060</xdr:rowOff>
    </xdr:to>
    <xdr:pic>
      <xdr:nvPicPr>
        <xdr:cNvPr id="210" name="Picture 209"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52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99060</xdr:colOff>
      <xdr:row>25</xdr:row>
      <xdr:rowOff>99060</xdr:rowOff>
    </xdr:to>
    <xdr:pic>
      <xdr:nvPicPr>
        <xdr:cNvPr id="211" name="Picture 210"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035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99060</xdr:colOff>
      <xdr:row>26</xdr:row>
      <xdr:rowOff>99060</xdr:rowOff>
    </xdr:to>
    <xdr:pic>
      <xdr:nvPicPr>
        <xdr:cNvPr id="212" name="Picture 211"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217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99060</xdr:colOff>
      <xdr:row>27</xdr:row>
      <xdr:rowOff>99060</xdr:rowOff>
    </xdr:to>
    <xdr:pic>
      <xdr:nvPicPr>
        <xdr:cNvPr id="213" name="Picture 212"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836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99060</xdr:colOff>
      <xdr:row>28</xdr:row>
      <xdr:rowOff>99060</xdr:rowOff>
    </xdr:to>
    <xdr:pic>
      <xdr:nvPicPr>
        <xdr:cNvPr id="214" name="Picture 213"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665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99060</xdr:colOff>
      <xdr:row>29</xdr:row>
      <xdr:rowOff>99060</xdr:rowOff>
    </xdr:to>
    <xdr:pic>
      <xdr:nvPicPr>
        <xdr:cNvPr id="215" name="Picture 214"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9494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99060</xdr:colOff>
      <xdr:row>30</xdr:row>
      <xdr:rowOff>99060</xdr:rowOff>
    </xdr:to>
    <xdr:pic>
      <xdr:nvPicPr>
        <xdr:cNvPr id="216" name="Picture 215"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1323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99060</xdr:colOff>
      <xdr:row>31</xdr:row>
      <xdr:rowOff>99060</xdr:rowOff>
    </xdr:to>
    <xdr:pic>
      <xdr:nvPicPr>
        <xdr:cNvPr id="217" name="Picture 216"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152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99060</xdr:colOff>
      <xdr:row>32</xdr:row>
      <xdr:rowOff>99060</xdr:rowOff>
    </xdr:to>
    <xdr:pic>
      <xdr:nvPicPr>
        <xdr:cNvPr id="218" name="Picture 217"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809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99060</xdr:colOff>
      <xdr:row>33</xdr:row>
      <xdr:rowOff>99060</xdr:rowOff>
    </xdr:to>
    <xdr:pic>
      <xdr:nvPicPr>
        <xdr:cNvPr id="219" name="Picture 218"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638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99060</xdr:colOff>
      <xdr:row>34</xdr:row>
      <xdr:rowOff>99060</xdr:rowOff>
    </xdr:to>
    <xdr:pic>
      <xdr:nvPicPr>
        <xdr:cNvPr id="220" name="Picture 219"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467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99060</xdr:colOff>
      <xdr:row>35</xdr:row>
      <xdr:rowOff>99060</xdr:rowOff>
    </xdr:to>
    <xdr:pic>
      <xdr:nvPicPr>
        <xdr:cNvPr id="221" name="Picture 220"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124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99060</xdr:colOff>
      <xdr:row>36</xdr:row>
      <xdr:rowOff>99060</xdr:rowOff>
    </xdr:to>
    <xdr:pic>
      <xdr:nvPicPr>
        <xdr:cNvPr id="222" name="Picture 221"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953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99060</xdr:colOff>
      <xdr:row>37</xdr:row>
      <xdr:rowOff>99060</xdr:rowOff>
    </xdr:to>
    <xdr:pic>
      <xdr:nvPicPr>
        <xdr:cNvPr id="223" name="Picture 222"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782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99060</xdr:colOff>
      <xdr:row>38</xdr:row>
      <xdr:rowOff>99060</xdr:rowOff>
    </xdr:to>
    <xdr:pic>
      <xdr:nvPicPr>
        <xdr:cNvPr id="224" name="Picture 223"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611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99060</xdr:colOff>
      <xdr:row>39</xdr:row>
      <xdr:rowOff>99060</xdr:rowOff>
    </xdr:to>
    <xdr:pic>
      <xdr:nvPicPr>
        <xdr:cNvPr id="225" name="Picture 224"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440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xdr:row>
      <xdr:rowOff>0</xdr:rowOff>
    </xdr:from>
    <xdr:to>
      <xdr:col>0</xdr:col>
      <xdr:colOff>99060</xdr:colOff>
      <xdr:row>40</xdr:row>
      <xdr:rowOff>99060</xdr:rowOff>
    </xdr:to>
    <xdr:pic>
      <xdr:nvPicPr>
        <xdr:cNvPr id="226" name="Picture 225"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3268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99060</xdr:colOff>
      <xdr:row>41</xdr:row>
      <xdr:rowOff>99060</xdr:rowOff>
    </xdr:to>
    <xdr:pic>
      <xdr:nvPicPr>
        <xdr:cNvPr id="227" name="Picture 226"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097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99060</xdr:colOff>
      <xdr:row>42</xdr:row>
      <xdr:rowOff>99060</xdr:rowOff>
    </xdr:to>
    <xdr:pic>
      <xdr:nvPicPr>
        <xdr:cNvPr id="228" name="Picture 227"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6926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99060</xdr:colOff>
      <xdr:row>43</xdr:row>
      <xdr:rowOff>99060</xdr:rowOff>
    </xdr:to>
    <xdr:pic>
      <xdr:nvPicPr>
        <xdr:cNvPr id="229" name="Picture 228"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755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99060</xdr:colOff>
      <xdr:row>44</xdr:row>
      <xdr:rowOff>99060</xdr:rowOff>
    </xdr:to>
    <xdr:pic>
      <xdr:nvPicPr>
        <xdr:cNvPr id="230" name="Picture 229"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584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99060</xdr:colOff>
      <xdr:row>45</xdr:row>
      <xdr:rowOff>99060</xdr:rowOff>
    </xdr:to>
    <xdr:pic>
      <xdr:nvPicPr>
        <xdr:cNvPr id="231" name="Picture 230"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4128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99060</xdr:colOff>
      <xdr:row>46</xdr:row>
      <xdr:rowOff>99060</xdr:rowOff>
    </xdr:to>
    <xdr:pic>
      <xdr:nvPicPr>
        <xdr:cNvPr id="232" name="Picture 231"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2416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99060</xdr:colOff>
      <xdr:row>47</xdr:row>
      <xdr:rowOff>99060</xdr:rowOff>
    </xdr:to>
    <xdr:pic>
      <xdr:nvPicPr>
        <xdr:cNvPr id="233" name="Picture 232"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60704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99060</xdr:colOff>
      <xdr:row>48</xdr:row>
      <xdr:rowOff>99060</xdr:rowOff>
    </xdr:to>
    <xdr:pic>
      <xdr:nvPicPr>
        <xdr:cNvPr id="234" name="Picture 233"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8992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99060</xdr:colOff>
      <xdr:row>49</xdr:row>
      <xdr:rowOff>99060</xdr:rowOff>
    </xdr:to>
    <xdr:pic>
      <xdr:nvPicPr>
        <xdr:cNvPr id="235" name="Picture 234" descr="https://pansophy.jlab.org/pansophy/Imagelib/Circle_Gree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72800"/>
          <a:ext cx="99060"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https://pansophy.jlab.org/pansophy/Travelers/TRAVELER_FORM.cfm?project=L2PRD&amp;area=L2PRD&amp;system=&amp;TRAV_ID=L2PRD-CAV-INSP-CAV&amp;TRAV_REVISION=R5&amp;page=1&amp;maxpage=5&amp;TRAV_SEQ_NUM=110&amp;serialnum=0328" TargetMode="External"/><Relationship Id="rId117" Type="http://schemas.openxmlformats.org/officeDocument/2006/relationships/hyperlink" Target="https://pansophy.jlab.org/pansophy/Travelers/TRAVELER_FORM.cfm?project=L2PRD&amp;area=L2PRD&amp;system=&amp;TRAV_ID=L2PRD-CAV-RECV-CAVEZ-HLDPT3&amp;TRAV_REVISION=R1&amp;page=1&amp;maxpage=27&amp;travstat=y&amp;TRAV_SEQ_NUM=54&amp;serialnum=0268" TargetMode="External"/><Relationship Id="rId21" Type="http://schemas.openxmlformats.org/officeDocument/2006/relationships/hyperlink" Target="https://pansophy.jlab.org/pansophy/Travelers/TRAVELER_FORM.cfm?project=L2PRD&amp;area=L2PRD&amp;system=&amp;TRAV_ID=L2PRD-CST-INSP-BPMFT&amp;TRAV_REVISION=R1&amp;page=1&amp;maxpage=1&amp;TRAV_SEQ_NUM=14&amp;serialnum=067" TargetMode="External"/><Relationship Id="rId42" Type="http://schemas.openxmlformats.org/officeDocument/2006/relationships/hyperlink" Target="https://pansophy.jlab.org/pansophy/Travelers/TRAVELER_FORM.cfm?project=L2PRD&amp;area=L2PRD&amp;system=&amp;TRAV_ID=L2PRD-CAV-VTA-HOM&amp;TRAV_REVISION=R1&amp;page=1&amp;maxpage=1&amp;TRAV_SEQ_NUM=91&amp;serialnum=0328" TargetMode="External"/><Relationship Id="rId47" Type="http://schemas.openxmlformats.org/officeDocument/2006/relationships/hyperlink" Target="https://pansophy.jlab.org/pansophy/Travelers/TRAVELER_FORM.cfm?project=L2PRD&amp;area=L2PRD&amp;system=&amp;TRAV_ID=L2PRD-CAV-VTA-HOM&amp;TRAV_REVISION=R1&amp;page=1&amp;maxpage=1&amp;TRAV_SEQ_NUM=232&amp;serialnum=0268" TargetMode="External"/><Relationship Id="rId63" Type="http://schemas.openxmlformats.org/officeDocument/2006/relationships/hyperlink" Target="https://pansophy.jlab.org/pansophy/Travelers/TRAVELER_FORM.cfm?project=L2PRD&amp;area=L2PRD&amp;system=&amp;TRAV_ID=L2PRD-CAV-VTRF&amp;TRAV_REVISION=R4&amp;page=1&amp;maxpage=8&amp;TRAV_SEQ_NUM=336&amp;serialnum=0268" TargetMode="External"/><Relationship Id="rId68" Type="http://schemas.openxmlformats.org/officeDocument/2006/relationships/hyperlink" Target="https://pansophy.jlab.org/pansophy/Travelers/TRAVELER_FORM.cfm?project=L2PRD&amp;area=L2PRD&amp;system=&amp;TRAV_ID=L2PRD-CAV-VTRF&amp;TRAV_REVISION=R4&amp;page=1&amp;maxpage=8&amp;TRAV_SEQ_NUM=345&amp;serialnum=0330" TargetMode="External"/><Relationship Id="rId84" Type="http://schemas.openxmlformats.org/officeDocument/2006/relationships/hyperlink" Target="https://pansophy.jlab.org/pansophy/Travelers/TRAVELER_FORM.cfm?project=L2PRD&amp;area=L2PRD&amp;system=&amp;TRAV_ID=L2PRD-CAV-VTA-COOL&amp;TRAV_REVISION=R2&amp;page=1&amp;maxpage=4&amp;TRAV_SEQ_NUM=353&amp;serialnum=J1.3-11R" TargetMode="External"/><Relationship Id="rId89" Type="http://schemas.openxmlformats.org/officeDocument/2006/relationships/hyperlink" Target="https://pansophy.jlab.org/pansophy/Travelers/TRAVELER_FORM.cfm?project=L2PRD&amp;area=L2PRD&amp;system=&amp;TRAV_ID=L2PRD-CAV-TRANS-TSTD&amp;TRAV_REVISION=R1&amp;page=1&amp;maxpage=1&amp;travstat=y&amp;TRAV_SEQ_NUM=79&amp;serialnum=0328" TargetMode="External"/><Relationship Id="rId112" Type="http://schemas.openxmlformats.org/officeDocument/2006/relationships/hyperlink" Target="https://pansophy.jlab.org/pansophy/Travelers/TRAVELER_FORM.cfm?project=L2PRD&amp;area=L2PRD&amp;system=&amp;TRAV_ID=L2PRD-CAV-RECV-CAVEZ3-HLDPT2&amp;TRAV_REVISION=R1&amp;page=1&amp;maxpage=19&amp;travstat=y&amp;TRAV_SEQ_NUM=16&amp;serialnum=0167" TargetMode="External"/><Relationship Id="rId133" Type="http://schemas.openxmlformats.org/officeDocument/2006/relationships/hyperlink" Target="https://pansophy.jlab.org/pansophy/Travelers/TRAVELER_FORM.cfm?project=L2PRD&amp;area=L2PRD&amp;system=&amp;TRAV_ID=L2PRD-CAV-INSP-HMFT&amp;TRAV_REVISION=R3&amp;page=1&amp;maxpage=6&amp;TRAV_SEQ_NUM=552&amp;serialnum=J1.3-11R" TargetMode="External"/><Relationship Id="rId138" Type="http://schemas.openxmlformats.org/officeDocument/2006/relationships/hyperlink" Target="https://pansophy.jlab.org/pansophy/Travelers/TRAVELER_FORM.cfm?project=L2PRD&amp;area=L2PRD&amp;system=&amp;TRAV_ID=L2PRD-CAV-INSP-FPFT&amp;TRAV_REVISION=R3&amp;page=1&amp;maxpage=5&amp;travstat=y&amp;TRAV_SEQ_NUM=241&amp;serialnum=0284" TargetMode="External"/><Relationship Id="rId16" Type="http://schemas.openxmlformats.org/officeDocument/2006/relationships/hyperlink" Target="https://pansophy.jlab.org/pansophy/Travelers/TRAVELER_FORM.cfm?project=L2PRD&amp;area=L2PRD&amp;system=&amp;TRAV_ID=L2PRD-CST-LEAK-AMGV&amp;TRAV_REVISION=R1&amp;page=1&amp;maxpage=2&amp;TRAV_SEQ_NUM=28&amp;serialnum=0055" TargetMode="External"/><Relationship Id="rId107" Type="http://schemas.openxmlformats.org/officeDocument/2006/relationships/hyperlink" Target="https://pansophy.jlab.org/pansophy/Travelers/TRAVELER_FORM.cfm?project=L2PRD&amp;area=L2PRD&amp;system=&amp;TRAV_ID=L2PRD-CAV-RECV-CAVEZ-HLDPT1&amp;TRAV_REVISION=R1&amp;page=1&amp;maxpage=7&amp;travstat=y&amp;TRAV_SEQ_NUM=119&amp;serialnum=0330" TargetMode="External"/><Relationship Id="rId11" Type="http://schemas.openxmlformats.org/officeDocument/2006/relationships/hyperlink" Target="https://pansophy.jlab.org/pansophy/Travelers/TRAVELER_FORM.cfm?project=L2PRD&amp;area=L2PRD&amp;system=&amp;TRAV_ID=L2PRD-CST-ASSY&amp;TRAV_REVISION=R4&amp;page=1&amp;maxpage=17&amp;TRAV_SEQ_NUM=30&amp;serialnum=CST11" TargetMode="External"/><Relationship Id="rId32" Type="http://schemas.openxmlformats.org/officeDocument/2006/relationships/hyperlink" Target="https://pansophy.jlab.org/pansophy/Travelers/TRAVELER_FORM.cfm?project=L2PRD&amp;area=L2PRD&amp;system=&amp;TRAV_ID=L2PRD-CAV-INSP-CAV&amp;TRAV_REVISION=&amp;page=1&amp;maxpage=&amp;TRAV_SEQ_NUM=&amp;serialnum=0317" TargetMode="External"/><Relationship Id="rId37" Type="http://schemas.openxmlformats.org/officeDocument/2006/relationships/hyperlink" Target="https://pansophy.jlab.org/pansophy/Travelers/TRAVELER_FORM.cfm?project=L2PRD&amp;area=L2PRD&amp;system=&amp;TRAV_ID=L2PRD-CAV-RFIN&amp;TRAV_REVISION=R1&amp;page=1&amp;maxpage=6&amp;TRAV_SEQ_NUM=107&amp;serialnum=0140" TargetMode="External"/><Relationship Id="rId53" Type="http://schemas.openxmlformats.org/officeDocument/2006/relationships/hyperlink" Target="https://pansophy.jlab.org/pansophy/Travelers/TRAVELER_FORM.cfm?project=L2PRD&amp;area=L2PRD&amp;system=&amp;TRAV_ID=L2PRD-CAV-VTRF&amp;TRAV_REVISION=R4&amp;page=1&amp;maxpage=8&amp;TRAV_SEQ_NUM=340&amp;serialnum=0328" TargetMode="External"/><Relationship Id="rId58" Type="http://schemas.openxmlformats.org/officeDocument/2006/relationships/hyperlink" Target="https://pansophy.jlab.org/pansophy/Travelers/TRAVELER_FORM.cfm?project=L2PRD&amp;area=L2PRD&amp;system=&amp;TRAV_ID=L2PRD-CAV-VTRF&amp;TRAV_REVISION=R4&amp;page=1&amp;maxpage=8&amp;TRAV_SEQ_NUM=342&amp;serialnum=0140" TargetMode="External"/><Relationship Id="rId74" Type="http://schemas.openxmlformats.org/officeDocument/2006/relationships/hyperlink" Target="https://pansophy.jlab.org/pansophy/Travelers/TRAVELER_FORM.cfm?project=L2PRD&amp;area=L2PRD&amp;system=&amp;TRAV_ID=L2PRD-CAV-VTA-COOL&amp;TRAV_REVISION=R2&amp;page=1&amp;maxpage=4&amp;TRAV_SEQ_NUM=345&amp;serialnum=J1.3-11R" TargetMode="External"/><Relationship Id="rId79" Type="http://schemas.openxmlformats.org/officeDocument/2006/relationships/hyperlink" Target="https://pansophy.jlab.org/pansophy/Travelers/TRAVELER_FORM.cfm?project=L2PRD&amp;area=L2PRD&amp;system=&amp;TRAV_ID=L2PRD-CAV-VTA-COOL&amp;TRAV_REVISION=R1&amp;page=1&amp;maxpage=4&amp;TRAV_SEQ_NUM=80&amp;serialnum=J1.3-11R" TargetMode="External"/><Relationship Id="rId102" Type="http://schemas.openxmlformats.org/officeDocument/2006/relationships/hyperlink" Target="https://pansophy.jlab.org/pansophy/Travelers/TRAVELER_FORM.cfm?project=L2PRD&amp;area=L2PRD&amp;system=&amp;TRAV_ID=L2PRD-CAV-RECV-CAVEZ2-HLDPT1&amp;TRAV_REVISION=R1&amp;page=1&amp;maxpage=14&amp;travstat=y&amp;TRAV_SEQ_NUM=10&amp;serialnum=0322" TargetMode="External"/><Relationship Id="rId123" Type="http://schemas.openxmlformats.org/officeDocument/2006/relationships/hyperlink" Target="https://pansophy.jlab.org/pansophy/Travelers/TRAVELER_FORM.cfm?project=L2PRD&amp;area=L2PRD&amp;system=&amp;TRAV_ID=L2PRD-CAV-INSP-HMFT&amp;TRAV_REVISION=R2&amp;page=1&amp;maxpage=6&amp;TRAV_SEQ_NUM=67&amp;serialnum=J1.3-11R" TargetMode="External"/><Relationship Id="rId128" Type="http://schemas.openxmlformats.org/officeDocument/2006/relationships/hyperlink" Target="https://pansophy.jlab.org/pansophy/Travelers/TRAVELER_FORM.cfm?project=L2PRD&amp;area=L2PRD&amp;system=&amp;TRAV_ID=L2PRD-CAV-INSP-HMFT&amp;TRAV_REVISION=R3&amp;page=1&amp;maxpage=6&amp;TRAV_SEQ_NUM=564&amp;serialnum=J1.3-11R" TargetMode="External"/><Relationship Id="rId5" Type="http://schemas.openxmlformats.org/officeDocument/2006/relationships/hyperlink" Target="https://pansophy.jlab.org/pansophy/Travelers/TRAVELER_FORM.cfm?project=L2PRD&amp;area=L2PRD&amp;system=&amp;TRAV_ID=L2PRD-CM-ACTS-PREP&amp;TRAV_REVISION=R1&amp;page=1&amp;maxpage=7&amp;TRAV_SEQ_NUM=19&amp;serialnum=J1.3-11R" TargetMode="External"/><Relationship Id="rId90" Type="http://schemas.openxmlformats.org/officeDocument/2006/relationships/hyperlink" Target="https://pansophy.jlab.org/pansophy/Travelers/TRAVELER_FORM.cfm?project=L2PRD&amp;area=L2PRD&amp;system=&amp;TRAV_ID=L2PRD-CAV-TRANS-TSTD-D5&amp;TRAV_REVISION=R2&amp;page=1&amp;maxpage=1&amp;travstat=y&amp;TRAV_SEQ_NUM=39&amp;serialnum=0328" TargetMode="External"/><Relationship Id="rId95" Type="http://schemas.openxmlformats.org/officeDocument/2006/relationships/hyperlink" Target="https://pansophy.jlab.org/pansophy/Travelers/TRAVELER_FORM.cfm?project=L5PRD&amp;area=L5PRD&amp;system=&amp;TRAV_ID=L5PRD-CAV-TRANS-TSTD&amp;TRAV_REVISION=R1&amp;page=1&amp;maxpage=1&amp;travstat=y&amp;TRAV_SEQ_NUM=131&amp;serialnum=0268" TargetMode="External"/><Relationship Id="rId22" Type="http://schemas.openxmlformats.org/officeDocument/2006/relationships/hyperlink" Target="https://pansophy.jlab.org/pansophy/Travelers/TRAVELER_FORM.cfm?project=L2PRD&amp;area=L2PRD&amp;system=&amp;TRAV_ID=L2PRD-CST-INSP-BPMFT&amp;TRAV_REVISION=R1&amp;page=1&amp;maxpage=1&amp;TRAV_SEQ_NUM=28&amp;serialnum=107" TargetMode="External"/><Relationship Id="rId27" Type="http://schemas.openxmlformats.org/officeDocument/2006/relationships/hyperlink" Target="https://pansophy.jlab.org/pansophy/Travelers/TRAVELER_FORM.cfm?project=L2PRD&amp;area=L2PRD&amp;system=&amp;TRAV_ID=L2PRD-CAV-INSP-CAV&amp;TRAV_REVISION=R5&amp;page=1&amp;maxpage=5&amp;TRAV_SEQ_NUM=140&amp;serialnum=0322" TargetMode="External"/><Relationship Id="rId43" Type="http://schemas.openxmlformats.org/officeDocument/2006/relationships/hyperlink" Target="https://pansophy.jlab.org/pansophy/Travelers/TRAVELER_FORM.cfm?project=L2PRD&amp;area=L2PRD&amp;system=&amp;TRAV_ID=L2PRD-CAV-VTA-HOM&amp;TRAV_REVISION=R1&amp;page=1&amp;maxpage=1&amp;TRAV_SEQ_NUM=123&amp;serialnum=0322" TargetMode="External"/><Relationship Id="rId48" Type="http://schemas.openxmlformats.org/officeDocument/2006/relationships/hyperlink" Target="https://pansophy.jlab.org/pansophy/Travelers/TRAVELER_FORM.cfm?project=L2PRD&amp;area=L2PRD&amp;system=&amp;TRAV_ID=L2PRD-CAV-VTA-HOM&amp;TRAV_REVISION=R1&amp;page=1&amp;maxpage=1&amp;TRAV_SEQ_NUM=243&amp;serialnum=0308" TargetMode="External"/><Relationship Id="rId64" Type="http://schemas.openxmlformats.org/officeDocument/2006/relationships/hyperlink" Target="https://pansophy.jlab.org/pansophy/Travelers/TRAVELER_FORM.cfm?project=L2PRD&amp;area=L2PRD&amp;system=&amp;TRAV_ID=L2PRD-CAV-VTRF&amp;TRAV_REVISION=R4&amp;page=1&amp;maxpage=8&amp;TRAV_SEQ_NUM=346&amp;serialnum=0308" TargetMode="External"/><Relationship Id="rId69" Type="http://schemas.openxmlformats.org/officeDocument/2006/relationships/hyperlink" Target="https://pansophy.jlab.org/pansophy/Travelers/TRAVELER_FORM.cfm?project=L2PRD&amp;area=L2PRD&amp;system=&amp;TRAV_ID=L2PRD-CAV-VTRF&amp;TRAV_REVISION=R4&amp;page=1&amp;maxpage=8&amp;TRAV_SEQ_NUM=350&amp;serialnum=0330" TargetMode="External"/><Relationship Id="rId113" Type="http://schemas.openxmlformats.org/officeDocument/2006/relationships/hyperlink" Target="https://pansophy.jlab.org/pansophy/Travelers/TRAVELER_FORM.cfm?project=L2PRD&amp;area=L2PRD&amp;system=&amp;TRAV_ID=L2PRD-CAV-RECV-CAVEZ3-HLDPT2&amp;TRAV_REVISION=R1&amp;page=1&amp;maxpage=19&amp;travstat=y&amp;TRAV_SEQ_NUM=66&amp;serialnum=0167" TargetMode="External"/><Relationship Id="rId118" Type="http://schemas.openxmlformats.org/officeDocument/2006/relationships/hyperlink" Target="https://pansophy.jlab.org/pansophy/Travelers/TRAVELER_FORM.cfm?project=L2PRD&amp;area=L2PRD&amp;system=&amp;TRAV_ID=L2PRD-CAV-RECV-CAVEZ-HLDPT3&amp;TRAV_REVISION=R1&amp;page=1&amp;maxpage=29&amp;travstat=y&amp;TRAV_SEQ_NUM=29&amp;serialnum=0308" TargetMode="External"/><Relationship Id="rId134" Type="http://schemas.openxmlformats.org/officeDocument/2006/relationships/hyperlink" Target="https://pansophy.jlab.org/pansophy/Travelers/TRAVELER_FORM.cfm?project=L2PRD&amp;area=L2PRD&amp;system=&amp;TRAV_ID=L2PRD-CAV-INSP-HMFT&amp;TRAV_REVISION=R3&amp;page=1&amp;maxpage=6&amp;TRAV_SEQ_NUM=401&amp;serialnum=J1.3-11R" TargetMode="External"/><Relationship Id="rId139" Type="http://schemas.openxmlformats.org/officeDocument/2006/relationships/hyperlink" Target="https://pansophy.jlab.org/pansophy/Travelers/TRAVELER_FORM.cfm?project=L2PRD&amp;area=L2PRD&amp;system=&amp;TRAV_ID=L2PRD-CAV-INSP-FPFT&amp;TRAV_REVISION=R3&amp;page=1&amp;maxpage=5&amp;travstat=y&amp;TRAV_SEQ_NUM=143&amp;serialnum=0284" TargetMode="External"/><Relationship Id="rId8" Type="http://schemas.openxmlformats.org/officeDocument/2006/relationships/hyperlink" Target="https://pansophy.jlab.org/pansophy/Travelers/TRAVELER_FORM.cfm?project=L2PRD&amp;area=L2PRD&amp;system=&amp;TRAV_ID=L2PRD-CM-INSP-UCM&amp;TRAV_REVISION=R1&amp;page=1&amp;maxpage=6&amp;TRAV_SEQ_NUM=1&amp;serialnum=RFCG-UC-004" TargetMode="External"/><Relationship Id="rId51" Type="http://schemas.openxmlformats.org/officeDocument/2006/relationships/hyperlink" Target="https://pansophy.jlab.org/pansophy/Travelers/TRAVELER_FORM.cfm?project=L2PRD&amp;area=L2PRD&amp;system=&amp;TRAV_ID=L2PRD-CAV-VTA-HOM&amp;TRAV_REVISION=R1&amp;page=1&amp;maxpage=1&amp;TRAV_SEQ_NUM=242&amp;serialnum=0330" TargetMode="External"/><Relationship Id="rId72" Type="http://schemas.openxmlformats.org/officeDocument/2006/relationships/hyperlink" Target="https://pansophy.jlab.org/pansophy/Travelers/TRAVELER_FORM.cfm?project=L2PRD&amp;area=L2PRD&amp;system=&amp;TRAV_ID=L2PRD-CAV-VTA-COOL&amp;TRAV_REVISION=R1&amp;page=1&amp;maxpage=4&amp;TRAV_SEQ_NUM=149&amp;serialnum=J1.3-11R" TargetMode="External"/><Relationship Id="rId80" Type="http://schemas.openxmlformats.org/officeDocument/2006/relationships/hyperlink" Target="https://pansophy.jlab.org/pansophy/Travelers/TRAVELER_FORM.cfm?project=L2PRD&amp;area=L2PRD&amp;system=&amp;TRAV_ID=L2PRD-CAV-VTA-COOL&amp;TRAV_REVISION=R2&amp;page=1&amp;maxpage=4&amp;TRAV_SEQ_NUM=334&amp;serialnum=J1.3-11R" TargetMode="External"/><Relationship Id="rId85" Type="http://schemas.openxmlformats.org/officeDocument/2006/relationships/hyperlink" Target="https://pansophy.jlab.org/pansophy/Travelers/TRAVELER_FORM.cfm?project=L2PRD&amp;area=L2PRD&amp;system=&amp;TRAV_ID=L2PRD-CAV-VTA-COOL&amp;TRAV_REVISION=R2&amp;page=1&amp;maxpage=4&amp;TRAV_SEQ_NUM=348&amp;serialnum=J1.3-11R" TargetMode="External"/><Relationship Id="rId93" Type="http://schemas.openxmlformats.org/officeDocument/2006/relationships/hyperlink" Target="https://pansophy.jlab.org/pansophy/Travelers/TRAVELER_FORM.cfm?project=L4PRD&amp;area=L4PRD&amp;system=&amp;TRAV_ID=L4PRD-CAV-TRANS-TSTD-D5&amp;TRAV_REVISION=R2&amp;page=1&amp;maxpage=1&amp;travstat=y&amp;TRAV_SEQ_NUM=40&amp;serialnum=0328" TargetMode="External"/><Relationship Id="rId98" Type="http://schemas.openxmlformats.org/officeDocument/2006/relationships/hyperlink" Target="https://pansophy.jlab.org/pansophy/Travelers/TRAVELER_FORM.cfm?project=L6PRD&amp;area=L6PRD&amp;system=&amp;TRAV_ID=L6PRD-CAV-TRANS-TSTD-D5&amp;TRAV_REVISION=R1&amp;page=1&amp;maxpage=1&amp;travstat=y&amp;TRAV_SEQ_NUM=4&amp;serialnum=0328" TargetMode="External"/><Relationship Id="rId121" Type="http://schemas.openxmlformats.org/officeDocument/2006/relationships/hyperlink" Target="https://pansophy.jlab.org/pansophy/Travelers/TRAVELER_FORM.cfm?project=L2PRD&amp;area=L2PRD&amp;system=&amp;TRAV_ID=L2PRD-CAV-INSP-HMFT&amp;TRAV_REVISION=R3&amp;page=1&amp;maxpage=6&amp;TRAV_SEQ_NUM=428&amp;serialnum=J1.3-11R" TargetMode="External"/><Relationship Id="rId142" Type="http://schemas.openxmlformats.org/officeDocument/2006/relationships/hyperlink" Target="https://pansophy.jlab.org/pansophy/Travelers/TRAVELER_FORM.cfm?project=L2PRD&amp;area=L2PRD&amp;system=&amp;TRAV_ID=L2PRD-CAV-INSP-FPFT&amp;TRAV_REVISION=R3&amp;page=1&amp;maxpage=5&amp;travstat=y&amp;TRAV_SEQ_NUM=263&amp;serialnum=0284" TargetMode="External"/><Relationship Id="rId3" Type="http://schemas.openxmlformats.org/officeDocument/2006/relationships/hyperlink" Target="https://pansophy.jlab.org/pansophy/Travelers/TRAVELER_FORM.cfm?project=L2PRD&amp;area=L2PRD&amp;system=&amp;TRAV_ID=L2PRD-CM-ASSY-VV&amp;TRAV_REVISION=R4&amp;page=1&amp;maxpage=8&amp;TRAV_SEQ_NUM=22&amp;serialnum=" TargetMode="External"/><Relationship Id="rId12" Type="http://schemas.openxmlformats.org/officeDocument/2006/relationships/hyperlink" Target="https://pansophy.jlab.org/pansophy/Travelers/TRAVELER_FORM.cfm?project=L2PRD&amp;area=L2PRD&amp;system=&amp;TRAV_ID=L2PRD-CST-ASSY&amp;TRAV_REVISION=R4&amp;page=1&amp;maxpage=17&amp;TRAV_SEQ_NUM=33&amp;serialnum=CST11" TargetMode="External"/><Relationship Id="rId17" Type="http://schemas.openxmlformats.org/officeDocument/2006/relationships/hyperlink" Target="https://pansophy.jlab.org/pansophy/Travelers/TRAVELER_FORM.cfm?project=L2PRD&amp;area=L2PRD&amp;system=&amp;TRAV_ID=L2PRD-CST-LEAK-AMGV&amp;TRAV_REVISION=R1&amp;page=1&amp;maxpage=2&amp;TRAV_SEQ_NUM=2&amp;serialnum=0055" TargetMode="External"/><Relationship Id="rId25" Type="http://schemas.openxmlformats.org/officeDocument/2006/relationships/hyperlink" Target="https://pansophy.jlab.org/pansophy/Travelers/TRAVELER_FORM.cfm?project=L2PRD&amp;area=L2PRD&amp;system=&amp;TRAV_ID=L2PRD-CST-INSP-BLBS&amp;TRAV_REVISION=R3&amp;page=1&amp;maxpage=8&amp;TRAV_SEQ_NUM=29&amp;serialnum=J1.3-11R" TargetMode="External"/><Relationship Id="rId33" Type="http://schemas.openxmlformats.org/officeDocument/2006/relationships/hyperlink" Target="https://pansophy.jlab.org/pansophy/Travelers/TRAVELER_FORM.cfm?project=L2PRD&amp;area=L2PRD&amp;system=&amp;TRAV_ID=L2PRD-CAV-INSP-CAV&amp;TRAV_REVISION=R5&amp;page=1&amp;maxpage=5&amp;TRAV_SEQ_NUM=111&amp;serialnum=0330" TargetMode="External"/><Relationship Id="rId38" Type="http://schemas.openxmlformats.org/officeDocument/2006/relationships/hyperlink" Target="https://pansophy.jlab.org/pansophy/Travelers/TRAVELER_FORM.cfm?project=L2PRD&amp;area=L2PRD&amp;system=&amp;TRAV_ID=L2PRD-CAV-RFIN&amp;TRAV_REVISION=R1&amp;page=1&amp;maxpage=6&amp;TRAV_SEQ_NUM=57&amp;serialnum=0268" TargetMode="External"/><Relationship Id="rId46" Type="http://schemas.openxmlformats.org/officeDocument/2006/relationships/hyperlink" Target="https://pansophy.jlab.org/pansophy/Travelers/TRAVELER_FORM.cfm?project=L2PRD&amp;area=L2PRD&amp;system=&amp;TRAV_ID=L2PRD-CAV-VTA-HOM&amp;TRAV_REVISION=R1&amp;page=1&amp;maxpage=1&amp;TRAV_SEQ_NUM=38&amp;serialnum=0268" TargetMode="External"/><Relationship Id="rId59" Type="http://schemas.openxmlformats.org/officeDocument/2006/relationships/hyperlink" Target="https://pansophy.jlab.org/pansophy/Travelers/TRAVELER_FORM.cfm?project=L2PRD&amp;area=L2PRD&amp;system=&amp;TRAV_ID=L2PRD-CAV-VTRF&amp;TRAV_REVISION=R3&amp;page=1&amp;maxpage=8&amp;TRAV_SEQ_NUM=155&amp;serialnum=0140" TargetMode="External"/><Relationship Id="rId67" Type="http://schemas.openxmlformats.org/officeDocument/2006/relationships/hyperlink" Target="https://pansophy.jlab.org/pansophy/Travelers/TRAVELER_FORM.cfm?project=L2PRD&amp;area=L2PRD&amp;system=&amp;TRAV_ID=L2PRD-CAV-VTRF&amp;TRAV_REVISION=R3&amp;page=1&amp;maxpage=8&amp;TRAV_SEQ_NUM=152&amp;serialnum=0308" TargetMode="External"/><Relationship Id="rId103" Type="http://schemas.openxmlformats.org/officeDocument/2006/relationships/hyperlink" Target="https://pansophy.jlab.org/pansophy/Travelers/TRAVELER_FORM.cfm?project=L2PRD&amp;area=L2PRD&amp;system=&amp;TRAV_ID=L2PRD-CAV-RECV-CAV-HLDPT1&amp;TRAV_REVISION=R1&amp;page=1&amp;maxpage=14&amp;travstat=y&amp;TRAV_SEQ_NUM=150&amp;serialnum=0140" TargetMode="External"/><Relationship Id="rId108" Type="http://schemas.openxmlformats.org/officeDocument/2006/relationships/hyperlink" Target="https://pansophy.jlab.org/pansophy/Travelers/TRAVELER_FORM.cfm?project=L2PRD&amp;area=L2PRD&amp;system=&amp;TRAV_ID=L2PRD-CAV-RECV-CAVEZ3-HLDPT2&amp;TRAV_REVISION=R1&amp;page=1&amp;maxpage=19&amp;travstat=y&amp;TRAV_SEQ_NUM=65&amp;serialnum=0328" TargetMode="External"/><Relationship Id="rId116" Type="http://schemas.openxmlformats.org/officeDocument/2006/relationships/hyperlink" Target="https://pansophy.jlab.org/pansophy/Travelers/TRAVELER_FORM.cfm?project=L2PRD&amp;area=L2PRD&amp;system=&amp;TRAV_ID=L2PRD-CAV-RECV-CAV-HLDPT3&amp;TRAV_REVISION=R1&amp;page=1&amp;maxpage=34&amp;travstat=y&amp;TRAV_SEQ_NUM=149&amp;serialnum=0167" TargetMode="External"/><Relationship Id="rId124" Type="http://schemas.openxmlformats.org/officeDocument/2006/relationships/hyperlink" Target="https://pansophy.jlab.org/pansophy/Travelers/TRAVELER_FORM.cfm?project=L2PRD&amp;area=L2PRD&amp;system=&amp;TRAV_ID=L2PRD-CAV-INSP-HMFT&amp;TRAV_REVISION=R3&amp;page=1&amp;maxpage=6&amp;TRAV_SEQ_NUM=517&amp;serialnum=J1.3-11R" TargetMode="External"/><Relationship Id="rId129" Type="http://schemas.openxmlformats.org/officeDocument/2006/relationships/hyperlink" Target="https://pansophy.jlab.org/pansophy/Travelers/TRAVELER_FORM.cfm?project=L2PRD&amp;area=L2PRD&amp;system=&amp;TRAV_ID=L2PRD-CAV-INSP-HMFT&amp;TRAV_REVISION=R3&amp;page=1&amp;maxpage=6&amp;TRAV_SEQ_NUM=151&amp;serialnum=J1.3-11R" TargetMode="External"/><Relationship Id="rId137" Type="http://schemas.openxmlformats.org/officeDocument/2006/relationships/hyperlink" Target="https://pansophy.jlab.org/pansophy/Travelers/TRAVELER_FORM.cfm?project=L2PRD&amp;area=L2PRD&amp;system=&amp;TRAV_ID=L2PRD-CAV-INSP-FPFT&amp;TRAV_REVISION=R2&amp;page=1&amp;maxpage=5&amp;travstat=y&amp;TRAV_SEQ_NUM=68&amp;serialnum=0284" TargetMode="External"/><Relationship Id="rId20" Type="http://schemas.openxmlformats.org/officeDocument/2006/relationships/hyperlink" Target="https://pansophy.jlab.org/pansophy/Travelers/TRAVELER_FORM.cfm?project=L2PRD&amp;area=L2PRD&amp;system=&amp;TRAV_ID=L2PRD-CST-INSP-BPMFT&amp;TRAV_REVISION=R1&amp;page=1&amp;maxpage=1&amp;TRAV_SEQ_NUM=35&amp;serialnum=121" TargetMode="External"/><Relationship Id="rId41" Type="http://schemas.openxmlformats.org/officeDocument/2006/relationships/hyperlink" Target="https://pansophy.jlab.org/pansophy/Travelers/TRAVELER_FORM.cfm?project=L2PRD&amp;area=L2PRD&amp;system=&amp;TRAV_ID=L2PRD-CAV-VTA-HOM&amp;TRAV_REVISION=R1&amp;page=1&amp;maxpage=1&amp;TRAV_SEQ_NUM=241&amp;serialnum=0328" TargetMode="External"/><Relationship Id="rId54" Type="http://schemas.openxmlformats.org/officeDocument/2006/relationships/hyperlink" Target="https://pansophy.jlab.org/pansophy/Travelers/TRAVELER_FORM.cfm?project=L2PRD&amp;area=L2PRD&amp;system=&amp;TRAV_ID=L2PRD-CAV-VTRF&amp;TRAV_REVISION=R3&amp;page=1&amp;maxpage=8&amp;TRAV_SEQ_NUM=148&amp;serialnum=0328" TargetMode="External"/><Relationship Id="rId62" Type="http://schemas.openxmlformats.org/officeDocument/2006/relationships/hyperlink" Target="https://pansophy.jlab.org/pansophy/Travelers/TRAVELER_FORM.cfm?project=L2PRD&amp;area=L2PRD&amp;system=&amp;TRAV_ID=L2PRD-CAV-VTRF&amp;TRAV_REVISION=R4&amp;page=1&amp;maxpage=8&amp;TRAV_SEQ_NUM=327&amp;serialnum=0268" TargetMode="External"/><Relationship Id="rId70" Type="http://schemas.openxmlformats.org/officeDocument/2006/relationships/hyperlink" Target="https://pansophy.jlab.org/pansophy/Travelers/TRAVELER_FORM.cfm?project=L2PRD&amp;area=L2PRD&amp;system=&amp;TRAV_ID=L2PRD-CAV-VTRF&amp;TRAV_REVISION=R3&amp;page=1&amp;maxpage=8&amp;TRAV_SEQ_NUM=151&amp;serialnum=0330" TargetMode="External"/><Relationship Id="rId75" Type="http://schemas.openxmlformats.org/officeDocument/2006/relationships/hyperlink" Target="https://pansophy.jlab.org/pansophy/Travelers/TRAVELER_FORM.cfm?project=L2PRD&amp;area=L2PRD&amp;system=&amp;TRAV_ID=L2PRD-CAV-VTA-COOL&amp;TRAV_REVISION=R1&amp;page=1&amp;maxpage=4&amp;TRAV_SEQ_NUM=166&amp;serialnum=J1.3-11R" TargetMode="External"/><Relationship Id="rId83" Type="http://schemas.openxmlformats.org/officeDocument/2006/relationships/hyperlink" Target="https://pansophy.jlab.org/pansophy/Travelers/TRAVELER_FORM.cfm?project=L2PRD&amp;area=L2PRD&amp;system=&amp;TRAV_ID=L2PRD-CAV-VTA-COOL&amp;TRAV_REVISION=R1&amp;page=1&amp;maxpage=4&amp;TRAV_SEQ_NUM=155&amp;serialnum=J1.3-11R" TargetMode="External"/><Relationship Id="rId88" Type="http://schemas.openxmlformats.org/officeDocument/2006/relationships/hyperlink" Target="https://pansophy.jlab.org/pansophy/Travelers/TRAVELER_FORM.cfm?project=L2PRD&amp;area=L2PRD&amp;system=&amp;TRAV_ID=L2PRD-CAV-VTA-COOL&amp;TRAV_REVISION=R1&amp;page=1&amp;maxpage=4&amp;TRAV_SEQ_NUM=152&amp;serialnum=J1.3-11R" TargetMode="External"/><Relationship Id="rId91" Type="http://schemas.openxmlformats.org/officeDocument/2006/relationships/hyperlink" Target="https://pansophy.jlab.org/pansophy/Travelers/TRAVELER_FORM.cfm?project=L2PRD&amp;area=L2PRD&amp;system=&amp;TRAV_ID=L2PRD-CAV-TRANS-TSTD-D5&amp;TRAV_REVISION=R2&amp;page=1&amp;maxpage=1&amp;travstat=y&amp;TRAV_SEQ_NUM=40&amp;serialnum=0328" TargetMode="External"/><Relationship Id="rId96" Type="http://schemas.openxmlformats.org/officeDocument/2006/relationships/hyperlink" Target="https://pansophy.jlab.org/pansophy/Travelers/TRAVELER_FORM.cfm?project=L6PRD&amp;area=L6PRD&amp;system=&amp;TRAV_ID=L6PRD-CAV-TRANS-TSTD&amp;TRAV_REVISION=R1&amp;page=1&amp;maxpage=1&amp;travstat=y&amp;TRAV_SEQ_NUM=135&amp;serialnum=0308" TargetMode="External"/><Relationship Id="rId111" Type="http://schemas.openxmlformats.org/officeDocument/2006/relationships/hyperlink" Target="https://pansophy.jlab.org/pansophy/Travelers/TRAVELER_FORM.cfm?project=L2PRD&amp;area=L2PRD&amp;system=&amp;TRAV_ID=L2PRD-CAV-RECV-CAV-HLDPT2&amp;TRAV_REVISION=R1&amp;page=1&amp;maxpage=19&amp;travstat=y&amp;TRAV_SEQ_NUM=144&amp;serialnum=0140" TargetMode="External"/><Relationship Id="rId132" Type="http://schemas.openxmlformats.org/officeDocument/2006/relationships/hyperlink" Target="https://pansophy.jlab.org/pansophy/Travelers/TRAVELER_FORM.cfm?project=L2PRD&amp;area=L2PRD&amp;system=&amp;TRAV_ID=L2PRD-CAV-INSP-HMFT&amp;TRAV_REVISION=R3&amp;page=1&amp;maxpage=6&amp;TRAV_SEQ_NUM=168&amp;serialnum=J1.3-11R" TargetMode="External"/><Relationship Id="rId140" Type="http://schemas.openxmlformats.org/officeDocument/2006/relationships/hyperlink" Target="https://pansophy.jlab.org/pansophy/Travelers/TRAVELER_FORM.cfm?project=L2PRD&amp;area=L2PRD&amp;system=&amp;TRAV_ID=L2PRD-CAV-INSP-FPFT&amp;TRAV_REVISION=R3&amp;page=1&amp;maxpage=5&amp;travstat=y&amp;TRAV_SEQ_NUM=143&amp;serialnum=0284" TargetMode="External"/><Relationship Id="rId1" Type="http://schemas.openxmlformats.org/officeDocument/2006/relationships/hyperlink" Target="https://pansophy.jlab.org/pansophy/Travelers/TRAVELER_FORM.cfm?project=L2PRD&amp;area=L2PRD&amp;system=&amp;TRAV_ID=L2PRD-CM-ASSY-FRST&amp;TRAV_REVISION=R10&amp;page=1&amp;maxpage=8&amp;TRAV_SEQ_NUM=25&amp;serialnum=J1.3-11R" TargetMode="External"/><Relationship Id="rId6" Type="http://schemas.openxmlformats.org/officeDocument/2006/relationships/hyperlink" Target="https://pansophy.jlab.org/pansophy/Travelers/TRAVELER_FORM.cfm?project=L2PRD&amp;area=L2PRD&amp;system=&amp;TRAV_ID=L2PRD-CM-ACTS&amp;TRAV_REVISION=R4&amp;page=1&amp;maxpage=29&amp;TRAV_SEQ_NUM=24&amp;serialnum=J1.3-11R" TargetMode="External"/><Relationship Id="rId15" Type="http://schemas.openxmlformats.org/officeDocument/2006/relationships/hyperlink" Target="https://pansophy.jlab.org/pansophy/Travelers/TRAVELER_FORM.cfm?project=L2PRD&amp;area=L2PRD&amp;system=&amp;TRAV_ID=L2PRD-CST-ASSY-BLXD&amp;TRAV_REVISION=R3&amp;page=1&amp;maxpage=4&amp;TRAV_SEQ_NUM=19&amp;serialnum=2011" TargetMode="External"/><Relationship Id="rId23" Type="http://schemas.openxmlformats.org/officeDocument/2006/relationships/hyperlink" Target="https://pansophy.jlab.org/pansophy/Travelers/TRAVELER_FORM.cfm?project=L2PRD&amp;area=L2PRD&amp;system=&amp;TRAV_ID=L2PRD-CAV-INSP-FPC&amp;TRAV_REVISION=R1&amp;page=1&amp;maxpage=1&amp;TRAV_SEQ_NUM=96&amp;serialnum=CPI-LCP-127" TargetMode="External"/><Relationship Id="rId28" Type="http://schemas.openxmlformats.org/officeDocument/2006/relationships/hyperlink" Target="https://pansophy.jlab.org/pansophy/Travelers/TRAVELER_FORM.cfm?project=L2PRD&amp;area=L2PRD&amp;system=&amp;TRAV_ID=L2PRD-CAV-INSP-CAV&amp;TRAV_REVISION=R5&amp;page=1&amp;maxpage=5&amp;TRAV_SEQ_NUM=122&amp;serialnum=0167" TargetMode="External"/><Relationship Id="rId36" Type="http://schemas.openxmlformats.org/officeDocument/2006/relationships/hyperlink" Target="https://pansophy.jlab.org/pansophy/Travelers/TRAVELER_FORM.cfm?project=L2PRD&amp;area=L2PRD&amp;system=&amp;TRAV_ID=L2PRD-CAV-RFIN&amp;TRAV_REVISION=R1&amp;page=1&amp;maxpage=6&amp;TRAV_SEQ_NUM=114&amp;serialnum=0167" TargetMode="External"/><Relationship Id="rId49" Type="http://schemas.openxmlformats.org/officeDocument/2006/relationships/hyperlink" Target="https://pansophy.jlab.org/pansophy/Travelers/TRAVELER_FORM.cfm?project=L2PRD&amp;area=L2PRD&amp;system=&amp;TRAV_ID=L2PRD-CAV-VTA-HOM&amp;TRAV_REVISION=R1&amp;page=1&amp;maxpage=1&amp;TRAV_SEQ_NUM=244&amp;serialnum=0308" TargetMode="External"/><Relationship Id="rId57" Type="http://schemas.openxmlformats.org/officeDocument/2006/relationships/hyperlink" Target="https://pansophy.jlab.org/pansophy/Travelers/TRAVELER_FORM.cfm?project=L2PRD&amp;area=L2PRD&amp;system=&amp;TRAV_ID=L2PRD-CAV-VTRF&amp;TRAV_REVISION=R3&amp;page=1&amp;maxpage=8&amp;TRAV_SEQ_NUM=164&amp;serialnum=0167" TargetMode="External"/><Relationship Id="rId106" Type="http://schemas.openxmlformats.org/officeDocument/2006/relationships/hyperlink" Target="https://pansophy.jlab.org/pansophy/Travelers/TRAVELER_FORM.cfm?project=L2PRD&amp;area=L2PRD&amp;system=&amp;TRAV_ID=L2PRD-CAV-RECV-CAVEZ-HLDPT1&amp;TRAV_REVISION=R1&amp;page=1&amp;maxpage=7&amp;travstat=y&amp;TRAV_SEQ_NUM=109&amp;serialnum=0322" TargetMode="External"/><Relationship Id="rId114" Type="http://schemas.openxmlformats.org/officeDocument/2006/relationships/hyperlink" Target="https://pansophy.jlab.org/pansophy/Travelers/TRAVELER_FORM.cfm?project=L2PRD&amp;area=L2PRD&amp;system=&amp;TRAV_ID=L2PRD-CAV-RECV-CAVEZ-HLDPT3&amp;TRAV_REVISION=R1&amp;page=1&amp;maxpage=29&amp;travstat=y&amp;TRAV_SEQ_NUM=39&amp;serialnum=0328" TargetMode="External"/><Relationship Id="rId119" Type="http://schemas.openxmlformats.org/officeDocument/2006/relationships/hyperlink" Target="https://pansophy.jlab.org/pansophy/Travelers/TRAVELER_FORM.cfm?project=L2PRD&amp;area=L2PRD&amp;system=&amp;TRAV_ID=L2PRD-CAV-RECV-CAVEZ-HLDPT3&amp;TRAV_REVISION=R1&amp;page=1&amp;maxpage=29&amp;travstat=y&amp;TRAV_SEQ_NUM=44&amp;serialnum=0317" TargetMode="External"/><Relationship Id="rId127" Type="http://schemas.openxmlformats.org/officeDocument/2006/relationships/hyperlink" Target="https://pansophy.jlab.org/pansophy/Travelers/TRAVELER_FORM.cfm?project=L2PRD&amp;area=L2PRD&amp;system=&amp;TRAV_ID=L2PRD-CAV-INSP-HMFT&amp;TRAV_REVISION=R3&amp;page=1&amp;maxpage=6&amp;TRAV_SEQ_NUM=470&amp;serialnum=J1.3-11R" TargetMode="External"/><Relationship Id="rId10" Type="http://schemas.openxmlformats.org/officeDocument/2006/relationships/hyperlink" Target="https://pansophy.jlab.org/pansophy/Travelers/TRAVELER_FORM.cfm?project=L2PRD&amp;area=L2PRD&amp;system=&amp;TRAV_ID=L2PRD-CST-MAG-QUAD&amp;TRAV_REVISION=R1&amp;page=1&amp;maxpage=3&amp;TRAV_SEQ_NUM=16&amp;serialnum=SPQA131" TargetMode="External"/><Relationship Id="rId31" Type="http://schemas.openxmlformats.org/officeDocument/2006/relationships/hyperlink" Target="https://pansophy.jlab.org/pansophy/Travelers/TRAVELER_FORM.cfm?project=L2PRD&amp;area=L2PRD&amp;system=&amp;TRAV_ID=L2PRD-CAV-INSP-CAV&amp;TRAV_REVISION=R5&amp;page=1&amp;maxpage=5&amp;TRAV_SEQ_NUM=101&amp;serialnum=0308" TargetMode="External"/><Relationship Id="rId44" Type="http://schemas.openxmlformats.org/officeDocument/2006/relationships/hyperlink" Target="https://pansophy.jlab.org/pansophy/Travelers/TRAVELER_FORM.cfm?project=L2PRD&amp;area=L2PRD&amp;system=&amp;TRAV_ID=L2PRD-CAV-VTA-HOM&amp;TRAV_REVISION=R1&amp;page=1&amp;maxpage=1&amp;TRAV_SEQ_NUM=101&amp;serialnum=0167" TargetMode="External"/><Relationship Id="rId52" Type="http://schemas.openxmlformats.org/officeDocument/2006/relationships/hyperlink" Target="https://pansophy.jlab.org/pansophy/Travelers/TRAVELER_FORM.cfm?project=L2PRD&amp;area=L2PRD&amp;system=&amp;TRAV_ID=L2PRD-CAV-VTA-HOM&amp;TRAV_REVISION=R1&amp;page=1&amp;maxpage=1&amp;TRAV_SEQ_NUM=92&amp;serialnum=0330" TargetMode="External"/><Relationship Id="rId60" Type="http://schemas.openxmlformats.org/officeDocument/2006/relationships/hyperlink" Target="https://pansophy.jlab.org/pansophy/Travelers/TRAVELER_FORM.cfm?project=L2PRD&amp;area=L2PRD&amp;system=&amp;TRAV_ID=L2PRD-CAV-VTRF&amp;TRAV_REVISION=R2&amp;page=1&amp;maxpage=8&amp;TRAV_SEQ_NUM=84&amp;serialnum=0268" TargetMode="External"/><Relationship Id="rId65" Type="http://schemas.openxmlformats.org/officeDocument/2006/relationships/hyperlink" Target="https://pansophy.jlab.org/pansophy/Travelers/TRAVELER_FORM.cfm?project=L2PRD&amp;area=L2PRD&amp;system=&amp;TRAV_ID=L2PRD-CAV-VTRF&amp;TRAV_REVISION=R4&amp;page=1&amp;maxpage=8&amp;TRAV_SEQ_NUM=351&amp;serialnum=0308" TargetMode="External"/><Relationship Id="rId73" Type="http://schemas.openxmlformats.org/officeDocument/2006/relationships/hyperlink" Target="https://pansophy.jlab.org/pansophy/Travelers/TRAVELER_FORM.cfm?project=L2PRD&amp;area=L2PRD&amp;system=&amp;TRAV_ID=L2PRD-CAV-VTA-COOL&amp;TRAV_REVISION=R1&amp;page=1&amp;maxpage=4&amp;TRAV_SEQ_NUM=197&amp;serialnum=J1.3-11R" TargetMode="External"/><Relationship Id="rId78" Type="http://schemas.openxmlformats.org/officeDocument/2006/relationships/hyperlink" Target="https://pansophy.jlab.org/pansophy/Travelers/TRAVELER_FORM.cfm?project=L2PRD&amp;area=L2PRD&amp;system=&amp;TRAV_ID=L2PRD-CAV-VTA-COOL&amp;TRAV_REVISION=R1&amp;page=1&amp;maxpage=4&amp;TRAV_SEQ_NUM=86&amp;serialnum=J1.3-11R" TargetMode="External"/><Relationship Id="rId81" Type="http://schemas.openxmlformats.org/officeDocument/2006/relationships/hyperlink" Target="https://pansophy.jlab.org/pansophy/Travelers/TRAVELER_FORM.cfm?project=L2PRD&amp;area=L2PRD&amp;system=&amp;TRAV_ID=L2PRD-CAV-VTA-COOL&amp;TRAV_REVISION=R2&amp;page=1&amp;maxpage=4&amp;TRAV_SEQ_NUM=341&amp;serialnum=J1.3-11R" TargetMode="External"/><Relationship Id="rId86" Type="http://schemas.openxmlformats.org/officeDocument/2006/relationships/hyperlink" Target="https://pansophy.jlab.org/pansophy/Travelers/TRAVELER_FORM.cfm?project=L2PRD&amp;area=L2PRD&amp;system=&amp;TRAV_ID=L2PRD-CAV-VTA-COOL&amp;TRAV_REVISION=R2&amp;page=1&amp;maxpage=4&amp;TRAV_SEQ_NUM=352&amp;serialnum=J1.3-11R" TargetMode="External"/><Relationship Id="rId94" Type="http://schemas.openxmlformats.org/officeDocument/2006/relationships/hyperlink" Target="https://pansophy.jlab.org/pansophy/Travelers/TRAVELER_FORM.cfm?project=L4PRD&amp;area=L4PRD&amp;system=&amp;TRAV_ID=L4PRD-CAV-TRANS-TSTD-D5&amp;TRAV_REVISION=R1&amp;page=1&amp;maxpage=1&amp;travstat=y&amp;TRAV_SEQ_NUM=6&amp;serialnum=0328" TargetMode="External"/><Relationship Id="rId99" Type="http://schemas.openxmlformats.org/officeDocument/2006/relationships/hyperlink" Target="https://pansophy.jlab.org/pansophy/Travelers/TRAVELER_FORM.cfm?project=L8PRD&amp;area=L8PRD&amp;system=&amp;TRAV_ID=L8PRD-CAV-TRANS-TSTD&amp;TRAV_REVISION=R1&amp;page=1&amp;maxpage=1&amp;travstat=y&amp;TRAV_SEQ_NUM=133&amp;serialnum=0330" TargetMode="External"/><Relationship Id="rId101" Type="http://schemas.openxmlformats.org/officeDocument/2006/relationships/hyperlink" Target="https://pansophy.jlab.org/pansophy/Travelers/TRAVELER_FORM.cfm?project=L2PRD&amp;area=L2PRD&amp;system=&amp;TRAV_ID=L2PRD-CAV-RECV-CAVEZ-HLDPT1&amp;TRAV_REVISION=R1&amp;page=1&amp;maxpage=7&amp;travstat=y&amp;TRAV_SEQ_NUM=117&amp;serialnum=0328" TargetMode="External"/><Relationship Id="rId122" Type="http://schemas.openxmlformats.org/officeDocument/2006/relationships/hyperlink" Target="https://pansophy.jlab.org/pansophy/Travelers/TRAVELER_FORM.cfm?project=L2PRD&amp;area=L2PRD&amp;system=&amp;TRAV_ID=L2PRD-CAV-INSP-HMFT&amp;TRAV_REVISION=R3&amp;page=1&amp;maxpage=6&amp;TRAV_SEQ_NUM=150&amp;serialnum=J1.3-11R" TargetMode="External"/><Relationship Id="rId130" Type="http://schemas.openxmlformats.org/officeDocument/2006/relationships/hyperlink" Target="https://pansophy.jlab.org/pansophy/Travelers/TRAVELER_FORM.cfm?project=L2PRD&amp;area=L2PRD&amp;system=&amp;TRAV_ID=L2PRD-CAV-INSP-HMFT&amp;TRAV_REVISION=R3&amp;page=1&amp;maxpage=6&amp;TRAV_SEQ_NUM=115&amp;serialnum=J1.3-11R" TargetMode="External"/><Relationship Id="rId135" Type="http://schemas.openxmlformats.org/officeDocument/2006/relationships/hyperlink" Target="https://pansophy.jlab.org/pansophy/Travelers/TRAVELER_FORM.cfm?project=L2PRD&amp;area=L2PRD&amp;system=&amp;TRAV_ID=L2PRD-CAV-INSP-FPFT&amp;TRAV_REVISION=R3&amp;page=1&amp;maxpage=5&amp;travstat=y&amp;TRAV_SEQ_NUM=262&amp;serialnum=0284" TargetMode="External"/><Relationship Id="rId143" Type="http://schemas.openxmlformats.org/officeDocument/2006/relationships/drawing" Target="../drawings/drawing1.xml"/><Relationship Id="rId4" Type="http://schemas.openxmlformats.org/officeDocument/2006/relationships/hyperlink" Target="https://pansophy.jlab.org/pansophy/Travelers/TRAVELER_FORM.cfm?project=L2PRD&amp;area=L2PRD&amp;system=&amp;TRAV_ID=L2PRD-CM-ASSY-FNAL&amp;TRAV_REVISION=R6&amp;page=1&amp;maxpage=6&amp;TRAV_SEQ_NUM=28&amp;serialnum=J1.3-11R" TargetMode="External"/><Relationship Id="rId9" Type="http://schemas.openxmlformats.org/officeDocument/2006/relationships/hyperlink" Target="https://pansophy.jlab.org/pansophy/Travelers/TRAVELER_FORM.cfm?project=L2PRD&amp;area=L2PRD&amp;system=&amp;TRAV_ID=L2PRD-CM-DMAG-UCM&amp;TRAV_REVISION=R1&amp;page=1&amp;maxpage=4&amp;travstat=y&amp;TRAV_SEQ_NUM=1&amp;serialnum=J1.3-11R" TargetMode="External"/><Relationship Id="rId13" Type="http://schemas.openxmlformats.org/officeDocument/2006/relationships/hyperlink" Target="https://pansophy.jlab.org/pansophy/Travelers/TRAVELER_FORM.cfm?project=L2PRD&amp;area=L2PRD&amp;system=&amp;TRAV_ID=L2PRD-CST-ASSY-LEAK&amp;TRAV_REVISION=R1&amp;page=1&amp;maxpage=3&amp;TRAV_SEQ_NUM=27&amp;serialnum=CST11" TargetMode="External"/><Relationship Id="rId18" Type="http://schemas.openxmlformats.org/officeDocument/2006/relationships/hyperlink" Target="https://pansophy.jlab.org/pansophy/Travelers/TRAVELER_FORM.cfm?project=L2PRD&amp;area=L2PRD&amp;system=&amp;TRAV_ID=L2PRD-CST-LEAK-AMGV&amp;TRAV_REVISION=R1&amp;page=1&amp;maxpage=2&amp;TRAV_SEQ_NUM=1&amp;serialnum=0055" TargetMode="External"/><Relationship Id="rId39" Type="http://schemas.openxmlformats.org/officeDocument/2006/relationships/hyperlink" Target="https://pansophy.jlab.org/pansophy/Travelers/TRAVELER_FORM.cfm?project=L2PRD&amp;area=L2PRD&amp;system=&amp;TRAV_ID=L2PRD-CAV-RFIN&amp;TRAV_REVISION=R1&amp;page=1&amp;maxpage=6&amp;TRAV_SEQ_NUM=93&amp;serialnum=0308" TargetMode="External"/><Relationship Id="rId109" Type="http://schemas.openxmlformats.org/officeDocument/2006/relationships/hyperlink" Target="https://pansophy.jlab.org/pansophy/Travelers/TRAVELER_FORM.cfm?project=L2PRD&amp;area=L2PRD&amp;system=&amp;TRAV_ID=L2PRD-CAV-RECV-CAVEZ3-HLDPT2&amp;TRAV_REVISION=R1&amp;page=1&amp;maxpage=19&amp;travstat=y&amp;TRAV_SEQ_NUM=82&amp;serialnum=0322" TargetMode="External"/><Relationship Id="rId34" Type="http://schemas.openxmlformats.org/officeDocument/2006/relationships/hyperlink" Target="https://pansophy.jlab.org/pansophy/Travelers/TRAVELER_FORM.cfm?project=L2PRD&amp;area=L2PRD&amp;system=&amp;TRAV_ID=L2PRD-CAV-RFIN&amp;TRAV_REVISION=R1&amp;page=1&amp;maxpage=6&amp;TRAV_SEQ_NUM=102&amp;serialnum=0328" TargetMode="External"/><Relationship Id="rId50" Type="http://schemas.openxmlformats.org/officeDocument/2006/relationships/hyperlink" Target="https://pansophy.jlab.org/pansophy/Travelers/TRAVELER_FORM.cfm?project=L2PRD&amp;area=L2PRD&amp;system=&amp;TRAV_ID=L2PRD-CAV-VTA-HOM&amp;TRAV_REVISION=R1&amp;page=1&amp;maxpage=1&amp;TRAV_SEQ_NUM=82&amp;serialnum=0308" TargetMode="External"/><Relationship Id="rId55" Type="http://schemas.openxmlformats.org/officeDocument/2006/relationships/hyperlink" Target="https://pansophy.jlab.org/pansophy/Travelers/TRAVELER_FORM.cfm?project=L2PRD&amp;area=L2PRD&amp;system=&amp;TRAV_ID=L2PRD-CAV-VTRF&amp;TRAV_REVISION=R3&amp;page=1&amp;maxpage=8&amp;TRAV_SEQ_NUM=186&amp;serialnum=0322" TargetMode="External"/><Relationship Id="rId76" Type="http://schemas.openxmlformats.org/officeDocument/2006/relationships/hyperlink" Target="https://pansophy.jlab.org/pansophy/Travelers/TRAVELER_FORM.cfm?project=L2PRD&amp;area=L2PRD&amp;system=&amp;TRAV_ID=L2PRD-CAV-VTA-COOL&amp;TRAV_REVISION=R1&amp;page=1&amp;maxpage=4&amp;TRAV_SEQ_NUM=157&amp;serialnum=J1.3-11R" TargetMode="External"/><Relationship Id="rId97" Type="http://schemas.openxmlformats.org/officeDocument/2006/relationships/hyperlink" Target="https://pansophy.jlab.org/pansophy/Travelers/TRAVELER_FORM.cfm?project=L6PRD&amp;area=L6PRD&amp;system=&amp;TRAV_ID=L6PRD-CAV-TRANS-TSTD&amp;TRAV_REVISION=R1&amp;page=1&amp;maxpage=1&amp;travstat=y&amp;TRAV_SEQ_NUM=138&amp;serialnum=0308" TargetMode="External"/><Relationship Id="rId104" Type="http://schemas.openxmlformats.org/officeDocument/2006/relationships/hyperlink" Target="https://pansophy.jlab.org/pansophy/Travelers/TRAVELER_FORM.cfm?project=L2PRD&amp;area=L2PRD&amp;system=&amp;TRAV_ID=L2PRD-CAV-RECV-CAVEZ-HLDPT1&amp;TRAV_REVISION=R1&amp;page=1&amp;maxpage=7&amp;travstat=y&amp;TRAV_SEQ_NUM=58&amp;serialnum=0268" TargetMode="External"/><Relationship Id="rId120" Type="http://schemas.openxmlformats.org/officeDocument/2006/relationships/hyperlink" Target="https://pansophy.jlab.org/pansophy/Travelers/TRAVELER_FORM.cfm?project=L2PRD&amp;area=L2PRD&amp;system=&amp;TRAV_ID=L2PRD-CAV-RECV-CAVEZ-HLDPT3&amp;TRAV_REVISION=R1&amp;page=1&amp;maxpage=29&amp;travstat=y&amp;TRAV_SEQ_NUM=35&amp;serialnum=0330" TargetMode="External"/><Relationship Id="rId125" Type="http://schemas.openxmlformats.org/officeDocument/2006/relationships/hyperlink" Target="https://pansophy.jlab.org/pansophy/Travelers/TRAVELER_FORM.cfm?project=L2PRD&amp;area=L2PRD&amp;system=&amp;TRAV_ID=L2PRD-CAV-INSP-HMFT&amp;TRAV_REVISION=R3&amp;page=1&amp;maxpage=6&amp;TRAV_SEQ_NUM=156&amp;serialnum=J1.3-11R" TargetMode="External"/><Relationship Id="rId141" Type="http://schemas.openxmlformats.org/officeDocument/2006/relationships/hyperlink" Target="https://pansophy.jlab.org/pansophy/Travelers/TRAVELER_FORM.cfm?project=L2PRD&amp;area=L2PRD&amp;system=&amp;TRAV_ID=L2PRD-CAV-INSP-FPFT&amp;TRAV_REVISION=R3&amp;page=1&amp;maxpage=5&amp;travstat=y&amp;TRAV_SEQ_NUM=278&amp;serialnum=0284" TargetMode="External"/><Relationship Id="rId7" Type="http://schemas.openxmlformats.org/officeDocument/2006/relationships/hyperlink" Target="https://pansophy.jlab.org/pansophy/Travelers/TRAVELER_FORM.cfm?project=L2PRD&amp;area=L2PRD&amp;system=&amp;TRAV_ID=L2PRD-CM-ASSY-SHIP&amp;TRAV_REVISION=R6&amp;page=1&amp;maxpage=6&amp;TRAV_SEQ_NUM=24&amp;serialnum=J1.3-11R" TargetMode="External"/><Relationship Id="rId71" Type="http://schemas.openxmlformats.org/officeDocument/2006/relationships/hyperlink" Target="https://pansophy.jlab.org/pansophy/Travelers/TRAVELER_FORM.cfm?project=L2PRD&amp;area=L2PRD&amp;system=&amp;TRAV_ID=L2PRD-CAV-VTA-COOL&amp;TRAV_REVISION=R2&amp;page=1&amp;maxpage=4&amp;TRAV_SEQ_NUM=344&amp;serialnum=J1.3-11R" TargetMode="External"/><Relationship Id="rId92" Type="http://schemas.openxmlformats.org/officeDocument/2006/relationships/hyperlink" Target="https://pansophy.jlab.org/pansophy/Travelers/TRAVELER_FORM.cfm?project=L2PRD&amp;area=L2PRD&amp;system=&amp;TRAV_ID=L2PRD-CAV-TRANS-TSTD-D5&amp;TRAV_REVISION=R1&amp;page=1&amp;maxpage=1&amp;travstat=y&amp;TRAV_SEQ_NUM=8&amp;serialnum=0328" TargetMode="External"/><Relationship Id="rId2" Type="http://schemas.openxmlformats.org/officeDocument/2006/relationships/hyperlink" Target="https://pansophy.jlab.org/pansophy/Travelers/TRAVELER_FORM.cfm?project=L2PRD&amp;area=L2PRD&amp;system=&amp;TRAV_ID=L2PRD-CM-ASSY-SCND&amp;TRAV_REVISION=R7&amp;page=1&amp;maxpage=8&amp;TRAV_SEQ_NUM=24&amp;serialnum=J1.3-11R" TargetMode="External"/><Relationship Id="rId29" Type="http://schemas.openxmlformats.org/officeDocument/2006/relationships/hyperlink" Target="https://pansophy.jlab.org/pansophy/Travelers/TRAVELER_FORM.cfm?project=L2PRD&amp;area=L2PRD&amp;system=&amp;TRAV_ID=L2PRD-CAV-INSP-CAV&amp;TRAV_REVISION=R5&amp;page=1&amp;maxpage=5&amp;TRAV_SEQ_NUM=115&amp;serialnum=0140" TargetMode="External"/><Relationship Id="rId24" Type="http://schemas.openxmlformats.org/officeDocument/2006/relationships/hyperlink" Target="https://pansophy.jlab.org/pansophy/Travelers/TRAVELER_FORM.cfm?project=L2PRD&amp;area=L2PRD&amp;system=&amp;TRAV_ID=L2PRD-CAV-INSP-FPC&amp;TRAV_REVISION=R1&amp;page=1&amp;maxpage=1&amp;TRAV_SEQ_NUM=64&amp;serialnum=CPI-LCP-127" TargetMode="External"/><Relationship Id="rId40" Type="http://schemas.openxmlformats.org/officeDocument/2006/relationships/hyperlink" Target="https://pansophy.jlab.org/pansophy/Travelers/TRAVELER_FORM.cfm?project=L2PRD&amp;area=L2PRD&amp;system=&amp;TRAV_ID=L2PRD-CAV-RFIN&amp;TRAV_REVISION=R1&amp;page=1&amp;maxpage=6&amp;TRAV_SEQ_NUM=103&amp;serialnum=0330" TargetMode="External"/><Relationship Id="rId45" Type="http://schemas.openxmlformats.org/officeDocument/2006/relationships/hyperlink" Target="https://pansophy.jlab.org/pansophy/Travelers/TRAVELER_FORM.cfm?project=L2PRD&amp;area=L2PRD&amp;system=&amp;TRAV_ID=L2PRD-CAV-VTA-HOM&amp;TRAV_REVISION=R1&amp;page=1&amp;maxpage=1&amp;TRAV_SEQ_NUM=96&amp;serialnum=0140" TargetMode="External"/><Relationship Id="rId66" Type="http://schemas.openxmlformats.org/officeDocument/2006/relationships/hyperlink" Target="https://pansophy.jlab.org/pansophy/Travelers/TRAVELER_FORM.cfm?project=L2PRD&amp;area=L2PRD&amp;system=&amp;TRAV_ID=L2PRD-CAV-VTRF&amp;TRAV_REVISION=R3&amp;page=1&amp;maxpage=8&amp;TRAV_SEQ_NUM=137&amp;serialnum=0308" TargetMode="External"/><Relationship Id="rId87" Type="http://schemas.openxmlformats.org/officeDocument/2006/relationships/hyperlink" Target="https://pansophy.jlab.org/pansophy/Travelers/TRAVELER_FORM.cfm?project=L2PRD&amp;area=L2PRD&amp;system=&amp;TRAV_ID=L2PRD-CAV-VTA-COOL&amp;TRAV_REVISION=R2&amp;page=1&amp;maxpage=4&amp;TRAV_SEQ_NUM=346&amp;serialnum=J1.3-11R" TargetMode="External"/><Relationship Id="rId110" Type="http://schemas.openxmlformats.org/officeDocument/2006/relationships/hyperlink" Target="https://pansophy.jlab.org/pansophy/Travelers/TRAVELER_FORM.cfm?project=L2PRD&amp;area=L2PRD&amp;system=&amp;TRAV_ID=L2PRD-CAV-RECV-CAV-HLDPT2&amp;TRAV_REVISION=R1&amp;page=1&amp;maxpage=19&amp;travstat=y&amp;TRAV_SEQ_NUM=158&amp;serialnum=0167" TargetMode="External"/><Relationship Id="rId115" Type="http://schemas.openxmlformats.org/officeDocument/2006/relationships/hyperlink" Target="https://pansophy.jlab.org/pansophy/Travelers/TRAVELER_FORM.cfm?project=L2PRD&amp;area=L2PRD&amp;system=&amp;TRAV_ID=L2PRD-CAV-RECV-CAVEZ-HLDPT3&amp;TRAV_REVISION=R1&amp;page=1&amp;maxpage=29&amp;travstat=y&amp;TRAV_SEQ_NUM=59&amp;serialnum=0322" TargetMode="External"/><Relationship Id="rId131" Type="http://schemas.openxmlformats.org/officeDocument/2006/relationships/hyperlink" Target="https://pansophy.jlab.org/pansophy/Travelers/TRAVELER_FORM.cfm?project=L2PRD&amp;area=L2PRD&amp;system=&amp;TRAV_ID=L2PRD-CAV-INSP-HMFT&amp;TRAV_REVISION=R3&amp;page=1&amp;maxpage=6&amp;TRAV_SEQ_NUM=394&amp;serialnum=J1.3-11R" TargetMode="External"/><Relationship Id="rId136" Type="http://schemas.openxmlformats.org/officeDocument/2006/relationships/hyperlink" Target="https://pansophy.jlab.org/pansophy/Travelers/TRAVELER_FORM.cfm?project=L2PRD&amp;area=L2PRD&amp;system=&amp;TRAV_ID=L2PRD-CAV-INSP-FPFT&amp;TRAV_REVISION=R3&amp;page=1&amp;maxpage=5&amp;travstat=y&amp;TRAV_SEQ_NUM=43&amp;serialnum=0284" TargetMode="External"/><Relationship Id="rId61" Type="http://schemas.openxmlformats.org/officeDocument/2006/relationships/hyperlink" Target="https://pansophy.jlab.org/pansophy/Travelers/TRAVELER_FORM.cfm?project=L2PRD&amp;area=L2PRD&amp;system=&amp;TRAV_ID=L2PRD-CAV-VTRF&amp;TRAV_REVISION=R2&amp;page=1&amp;maxpage=8&amp;TRAV_SEQ_NUM=117&amp;serialnum=0268" TargetMode="External"/><Relationship Id="rId82" Type="http://schemas.openxmlformats.org/officeDocument/2006/relationships/hyperlink" Target="https://pansophy.jlab.org/pansophy/Travelers/TRAVELER_FORM.cfm?project=L2PRD&amp;area=L2PRD&amp;system=&amp;TRAV_ID=L2PRD-CAV-VTA-COOL&amp;TRAV_REVISION=R1&amp;page=1&amp;maxpage=4&amp;TRAV_SEQ_NUM=139&amp;serialnum=J1.3-11R" TargetMode="External"/><Relationship Id="rId19" Type="http://schemas.openxmlformats.org/officeDocument/2006/relationships/hyperlink" Target="https://pansophy.jlab.org/pansophy/Travelers/TRAVELER_FORM.cfm?project=L2PRD&amp;area=L2PRD&amp;system=&amp;TRAV_ID=L2PRD-CST-INSP-BPMFT&amp;TRAV_REVISION=R1&amp;page=1&amp;maxpage=1&amp;TRAV_SEQ_NUM=37&amp;serialnum=124" TargetMode="External"/><Relationship Id="rId14" Type="http://schemas.openxmlformats.org/officeDocument/2006/relationships/hyperlink" Target="https://pansophy.jlab.org/pansophy/Travelers/TRAVELER_FORM.cfm?project=L2PRD&amp;area=L2PRD&amp;system=&amp;TRAV_ID=L2PRD-CST-ASSY-BPM&amp;TRAV_REVISION=R3&amp;page=1&amp;maxpage=3&amp;travstat=y&amp;TRAV_SEQ_NUM=27&amp;serialnum=026" TargetMode="External"/><Relationship Id="rId30" Type="http://schemas.openxmlformats.org/officeDocument/2006/relationships/hyperlink" Target="https://pansophy.jlab.org/pansophy/Travelers/TRAVELER_FORM.cfm?project=L2PRD&amp;area=L2PRD&amp;system=&amp;TRAV_ID=L2PRD-CAV-INSP-CAV&amp;TRAV_REVISION=R4&amp;page=1&amp;maxpage=5&amp;TRAV_SEQ_NUM=66&amp;serialnum=0268" TargetMode="External"/><Relationship Id="rId35" Type="http://schemas.openxmlformats.org/officeDocument/2006/relationships/hyperlink" Target="https://pansophy.jlab.org/pansophy/Travelers/TRAVELER_FORM.cfm?project=L2PRD&amp;area=L2PRD&amp;system=&amp;TRAV_ID=L2PRD-CAV-RFIN&amp;TRAV_REVISION=R1&amp;page=1&amp;maxpage=6&amp;TRAV_SEQ_NUM=132&amp;serialnum=0322" TargetMode="External"/><Relationship Id="rId56" Type="http://schemas.openxmlformats.org/officeDocument/2006/relationships/hyperlink" Target="https://pansophy.jlab.org/pansophy/Travelers/TRAVELER_FORM.cfm?project=L2PRD&amp;area=L2PRD&amp;system=&amp;TRAV_ID=L2PRD-CAV-VTRF&amp;TRAV_REVISION=R4&amp;page=1&amp;maxpage=8&amp;TRAV_SEQ_NUM=341&amp;serialnum=0167" TargetMode="External"/><Relationship Id="rId77" Type="http://schemas.openxmlformats.org/officeDocument/2006/relationships/hyperlink" Target="https://pansophy.jlab.org/pansophy/Travelers/TRAVELER_FORM.cfm?project=L2PRD&amp;area=L2PRD&amp;system=&amp;TRAV_ID=L2PRD-CAV-VTA-COOL&amp;TRAV_REVISION=R1&amp;page=1&amp;maxpage=4&amp;TRAV_SEQ_NUM=116&amp;serialnum=J1.3-11R" TargetMode="External"/><Relationship Id="rId100" Type="http://schemas.openxmlformats.org/officeDocument/2006/relationships/hyperlink" Target="https://pansophy.jlab.org/pansophy/Travelers/TRAVELER_FORM.cfm?project=L8PRD&amp;area=L8PRD&amp;system=&amp;TRAV_ID=L8PRD-CAV-TRANS-TSTD-D5&amp;TRAV_REVISION=R1&amp;page=1&amp;maxpage=1&amp;travstat=y&amp;TRAV_SEQ_NUM=7&amp;serialnum=0328" TargetMode="External"/><Relationship Id="rId105" Type="http://schemas.openxmlformats.org/officeDocument/2006/relationships/hyperlink" Target="https://pansophy.jlab.org/pansophy/Travelers/TRAVELER_FORM.cfm?project=L2PRD&amp;area=L2PRD&amp;system=&amp;TRAV_ID=L2PRD-CAV-RECV-CAVEZ-HLDPT1&amp;TRAV_REVISION=R1&amp;page=1&amp;maxpage=7&amp;travstat=y&amp;TRAV_SEQ_NUM=100&amp;serialnum=0308" TargetMode="External"/><Relationship Id="rId126" Type="http://schemas.openxmlformats.org/officeDocument/2006/relationships/hyperlink" Target="https://pansophy.jlab.org/pansophy/Travelers/TRAVELER_FORM.cfm?project=L2PRD&amp;area=L2PRD&amp;system=&amp;TRAV_ID=L2PRD-CAV-INSP-HMFT&amp;TRAV_REVISION=R3&amp;page=1&amp;maxpage=6&amp;TRAV_SEQ_NUM=550&amp;serialnum=J1.3-11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ansophy.jlab.org/pansophy/Travelers/TRAVELER_FORM.cfm?project=L2PRD&amp;area=L2PRD&amp;system=&amp;TRAV_ID=L2PRD-NCR&amp;TRAV_REVISION=R9&amp;page=1&amp;maxpage=4&amp;TRAV_SEQ_NUM=1210&amp;serialnum=2011" TargetMode="External"/><Relationship Id="rId18" Type="http://schemas.openxmlformats.org/officeDocument/2006/relationships/hyperlink" Target="https://pansophy.jlab.org/pansophy/Travelers/TRAVELER_FORM.cfm?project=L2PRD&amp;area=L2PRD&amp;system=&amp;TRAV_ID=L2PRD-NCR&amp;TRAV_REVISION=R9&amp;page=1&amp;maxpage=4&amp;TRAV_SEQ_NUM=1205&amp;serialnum=J1.3-11R" TargetMode="External"/><Relationship Id="rId26" Type="http://schemas.openxmlformats.org/officeDocument/2006/relationships/hyperlink" Target="https://pansophy.jlab.org/pansophy/Travelers/TRAVELER_FORM.cfm?project=L2PRD&amp;area=L2PRD&amp;system=&amp;TRAV_ID=L2PRD-NCR&amp;TRAV_REVISION=R10&amp;page=1&amp;maxpage=4&amp;TRAV_SEQ_NUM=1923&amp;serialnum=J1.3-11R" TargetMode="External"/><Relationship Id="rId39" Type="http://schemas.openxmlformats.org/officeDocument/2006/relationships/hyperlink" Target="https://pansophy.jlab.org/pansophy/Travelers/TRAVELER_FORM.cfm?project=L2PRD&amp;area=L2PRD&amp;system=&amp;TRAV_ID=L2PRD-NCR&amp;TRAV_REVISION=R10&amp;page=1&amp;maxpage=4&amp;TRAV_SEQ_NUM=1932&amp;serialnum=J1.3-11R" TargetMode="External"/><Relationship Id="rId3" Type="http://schemas.openxmlformats.org/officeDocument/2006/relationships/hyperlink" Target="https://pansophy.jlab.org/pansophy/Travelers/TRAVELER_FORM.cfm?project=L2PRD&amp;area=L2PRD&amp;system=&amp;TRAV_ID=L2PRD-NCR&amp;TRAV_REVISION=R10&amp;page=1&amp;maxpage=4&amp;TRAV_SEQ_NUM=1973&amp;serialnum=J1.3-11R" TargetMode="External"/><Relationship Id="rId21" Type="http://schemas.openxmlformats.org/officeDocument/2006/relationships/hyperlink" Target="https://pansophy.jlab.org/pansophy/Travelers/TRAVELER_FORM.cfm?project=L2PRD&amp;area=L2PRD&amp;system=&amp;TRAV_ID=L2PRD-NCR&amp;TRAV_REVISION=R10&amp;page=1&amp;maxpage=4&amp;TRAV_SEQ_NUM=1386&amp;serialnum=J1.3-11R" TargetMode="External"/><Relationship Id="rId34" Type="http://schemas.openxmlformats.org/officeDocument/2006/relationships/hyperlink" Target="https://pansophy.jlab.org/pansophy/Travelers/TRAVELER_FORM.cfm?project=L2PRD&amp;area=L2PRD&amp;system=&amp;TRAV_ID=L2PRD-NCR&amp;TRAV_REVISION=R9&amp;page=1&amp;maxpage=4&amp;TRAV_SEQ_NUM=1097&amp;serialnum=J1.3-11R" TargetMode="External"/><Relationship Id="rId42" Type="http://schemas.openxmlformats.org/officeDocument/2006/relationships/hyperlink" Target="https://pansophy.jlab.org/pansophy/Travelers/TRAVELER_FORM.cfm?project=L2PRD&amp;area=L2PRD&amp;system=&amp;TRAV_ID=L2PRD-NCR&amp;TRAV_REVISION=R9&amp;page=1&amp;maxpage=4&amp;TRAV_SEQ_NUM=563&amp;serialnum=J1.3-11R" TargetMode="External"/><Relationship Id="rId47" Type="http://schemas.openxmlformats.org/officeDocument/2006/relationships/hyperlink" Target="https://pansophy.jlab.org/pansophy/Travelers/TRAVELER_FORM.cfm?project=L2PRD&amp;area=L2PRD&amp;system=&amp;TRAV_ID=L2PRD-NCR&amp;TRAV_REVISION=R8&amp;page=1&amp;maxpage=4&amp;TRAV_SEQ_NUM=109&amp;serialnum=J1.3-11R" TargetMode="External"/><Relationship Id="rId50" Type="http://schemas.openxmlformats.org/officeDocument/2006/relationships/drawing" Target="../drawings/drawing2.xml"/><Relationship Id="rId7" Type="http://schemas.openxmlformats.org/officeDocument/2006/relationships/hyperlink" Target="https://pansophy.jlab.org/pansophy/Travelers/TRAVELER_FORM.cfm?project=L2PRD&amp;area=L2PRD&amp;system=&amp;TRAV_ID=L2PRD-NCR&amp;TRAV_REVISION=R8&amp;page=1&amp;maxpage=4&amp;TRAV_SEQ_NUM=366&amp;serialnum=J1.3-11R" TargetMode="External"/><Relationship Id="rId12" Type="http://schemas.openxmlformats.org/officeDocument/2006/relationships/hyperlink" Target="https://pansophy.jlab.org/pansophy/Travelers/TRAVELER_FORM.cfm?project=L2PRD&amp;area=L2PRD&amp;system=&amp;TRAV_ID=L2PRD-NCR&amp;TRAV_REVISION=R9&amp;page=1&amp;maxpage=4&amp;TRAV_SEQ_NUM=897&amp;serialnum=2011" TargetMode="External"/><Relationship Id="rId17" Type="http://schemas.openxmlformats.org/officeDocument/2006/relationships/hyperlink" Target="https://pansophy.jlab.org/pansophy/Travelers/TRAVELER_FORM.cfm?project=L2PRD&amp;area=L2PRD&amp;system=&amp;TRAV_ID=L2PRD-NCR&amp;TRAV_REVISION=R9&amp;page=1&amp;maxpage=4&amp;TRAV_SEQ_NUM=1145&amp;serialnum=J1.3-11R" TargetMode="External"/><Relationship Id="rId25" Type="http://schemas.openxmlformats.org/officeDocument/2006/relationships/hyperlink" Target="https://pansophy.jlab.org/pansophy/Travelers/TRAVELER_FORM.cfm?project=L2PRD&amp;area=L2PRD&amp;system=&amp;TRAV_ID=L2PRD-NCR&amp;TRAV_REVISION=R10&amp;page=1&amp;maxpage=4&amp;TRAV_SEQ_NUM=1922&amp;serialnum=J1.3-11R" TargetMode="External"/><Relationship Id="rId33" Type="http://schemas.openxmlformats.org/officeDocument/2006/relationships/hyperlink" Target="https://pansophy.jlab.org/pansophy/Travelers/TRAVELER_FORM.cfm?project=L2PRD&amp;area=L2PRD&amp;system=&amp;TRAV_ID=L2PRD-NCR&amp;TRAV_REVISION=R9&amp;page=1&amp;maxpage=4&amp;TRAV_SEQ_NUM=982&amp;serialnum=J1.3-11R" TargetMode="External"/><Relationship Id="rId38" Type="http://schemas.openxmlformats.org/officeDocument/2006/relationships/hyperlink" Target="https://pansophy.jlab.org/pansophy/Travelers/TRAVELER_FORM.cfm?project=L2PRD&amp;area=L2PRD&amp;system=&amp;TRAV_ID=L2PRD-NCR&amp;TRAV_REVISION=R10&amp;page=1&amp;maxpage=4&amp;TRAV_SEQ_NUM=1931&amp;serialnum=J1.3-11R" TargetMode="External"/><Relationship Id="rId46" Type="http://schemas.openxmlformats.org/officeDocument/2006/relationships/hyperlink" Target="https://pansophy.jlab.org/pansophy/Travelers/TRAVELER_FORM.cfm?project=L2PRD&amp;area=L2PRD&amp;system=&amp;TRAV_ID=L2PRD-NCR&amp;TRAV_REVISION=R8&amp;page=1&amp;maxpage=4&amp;TRAV_SEQ_NUM=125&amp;serialnum=J1.3-11R" TargetMode="External"/><Relationship Id="rId2" Type="http://schemas.openxmlformats.org/officeDocument/2006/relationships/hyperlink" Target="https://pansophy.jlab.org/pansophy/Travelers/TRAVELER_FORM.cfm?project=L2PRD&amp;area=L2PRD&amp;system=&amp;TRAV_ID=L2PRD-NCR&amp;TRAV_REVISION=R9&amp;page=1&amp;maxpage=4&amp;TRAV_SEQ_NUM=581&amp;serialnum=J1.3-11R" TargetMode="External"/><Relationship Id="rId16" Type="http://schemas.openxmlformats.org/officeDocument/2006/relationships/hyperlink" Target="https://pansophy.jlab.org/pansophy/Travelers/TRAVELER_FORM.cfm?project=L2PRD&amp;area=L2PRD&amp;system=&amp;TRAV_ID=L2PRD-NCR&amp;TRAV_REVISION=R9&amp;page=1&amp;maxpage=4&amp;TRAV_SEQ_NUM=1238&amp;serialnum=J1.3-11R" TargetMode="External"/><Relationship Id="rId20" Type="http://schemas.openxmlformats.org/officeDocument/2006/relationships/hyperlink" Target="https://pansophy.jlab.org/pansophy/Travelers/TRAVELER_FORM.cfm?project=L2PRD&amp;area=L2PRD&amp;system=&amp;TRAV_ID=L2PRD-NCR&amp;TRAV_REVISION=R9&amp;page=1&amp;maxpage=4&amp;TRAV_SEQ_NUM=1223&amp;serialnum=J1.3-11R" TargetMode="External"/><Relationship Id="rId29" Type="http://schemas.openxmlformats.org/officeDocument/2006/relationships/hyperlink" Target="https://pansophy.jlab.org/pansophy/Travelers/TRAVELER_FORM.cfm?project=L2PRD&amp;area=L2PRD&amp;system=&amp;TRAV_ID=L2PRD-NCR&amp;TRAV_REVISION=R10&amp;page=1&amp;maxpage=4&amp;TRAV_SEQ_NUM=1885&amp;serialnum=J1.3-11R" TargetMode="External"/><Relationship Id="rId41" Type="http://schemas.openxmlformats.org/officeDocument/2006/relationships/hyperlink" Target="https://pansophy.jlab.org/pansophy/Travelers/TRAVELER_FORM.cfm?project=L2PRD&amp;area=L2PRD&amp;system=&amp;TRAV_ID=L2PRD-NCR&amp;TRAV_REVISION=R10&amp;page=1&amp;maxpage=4&amp;TRAV_SEQ_NUM=1943&amp;serialnum=J1.3-11R" TargetMode="External"/><Relationship Id="rId1" Type="http://schemas.openxmlformats.org/officeDocument/2006/relationships/hyperlink" Target="https://pansophy.jlab.org/pansophy/Travelers/TRAVELER_FORM.cfm?project=L2PRD&amp;area=L2PRD&amp;system=&amp;TRAV_ID=L2PRD-NCR&amp;TRAV_REVISION=R10&amp;page=1&amp;maxpage=4&amp;TRAV_SEQ_NUM=1960&amp;serialnum=J1.3-11R" TargetMode="External"/><Relationship Id="rId6" Type="http://schemas.openxmlformats.org/officeDocument/2006/relationships/hyperlink" Target="https://pansophy.jlab.org/pansophy/Travelers/TRAVELER_FORM.cfm?project=L2PRD&amp;area=L2PRD&amp;system=&amp;TRAV_ID=L2PRD-NCR&amp;TRAV_REVISION=R8&amp;page=1&amp;maxpage=4&amp;TRAV_SEQ_NUM=365&amp;serialnum=J1.3-11R" TargetMode="External"/><Relationship Id="rId11" Type="http://schemas.openxmlformats.org/officeDocument/2006/relationships/hyperlink" Target="https://pansophy.jlab.org/pansophy/Travelers/TRAVELER_FORM.cfm?project=L2PRD&amp;area=L2PRD&amp;system=&amp;TRAV_ID=L2PRD-NCR&amp;TRAV_REVISION=R9&amp;page=1&amp;maxpage=4&amp;TRAV_SEQ_NUM=896&amp;serialnum=2011" TargetMode="External"/><Relationship Id="rId24" Type="http://schemas.openxmlformats.org/officeDocument/2006/relationships/hyperlink" Target="https://pansophy.jlab.org/pansophy/Travelers/TRAVELER_FORM.cfm?project=L2PRD&amp;area=L2PRD&amp;system=&amp;TRAV_ID=L2PRD-NCR&amp;TRAV_REVISION=R10&amp;page=1&amp;maxpage=4&amp;TRAV_SEQ_NUM=1921&amp;serialnum=J1.3-11R" TargetMode="External"/><Relationship Id="rId32" Type="http://schemas.openxmlformats.org/officeDocument/2006/relationships/hyperlink" Target="https://pansophy.jlab.org/pansophy/Travelers/TRAVELER_FORM.cfm?project=L2PRD&amp;area=L2PRD&amp;system=&amp;TRAV_ID=L2PRD-NCR&amp;TRAV_REVISION=R9&amp;page=1&amp;maxpage=4&amp;TRAV_SEQ_NUM=983&amp;serialnum=J1.3-11R" TargetMode="External"/><Relationship Id="rId37" Type="http://schemas.openxmlformats.org/officeDocument/2006/relationships/hyperlink" Target="https://pansophy.jlab.org/pansophy/Travelers/TRAVELER_FORM.cfm?project=L2PRD&amp;area=L2PRD&amp;system=&amp;TRAV_ID=L2PRD-NCR&amp;TRAV_REVISION=R10&amp;page=1&amp;maxpage=4&amp;TRAV_SEQ_NUM=1934&amp;serialnum=J1.3-11R" TargetMode="External"/><Relationship Id="rId40" Type="http://schemas.openxmlformats.org/officeDocument/2006/relationships/hyperlink" Target="https://pansophy.jlab.org/pansophy/Travelers/TRAVELER_FORM.cfm?project=L2PRD&amp;area=L2PRD&amp;system=&amp;TRAV_ID=L2PRD-NCR&amp;TRAV_REVISION=R10&amp;page=1&amp;maxpage=4&amp;TRAV_SEQ_NUM=1933&amp;serialnum=J1.3-11R" TargetMode="External"/><Relationship Id="rId45" Type="http://schemas.openxmlformats.org/officeDocument/2006/relationships/hyperlink" Target="https://pansophy.jlab.org/pansophy/Travelers/TRAVELER_FORM.cfm?project=L2PRD&amp;area=L2PRD&amp;system=&amp;TRAV_ID=L2PRD-NCR&amp;TRAV_REVISION=R9&amp;page=1&amp;maxpage=4&amp;TRAV_SEQ_NUM=784&amp;serialnum=J1.3-11R" TargetMode="External"/><Relationship Id="rId5" Type="http://schemas.openxmlformats.org/officeDocument/2006/relationships/hyperlink" Target="https://pansophy.jlab.org/pansophy/Travelers/TRAVELER_FORM.cfm?project=L2PRD&amp;area=L2PRD&amp;system=&amp;TRAV_ID=L2PRD-NCR&amp;TRAV_REVISION=R8&amp;page=1&amp;maxpage=4&amp;TRAV_SEQ_NUM=370&amp;serialnum=J1.3-11R" TargetMode="External"/><Relationship Id="rId15" Type="http://schemas.openxmlformats.org/officeDocument/2006/relationships/hyperlink" Target="https://pansophy.jlab.org/pansophy/Travelers/TRAVELER_FORM.cfm?project=L2PRD&amp;area=L2PRD&amp;system=&amp;TRAV_ID=L2PRD-NCR&amp;TRAV_REVISION=R9&amp;page=1&amp;maxpage=4&amp;TRAV_SEQ_NUM=1012&amp;serialnum=2011" TargetMode="External"/><Relationship Id="rId23" Type="http://schemas.openxmlformats.org/officeDocument/2006/relationships/hyperlink" Target="https://pansophy.jlab.org/pansophy/Travelers/TRAVELER_FORM.cfm?project=L2PRD&amp;area=L2PRD&amp;system=&amp;TRAV_ID=L2PRD-NCR&amp;TRAV_REVISION=R10&amp;page=1&amp;maxpage=4&amp;TRAV_SEQ_NUM=1920&amp;serialnum=J1.3-11R" TargetMode="External"/><Relationship Id="rId28" Type="http://schemas.openxmlformats.org/officeDocument/2006/relationships/hyperlink" Target="https://pansophy.jlab.org/pansophy/Travelers/TRAVELER_FORM.cfm?project=L2PRD&amp;area=L2PRD&amp;system=&amp;TRAV_ID=L2PRD-NCR&amp;TRAV_REVISION=R10&amp;page=1&amp;maxpage=4&amp;TRAV_SEQ_NUM=1890&amp;serialnum=J1.3-11R" TargetMode="External"/><Relationship Id="rId36" Type="http://schemas.openxmlformats.org/officeDocument/2006/relationships/hyperlink" Target="https://pansophy.jlab.org/pansophy/Travelers/TRAVELER_FORM.cfm?project=L2PRD&amp;area=L2PRD&amp;system=&amp;TRAV_ID=L2PRD-NCR&amp;TRAV_REVISION=R9&amp;page=1&amp;maxpage=4&amp;TRAV_SEQ_NUM=1244&amp;serialnum=J1.3-11R" TargetMode="External"/><Relationship Id="rId49" Type="http://schemas.openxmlformats.org/officeDocument/2006/relationships/hyperlink" Target="https://pansophy.jlab.org/pansophy/Travelers/TRAVELER_FORM.cfm?project=L2PRD&amp;area=L2PRD&amp;system=&amp;TRAV_ID=L2PRD-NCR&amp;TRAV_REVISION=R9&amp;page=1&amp;maxpage=4&amp;TRAV_SEQ_NUM=1090&amp;serialnum=J1.3-11R" TargetMode="External"/><Relationship Id="rId10" Type="http://schemas.openxmlformats.org/officeDocument/2006/relationships/hyperlink" Target="https://pansophy.jlab.org/pansophy/Travelers/TRAVELER_FORM.cfm?project=L2PRD&amp;area=L2PRD&amp;system=&amp;TRAV_ID=L2PRD-NCR&amp;TRAV_REVISION=R10&amp;page=1&amp;maxpage=4&amp;TRAV_SEQ_NUM=1973&amp;serialnum=J1.3-11R" TargetMode="External"/><Relationship Id="rId19" Type="http://schemas.openxmlformats.org/officeDocument/2006/relationships/hyperlink" Target="https://pansophy.jlab.org/pansophy/Travelers/TRAVELER_FORM.cfm?project=L2PRD&amp;area=L2PRD&amp;system=&amp;TRAV_ID=L2PRD-NCR&amp;TRAV_REVISION=R9&amp;page=1&amp;maxpage=4&amp;TRAV_SEQ_NUM=1222&amp;serialnum=J1.3-11R" TargetMode="External"/><Relationship Id="rId31" Type="http://schemas.openxmlformats.org/officeDocument/2006/relationships/hyperlink" Target="https://pansophy.jlab.org/pansophy/Travelers/TRAVELER_FORM.cfm?project=L2PRD&amp;area=L2PRD&amp;system=&amp;TRAV_ID=L2PRD-NCR&amp;TRAV_REVISION=R9&amp;page=1&amp;maxpage=4&amp;TRAV_SEQ_NUM=1099&amp;serialnum=J1.3-11R" TargetMode="External"/><Relationship Id="rId44" Type="http://schemas.openxmlformats.org/officeDocument/2006/relationships/hyperlink" Target="https://pansophy.jlab.org/pansophy/Travelers/TRAVELER_FORM.cfm?project=L2PRD&amp;area=L2PRD&amp;system=&amp;TRAV_ID=L2PRD-NCR&amp;TRAV_REVISION=R9&amp;page=1&amp;maxpage=4&amp;TRAV_SEQ_NUM=602&amp;serialnum=J1.3-11R" TargetMode="External"/><Relationship Id="rId4" Type="http://schemas.openxmlformats.org/officeDocument/2006/relationships/hyperlink" Target="https://pansophy.jlab.org/pansophy/Travelers/TRAVELER_FORM.cfm?project=L2PRD&amp;area=L2PRD&amp;system=&amp;TRAV_ID=L2PRD-NCR&amp;TRAV_REVISION=R8&amp;page=1&amp;maxpage=4&amp;TRAV_SEQ_NUM=369&amp;serialnum=J1.3-11R" TargetMode="External"/><Relationship Id="rId9" Type="http://schemas.openxmlformats.org/officeDocument/2006/relationships/hyperlink" Target="https://pansophy.jlab.org/pansophy/Travelers/TRAVELER_FORM.cfm?project=L2PRD&amp;area=L2PRD&amp;system=&amp;TRAV_ID=L2PRD-NCR&amp;TRAV_REVISION=R8&amp;page=1&amp;maxpage=4&amp;TRAV_SEQ_NUM=355&amp;serialnum=J1.3-11R" TargetMode="External"/><Relationship Id="rId14" Type="http://schemas.openxmlformats.org/officeDocument/2006/relationships/hyperlink" Target="https://pansophy.jlab.org/pansophy/Travelers/TRAVELER_FORM.cfm?project=L2PRD&amp;area=L2PRD&amp;system=&amp;TRAV_ID=L2PRD-NCR&amp;TRAV_REVISION=R9&amp;page=1&amp;maxpage=4&amp;TRAV_SEQ_NUM=1011&amp;serialnum=2011" TargetMode="External"/><Relationship Id="rId22" Type="http://schemas.openxmlformats.org/officeDocument/2006/relationships/hyperlink" Target="https://pansophy.jlab.org/pansophy/Travelers/TRAVELER_FORM.cfm?project=L2PRD&amp;area=L2PRD&amp;system=&amp;TRAV_ID=L2PRD-NCR&amp;TRAV_REVISION=R9&amp;page=1&amp;maxpage=4&amp;TRAV_SEQ_NUM=1292&amp;serialnum=J1.3-11R" TargetMode="External"/><Relationship Id="rId27" Type="http://schemas.openxmlformats.org/officeDocument/2006/relationships/hyperlink" Target="https://pansophy.jlab.org/pansophy/Travelers/TRAVELER_FORM.cfm?project=L2PRD&amp;area=L2PRD&amp;system=&amp;TRAV_ID=L2PRD-NCR&amp;TRAV_REVISION=R10&amp;page=1&amp;maxpage=4&amp;TRAV_SEQ_NUM=1924&amp;serialnum=J1.3-11R" TargetMode="External"/><Relationship Id="rId30" Type="http://schemas.openxmlformats.org/officeDocument/2006/relationships/hyperlink" Target="https://pansophy.jlab.org/pansophy/Travelers/TRAVELER_FORM.cfm?project=L2PRD&amp;area=L2PRD&amp;system=&amp;TRAV_ID=L2PRD-NCR&amp;TRAV_REVISION=R10&amp;page=1&amp;maxpage=4&amp;TRAV_SEQ_NUM=1906&amp;serialnum=J1.3-11R" TargetMode="External"/><Relationship Id="rId35" Type="http://schemas.openxmlformats.org/officeDocument/2006/relationships/hyperlink" Target="https://pansophy.jlab.org/pansophy/Travelers/TRAVELER_FORM.cfm?project=L2PRD&amp;area=L2PRD&amp;system=&amp;TRAV_ID=L2PRD-NCR&amp;TRAV_REVISION=R9&amp;page=1&amp;maxpage=4&amp;TRAV_SEQ_NUM=1172&amp;serialnum=J1.3-11R" TargetMode="External"/><Relationship Id="rId43" Type="http://schemas.openxmlformats.org/officeDocument/2006/relationships/hyperlink" Target="https://pansophy.jlab.org/pansophy/Travelers/TRAVELER_FORM.cfm?project=L2PRD&amp;area=L2PRD&amp;system=&amp;TRAV_ID=L2PRD-NCR&amp;TRAV_REVISION=R8&amp;page=1&amp;maxpage=4&amp;TRAV_SEQ_NUM=124&amp;serialnum=J1.3-11R" TargetMode="External"/><Relationship Id="rId48" Type="http://schemas.openxmlformats.org/officeDocument/2006/relationships/hyperlink" Target="https://pansophy.jlab.org/pansophy/Travelers/TRAVELER_FORM.cfm?project=L2PRD&amp;area=L2PRD&amp;system=&amp;TRAV_ID=L2PRD-NCR&amp;TRAV_REVISION=R9&amp;page=1&amp;maxpage=4&amp;TRAV_SEQ_NUM=782&amp;serialnum=J1.3-11R" TargetMode="External"/><Relationship Id="rId8" Type="http://schemas.openxmlformats.org/officeDocument/2006/relationships/hyperlink" Target="https://pansophy.jlab.org/pansophy/Travelers/TRAVELER_FORM.cfm?project=L2PRD&amp;area=L2PRD&amp;system=&amp;TRAV_ID=L2PRD-NCR&amp;TRAV_REVISION=R8&amp;page=1&amp;maxpage=4&amp;TRAV_SEQ_NUM=314&amp;serialnum=J1.3-11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C3" sqref="C3"/>
    </sheetView>
  </sheetViews>
  <sheetFormatPr defaultColWidth="8.88671875" defaultRowHeight="14.4" x14ac:dyDescent="0.3"/>
  <cols>
    <col min="1" max="1" width="43.5546875" bestFit="1" customWidth="1"/>
    <col min="2" max="2" width="22.109375" bestFit="1" customWidth="1"/>
    <col min="3" max="3" width="16.109375" bestFit="1" customWidth="1"/>
    <col min="4" max="4" width="16.44140625" bestFit="1" customWidth="1"/>
    <col min="5" max="5" width="10" style="79" bestFit="1" customWidth="1"/>
    <col min="6" max="6" width="8.88671875" style="79"/>
  </cols>
  <sheetData>
    <row r="1" spans="1:6" ht="23.4" x14ac:dyDescent="0.45">
      <c r="A1" s="5" t="s">
        <v>90</v>
      </c>
      <c r="D1" s="82" t="s">
        <v>520</v>
      </c>
    </row>
    <row r="2" spans="1:6" ht="18" x14ac:dyDescent="0.35">
      <c r="A2" s="2" t="s">
        <v>91</v>
      </c>
      <c r="B2" s="44" t="s">
        <v>414</v>
      </c>
    </row>
    <row r="3" spans="1:6" ht="18" x14ac:dyDescent="0.35">
      <c r="A3" s="2" t="s">
        <v>92</v>
      </c>
      <c r="B3" s="44" t="s">
        <v>384</v>
      </c>
    </row>
    <row r="4" spans="1:6" ht="18" x14ac:dyDescent="0.35">
      <c r="A4" s="2" t="s">
        <v>93</v>
      </c>
      <c r="B4" s="105"/>
    </row>
    <row r="5" spans="1:6" ht="18" x14ac:dyDescent="0.35">
      <c r="A5" s="2" t="s">
        <v>161</v>
      </c>
      <c r="B5" s="44" t="s">
        <v>235</v>
      </c>
    </row>
    <row r="6" spans="1:6" ht="18" x14ac:dyDescent="0.35">
      <c r="A6" s="2" t="s">
        <v>94</v>
      </c>
      <c r="B6" s="6"/>
    </row>
    <row r="7" spans="1:6" ht="18" x14ac:dyDescent="0.35">
      <c r="A7" s="2"/>
    </row>
    <row r="8" spans="1:6" ht="18" x14ac:dyDescent="0.35">
      <c r="A8" s="2"/>
    </row>
    <row r="9" spans="1:6" ht="18" x14ac:dyDescent="0.35">
      <c r="A9" s="2" t="s">
        <v>137</v>
      </c>
      <c r="B9" s="40" t="s">
        <v>138</v>
      </c>
    </row>
    <row r="10" spans="1:6" ht="18" x14ac:dyDescent="0.35">
      <c r="B10" s="41" t="s">
        <v>139</v>
      </c>
    </row>
    <row r="11" spans="1:6" ht="18" x14ac:dyDescent="0.35">
      <c r="B11" s="45" t="s">
        <v>140</v>
      </c>
    </row>
    <row r="14" spans="1:6" x14ac:dyDescent="0.3">
      <c r="A14" s="67" t="s">
        <v>209</v>
      </c>
      <c r="B14" s="100" t="s">
        <v>210</v>
      </c>
      <c r="C14" s="101" t="s">
        <v>211</v>
      </c>
      <c r="D14" s="68" t="s">
        <v>212</v>
      </c>
      <c r="E14"/>
      <c r="F14"/>
    </row>
    <row r="15" spans="1:6" x14ac:dyDescent="0.3">
      <c r="A15" s="69" t="s">
        <v>213</v>
      </c>
      <c r="B15" s="70" t="s">
        <v>414</v>
      </c>
      <c r="C15" s="71" t="s">
        <v>214</v>
      </c>
      <c r="D15" s="129" t="s">
        <v>261</v>
      </c>
      <c r="E15"/>
      <c r="F15"/>
    </row>
    <row r="16" spans="1:6" x14ac:dyDescent="0.3">
      <c r="A16" s="69" t="s">
        <v>215</v>
      </c>
      <c r="B16" s="72"/>
      <c r="C16" s="71" t="s">
        <v>216</v>
      </c>
      <c r="D16" s="129" t="s">
        <v>261</v>
      </c>
      <c r="E16"/>
      <c r="F16"/>
    </row>
    <row r="17" spans="1:6" x14ac:dyDescent="0.3">
      <c r="A17" s="73" t="s">
        <v>217</v>
      </c>
      <c r="B17" s="140" t="s">
        <v>405</v>
      </c>
      <c r="C17" s="74" t="s">
        <v>218</v>
      </c>
      <c r="D17" s="129" t="s">
        <v>389</v>
      </c>
      <c r="E17"/>
      <c r="F17"/>
    </row>
    <row r="18" spans="1:6" x14ac:dyDescent="0.3">
      <c r="A18" s="73" t="s">
        <v>219</v>
      </c>
      <c r="B18" s="139"/>
      <c r="C18" s="75" t="s">
        <v>220</v>
      </c>
      <c r="D18" s="129" t="s">
        <v>259</v>
      </c>
      <c r="E18"/>
      <c r="F18"/>
    </row>
    <row r="19" spans="1:6" x14ac:dyDescent="0.3">
      <c r="A19" s="69" t="s">
        <v>221</v>
      </c>
      <c r="B19" s="13"/>
      <c r="C19" s="71" t="s">
        <v>222</v>
      </c>
      <c r="D19" s="129" t="s">
        <v>393</v>
      </c>
      <c r="E19"/>
      <c r="F19"/>
    </row>
    <row r="20" spans="1:6" x14ac:dyDescent="0.3">
      <c r="A20" s="73" t="s">
        <v>223</v>
      </c>
      <c r="B20" s="76" t="s">
        <v>483</v>
      </c>
      <c r="C20" s="74" t="s">
        <v>257</v>
      </c>
      <c r="D20" s="78"/>
      <c r="E20"/>
      <c r="F20"/>
    </row>
    <row r="21" spans="1:6" x14ac:dyDescent="0.3">
      <c r="A21" s="73" t="s">
        <v>224</v>
      </c>
      <c r="B21" s="76" t="s">
        <v>484</v>
      </c>
      <c r="C21" s="74" t="s">
        <v>257</v>
      </c>
      <c r="D21" s="78"/>
      <c r="E21"/>
      <c r="F21"/>
    </row>
    <row r="22" spans="1:6" x14ac:dyDescent="0.3">
      <c r="A22" s="73" t="s">
        <v>225</v>
      </c>
      <c r="B22" s="76" t="s">
        <v>485</v>
      </c>
      <c r="C22" s="74" t="s">
        <v>257</v>
      </c>
      <c r="D22" s="78"/>
      <c r="E22"/>
      <c r="F22"/>
    </row>
    <row r="23" spans="1:6" x14ac:dyDescent="0.3">
      <c r="A23" s="73" t="s">
        <v>226</v>
      </c>
      <c r="B23" s="76" t="s">
        <v>486</v>
      </c>
      <c r="C23" s="74" t="s">
        <v>257</v>
      </c>
      <c r="D23" s="78"/>
      <c r="E23"/>
      <c r="F23"/>
    </row>
    <row r="24" spans="1:6" x14ac:dyDescent="0.3">
      <c r="A24" s="73" t="s">
        <v>227</v>
      </c>
      <c r="B24" s="76" t="s">
        <v>487</v>
      </c>
      <c r="C24" s="74" t="s">
        <v>257</v>
      </c>
      <c r="D24" s="78"/>
      <c r="E24"/>
      <c r="F24"/>
    </row>
    <row r="25" spans="1:6" x14ac:dyDescent="0.3">
      <c r="A25" s="73" t="s">
        <v>228</v>
      </c>
      <c r="B25" s="76" t="s">
        <v>488</v>
      </c>
      <c r="C25" s="74" t="s">
        <v>257</v>
      </c>
      <c r="D25" s="78"/>
      <c r="E25"/>
      <c r="F25"/>
    </row>
    <row r="26" spans="1:6" x14ac:dyDescent="0.3">
      <c r="A26" s="73" t="s">
        <v>229</v>
      </c>
      <c r="B26" s="76" t="s">
        <v>489</v>
      </c>
      <c r="C26" s="74" t="s">
        <v>257</v>
      </c>
      <c r="D26" s="78"/>
      <c r="E26"/>
      <c r="F26"/>
    </row>
    <row r="27" spans="1:6" x14ac:dyDescent="0.3">
      <c r="A27" s="73" t="s">
        <v>230</v>
      </c>
      <c r="B27" s="76" t="s">
        <v>490</v>
      </c>
      <c r="C27" s="74" t="s">
        <v>257</v>
      </c>
      <c r="D27" s="78"/>
      <c r="E27"/>
      <c r="F27"/>
    </row>
    <row r="28" spans="1:6" x14ac:dyDescent="0.3">
      <c r="A28" s="73" t="s">
        <v>231</v>
      </c>
      <c r="B28" s="13" t="s">
        <v>481</v>
      </c>
      <c r="C28" s="75" t="s">
        <v>232</v>
      </c>
      <c r="D28" s="78" t="s">
        <v>258</v>
      </c>
      <c r="E28"/>
      <c r="F28"/>
    </row>
    <row r="29" spans="1:6" x14ac:dyDescent="0.3">
      <c r="A29" s="73" t="s">
        <v>233</v>
      </c>
      <c r="B29" s="77" t="s">
        <v>482</v>
      </c>
      <c r="C29" s="75" t="s">
        <v>234</v>
      </c>
      <c r="D29" s="78" t="s">
        <v>132</v>
      </c>
      <c r="E29"/>
      <c r="F29"/>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workbookViewId="0">
      <selection activeCell="D13" sqref="D13"/>
    </sheetView>
  </sheetViews>
  <sheetFormatPr defaultColWidth="18.44140625" defaultRowHeight="30" customHeight="1" x14ac:dyDescent="0.35"/>
  <cols>
    <col min="1" max="1" width="22.33203125" style="1" bestFit="1" customWidth="1"/>
    <col min="2" max="3" width="22.33203125" style="1" customWidth="1"/>
    <col min="4" max="4" width="18.44140625" style="1"/>
    <col min="5" max="5" width="37.109375" style="1" customWidth="1"/>
    <col min="6" max="6" width="18.44140625" style="1"/>
    <col min="7" max="7" width="25.44140625" style="1" bestFit="1" customWidth="1"/>
    <col min="8" max="16384" width="18.44140625" style="1"/>
  </cols>
  <sheetData>
    <row r="1" spans="1:7" ht="30" customHeight="1" x14ac:dyDescent="0.35">
      <c r="A1" s="142" t="s">
        <v>72</v>
      </c>
      <c r="B1" s="142"/>
      <c r="C1" s="142"/>
      <c r="D1" s="142"/>
      <c r="E1" s="142"/>
      <c r="G1" s="82"/>
    </row>
    <row r="2" spans="1:7" ht="30" customHeight="1" x14ac:dyDescent="0.35">
      <c r="A2" s="10" t="s">
        <v>54</v>
      </c>
      <c r="B2" s="10" t="s">
        <v>166</v>
      </c>
      <c r="C2" s="10" t="s">
        <v>168</v>
      </c>
      <c r="D2" s="10" t="s">
        <v>64</v>
      </c>
      <c r="E2" s="10" t="s">
        <v>56</v>
      </c>
      <c r="G2" s="2" t="s">
        <v>154</v>
      </c>
    </row>
    <row r="3" spans="1:7" ht="30" customHeight="1" x14ac:dyDescent="0.35">
      <c r="A3" s="7" t="s">
        <v>147</v>
      </c>
      <c r="B3" s="55">
        <v>464170</v>
      </c>
      <c r="C3" s="55" t="s">
        <v>169</v>
      </c>
      <c r="D3" s="43" t="s">
        <v>260</v>
      </c>
      <c r="E3" s="43"/>
      <c r="G3" s="9" t="str">
        <f>IF(COUNTIF(D3:D5,"y")=3,"YES","NO")</f>
        <v>NO</v>
      </c>
    </row>
    <row r="4" spans="1:7" ht="30" customHeight="1" x14ac:dyDescent="0.35">
      <c r="A4" s="7" t="s">
        <v>148</v>
      </c>
      <c r="B4" s="56" t="s">
        <v>167</v>
      </c>
      <c r="C4" s="57" t="s">
        <v>170</v>
      </c>
      <c r="D4" s="43" t="s">
        <v>406</v>
      </c>
      <c r="E4" s="43"/>
    </row>
    <row r="5" spans="1:7" ht="30" customHeight="1" x14ac:dyDescent="0.35">
      <c r="A5" s="7" t="s">
        <v>55</v>
      </c>
      <c r="B5" s="55">
        <v>464255</v>
      </c>
      <c r="C5" s="55" t="s">
        <v>392</v>
      </c>
      <c r="D5" s="43" t="s">
        <v>406</v>
      </c>
      <c r="E5" s="43"/>
      <c r="G5" s="2" t="s">
        <v>155</v>
      </c>
    </row>
    <row r="6" spans="1:7" ht="30" customHeight="1" x14ac:dyDescent="0.35">
      <c r="G6" s="51" t="str">
        <f>IF(COUNTIF(D12:D13,"y")=1,"YES","NO")</f>
        <v>NO</v>
      </c>
    </row>
    <row r="7" spans="1:7" ht="66.75" customHeight="1" x14ac:dyDescent="0.35">
      <c r="A7" s="58" t="s">
        <v>174</v>
      </c>
      <c r="B7" s="43" t="s">
        <v>377</v>
      </c>
    </row>
    <row r="8" spans="1:7" ht="30" customHeight="1" x14ac:dyDescent="0.35">
      <c r="A8" s="59"/>
      <c r="B8" s="59"/>
    </row>
    <row r="9" spans="1:7" ht="72" x14ac:dyDescent="0.35">
      <c r="A9" s="58" t="s">
        <v>181</v>
      </c>
      <c r="B9" s="43"/>
    </row>
    <row r="11" spans="1:7" ht="30" customHeight="1" x14ac:dyDescent="0.35">
      <c r="A11" s="7"/>
      <c r="B11" s="53"/>
      <c r="C11" s="53"/>
      <c r="D11" s="10" t="s">
        <v>57</v>
      </c>
      <c r="E11" s="10" t="s">
        <v>158</v>
      </c>
    </row>
    <row r="12" spans="1:7" ht="30" customHeight="1" x14ac:dyDescent="0.35">
      <c r="A12" s="7" t="s">
        <v>156</v>
      </c>
      <c r="B12" s="7"/>
      <c r="C12" s="7"/>
      <c r="D12" s="43" t="s">
        <v>406</v>
      </c>
      <c r="E12" s="43"/>
    </row>
    <row r="13" spans="1:7" ht="30" customHeight="1" x14ac:dyDescent="0.35">
      <c r="A13" s="7" t="s">
        <v>157</v>
      </c>
      <c r="B13" s="7"/>
      <c r="C13" s="7"/>
      <c r="D13" s="43"/>
      <c r="E13" s="43"/>
    </row>
    <row r="15" spans="1:7" ht="76.5" customHeight="1" x14ac:dyDescent="0.35">
      <c r="A15" s="58" t="s">
        <v>182</v>
      </c>
      <c r="B15" s="104" t="s">
        <v>385</v>
      </c>
    </row>
  </sheetData>
  <mergeCells count="1">
    <mergeCell ref="A1:E1"/>
  </mergeCells>
  <conditionalFormatting sqref="D3:D5">
    <cfRule type="containsText" dxfId="35" priority="15" operator="containsText" text="y">
      <formula>NOT(ISERROR(SEARCH("y",D3)))</formula>
    </cfRule>
    <cfRule type="containsText" dxfId="34" priority="16" operator="containsText" text="n">
      <formula>NOT(ISERROR(SEARCH("n",D3)))</formula>
    </cfRule>
  </conditionalFormatting>
  <conditionalFormatting sqref="G3">
    <cfRule type="containsText" dxfId="33" priority="13" operator="containsText" text="YES">
      <formula>NOT(ISERROR(SEARCH("YES",G3)))</formula>
    </cfRule>
    <cfRule type="containsText" dxfId="32" priority="14" operator="containsText" text="NO">
      <formula>NOT(ISERROR(SEARCH("NO",G3)))</formula>
    </cfRule>
  </conditionalFormatting>
  <conditionalFormatting sqref="G6">
    <cfRule type="containsText" dxfId="31" priority="9" operator="containsText" text="YES">
      <formula>NOT(ISERROR(SEARCH("YES",G6)))</formula>
    </cfRule>
    <cfRule type="containsText" dxfId="30" priority="10" operator="containsText" text="NO">
      <formula>NOT(ISERROR(SEARCH("NO",G6)))</formula>
    </cfRule>
  </conditionalFormatting>
  <conditionalFormatting sqref="D12:D13">
    <cfRule type="containsText" dxfId="29" priority="7" operator="containsText" text="y">
      <formula>NOT(ISERROR(SEARCH("y",D12)))</formula>
    </cfRule>
    <cfRule type="containsText" dxfId="28" priority="8" operator="containsText" text="n">
      <formula>NOT(ISERROR(SEARCH("n",D12)))</formula>
    </cfRule>
  </conditionalFormatting>
  <conditionalFormatting sqref="B7">
    <cfRule type="containsText" dxfId="27" priority="5" operator="containsText" text="y">
      <formula>NOT(ISERROR(SEARCH("y",B7)))</formula>
    </cfRule>
    <cfRule type="containsText" dxfId="26" priority="6" operator="containsText" text="n">
      <formula>NOT(ISERROR(SEARCH("n",B7)))</formula>
    </cfRule>
  </conditionalFormatting>
  <conditionalFormatting sqref="B9">
    <cfRule type="containsText" dxfId="25" priority="3" operator="containsText" text="y">
      <formula>NOT(ISERROR(SEARCH("y",B9)))</formula>
    </cfRule>
    <cfRule type="containsText" dxfId="24" priority="4" operator="containsText" text="n">
      <formula>NOT(ISERROR(SEARCH("n",B9)))</formula>
    </cfRule>
  </conditionalFormatting>
  <conditionalFormatting sqref="B15">
    <cfRule type="containsText" dxfId="23" priority="1" operator="containsText" text="y">
      <formula>NOT(ISERROR(SEARCH("y",B15)))</formula>
    </cfRule>
    <cfRule type="containsText" dxfId="22" priority="2" operator="containsText" text="n">
      <formula>NOT(ISERROR(SEARCH("n",B15)))</formula>
    </cfRule>
  </conditionalFormatting>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80" zoomScaleNormal="80" workbookViewId="0">
      <selection activeCell="E32" sqref="E32"/>
    </sheetView>
  </sheetViews>
  <sheetFormatPr defaultColWidth="8.88671875" defaultRowHeight="30" customHeight="1" x14ac:dyDescent="0.3"/>
  <cols>
    <col min="1" max="1" width="54.109375" bestFit="1" customWidth="1"/>
    <col min="2" max="5" width="14.33203125" bestFit="1" customWidth="1"/>
    <col min="6" max="6" width="14.109375" customWidth="1"/>
    <col min="7" max="7" width="14.33203125" bestFit="1" customWidth="1"/>
    <col min="8" max="8" width="14.109375" customWidth="1"/>
    <col min="9" max="9" width="14.33203125" bestFit="1" customWidth="1"/>
    <col min="10" max="10" width="11" bestFit="1" customWidth="1"/>
    <col min="11" max="11" width="13.88671875" customWidth="1"/>
    <col min="12" max="12" width="63.6640625" customWidth="1"/>
  </cols>
  <sheetData>
    <row r="1" spans="1:12" ht="30" customHeight="1" x14ac:dyDescent="0.35">
      <c r="A1" s="2" t="s">
        <v>72</v>
      </c>
      <c r="C1" s="82"/>
    </row>
    <row r="2" spans="1:12" ht="30" customHeight="1" x14ac:dyDescent="0.35">
      <c r="A2" s="10" t="s">
        <v>176</v>
      </c>
      <c r="B2" s="10">
        <v>1</v>
      </c>
      <c r="C2" s="10">
        <v>2</v>
      </c>
      <c r="D2" s="10">
        <v>3</v>
      </c>
      <c r="E2" s="10">
        <v>4</v>
      </c>
      <c r="F2" s="10">
        <v>5</v>
      </c>
      <c r="G2" s="10">
        <v>6</v>
      </c>
      <c r="H2" s="10">
        <v>7</v>
      </c>
      <c r="I2" s="10">
        <v>8</v>
      </c>
      <c r="J2" s="10" t="s">
        <v>16</v>
      </c>
      <c r="K2" s="10" t="s">
        <v>87</v>
      </c>
      <c r="L2" s="10" t="s">
        <v>171</v>
      </c>
    </row>
    <row r="3" spans="1:12" ht="30" customHeight="1" x14ac:dyDescent="0.35">
      <c r="A3" s="7" t="s">
        <v>175</v>
      </c>
      <c r="B3" s="80">
        <v>328</v>
      </c>
      <c r="C3" s="80">
        <v>322</v>
      </c>
      <c r="D3" s="80">
        <v>167</v>
      </c>
      <c r="E3" s="130">
        <v>140</v>
      </c>
      <c r="F3" s="80">
        <v>268</v>
      </c>
      <c r="G3" s="80">
        <v>308</v>
      </c>
      <c r="H3" s="80">
        <v>317</v>
      </c>
      <c r="I3" s="80">
        <v>330</v>
      </c>
      <c r="J3" s="11"/>
      <c r="K3" s="12"/>
      <c r="L3" s="12"/>
    </row>
    <row r="4" spans="1:12" ht="30" customHeight="1" x14ac:dyDescent="0.35">
      <c r="A4" s="7" t="s">
        <v>0</v>
      </c>
      <c r="B4" s="132">
        <v>20.5</v>
      </c>
      <c r="C4" s="132">
        <v>19.600000000000001</v>
      </c>
      <c r="D4" s="132">
        <v>17.2</v>
      </c>
      <c r="E4" s="132">
        <v>12.8</v>
      </c>
      <c r="F4" s="132">
        <v>17.2</v>
      </c>
      <c r="G4" s="132">
        <v>17.100000000000001</v>
      </c>
      <c r="H4" s="132">
        <v>20.8</v>
      </c>
      <c r="I4" s="132">
        <v>21</v>
      </c>
      <c r="J4" s="11"/>
      <c r="K4" s="12"/>
      <c r="L4" s="13"/>
    </row>
    <row r="5" spans="1:12" ht="30" customHeight="1" x14ac:dyDescent="0.35">
      <c r="A5" s="7" t="s">
        <v>1</v>
      </c>
      <c r="B5" s="132">
        <v>9.6</v>
      </c>
      <c r="C5" s="132"/>
      <c r="D5" s="132"/>
      <c r="E5" s="132"/>
      <c r="F5" s="132"/>
      <c r="G5" s="132"/>
      <c r="H5" s="132"/>
      <c r="I5" s="132"/>
      <c r="J5" s="11"/>
      <c r="K5" s="12"/>
      <c r="L5" s="13"/>
    </row>
    <row r="6" spans="1:12" ht="72.599999999999994" x14ac:dyDescent="0.35">
      <c r="A6" s="7" t="s">
        <v>172</v>
      </c>
      <c r="B6" s="133" t="s">
        <v>537</v>
      </c>
      <c r="C6" s="133" t="s">
        <v>537</v>
      </c>
      <c r="D6" s="133" t="s">
        <v>87</v>
      </c>
      <c r="E6" s="133" t="s">
        <v>87</v>
      </c>
      <c r="F6" s="133" t="s">
        <v>537</v>
      </c>
      <c r="G6" s="133" t="s">
        <v>87</v>
      </c>
      <c r="H6" s="133" t="s">
        <v>537</v>
      </c>
      <c r="I6" s="133" t="s">
        <v>538</v>
      </c>
      <c r="J6" s="11"/>
      <c r="K6" s="12"/>
      <c r="L6" s="89" t="s">
        <v>539</v>
      </c>
    </row>
    <row r="7" spans="1:12" ht="30" customHeight="1" x14ac:dyDescent="0.35">
      <c r="A7" s="7" t="s">
        <v>153</v>
      </c>
      <c r="B7" s="85" t="s">
        <v>522</v>
      </c>
      <c r="C7" s="85" t="s">
        <v>522</v>
      </c>
      <c r="D7" s="85" t="s">
        <v>522</v>
      </c>
      <c r="E7" s="85" t="s">
        <v>522</v>
      </c>
      <c r="F7" s="85" t="s">
        <v>522</v>
      </c>
      <c r="G7" s="85" t="s">
        <v>522</v>
      </c>
      <c r="H7" s="85" t="s">
        <v>522</v>
      </c>
      <c r="I7" s="85" t="s">
        <v>522</v>
      </c>
      <c r="J7" s="11"/>
      <c r="K7" s="12"/>
      <c r="L7" s="13"/>
    </row>
    <row r="8" spans="1:12" ht="30" customHeight="1" x14ac:dyDescent="0.35">
      <c r="A8" s="7" t="s">
        <v>173</v>
      </c>
      <c r="B8" s="46" t="s">
        <v>522</v>
      </c>
      <c r="C8" s="46" t="s">
        <v>522</v>
      </c>
      <c r="D8" s="46" t="s">
        <v>522</v>
      </c>
      <c r="E8" s="46" t="s">
        <v>522</v>
      </c>
      <c r="F8" s="46" t="s">
        <v>522</v>
      </c>
      <c r="G8" s="46" t="s">
        <v>522</v>
      </c>
      <c r="H8" s="46" t="s">
        <v>522</v>
      </c>
      <c r="I8" s="46" t="s">
        <v>522</v>
      </c>
      <c r="J8" s="11"/>
      <c r="K8" s="12"/>
      <c r="L8" s="13"/>
    </row>
    <row r="9" spans="1:12" ht="18" x14ac:dyDescent="0.35">
      <c r="A9" s="7" t="s">
        <v>2</v>
      </c>
      <c r="B9" s="90"/>
      <c r="C9" s="90"/>
      <c r="D9" s="90"/>
      <c r="E9" s="90"/>
      <c r="F9" s="90"/>
      <c r="G9" s="90"/>
      <c r="H9" s="90"/>
      <c r="I9" s="90"/>
      <c r="J9" s="11"/>
      <c r="K9" s="12"/>
      <c r="L9" s="13"/>
    </row>
    <row r="10" spans="1:12" ht="30" customHeight="1" x14ac:dyDescent="0.35">
      <c r="A10" s="7" t="s">
        <v>44</v>
      </c>
      <c r="B10" s="85">
        <v>38000000</v>
      </c>
      <c r="C10" s="85">
        <v>46000000</v>
      </c>
      <c r="D10" s="85">
        <v>43000000</v>
      </c>
      <c r="E10" s="85">
        <v>42000000</v>
      </c>
      <c r="F10" s="85">
        <v>44000000</v>
      </c>
      <c r="G10" s="85">
        <v>41000000</v>
      </c>
      <c r="H10" s="85">
        <v>42000000</v>
      </c>
      <c r="I10" s="85">
        <v>47000000</v>
      </c>
      <c r="J10" s="11"/>
      <c r="K10" s="12"/>
      <c r="L10" s="13"/>
    </row>
    <row r="11" spans="1:12" ht="30" customHeight="1" x14ac:dyDescent="0.35">
      <c r="A11" s="7" t="s">
        <v>45</v>
      </c>
      <c r="B11" s="85">
        <v>9520000</v>
      </c>
      <c r="C11" s="85" t="s">
        <v>523</v>
      </c>
      <c r="D11" s="85" t="s">
        <v>524</v>
      </c>
      <c r="E11" s="85" t="s">
        <v>525</v>
      </c>
      <c r="F11" s="85" t="s">
        <v>526</v>
      </c>
      <c r="G11" s="85" t="s">
        <v>527</v>
      </c>
      <c r="H11" s="85" t="s">
        <v>528</v>
      </c>
      <c r="I11" s="85" t="s">
        <v>529</v>
      </c>
      <c r="J11" s="11"/>
      <c r="K11" s="12"/>
      <c r="L11" s="89"/>
    </row>
    <row r="12" spans="1:12" ht="18" x14ac:dyDescent="0.35">
      <c r="A12" s="7" t="s">
        <v>46</v>
      </c>
      <c r="B12" s="106" t="s">
        <v>530</v>
      </c>
      <c r="C12" s="106" t="s">
        <v>531</v>
      </c>
      <c r="D12" s="106" t="s">
        <v>530</v>
      </c>
      <c r="E12" s="106" t="s">
        <v>532</v>
      </c>
      <c r="F12" s="106" t="s">
        <v>533</v>
      </c>
      <c r="G12" s="106" t="s">
        <v>534</v>
      </c>
      <c r="H12" s="106" t="s">
        <v>535</v>
      </c>
      <c r="I12" s="106" t="s">
        <v>536</v>
      </c>
      <c r="J12" s="11"/>
      <c r="K12" s="12"/>
      <c r="L12" s="89"/>
    </row>
    <row r="13" spans="1:12" ht="30" customHeight="1" x14ac:dyDescent="0.35">
      <c r="A13" s="7" t="s">
        <v>47</v>
      </c>
      <c r="B13" s="46">
        <v>2000000000000</v>
      </c>
      <c r="C13" s="46">
        <v>240000000000</v>
      </c>
      <c r="D13" s="46">
        <v>230000000000</v>
      </c>
      <c r="E13" s="46">
        <v>260000000000</v>
      </c>
      <c r="F13" s="46">
        <v>220000000000</v>
      </c>
      <c r="G13" s="46">
        <v>1200000000000</v>
      </c>
      <c r="H13" s="46">
        <v>900000000000</v>
      </c>
      <c r="I13" s="85">
        <v>430000000000</v>
      </c>
      <c r="J13" s="11"/>
      <c r="K13" s="12"/>
      <c r="L13" s="13"/>
    </row>
    <row r="14" spans="1:12" ht="30" customHeight="1" x14ac:dyDescent="0.35">
      <c r="A14" s="7" t="s">
        <v>159</v>
      </c>
      <c r="B14" s="46">
        <v>38000000000000</v>
      </c>
      <c r="C14" s="46">
        <v>38000000000000</v>
      </c>
      <c r="D14" s="46">
        <v>150000000000000</v>
      </c>
      <c r="E14" s="46">
        <v>110000000000000</v>
      </c>
      <c r="F14" s="46">
        <v>190000000000000</v>
      </c>
      <c r="G14" s="46">
        <v>160000000000000</v>
      </c>
      <c r="H14" s="85">
        <v>33000000000000</v>
      </c>
      <c r="I14" s="85">
        <v>980000000000000</v>
      </c>
      <c r="J14" s="11"/>
      <c r="K14" s="12"/>
      <c r="L14" s="13"/>
    </row>
    <row r="15" spans="1:12" ht="30" customHeight="1" x14ac:dyDescent="0.35">
      <c r="A15" s="7" t="s">
        <v>160</v>
      </c>
      <c r="B15" s="46">
        <v>14000000000000</v>
      </c>
      <c r="C15" s="46">
        <v>8000000000000</v>
      </c>
      <c r="D15" s="46">
        <v>4200000000000</v>
      </c>
      <c r="E15" s="46">
        <v>44000000000000</v>
      </c>
      <c r="F15" s="46">
        <v>640000000000000</v>
      </c>
      <c r="G15" s="46">
        <v>490000000000000</v>
      </c>
      <c r="H15" s="46">
        <v>4600000000000</v>
      </c>
      <c r="I15" s="46">
        <v>17000000000000</v>
      </c>
      <c r="J15" s="11"/>
      <c r="K15" s="12"/>
      <c r="L15" s="13"/>
    </row>
    <row r="16" spans="1:12" ht="30" customHeight="1" x14ac:dyDescent="0.35">
      <c r="A16" s="7" t="s">
        <v>48</v>
      </c>
      <c r="B16" s="85">
        <v>23400000</v>
      </c>
      <c r="C16" s="85">
        <v>31400000</v>
      </c>
      <c r="D16" s="85">
        <v>61200000</v>
      </c>
      <c r="E16" s="85">
        <v>13200000</v>
      </c>
      <c r="F16" s="85">
        <v>62500000</v>
      </c>
      <c r="G16" s="85">
        <v>62300000</v>
      </c>
      <c r="H16" s="85">
        <v>184000000</v>
      </c>
      <c r="I16" s="85">
        <v>61700000</v>
      </c>
      <c r="J16" s="11"/>
      <c r="K16" s="12"/>
      <c r="L16" s="89"/>
    </row>
    <row r="17" spans="1:12" ht="30" customHeight="1" x14ac:dyDescent="0.35">
      <c r="A17" s="7" t="s">
        <v>49</v>
      </c>
      <c r="B17" s="131" t="s">
        <v>540</v>
      </c>
      <c r="C17" s="131" t="s">
        <v>540</v>
      </c>
      <c r="D17" s="131" t="s">
        <v>540</v>
      </c>
      <c r="E17" s="131" t="s">
        <v>540</v>
      </c>
      <c r="F17" s="131" t="s">
        <v>540</v>
      </c>
      <c r="G17" s="131" t="s">
        <v>540</v>
      </c>
      <c r="H17" s="131" t="s">
        <v>540</v>
      </c>
      <c r="I17" s="131" t="s">
        <v>540</v>
      </c>
      <c r="J17" s="11"/>
      <c r="K17" s="12"/>
      <c r="L17" s="13"/>
    </row>
    <row r="18" spans="1:12" ht="30" customHeight="1" x14ac:dyDescent="0.3">
      <c r="A18" s="60" t="s">
        <v>186</v>
      </c>
      <c r="B18" s="46">
        <v>1298.3</v>
      </c>
      <c r="C18" s="46">
        <v>1298.2</v>
      </c>
      <c r="D18" s="46">
        <v>1298.2</v>
      </c>
      <c r="E18" s="46">
        <v>1298.2</v>
      </c>
      <c r="F18" s="46">
        <v>1298.3</v>
      </c>
      <c r="G18" s="46">
        <v>1298.3</v>
      </c>
      <c r="H18" s="46">
        <v>1298.0999999999999</v>
      </c>
      <c r="I18" s="46">
        <v>1298.4000000000001</v>
      </c>
      <c r="J18" s="11"/>
      <c r="K18" s="12"/>
      <c r="L18" s="69"/>
    </row>
    <row r="19" spans="1:12" ht="30" customHeight="1" x14ac:dyDescent="0.35">
      <c r="A19" s="7" t="s">
        <v>177</v>
      </c>
      <c r="B19" s="46" t="s">
        <v>541</v>
      </c>
      <c r="C19" s="46" t="s">
        <v>542</v>
      </c>
      <c r="D19" s="46" t="s">
        <v>543</v>
      </c>
      <c r="E19" s="46" t="s">
        <v>544</v>
      </c>
      <c r="F19" s="46" t="s">
        <v>545</v>
      </c>
      <c r="G19" s="46" t="s">
        <v>546</v>
      </c>
      <c r="H19" s="46" t="s">
        <v>547</v>
      </c>
      <c r="I19" s="46" t="s">
        <v>548</v>
      </c>
      <c r="J19" s="11"/>
      <c r="K19" s="12"/>
      <c r="L19" s="69"/>
    </row>
    <row r="20" spans="1:12" ht="30" customHeight="1" x14ac:dyDescent="0.35">
      <c r="A20" s="7" t="s">
        <v>178</v>
      </c>
      <c r="B20" s="46" t="s">
        <v>549</v>
      </c>
      <c r="C20" s="46" t="s">
        <v>550</v>
      </c>
      <c r="D20" s="46" t="s">
        <v>551</v>
      </c>
      <c r="E20" s="46" t="s">
        <v>552</v>
      </c>
      <c r="F20" s="46" t="s">
        <v>553</v>
      </c>
      <c r="G20" s="46" t="s">
        <v>554</v>
      </c>
      <c r="H20" s="46" t="s">
        <v>555</v>
      </c>
      <c r="I20" s="46" t="s">
        <v>556</v>
      </c>
      <c r="J20" s="11"/>
      <c r="K20" s="12"/>
      <c r="L20" s="69"/>
    </row>
    <row r="21" spans="1:12" ht="18" x14ac:dyDescent="0.35">
      <c r="A21" s="54" t="s">
        <v>165</v>
      </c>
      <c r="B21" s="90"/>
      <c r="C21" s="90"/>
      <c r="D21" s="90"/>
      <c r="E21" s="90"/>
      <c r="F21" s="90"/>
      <c r="G21" s="90"/>
      <c r="H21" s="90"/>
      <c r="I21" s="90"/>
      <c r="J21" s="11"/>
      <c r="K21" s="12"/>
      <c r="L21" s="69"/>
    </row>
    <row r="22" spans="1:12" ht="30" customHeight="1" x14ac:dyDescent="0.35">
      <c r="A22" s="7" t="s">
        <v>65</v>
      </c>
      <c r="B22" s="42" t="s">
        <v>522</v>
      </c>
      <c r="C22" s="42" t="s">
        <v>522</v>
      </c>
      <c r="D22" s="42" t="s">
        <v>522</v>
      </c>
      <c r="E22" s="42" t="s">
        <v>522</v>
      </c>
      <c r="F22" s="42" t="s">
        <v>522</v>
      </c>
      <c r="G22" s="42" t="s">
        <v>522</v>
      </c>
      <c r="H22" s="42" t="s">
        <v>522</v>
      </c>
      <c r="I22" s="42" t="s">
        <v>522</v>
      </c>
      <c r="J22" s="11"/>
      <c r="K22" s="12"/>
      <c r="L22" s="69"/>
    </row>
    <row r="23" spans="1:12" ht="30" customHeight="1" x14ac:dyDescent="0.35">
      <c r="A23" s="7" t="s">
        <v>66</v>
      </c>
      <c r="B23" s="42" t="s">
        <v>522</v>
      </c>
      <c r="C23" s="42" t="s">
        <v>522</v>
      </c>
      <c r="D23" s="42" t="s">
        <v>522</v>
      </c>
      <c r="E23" s="42" t="s">
        <v>522</v>
      </c>
      <c r="F23" s="42" t="s">
        <v>522</v>
      </c>
      <c r="G23" s="42" t="s">
        <v>522</v>
      </c>
      <c r="H23" s="42" t="s">
        <v>522</v>
      </c>
      <c r="I23" s="42" t="s">
        <v>522</v>
      </c>
      <c r="J23" s="11"/>
      <c r="K23" s="12"/>
      <c r="L23" s="69"/>
    </row>
    <row r="24" spans="1:12" ht="30" customHeight="1" x14ac:dyDescent="0.35">
      <c r="A24" s="7" t="s">
        <v>3</v>
      </c>
      <c r="B24" s="11"/>
      <c r="C24" s="11"/>
      <c r="D24" s="11"/>
      <c r="E24" s="11"/>
      <c r="F24" s="11"/>
      <c r="G24" s="11"/>
      <c r="H24" s="11"/>
      <c r="I24" s="11"/>
      <c r="J24" s="86" t="s">
        <v>260</v>
      </c>
      <c r="K24" s="12"/>
      <c r="L24" s="13"/>
    </row>
    <row r="25" spans="1:12" ht="30" customHeight="1" x14ac:dyDescent="0.35">
      <c r="A25" s="7" t="s">
        <v>17</v>
      </c>
      <c r="B25" s="46"/>
      <c r="C25" s="46"/>
      <c r="D25" s="46"/>
      <c r="E25" s="46"/>
      <c r="F25" s="46"/>
      <c r="G25" s="46"/>
      <c r="H25" s="46"/>
      <c r="I25" s="46"/>
      <c r="J25" s="46"/>
      <c r="K25" s="12"/>
      <c r="L25" s="13" t="s">
        <v>557</v>
      </c>
    </row>
    <row r="26" spans="1:12" ht="18" x14ac:dyDescent="0.35">
      <c r="A26" s="7" t="s">
        <v>15</v>
      </c>
      <c r="B26" s="46"/>
      <c r="C26" s="46"/>
      <c r="D26" s="46"/>
      <c r="E26" s="46"/>
      <c r="F26" s="46"/>
      <c r="G26" s="46"/>
      <c r="H26" s="46"/>
      <c r="I26" s="46"/>
      <c r="J26" s="46"/>
      <c r="K26" s="12"/>
      <c r="L26" s="103" t="s">
        <v>557</v>
      </c>
    </row>
    <row r="27" spans="1:12" ht="30" customHeight="1" x14ac:dyDescent="0.35">
      <c r="A27" s="7" t="s">
        <v>88</v>
      </c>
      <c r="B27" s="11"/>
      <c r="C27" s="11"/>
      <c r="D27" s="11"/>
      <c r="E27" s="11"/>
      <c r="F27" s="11"/>
      <c r="G27" s="11"/>
      <c r="H27" s="11"/>
      <c r="I27" s="11"/>
      <c r="J27" s="44"/>
      <c r="K27" s="44"/>
      <c r="L27" s="13"/>
    </row>
    <row r="28" spans="1:12" ht="30" customHeight="1" x14ac:dyDescent="0.35">
      <c r="A28" s="7" t="s">
        <v>85</v>
      </c>
      <c r="B28" s="11"/>
      <c r="C28" s="11"/>
      <c r="D28" s="11"/>
      <c r="E28" s="11"/>
      <c r="F28" s="11"/>
      <c r="G28" s="11"/>
      <c r="H28" s="11"/>
      <c r="I28" s="11"/>
      <c r="J28" s="87"/>
      <c r="K28" s="87"/>
      <c r="L28" s="13"/>
    </row>
    <row r="29" spans="1:12" ht="30" customHeight="1" x14ac:dyDescent="0.35">
      <c r="A29" s="7" t="s">
        <v>89</v>
      </c>
      <c r="B29" s="11"/>
      <c r="C29" s="11"/>
      <c r="D29" s="11"/>
      <c r="E29" s="11"/>
      <c r="F29" s="11"/>
      <c r="G29" s="11"/>
      <c r="H29" s="11"/>
      <c r="I29" s="11"/>
      <c r="J29" s="11"/>
      <c r="K29" s="134"/>
      <c r="L29" s="13"/>
    </row>
    <row r="30" spans="1:12" ht="30" customHeight="1" x14ac:dyDescent="0.35">
      <c r="A30" s="7" t="s">
        <v>86</v>
      </c>
      <c r="B30" s="12"/>
      <c r="C30" s="12"/>
      <c r="D30" s="12"/>
      <c r="E30" s="12"/>
      <c r="F30" s="12"/>
      <c r="G30" s="12"/>
      <c r="H30" s="12"/>
      <c r="I30" s="12"/>
      <c r="J30" s="12"/>
      <c r="K30" s="87"/>
      <c r="L30" s="13"/>
    </row>
    <row r="31" spans="1:12" ht="30" customHeight="1" x14ac:dyDescent="0.35">
      <c r="A31" s="135" t="s">
        <v>179</v>
      </c>
      <c r="B31" s="137" t="s">
        <v>558</v>
      </c>
      <c r="C31" s="137" t="s">
        <v>558</v>
      </c>
      <c r="D31" s="137" t="s">
        <v>558</v>
      </c>
      <c r="E31" s="137" t="s">
        <v>558</v>
      </c>
      <c r="F31" s="137" t="s">
        <v>558</v>
      </c>
      <c r="G31" s="137" t="s">
        <v>559</v>
      </c>
      <c r="H31" s="137" t="s">
        <v>558</v>
      </c>
      <c r="I31" s="137" t="s">
        <v>560</v>
      </c>
      <c r="J31" s="11"/>
      <c r="K31" s="11"/>
      <c r="L31" s="11"/>
    </row>
    <row r="32" spans="1:12" ht="30" customHeight="1" x14ac:dyDescent="0.35">
      <c r="A32" s="135" t="s">
        <v>180</v>
      </c>
      <c r="B32" s="137">
        <v>900</v>
      </c>
      <c r="C32" s="137">
        <v>900</v>
      </c>
      <c r="D32" s="137">
        <v>900</v>
      </c>
      <c r="E32" s="137">
        <v>900</v>
      </c>
      <c r="F32" s="137">
        <v>900</v>
      </c>
      <c r="G32" s="137">
        <v>950</v>
      </c>
      <c r="H32" s="137">
        <v>900</v>
      </c>
      <c r="I32" s="137">
        <v>950</v>
      </c>
      <c r="J32" s="12"/>
      <c r="K32" s="12"/>
      <c r="L32" s="12"/>
    </row>
  </sheetData>
  <conditionalFormatting sqref="B9:I9">
    <cfRule type="cellIs" dxfId="21" priority="14" operator="lessThan">
      <formula>16</formula>
    </cfRule>
  </conditionalFormatting>
  <conditionalFormatting sqref="J24">
    <cfRule type="containsText" dxfId="20" priority="12" operator="containsText" text="y">
      <formula>NOT(ISERROR(SEARCH("y",J24)))</formula>
    </cfRule>
    <cfRule type="containsText" dxfId="19" priority="13" operator="containsText" text="n">
      <formula>NOT(ISERROR(SEARCH("n",J24)))</formula>
    </cfRule>
  </conditionalFormatting>
  <conditionalFormatting sqref="B4:I5">
    <cfRule type="cellIs" dxfId="18" priority="10" operator="lessThan">
      <formula>19</formula>
    </cfRule>
    <cfRule type="cellIs" dxfId="17" priority="11" operator="greaterThan">
      <formula>19</formula>
    </cfRule>
  </conditionalFormatting>
  <conditionalFormatting sqref="B4:I5 B9:I9">
    <cfRule type="cellIs" dxfId="16" priority="8" operator="equal">
      <formula>0</formula>
    </cfRule>
  </conditionalFormatting>
  <conditionalFormatting sqref="B13:I13">
    <cfRule type="cellIs" dxfId="15" priority="1" operator="equal">
      <formula>0</formula>
    </cfRule>
    <cfRule type="cellIs" dxfId="14" priority="2" operator="between">
      <formula>250000000000</formula>
      <formula>700000000000</formula>
    </cfRule>
    <cfRule type="cellIs" dxfId="13" priority="3" operator="lessThan">
      <formula>250000000000</formula>
    </cfRule>
    <cfRule type="cellIs" dxfId="12" priority="4" operator="greaterThan">
      <formula>700000000000</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workbookViewId="0">
      <selection activeCell="A156" sqref="A156:C156"/>
    </sheetView>
  </sheetViews>
  <sheetFormatPr defaultColWidth="9.109375" defaultRowHeight="14.4" x14ac:dyDescent="0.3"/>
  <cols>
    <col min="1" max="1" width="6.5546875" style="13" bestFit="1" customWidth="1"/>
    <col min="2" max="2" width="19.6640625" style="81" customWidth="1"/>
    <col min="3" max="3" width="68.109375" style="81" bestFit="1" customWidth="1"/>
    <col min="4" max="4" width="7.109375" style="13" bestFit="1" customWidth="1"/>
    <col min="5" max="5" width="6.5546875" style="13" bestFit="1" customWidth="1"/>
    <col min="6" max="6" width="7.6640625" style="13" bestFit="1" customWidth="1"/>
    <col min="7" max="7" width="7.109375" style="13" bestFit="1" customWidth="1"/>
    <col min="8" max="8" width="9.33203125" style="13" bestFit="1" customWidth="1"/>
    <col min="9" max="9" width="7.5546875" style="13" bestFit="1" customWidth="1"/>
    <col min="10" max="16384" width="9.109375" style="13"/>
  </cols>
  <sheetData>
    <row r="1" spans="1:3" ht="28.8" x14ac:dyDescent="0.3">
      <c r="A1" s="83" t="s">
        <v>236</v>
      </c>
      <c r="B1" s="83" t="s">
        <v>237</v>
      </c>
      <c r="C1" s="83" t="s">
        <v>238</v>
      </c>
    </row>
    <row r="2" spans="1:3" x14ac:dyDescent="0.3">
      <c r="A2" s="83"/>
      <c r="B2" s="136" t="s">
        <v>515</v>
      </c>
      <c r="C2" s="83" t="s">
        <v>511</v>
      </c>
    </row>
    <row r="3" spans="1:3" x14ac:dyDescent="0.3">
      <c r="A3" s="83"/>
      <c r="B3" s="136" t="s">
        <v>516</v>
      </c>
      <c r="C3" s="83" t="s">
        <v>511</v>
      </c>
    </row>
    <row r="4" spans="1:3" x14ac:dyDescent="0.3">
      <c r="A4" s="83"/>
      <c r="B4" s="136" t="s">
        <v>517</v>
      </c>
      <c r="C4" s="83" t="s">
        <v>511</v>
      </c>
    </row>
    <row r="5" spans="1:3" x14ac:dyDescent="0.3">
      <c r="A5" s="88">
        <v>25</v>
      </c>
      <c r="B5" s="83" t="s">
        <v>274</v>
      </c>
      <c r="C5" s="83" t="s">
        <v>275</v>
      </c>
    </row>
    <row r="6" spans="1:3" x14ac:dyDescent="0.3">
      <c r="A6" s="88">
        <v>24</v>
      </c>
      <c r="B6" s="136" t="s">
        <v>276</v>
      </c>
      <c r="C6" s="83" t="s">
        <v>416</v>
      </c>
    </row>
    <row r="7" spans="1:3" x14ac:dyDescent="0.3">
      <c r="A7" s="88">
        <v>22</v>
      </c>
      <c r="B7" s="136" t="s">
        <v>277</v>
      </c>
      <c r="C7" s="83" t="s">
        <v>278</v>
      </c>
    </row>
    <row r="8" spans="1:3" x14ac:dyDescent="0.3">
      <c r="A8" s="88">
        <v>28</v>
      </c>
      <c r="B8" s="136" t="s">
        <v>279</v>
      </c>
      <c r="C8" s="83" t="s">
        <v>280</v>
      </c>
    </row>
    <row r="9" spans="1:3" x14ac:dyDescent="0.3">
      <c r="A9" s="88">
        <v>19</v>
      </c>
      <c r="B9" s="136" t="s">
        <v>407</v>
      </c>
      <c r="C9" s="83" t="s">
        <v>408</v>
      </c>
    </row>
    <row r="10" spans="1:3" x14ac:dyDescent="0.3">
      <c r="A10" s="88">
        <v>24</v>
      </c>
      <c r="B10" s="136" t="s">
        <v>394</v>
      </c>
      <c r="C10" s="83" t="s">
        <v>409</v>
      </c>
    </row>
    <row r="11" spans="1:3" x14ac:dyDescent="0.3">
      <c r="A11" s="88">
        <v>24</v>
      </c>
      <c r="B11" s="136" t="s">
        <v>396</v>
      </c>
      <c r="C11" s="83" t="s">
        <v>397</v>
      </c>
    </row>
    <row r="12" spans="1:3" x14ac:dyDescent="0.3">
      <c r="A12" s="88">
        <v>1</v>
      </c>
      <c r="B12" s="83" t="s">
        <v>281</v>
      </c>
      <c r="C12" s="83" t="s">
        <v>282</v>
      </c>
    </row>
    <row r="13" spans="1:3" x14ac:dyDescent="0.3">
      <c r="A13" s="88"/>
      <c r="B13" s="136" t="s">
        <v>437</v>
      </c>
      <c r="C13" s="83" t="s">
        <v>511</v>
      </c>
    </row>
    <row r="14" spans="1:3" x14ac:dyDescent="0.3">
      <c r="A14" s="88"/>
      <c r="B14" s="136" t="s">
        <v>436</v>
      </c>
      <c r="C14" s="83" t="s">
        <v>511</v>
      </c>
    </row>
    <row r="15" spans="1:3" x14ac:dyDescent="0.3">
      <c r="A15" s="88">
        <v>1</v>
      </c>
      <c r="B15" s="83" t="s">
        <v>283</v>
      </c>
      <c r="C15" s="83" t="s">
        <v>284</v>
      </c>
    </row>
    <row r="16" spans="1:3" x14ac:dyDescent="0.3">
      <c r="A16" s="88">
        <v>16</v>
      </c>
      <c r="B16" s="83" t="s">
        <v>285</v>
      </c>
      <c r="C16" s="83" t="s">
        <v>286</v>
      </c>
    </row>
    <row r="17" spans="1:3" x14ac:dyDescent="0.3">
      <c r="A17" s="88"/>
      <c r="B17" s="136" t="s">
        <v>512</v>
      </c>
      <c r="C17" s="83" t="s">
        <v>511</v>
      </c>
    </row>
    <row r="18" spans="1:3" x14ac:dyDescent="0.3">
      <c r="A18" s="88"/>
      <c r="B18" s="136" t="s">
        <v>513</v>
      </c>
      <c r="C18" s="83" t="s">
        <v>511</v>
      </c>
    </row>
    <row r="19" spans="1:3" x14ac:dyDescent="0.3">
      <c r="A19" s="88"/>
      <c r="B19" s="136" t="s">
        <v>514</v>
      </c>
      <c r="C19" s="83" t="s">
        <v>511</v>
      </c>
    </row>
    <row r="20" spans="1:3" x14ac:dyDescent="0.3">
      <c r="A20" s="88">
        <v>30</v>
      </c>
      <c r="B20" s="83" t="s">
        <v>287</v>
      </c>
      <c r="C20" s="83" t="s">
        <v>288</v>
      </c>
    </row>
    <row r="21" spans="1:3" x14ac:dyDescent="0.3">
      <c r="A21" s="88">
        <v>33</v>
      </c>
      <c r="B21" s="83" t="s">
        <v>287</v>
      </c>
      <c r="C21" s="83" t="s">
        <v>288</v>
      </c>
    </row>
    <row r="22" spans="1:3" x14ac:dyDescent="0.3">
      <c r="A22" s="88">
        <v>27</v>
      </c>
      <c r="B22" s="136" t="s">
        <v>289</v>
      </c>
      <c r="C22" s="83" t="s">
        <v>290</v>
      </c>
    </row>
    <row r="23" spans="1:3" x14ac:dyDescent="0.3">
      <c r="A23" s="88">
        <v>27</v>
      </c>
      <c r="B23" s="83" t="s">
        <v>291</v>
      </c>
      <c r="C23" s="83" t="s">
        <v>292</v>
      </c>
    </row>
    <row r="24" spans="1:3" x14ac:dyDescent="0.3">
      <c r="A24" s="88">
        <v>19</v>
      </c>
      <c r="B24" s="83" t="s">
        <v>417</v>
      </c>
      <c r="C24" s="83" t="s">
        <v>418</v>
      </c>
    </row>
    <row r="25" spans="1:3" x14ac:dyDescent="0.3">
      <c r="A25" s="88">
        <v>28</v>
      </c>
      <c r="B25" s="83" t="s">
        <v>419</v>
      </c>
      <c r="C25" s="83" t="s">
        <v>420</v>
      </c>
    </row>
    <row r="26" spans="1:3" x14ac:dyDescent="0.3">
      <c r="A26" s="88">
        <v>2</v>
      </c>
      <c r="B26" s="83" t="s">
        <v>419</v>
      </c>
      <c r="C26" s="83" t="s">
        <v>420</v>
      </c>
    </row>
    <row r="27" spans="1:3" x14ac:dyDescent="0.3">
      <c r="A27" s="88">
        <v>1</v>
      </c>
      <c r="B27" s="83" t="s">
        <v>419</v>
      </c>
      <c r="C27" s="83" t="s">
        <v>420</v>
      </c>
    </row>
    <row r="28" spans="1:3" x14ac:dyDescent="0.3">
      <c r="A28" s="88">
        <v>37</v>
      </c>
      <c r="B28" s="83" t="s">
        <v>421</v>
      </c>
      <c r="C28" s="83" t="s">
        <v>422</v>
      </c>
    </row>
    <row r="29" spans="1:3" x14ac:dyDescent="0.3">
      <c r="A29" s="88">
        <v>35</v>
      </c>
      <c r="B29" s="83" t="s">
        <v>423</v>
      </c>
      <c r="C29" s="83" t="s">
        <v>422</v>
      </c>
    </row>
    <row r="30" spans="1:3" x14ac:dyDescent="0.3">
      <c r="A30" s="88">
        <v>14</v>
      </c>
      <c r="B30" s="83" t="s">
        <v>424</v>
      </c>
      <c r="C30" s="83" t="s">
        <v>422</v>
      </c>
    </row>
    <row r="31" spans="1:3" x14ac:dyDescent="0.3">
      <c r="A31" s="88">
        <v>28</v>
      </c>
      <c r="B31" s="83" t="s">
        <v>425</v>
      </c>
      <c r="C31" s="83" t="s">
        <v>422</v>
      </c>
    </row>
    <row r="32" spans="1:3" x14ac:dyDescent="0.3">
      <c r="A32" s="88">
        <v>96</v>
      </c>
      <c r="B32" s="83" t="s">
        <v>294</v>
      </c>
      <c r="C32" s="83" t="s">
        <v>293</v>
      </c>
    </row>
    <row r="33" spans="1:3" x14ac:dyDescent="0.3">
      <c r="A33" s="88">
        <v>64</v>
      </c>
      <c r="B33" s="83" t="s">
        <v>294</v>
      </c>
      <c r="C33" s="83" t="s">
        <v>293</v>
      </c>
    </row>
    <row r="34" spans="1:3" x14ac:dyDescent="0.3">
      <c r="A34" s="88">
        <v>29</v>
      </c>
      <c r="B34" s="83" t="s">
        <v>295</v>
      </c>
      <c r="C34" s="83" t="s">
        <v>296</v>
      </c>
    </row>
    <row r="35" spans="1:3" x14ac:dyDescent="0.3">
      <c r="A35" s="88">
        <v>110</v>
      </c>
      <c r="B35" s="83" t="s">
        <v>297</v>
      </c>
      <c r="C35" s="83" t="s">
        <v>298</v>
      </c>
    </row>
    <row r="36" spans="1:3" x14ac:dyDescent="0.3">
      <c r="A36" s="88">
        <v>140</v>
      </c>
      <c r="B36" s="83" t="s">
        <v>299</v>
      </c>
      <c r="C36" s="83" t="s">
        <v>298</v>
      </c>
    </row>
    <row r="37" spans="1:3" x14ac:dyDescent="0.3">
      <c r="A37" s="88">
        <v>122</v>
      </c>
      <c r="B37" s="83" t="s">
        <v>300</v>
      </c>
      <c r="C37" s="83" t="s">
        <v>298</v>
      </c>
    </row>
    <row r="38" spans="1:3" x14ac:dyDescent="0.3">
      <c r="A38" s="88">
        <v>115</v>
      </c>
      <c r="B38" s="83" t="s">
        <v>301</v>
      </c>
      <c r="C38" s="83" t="s">
        <v>298</v>
      </c>
    </row>
    <row r="39" spans="1:3" x14ac:dyDescent="0.3">
      <c r="A39" s="88">
        <v>66</v>
      </c>
      <c r="B39" s="83" t="s">
        <v>302</v>
      </c>
      <c r="C39" s="83" t="s">
        <v>298</v>
      </c>
    </row>
    <row r="40" spans="1:3" x14ac:dyDescent="0.3">
      <c r="A40" s="88">
        <v>101</v>
      </c>
      <c r="B40" s="83" t="s">
        <v>303</v>
      </c>
      <c r="C40" s="83" t="s">
        <v>298</v>
      </c>
    </row>
    <row r="41" spans="1:3" x14ac:dyDescent="0.3">
      <c r="A41" s="88"/>
      <c r="B41" s="136" t="s">
        <v>304</v>
      </c>
      <c r="C41" s="83" t="s">
        <v>511</v>
      </c>
    </row>
    <row r="42" spans="1:3" x14ac:dyDescent="0.3">
      <c r="A42" s="88">
        <v>111</v>
      </c>
      <c r="B42" s="83" t="s">
        <v>305</v>
      </c>
      <c r="C42" s="83" t="s">
        <v>298</v>
      </c>
    </row>
    <row r="43" spans="1:3" x14ac:dyDescent="0.3">
      <c r="A43" s="88">
        <v>102</v>
      </c>
      <c r="B43" s="83" t="s">
        <v>306</v>
      </c>
      <c r="C43" s="83" t="s">
        <v>307</v>
      </c>
    </row>
    <row r="44" spans="1:3" x14ac:dyDescent="0.3">
      <c r="A44" s="88">
        <v>132</v>
      </c>
      <c r="B44" s="83" t="s">
        <v>308</v>
      </c>
      <c r="C44" s="83" t="s">
        <v>307</v>
      </c>
    </row>
    <row r="45" spans="1:3" x14ac:dyDescent="0.3">
      <c r="A45" s="88">
        <v>114</v>
      </c>
      <c r="B45" s="83" t="s">
        <v>309</v>
      </c>
      <c r="C45" s="83" t="s">
        <v>307</v>
      </c>
    </row>
    <row r="46" spans="1:3" x14ac:dyDescent="0.3">
      <c r="A46" s="88">
        <v>107</v>
      </c>
      <c r="B46" s="83" t="s">
        <v>310</v>
      </c>
      <c r="C46" s="83" t="s">
        <v>307</v>
      </c>
    </row>
    <row r="47" spans="1:3" x14ac:dyDescent="0.3">
      <c r="A47" s="88">
        <v>57</v>
      </c>
      <c r="B47" s="83" t="s">
        <v>311</v>
      </c>
      <c r="C47" s="83" t="s">
        <v>307</v>
      </c>
    </row>
    <row r="48" spans="1:3" x14ac:dyDescent="0.3">
      <c r="A48" s="88">
        <v>93</v>
      </c>
      <c r="B48" s="83" t="s">
        <v>312</v>
      </c>
      <c r="C48" s="83" t="s">
        <v>307</v>
      </c>
    </row>
    <row r="49" spans="1:3" x14ac:dyDescent="0.3">
      <c r="A49" s="88">
        <v>103</v>
      </c>
      <c r="B49" s="83" t="s">
        <v>313</v>
      </c>
      <c r="C49" s="83" t="s">
        <v>307</v>
      </c>
    </row>
    <row r="50" spans="1:3" x14ac:dyDescent="0.3">
      <c r="A50" s="88">
        <v>241</v>
      </c>
      <c r="B50" s="83" t="s">
        <v>314</v>
      </c>
      <c r="C50" s="83" t="s">
        <v>315</v>
      </c>
    </row>
    <row r="51" spans="1:3" x14ac:dyDescent="0.3">
      <c r="A51" s="88">
        <v>91</v>
      </c>
      <c r="B51" s="83" t="s">
        <v>314</v>
      </c>
      <c r="C51" s="83" t="s">
        <v>315</v>
      </c>
    </row>
    <row r="52" spans="1:3" x14ac:dyDescent="0.3">
      <c r="A52" s="88">
        <v>123</v>
      </c>
      <c r="B52" s="83" t="s">
        <v>314</v>
      </c>
      <c r="C52" s="83" t="s">
        <v>315</v>
      </c>
    </row>
    <row r="53" spans="1:3" x14ac:dyDescent="0.3">
      <c r="A53" s="88">
        <v>101</v>
      </c>
      <c r="B53" s="83" t="s">
        <v>314</v>
      </c>
      <c r="C53" s="83" t="s">
        <v>315</v>
      </c>
    </row>
    <row r="54" spans="1:3" x14ac:dyDescent="0.3">
      <c r="A54" s="88">
        <v>96</v>
      </c>
      <c r="B54" s="83" t="s">
        <v>314</v>
      </c>
      <c r="C54" s="83" t="s">
        <v>315</v>
      </c>
    </row>
    <row r="55" spans="1:3" x14ac:dyDescent="0.3">
      <c r="A55" s="88">
        <v>38</v>
      </c>
      <c r="B55" s="83" t="s">
        <v>314</v>
      </c>
      <c r="C55" s="83" t="s">
        <v>315</v>
      </c>
    </row>
    <row r="56" spans="1:3" x14ac:dyDescent="0.3">
      <c r="A56" s="88">
        <v>232</v>
      </c>
      <c r="B56" s="83" t="s">
        <v>314</v>
      </c>
      <c r="C56" s="83" t="s">
        <v>315</v>
      </c>
    </row>
    <row r="57" spans="1:3" x14ac:dyDescent="0.3">
      <c r="A57" s="88">
        <v>243</v>
      </c>
      <c r="B57" s="83" t="s">
        <v>314</v>
      </c>
      <c r="C57" s="83" t="s">
        <v>315</v>
      </c>
    </row>
    <row r="58" spans="1:3" x14ac:dyDescent="0.3">
      <c r="A58" s="88">
        <v>244</v>
      </c>
      <c r="B58" s="83" t="s">
        <v>314</v>
      </c>
      <c r="C58" s="83" t="s">
        <v>315</v>
      </c>
    </row>
    <row r="59" spans="1:3" x14ac:dyDescent="0.3">
      <c r="A59" s="88">
        <v>82</v>
      </c>
      <c r="B59" s="83" t="s">
        <v>314</v>
      </c>
      <c r="C59" s="83" t="s">
        <v>315</v>
      </c>
    </row>
    <row r="60" spans="1:3" x14ac:dyDescent="0.3">
      <c r="A60" s="88"/>
      <c r="B60" s="136" t="s">
        <v>314</v>
      </c>
      <c r="C60" s="83" t="s">
        <v>510</v>
      </c>
    </row>
    <row r="61" spans="1:3" x14ac:dyDescent="0.3">
      <c r="A61" s="88">
        <v>242</v>
      </c>
      <c r="B61" s="83" t="s">
        <v>314</v>
      </c>
      <c r="C61" s="83" t="s">
        <v>315</v>
      </c>
    </row>
    <row r="62" spans="1:3" x14ac:dyDescent="0.3">
      <c r="A62" s="88">
        <v>92</v>
      </c>
      <c r="B62" s="83" t="s">
        <v>314</v>
      </c>
      <c r="C62" s="83" t="s">
        <v>315</v>
      </c>
    </row>
    <row r="63" spans="1:3" x14ac:dyDescent="0.3">
      <c r="A63" s="88">
        <v>340</v>
      </c>
      <c r="B63" s="83" t="s">
        <v>316</v>
      </c>
      <c r="C63" s="83" t="s">
        <v>317</v>
      </c>
    </row>
    <row r="64" spans="1:3" x14ac:dyDescent="0.3">
      <c r="A64" s="88">
        <v>148</v>
      </c>
      <c r="B64" s="83" t="s">
        <v>316</v>
      </c>
      <c r="C64" s="83" t="s">
        <v>317</v>
      </c>
    </row>
    <row r="65" spans="1:3" x14ac:dyDescent="0.3">
      <c r="A65" s="88">
        <v>186</v>
      </c>
      <c r="B65" s="83" t="s">
        <v>318</v>
      </c>
      <c r="C65" s="83" t="s">
        <v>317</v>
      </c>
    </row>
    <row r="66" spans="1:3" x14ac:dyDescent="0.3">
      <c r="A66" s="88">
        <v>341</v>
      </c>
      <c r="B66" s="83" t="s">
        <v>319</v>
      </c>
      <c r="C66" s="83" t="s">
        <v>317</v>
      </c>
    </row>
    <row r="67" spans="1:3" x14ac:dyDescent="0.3">
      <c r="A67" s="88">
        <v>164</v>
      </c>
      <c r="B67" s="83" t="s">
        <v>319</v>
      </c>
      <c r="C67" s="83" t="s">
        <v>317</v>
      </c>
    </row>
    <row r="68" spans="1:3" x14ac:dyDescent="0.3">
      <c r="A68" s="88">
        <v>342</v>
      </c>
      <c r="B68" s="83" t="s">
        <v>320</v>
      </c>
      <c r="C68" s="83" t="s">
        <v>317</v>
      </c>
    </row>
    <row r="69" spans="1:3" x14ac:dyDescent="0.3">
      <c r="A69" s="88">
        <v>155</v>
      </c>
      <c r="B69" s="83" t="s">
        <v>320</v>
      </c>
      <c r="C69" s="83" t="s">
        <v>317</v>
      </c>
    </row>
    <row r="70" spans="1:3" x14ac:dyDescent="0.3">
      <c r="A70" s="88">
        <v>84</v>
      </c>
      <c r="B70" s="83" t="s">
        <v>321</v>
      </c>
      <c r="C70" s="83" t="s">
        <v>317</v>
      </c>
    </row>
    <row r="71" spans="1:3" x14ac:dyDescent="0.3">
      <c r="A71" s="88">
        <v>117</v>
      </c>
      <c r="B71" s="83" t="s">
        <v>321</v>
      </c>
      <c r="C71" s="83" t="s">
        <v>317</v>
      </c>
    </row>
    <row r="72" spans="1:3" x14ac:dyDescent="0.3">
      <c r="A72" s="88">
        <v>327</v>
      </c>
      <c r="B72" s="83" t="s">
        <v>321</v>
      </c>
      <c r="C72" s="83" t="s">
        <v>317</v>
      </c>
    </row>
    <row r="73" spans="1:3" x14ac:dyDescent="0.3">
      <c r="A73" s="88">
        <v>336</v>
      </c>
      <c r="B73" s="83" t="s">
        <v>321</v>
      </c>
      <c r="C73" s="83" t="s">
        <v>317</v>
      </c>
    </row>
    <row r="74" spans="1:3" x14ac:dyDescent="0.3">
      <c r="A74" s="88">
        <v>346</v>
      </c>
      <c r="B74" s="83" t="s">
        <v>322</v>
      </c>
      <c r="C74" s="83" t="s">
        <v>317</v>
      </c>
    </row>
    <row r="75" spans="1:3" x14ac:dyDescent="0.3">
      <c r="A75" s="88">
        <v>351</v>
      </c>
      <c r="B75" s="83" t="s">
        <v>322</v>
      </c>
      <c r="C75" s="83" t="s">
        <v>317</v>
      </c>
    </row>
    <row r="76" spans="1:3" x14ac:dyDescent="0.3">
      <c r="A76" s="88">
        <v>137</v>
      </c>
      <c r="B76" s="83" t="s">
        <v>322</v>
      </c>
      <c r="C76" s="83" t="s">
        <v>317</v>
      </c>
    </row>
    <row r="77" spans="1:3" x14ac:dyDescent="0.3">
      <c r="A77" s="88">
        <v>152</v>
      </c>
      <c r="B77" s="83" t="s">
        <v>322</v>
      </c>
      <c r="C77" s="83" t="s">
        <v>317</v>
      </c>
    </row>
    <row r="78" spans="1:3" x14ac:dyDescent="0.3">
      <c r="A78" s="88">
        <v>345</v>
      </c>
      <c r="B78" s="83" t="s">
        <v>323</v>
      </c>
      <c r="C78" s="83" t="s">
        <v>317</v>
      </c>
    </row>
    <row r="79" spans="1:3" x14ac:dyDescent="0.3">
      <c r="A79" s="88">
        <v>350</v>
      </c>
      <c r="B79" s="83" t="s">
        <v>323</v>
      </c>
      <c r="C79" s="83" t="s">
        <v>317</v>
      </c>
    </row>
    <row r="80" spans="1:3" x14ac:dyDescent="0.3">
      <c r="A80" s="88">
        <v>151</v>
      </c>
      <c r="B80" s="83" t="s">
        <v>323</v>
      </c>
      <c r="C80" s="83" t="s">
        <v>317</v>
      </c>
    </row>
    <row r="81" spans="1:3" x14ac:dyDescent="0.3">
      <c r="A81" s="88">
        <v>344</v>
      </c>
      <c r="B81" s="83" t="s">
        <v>395</v>
      </c>
      <c r="C81" s="83" t="s">
        <v>426</v>
      </c>
    </row>
    <row r="82" spans="1:3" x14ac:dyDescent="0.3">
      <c r="A82" s="88">
        <v>149</v>
      </c>
      <c r="B82" s="83" t="s">
        <v>395</v>
      </c>
      <c r="C82" s="83" t="s">
        <v>324</v>
      </c>
    </row>
    <row r="83" spans="1:3" x14ac:dyDescent="0.3">
      <c r="A83" s="88">
        <v>197</v>
      </c>
      <c r="B83" s="83" t="s">
        <v>390</v>
      </c>
      <c r="C83" s="83" t="s">
        <v>324</v>
      </c>
    </row>
    <row r="84" spans="1:3" x14ac:dyDescent="0.3">
      <c r="A84" s="88">
        <v>345</v>
      </c>
      <c r="B84" s="83" t="s">
        <v>325</v>
      </c>
      <c r="C84" s="83" t="s">
        <v>426</v>
      </c>
    </row>
    <row r="85" spans="1:3" x14ac:dyDescent="0.3">
      <c r="A85" s="88">
        <v>166</v>
      </c>
      <c r="B85" s="83" t="s">
        <v>325</v>
      </c>
      <c r="C85" s="83" t="s">
        <v>324</v>
      </c>
    </row>
    <row r="86" spans="1:3" x14ac:dyDescent="0.3">
      <c r="A86" s="88">
        <v>157</v>
      </c>
      <c r="B86" s="83" t="s">
        <v>326</v>
      </c>
      <c r="C86" s="83" t="s">
        <v>324</v>
      </c>
    </row>
    <row r="87" spans="1:3" x14ac:dyDescent="0.3">
      <c r="A87" s="88">
        <v>116</v>
      </c>
      <c r="B87" s="83" t="s">
        <v>391</v>
      </c>
      <c r="C87" s="83" t="s">
        <v>324</v>
      </c>
    </row>
    <row r="88" spans="1:3" x14ac:dyDescent="0.3">
      <c r="A88" s="88">
        <v>86</v>
      </c>
      <c r="B88" s="83" t="s">
        <v>391</v>
      </c>
      <c r="C88" s="83" t="s">
        <v>324</v>
      </c>
    </row>
    <row r="89" spans="1:3" x14ac:dyDescent="0.3">
      <c r="A89" s="88">
        <v>80</v>
      </c>
      <c r="B89" s="83" t="s">
        <v>391</v>
      </c>
      <c r="C89" s="83" t="s">
        <v>324</v>
      </c>
    </row>
    <row r="90" spans="1:3" x14ac:dyDescent="0.3">
      <c r="A90" s="88">
        <v>334</v>
      </c>
      <c r="B90" s="83" t="s">
        <v>391</v>
      </c>
      <c r="C90" s="83" t="s">
        <v>426</v>
      </c>
    </row>
    <row r="91" spans="1:3" x14ac:dyDescent="0.3">
      <c r="A91" s="88">
        <v>341</v>
      </c>
      <c r="B91" s="83" t="s">
        <v>391</v>
      </c>
      <c r="C91" s="83" t="s">
        <v>426</v>
      </c>
    </row>
    <row r="92" spans="1:3" x14ac:dyDescent="0.3">
      <c r="A92" s="88">
        <v>139</v>
      </c>
      <c r="B92" s="83" t="s">
        <v>327</v>
      </c>
      <c r="C92" s="83" t="s">
        <v>324</v>
      </c>
    </row>
    <row r="93" spans="1:3" x14ac:dyDescent="0.3">
      <c r="A93" s="88">
        <v>155</v>
      </c>
      <c r="B93" s="83" t="s">
        <v>327</v>
      </c>
      <c r="C93" s="83" t="s">
        <v>324</v>
      </c>
    </row>
    <row r="94" spans="1:3" x14ac:dyDescent="0.3">
      <c r="A94" s="88">
        <v>353</v>
      </c>
      <c r="B94" s="83" t="s">
        <v>327</v>
      </c>
      <c r="C94" s="83" t="s">
        <v>426</v>
      </c>
    </row>
    <row r="95" spans="1:3" x14ac:dyDescent="0.3">
      <c r="A95" s="88">
        <v>348</v>
      </c>
      <c r="B95" s="83" t="s">
        <v>327</v>
      </c>
      <c r="C95" s="83" t="s">
        <v>426</v>
      </c>
    </row>
    <row r="96" spans="1:3" x14ac:dyDescent="0.3">
      <c r="A96" s="88">
        <v>352</v>
      </c>
      <c r="B96" s="83" t="s">
        <v>328</v>
      </c>
      <c r="C96" s="83" t="s">
        <v>426</v>
      </c>
    </row>
    <row r="97" spans="1:3" x14ac:dyDescent="0.3">
      <c r="A97" s="88">
        <v>346</v>
      </c>
      <c r="B97" s="83" t="s">
        <v>328</v>
      </c>
      <c r="C97" s="83" t="s">
        <v>426</v>
      </c>
    </row>
    <row r="98" spans="1:3" x14ac:dyDescent="0.3">
      <c r="A98" s="88">
        <v>152</v>
      </c>
      <c r="B98" s="83" t="s">
        <v>328</v>
      </c>
      <c r="C98" s="83" t="s">
        <v>324</v>
      </c>
    </row>
    <row r="99" spans="1:3" x14ac:dyDescent="0.3">
      <c r="A99" s="88">
        <v>79</v>
      </c>
      <c r="B99" s="83" t="s">
        <v>410</v>
      </c>
      <c r="C99" s="83" t="s">
        <v>399</v>
      </c>
    </row>
    <row r="100" spans="1:3" x14ac:dyDescent="0.3">
      <c r="A100" s="88">
        <v>39</v>
      </c>
      <c r="B100" s="83" t="s">
        <v>427</v>
      </c>
      <c r="C100" s="83" t="s">
        <v>428</v>
      </c>
    </row>
    <row r="101" spans="1:3" x14ac:dyDescent="0.3">
      <c r="A101" s="88">
        <v>40</v>
      </c>
      <c r="B101" s="83" t="s">
        <v>429</v>
      </c>
      <c r="C101" s="83" t="s">
        <v>428</v>
      </c>
    </row>
    <row r="102" spans="1:3" x14ac:dyDescent="0.3">
      <c r="A102" s="88">
        <v>8</v>
      </c>
      <c r="B102" s="83" t="s">
        <v>429</v>
      </c>
      <c r="C102" s="83" t="s">
        <v>428</v>
      </c>
    </row>
    <row r="103" spans="1:3" x14ac:dyDescent="0.3">
      <c r="A103" s="88">
        <v>40</v>
      </c>
      <c r="B103" s="83" t="s">
        <v>430</v>
      </c>
      <c r="C103" s="83" t="s">
        <v>428</v>
      </c>
    </row>
    <row r="104" spans="1:3" x14ac:dyDescent="0.3">
      <c r="A104" s="88">
        <v>6</v>
      </c>
      <c r="B104" s="83" t="s">
        <v>430</v>
      </c>
      <c r="C104" s="83" t="s">
        <v>428</v>
      </c>
    </row>
    <row r="105" spans="1:3" x14ac:dyDescent="0.3">
      <c r="A105" s="88">
        <v>131</v>
      </c>
      <c r="B105" s="83" t="s">
        <v>411</v>
      </c>
      <c r="C105" s="83" t="s">
        <v>399</v>
      </c>
    </row>
    <row r="106" spans="1:3" x14ac:dyDescent="0.3">
      <c r="A106" s="88">
        <v>135</v>
      </c>
      <c r="B106" s="83" t="s">
        <v>398</v>
      </c>
      <c r="C106" s="83" t="s">
        <v>399</v>
      </c>
    </row>
    <row r="107" spans="1:3" x14ac:dyDescent="0.3">
      <c r="A107" s="88">
        <v>138</v>
      </c>
      <c r="B107" s="83" t="s">
        <v>398</v>
      </c>
      <c r="C107" s="83" t="s">
        <v>399</v>
      </c>
    </row>
    <row r="108" spans="1:3" x14ac:dyDescent="0.3">
      <c r="A108" s="88">
        <v>4</v>
      </c>
      <c r="B108" s="83" t="s">
        <v>431</v>
      </c>
      <c r="C108" s="83" t="s">
        <v>428</v>
      </c>
    </row>
    <row r="109" spans="1:3" x14ac:dyDescent="0.3">
      <c r="A109" s="88">
        <v>133</v>
      </c>
      <c r="B109" s="83" t="s">
        <v>400</v>
      </c>
      <c r="C109" s="83" t="s">
        <v>399</v>
      </c>
    </row>
    <row r="110" spans="1:3" x14ac:dyDescent="0.3">
      <c r="A110" s="88">
        <v>7</v>
      </c>
      <c r="B110" s="83" t="s">
        <v>432</v>
      </c>
      <c r="C110" s="83" t="s">
        <v>428</v>
      </c>
    </row>
    <row r="111" spans="1:3" x14ac:dyDescent="0.3">
      <c r="A111" s="88">
        <v>117</v>
      </c>
      <c r="B111" s="83" t="s">
        <v>329</v>
      </c>
      <c r="C111" s="83" t="s">
        <v>433</v>
      </c>
    </row>
    <row r="112" spans="1:3" x14ac:dyDescent="0.3">
      <c r="A112" s="88">
        <v>10</v>
      </c>
      <c r="B112" s="83" t="s">
        <v>331</v>
      </c>
      <c r="C112" s="83" t="s">
        <v>433</v>
      </c>
    </row>
    <row r="113" spans="1:3" x14ac:dyDescent="0.3">
      <c r="A113" s="83"/>
      <c r="B113" s="136" t="s">
        <v>332</v>
      </c>
      <c r="C113" s="83"/>
    </row>
    <row r="114" spans="1:3" x14ac:dyDescent="0.3">
      <c r="A114" s="88">
        <v>150</v>
      </c>
      <c r="B114" s="83" t="s">
        <v>333</v>
      </c>
      <c r="C114" s="83" t="s">
        <v>330</v>
      </c>
    </row>
    <row r="115" spans="1:3" x14ac:dyDescent="0.3">
      <c r="A115" s="88">
        <v>58</v>
      </c>
      <c r="B115" s="83" t="s">
        <v>334</v>
      </c>
      <c r="C115" s="83" t="s">
        <v>433</v>
      </c>
    </row>
    <row r="116" spans="1:3" x14ac:dyDescent="0.3">
      <c r="A116" s="88">
        <v>100</v>
      </c>
      <c r="B116" s="83" t="s">
        <v>335</v>
      </c>
      <c r="C116" s="83" t="s">
        <v>433</v>
      </c>
    </row>
    <row r="117" spans="1:3" x14ac:dyDescent="0.3">
      <c r="A117" s="88">
        <v>109</v>
      </c>
      <c r="B117" s="83" t="s">
        <v>336</v>
      </c>
      <c r="C117" s="83" t="s">
        <v>433</v>
      </c>
    </row>
    <row r="118" spans="1:3" x14ac:dyDescent="0.3">
      <c r="A118" s="88">
        <v>119</v>
      </c>
      <c r="B118" s="83" t="s">
        <v>337</v>
      </c>
      <c r="C118" s="83" t="s">
        <v>433</v>
      </c>
    </row>
    <row r="119" spans="1:3" x14ac:dyDescent="0.3">
      <c r="A119" s="88">
        <v>65</v>
      </c>
      <c r="B119" s="83" t="s">
        <v>338</v>
      </c>
      <c r="C119" s="83" t="s">
        <v>434</v>
      </c>
    </row>
    <row r="120" spans="1:3" x14ac:dyDescent="0.3">
      <c r="A120" s="88">
        <v>82</v>
      </c>
      <c r="B120" s="83" t="s">
        <v>340</v>
      </c>
      <c r="C120" s="83" t="s">
        <v>434</v>
      </c>
    </row>
    <row r="121" spans="1:3" x14ac:dyDescent="0.3">
      <c r="A121" s="88">
        <v>158</v>
      </c>
      <c r="B121" s="83" t="s">
        <v>341</v>
      </c>
      <c r="C121" s="83" t="s">
        <v>339</v>
      </c>
    </row>
    <row r="122" spans="1:3" x14ac:dyDescent="0.3">
      <c r="A122" s="88">
        <v>144</v>
      </c>
      <c r="B122" s="83" t="s">
        <v>342</v>
      </c>
      <c r="C122" s="83" t="s">
        <v>339</v>
      </c>
    </row>
    <row r="123" spans="1:3" x14ac:dyDescent="0.3">
      <c r="A123" s="88">
        <v>16</v>
      </c>
      <c r="B123" s="83" t="s">
        <v>343</v>
      </c>
      <c r="C123" s="83" t="s">
        <v>434</v>
      </c>
    </row>
    <row r="124" spans="1:3" x14ac:dyDescent="0.3">
      <c r="A124" s="83"/>
      <c r="B124" s="136" t="s">
        <v>344</v>
      </c>
      <c r="C124" s="83" t="s">
        <v>511</v>
      </c>
    </row>
    <row r="125" spans="1:3" x14ac:dyDescent="0.3">
      <c r="A125" s="83"/>
      <c r="B125" s="136" t="s">
        <v>345</v>
      </c>
      <c r="C125" s="83" t="s">
        <v>511</v>
      </c>
    </row>
    <row r="126" spans="1:3" x14ac:dyDescent="0.3">
      <c r="A126" s="88">
        <v>66</v>
      </c>
      <c r="B126" s="83" t="s">
        <v>346</v>
      </c>
      <c r="C126" s="83" t="s">
        <v>434</v>
      </c>
    </row>
    <row r="127" spans="1:3" x14ac:dyDescent="0.3">
      <c r="A127" s="88">
        <v>39</v>
      </c>
      <c r="B127" s="83" t="s">
        <v>347</v>
      </c>
      <c r="C127" s="83" t="s">
        <v>435</v>
      </c>
    </row>
    <row r="128" spans="1:3" x14ac:dyDescent="0.3">
      <c r="A128" s="88">
        <v>59</v>
      </c>
      <c r="B128" s="83" t="s">
        <v>349</v>
      </c>
      <c r="C128" s="83" t="s">
        <v>435</v>
      </c>
    </row>
    <row r="129" spans="1:3" x14ac:dyDescent="0.3">
      <c r="A129" s="88">
        <v>149</v>
      </c>
      <c r="B129" s="83" t="s">
        <v>350</v>
      </c>
      <c r="C129" s="83" t="s">
        <v>348</v>
      </c>
    </row>
    <row r="130" spans="1:3" x14ac:dyDescent="0.3">
      <c r="A130" s="83"/>
      <c r="B130" s="136" t="s">
        <v>351</v>
      </c>
      <c r="C130" s="83" t="s">
        <v>511</v>
      </c>
    </row>
    <row r="131" spans="1:3" x14ac:dyDescent="0.3">
      <c r="A131" s="88">
        <v>54</v>
      </c>
      <c r="B131" s="83" t="s">
        <v>352</v>
      </c>
      <c r="C131" s="83" t="s">
        <v>435</v>
      </c>
    </row>
    <row r="132" spans="1:3" x14ac:dyDescent="0.3">
      <c r="A132" s="88">
        <v>29</v>
      </c>
      <c r="B132" s="83" t="s">
        <v>353</v>
      </c>
      <c r="C132" s="83" t="s">
        <v>435</v>
      </c>
    </row>
    <row r="133" spans="1:3" x14ac:dyDescent="0.3">
      <c r="A133" s="88">
        <v>44</v>
      </c>
      <c r="B133" s="83" t="s">
        <v>354</v>
      </c>
      <c r="C133" s="83" t="s">
        <v>435</v>
      </c>
    </row>
    <row r="134" spans="1:3" x14ac:dyDescent="0.3">
      <c r="A134" s="88">
        <v>35</v>
      </c>
      <c r="B134" s="83" t="s">
        <v>355</v>
      </c>
      <c r="C134" s="83" t="s">
        <v>435</v>
      </c>
    </row>
    <row r="135" spans="1:3" x14ac:dyDescent="0.3">
      <c r="A135" s="88">
        <v>428</v>
      </c>
      <c r="B135" s="83" t="s">
        <v>356</v>
      </c>
      <c r="C135" s="83" t="s">
        <v>357</v>
      </c>
    </row>
    <row r="136" spans="1:3" x14ac:dyDescent="0.3">
      <c r="A136" s="88">
        <v>150</v>
      </c>
      <c r="B136" s="83" t="s">
        <v>358</v>
      </c>
      <c r="C136" s="83" t="s">
        <v>357</v>
      </c>
    </row>
    <row r="137" spans="1:3" x14ac:dyDescent="0.3">
      <c r="A137" s="88">
        <v>67</v>
      </c>
      <c r="B137" s="83" t="s">
        <v>359</v>
      </c>
      <c r="C137" s="83" t="s">
        <v>357</v>
      </c>
    </row>
    <row r="138" spans="1:3" x14ac:dyDescent="0.3">
      <c r="A138" s="88">
        <v>517</v>
      </c>
      <c r="B138" s="83" t="s">
        <v>360</v>
      </c>
      <c r="C138" s="83" t="s">
        <v>357</v>
      </c>
    </row>
    <row r="139" spans="1:3" x14ac:dyDescent="0.3">
      <c r="A139" s="88">
        <v>156</v>
      </c>
      <c r="B139" s="83" t="s">
        <v>386</v>
      </c>
      <c r="C139" s="83" t="s">
        <v>357</v>
      </c>
    </row>
    <row r="140" spans="1:3" x14ac:dyDescent="0.3">
      <c r="A140" s="88">
        <v>550</v>
      </c>
      <c r="B140" s="83" t="s">
        <v>412</v>
      </c>
      <c r="C140" s="83" t="s">
        <v>357</v>
      </c>
    </row>
    <row r="141" spans="1:3" x14ac:dyDescent="0.3">
      <c r="A141" s="88">
        <v>470</v>
      </c>
      <c r="B141" s="83" t="s">
        <v>387</v>
      </c>
      <c r="C141" s="83" t="s">
        <v>357</v>
      </c>
    </row>
    <row r="142" spans="1:3" x14ac:dyDescent="0.3">
      <c r="A142" s="88">
        <v>564</v>
      </c>
      <c r="B142" s="83" t="s">
        <v>361</v>
      </c>
      <c r="C142" s="83" t="s">
        <v>357</v>
      </c>
    </row>
    <row r="143" spans="1:3" x14ac:dyDescent="0.3">
      <c r="A143" s="88">
        <v>151</v>
      </c>
      <c r="B143" s="83" t="s">
        <v>362</v>
      </c>
      <c r="C143" s="83" t="s">
        <v>357</v>
      </c>
    </row>
    <row r="144" spans="1:3" x14ac:dyDescent="0.3">
      <c r="A144" s="88">
        <v>115</v>
      </c>
      <c r="B144" s="83" t="s">
        <v>363</v>
      </c>
      <c r="C144" s="83" t="s">
        <v>357</v>
      </c>
    </row>
    <row r="145" spans="1:3" x14ac:dyDescent="0.3">
      <c r="A145" s="88">
        <v>394</v>
      </c>
      <c r="B145" s="83" t="s">
        <v>364</v>
      </c>
      <c r="C145" s="83" t="s">
        <v>357</v>
      </c>
    </row>
    <row r="146" spans="1:3" x14ac:dyDescent="0.3">
      <c r="A146" s="88">
        <v>168</v>
      </c>
      <c r="B146" s="83" t="s">
        <v>388</v>
      </c>
      <c r="C146" s="83" t="s">
        <v>357</v>
      </c>
    </row>
    <row r="147" spans="1:3" x14ac:dyDescent="0.3">
      <c r="A147" s="88">
        <v>552</v>
      </c>
      <c r="B147" s="83" t="s">
        <v>413</v>
      </c>
      <c r="C147" s="83" t="s">
        <v>357</v>
      </c>
    </row>
    <row r="148" spans="1:3" x14ac:dyDescent="0.3">
      <c r="A148" s="88">
        <v>401</v>
      </c>
      <c r="B148" s="83" t="s">
        <v>365</v>
      </c>
      <c r="C148" s="83" t="s">
        <v>357</v>
      </c>
    </row>
    <row r="149" spans="1:3" x14ac:dyDescent="0.3">
      <c r="A149" s="88">
        <v>262</v>
      </c>
      <c r="B149" s="83" t="s">
        <v>366</v>
      </c>
      <c r="C149" s="83" t="s">
        <v>367</v>
      </c>
    </row>
    <row r="150" spans="1:3" x14ac:dyDescent="0.3">
      <c r="A150" s="88">
        <v>43</v>
      </c>
      <c r="B150" s="83" t="s">
        <v>368</v>
      </c>
      <c r="C150" s="83" t="s">
        <v>367</v>
      </c>
    </row>
    <row r="151" spans="1:3" x14ac:dyDescent="0.3">
      <c r="A151" s="88">
        <v>68</v>
      </c>
      <c r="B151" s="83" t="s">
        <v>369</v>
      </c>
      <c r="C151" s="83" t="s">
        <v>367</v>
      </c>
    </row>
    <row r="152" spans="1:3" x14ac:dyDescent="0.3">
      <c r="A152" s="88">
        <v>241</v>
      </c>
      <c r="B152" s="83" t="s">
        <v>370</v>
      </c>
      <c r="C152" s="83" t="s">
        <v>367</v>
      </c>
    </row>
    <row r="153" spans="1:3" x14ac:dyDescent="0.3">
      <c r="A153" s="88">
        <v>143</v>
      </c>
      <c r="B153" s="83" t="s">
        <v>371</v>
      </c>
      <c r="C153" s="83" t="s">
        <v>367</v>
      </c>
    </row>
    <row r="154" spans="1:3" x14ac:dyDescent="0.3">
      <c r="A154" s="88">
        <v>143</v>
      </c>
      <c r="B154" s="83" t="s">
        <v>371</v>
      </c>
      <c r="C154" s="83" t="s">
        <v>367</v>
      </c>
    </row>
    <row r="155" spans="1:3" x14ac:dyDescent="0.3">
      <c r="A155" s="88">
        <v>278</v>
      </c>
      <c r="B155" s="83" t="s">
        <v>372</v>
      </c>
      <c r="C155" s="83" t="s">
        <v>367</v>
      </c>
    </row>
    <row r="156" spans="1:3" x14ac:dyDescent="0.3">
      <c r="A156" s="83"/>
      <c r="B156" s="136" t="s">
        <v>373</v>
      </c>
      <c r="C156" s="83" t="s">
        <v>367</v>
      </c>
    </row>
    <row r="157" spans="1:3" x14ac:dyDescent="0.3">
      <c r="A157" s="88">
        <v>263</v>
      </c>
      <c r="B157" s="83" t="s">
        <v>374</v>
      </c>
      <c r="C157" s="83" t="s">
        <v>367</v>
      </c>
    </row>
  </sheetData>
  <hyperlinks>
    <hyperlink ref="A5" r:id="rId1" display="https://pansophy.jlab.org/pansophy/Travelers/TRAVELER_FORM.cfm?project=L2PRD&amp;area=L2PRD&amp;system=&amp;TRAV_ID=L2PRD-CM-ASSY-FRST&amp;TRAV_REVISION=R10&amp;page=1&amp;maxpage=8&amp;TRAV_SEQ_NUM=25&amp;serialnum=J1.3-11R"/>
    <hyperlink ref="A6" r:id="rId2" display="https://pansophy.jlab.org/pansophy/Travelers/TRAVELER_FORM.cfm?project=L2PRD&amp;area=L2PRD&amp;system=&amp;TRAV_ID=L2PRD-CM-ASSY-SCND&amp;TRAV_REVISION=R7&amp;page=1&amp;maxpage=8&amp;TRAV_SEQ_NUM=24&amp;serialnum=J1.3-11R"/>
    <hyperlink ref="A7" r:id="rId3" display="https://pansophy.jlab.org/pansophy/Travelers/TRAVELER_FORM.cfm?project=L2PRD&amp;area=L2PRD&amp;system=&amp;TRAV_ID=L2PRD-CM-ASSY-VV&amp;TRAV_REVISION=R4&amp;page=1&amp;maxpage=8&amp;TRAV_SEQ_NUM=22&amp;serialnum="/>
    <hyperlink ref="A8" r:id="rId4" display="https://pansophy.jlab.org/pansophy/Travelers/TRAVELER_FORM.cfm?project=L2PRD&amp;area=L2PRD&amp;system=&amp;TRAV_ID=L2PRD-CM-ASSY-FNAL&amp;TRAV_REVISION=R6&amp;page=1&amp;maxpage=6&amp;TRAV_SEQ_NUM=28&amp;serialnum=J1.3-11R"/>
    <hyperlink ref="A9" r:id="rId5" display="https://pansophy.jlab.org/pansophy/Travelers/TRAVELER_FORM.cfm?project=L2PRD&amp;area=L2PRD&amp;system=&amp;TRAV_ID=L2PRD-CM-ACTS-PREP&amp;TRAV_REVISION=R1&amp;page=1&amp;maxpage=7&amp;TRAV_SEQ_NUM=19&amp;serialnum=J1.3-11R"/>
    <hyperlink ref="A10" r:id="rId6" display="https://pansophy.jlab.org/pansophy/Travelers/TRAVELER_FORM.cfm?project=L2PRD&amp;area=L2PRD&amp;system=&amp;TRAV_ID=L2PRD-CM-ACTS&amp;TRAV_REVISION=R4&amp;page=1&amp;maxpage=29&amp;TRAV_SEQ_NUM=24&amp;serialnum=J1.3-11R"/>
    <hyperlink ref="A11" r:id="rId7" display="https://pansophy.jlab.org/pansophy/Travelers/TRAVELER_FORM.cfm?project=L2PRD&amp;area=L2PRD&amp;system=&amp;TRAV_ID=L2PRD-CM-ASSY-SHIP&amp;TRAV_REVISION=R6&amp;page=1&amp;maxpage=6&amp;TRAV_SEQ_NUM=24&amp;serialnum=J1.3-11R"/>
    <hyperlink ref="A12" r:id="rId8" display="https://pansophy.jlab.org/pansophy/Travelers/TRAVELER_FORM.cfm?project=L2PRD&amp;area=L2PRD&amp;system=&amp;TRAV_ID=L2PRD-CM-INSP-UCM&amp;TRAV_REVISION=R1&amp;page=1&amp;maxpage=6&amp;TRAV_SEQ_NUM=1&amp;serialnum=RFCG-UC-004"/>
    <hyperlink ref="A15" r:id="rId9" display="https://pansophy.jlab.org/pansophy/Travelers/TRAVELER_FORM.cfm?project=L2PRD&amp;area=L2PRD&amp;system=&amp;TRAV_ID=L2PRD-CM-DMAG-UCM&amp;TRAV_REVISION=R1&amp;page=1&amp;maxpage=4&amp;travstat=y&amp;TRAV_SEQ_NUM=1&amp;serialnum=J1.3-11R"/>
    <hyperlink ref="A16" r:id="rId10" display="https://pansophy.jlab.org/pansophy/Travelers/TRAVELER_FORM.cfm?project=L2PRD&amp;area=L2PRD&amp;system=&amp;TRAV_ID=L2PRD-CST-MAG-QUAD&amp;TRAV_REVISION=R1&amp;page=1&amp;maxpage=3&amp;TRAV_SEQ_NUM=16&amp;serialnum=SPQA131"/>
    <hyperlink ref="A20" r:id="rId11" display="https://pansophy.jlab.org/pansophy/Travelers/TRAVELER_FORM.cfm?project=L2PRD&amp;area=L2PRD&amp;system=&amp;TRAV_ID=L2PRD-CST-ASSY&amp;TRAV_REVISION=R4&amp;page=1&amp;maxpage=17&amp;TRAV_SEQ_NUM=30&amp;serialnum=CST11"/>
    <hyperlink ref="A21" r:id="rId12" display="https://pansophy.jlab.org/pansophy/Travelers/TRAVELER_FORM.cfm?project=L2PRD&amp;area=L2PRD&amp;system=&amp;TRAV_ID=L2PRD-CST-ASSY&amp;TRAV_REVISION=R4&amp;page=1&amp;maxpage=17&amp;TRAV_SEQ_NUM=33&amp;serialnum=CST11"/>
    <hyperlink ref="A22" r:id="rId13" display="https://pansophy.jlab.org/pansophy/Travelers/TRAVELER_FORM.cfm?project=L2PRD&amp;area=L2PRD&amp;system=&amp;TRAV_ID=L2PRD-CST-ASSY-LEAK&amp;TRAV_REVISION=R1&amp;page=1&amp;maxpage=3&amp;TRAV_SEQ_NUM=27&amp;serialnum=CST11"/>
    <hyperlink ref="A23" r:id="rId14" display="https://pansophy.jlab.org/pansophy/Travelers/TRAVELER_FORM.cfm?project=L2PRD&amp;area=L2PRD&amp;system=&amp;TRAV_ID=L2PRD-CST-ASSY-BPM&amp;TRAV_REVISION=R3&amp;page=1&amp;maxpage=3&amp;travstat=y&amp;TRAV_SEQ_NUM=27&amp;serialnum=026"/>
    <hyperlink ref="A24" r:id="rId15" display="https://pansophy.jlab.org/pansophy/Travelers/TRAVELER_FORM.cfm?project=L2PRD&amp;area=L2PRD&amp;system=&amp;TRAV_ID=L2PRD-CST-ASSY-BLXD&amp;TRAV_REVISION=R3&amp;page=1&amp;maxpage=4&amp;TRAV_SEQ_NUM=19&amp;serialnum=2011"/>
    <hyperlink ref="A25" r:id="rId16" display="https://pansophy.jlab.org/pansophy/Travelers/TRAVELER_FORM.cfm?project=L2PRD&amp;area=L2PRD&amp;system=&amp;TRAV_ID=L2PRD-CST-LEAK-AMGV&amp;TRAV_REVISION=R1&amp;page=1&amp;maxpage=2&amp;TRAV_SEQ_NUM=28&amp;serialnum=0055"/>
    <hyperlink ref="A26" r:id="rId17" display="https://pansophy.jlab.org/pansophy/Travelers/TRAVELER_FORM.cfm?project=L2PRD&amp;area=L2PRD&amp;system=&amp;TRAV_ID=L2PRD-CST-LEAK-AMGV&amp;TRAV_REVISION=R1&amp;page=1&amp;maxpage=2&amp;TRAV_SEQ_NUM=2&amp;serialnum=0055"/>
    <hyperlink ref="A27" r:id="rId18" display="https://pansophy.jlab.org/pansophy/Travelers/TRAVELER_FORM.cfm?project=L2PRD&amp;area=L2PRD&amp;system=&amp;TRAV_ID=L2PRD-CST-LEAK-AMGV&amp;TRAV_REVISION=R1&amp;page=1&amp;maxpage=2&amp;TRAV_SEQ_NUM=1&amp;serialnum=0055"/>
    <hyperlink ref="A28" r:id="rId19" display="https://pansophy.jlab.org/pansophy/Travelers/TRAVELER_FORM.cfm?project=L2PRD&amp;area=L2PRD&amp;system=&amp;TRAV_ID=L2PRD-CST-INSP-BPMFT&amp;TRAV_REVISION=R1&amp;page=1&amp;maxpage=1&amp;TRAV_SEQ_NUM=37&amp;serialnum=124"/>
    <hyperlink ref="A29" r:id="rId20" display="https://pansophy.jlab.org/pansophy/Travelers/TRAVELER_FORM.cfm?project=L2PRD&amp;area=L2PRD&amp;system=&amp;TRAV_ID=L2PRD-CST-INSP-BPMFT&amp;TRAV_REVISION=R1&amp;page=1&amp;maxpage=1&amp;TRAV_SEQ_NUM=35&amp;serialnum=121"/>
    <hyperlink ref="A30" r:id="rId21" display="https://pansophy.jlab.org/pansophy/Travelers/TRAVELER_FORM.cfm?project=L2PRD&amp;area=L2PRD&amp;system=&amp;TRAV_ID=L2PRD-CST-INSP-BPMFT&amp;TRAV_REVISION=R1&amp;page=1&amp;maxpage=1&amp;TRAV_SEQ_NUM=14&amp;serialnum=067"/>
    <hyperlink ref="A31" r:id="rId22" display="https://pansophy.jlab.org/pansophy/Travelers/TRAVELER_FORM.cfm?project=L2PRD&amp;area=L2PRD&amp;system=&amp;TRAV_ID=L2PRD-CST-INSP-BPMFT&amp;TRAV_REVISION=R1&amp;page=1&amp;maxpage=1&amp;TRAV_SEQ_NUM=28&amp;serialnum=107"/>
    <hyperlink ref="A32" r:id="rId23" display="https://pansophy.jlab.org/pansophy/Travelers/TRAVELER_FORM.cfm?project=L2PRD&amp;area=L2PRD&amp;system=&amp;TRAV_ID=L2PRD-CAV-INSP-FPC&amp;TRAV_REVISION=R1&amp;page=1&amp;maxpage=1&amp;TRAV_SEQ_NUM=96&amp;serialnum=CPI-LCP-127"/>
    <hyperlink ref="A33" r:id="rId24" display="https://pansophy.jlab.org/pansophy/Travelers/TRAVELER_FORM.cfm?project=L2PRD&amp;area=L2PRD&amp;system=&amp;TRAV_ID=L2PRD-CAV-INSP-FPC&amp;TRAV_REVISION=R1&amp;page=1&amp;maxpage=1&amp;TRAV_SEQ_NUM=64&amp;serialnum=CPI-LCP-127"/>
    <hyperlink ref="A34" r:id="rId25" display="https://pansophy.jlab.org/pansophy/Travelers/TRAVELER_FORM.cfm?project=L2PRD&amp;area=L2PRD&amp;system=&amp;TRAV_ID=L2PRD-CST-INSP-BLBS&amp;TRAV_REVISION=R3&amp;page=1&amp;maxpage=8&amp;TRAV_SEQ_NUM=29&amp;serialnum=J1.3-11R"/>
    <hyperlink ref="A35" r:id="rId26" display="https://pansophy.jlab.org/pansophy/Travelers/TRAVELER_FORM.cfm?project=L2PRD&amp;area=L2PRD&amp;system=&amp;TRAV_ID=L2PRD-CAV-INSP-CAV&amp;TRAV_REVISION=R5&amp;page=1&amp;maxpage=5&amp;TRAV_SEQ_NUM=110&amp;serialnum=0328"/>
    <hyperlink ref="A36" r:id="rId27" display="https://pansophy.jlab.org/pansophy/Travelers/TRAVELER_FORM.cfm?project=L2PRD&amp;area=L2PRD&amp;system=&amp;TRAV_ID=L2PRD-CAV-INSP-CAV&amp;TRAV_REVISION=R5&amp;page=1&amp;maxpage=5&amp;TRAV_SEQ_NUM=140&amp;serialnum=0322"/>
    <hyperlink ref="A37" r:id="rId28" display="https://pansophy.jlab.org/pansophy/Travelers/TRAVELER_FORM.cfm?project=L2PRD&amp;area=L2PRD&amp;system=&amp;TRAV_ID=L2PRD-CAV-INSP-CAV&amp;TRAV_REVISION=R5&amp;page=1&amp;maxpage=5&amp;TRAV_SEQ_NUM=122&amp;serialnum=0167"/>
    <hyperlink ref="A38" r:id="rId29" display="https://pansophy.jlab.org/pansophy/Travelers/TRAVELER_FORM.cfm?project=L2PRD&amp;area=L2PRD&amp;system=&amp;TRAV_ID=L2PRD-CAV-INSP-CAV&amp;TRAV_REVISION=R5&amp;page=1&amp;maxpage=5&amp;TRAV_SEQ_NUM=115&amp;serialnum=0140"/>
    <hyperlink ref="A39" r:id="rId30" display="https://pansophy.jlab.org/pansophy/Travelers/TRAVELER_FORM.cfm?project=L2PRD&amp;area=L2PRD&amp;system=&amp;TRAV_ID=L2PRD-CAV-INSP-CAV&amp;TRAV_REVISION=R4&amp;page=1&amp;maxpage=5&amp;TRAV_SEQ_NUM=66&amp;serialnum=0268"/>
    <hyperlink ref="A40" r:id="rId31" display="https://pansophy.jlab.org/pansophy/Travelers/TRAVELER_FORM.cfm?project=L2PRD&amp;area=L2PRD&amp;system=&amp;TRAV_ID=L2PRD-CAV-INSP-CAV&amp;TRAV_REVISION=R5&amp;page=1&amp;maxpage=5&amp;TRAV_SEQ_NUM=101&amp;serialnum=0308"/>
    <hyperlink ref="A41" r:id="rId32" display="https://pansophy.jlab.org/pansophy/Travelers/TRAVELER_FORM.cfm?project=L2PRD&amp;area=L2PRD&amp;system=&amp;TRAV_ID=L2PRD-CAV-INSP-CAV&amp;TRAV_REVISION=&amp;page=1&amp;maxpage=&amp;TRAV_SEQ_NUM=&amp;serialnum=0317"/>
    <hyperlink ref="A42" r:id="rId33" display="https://pansophy.jlab.org/pansophy/Travelers/TRAVELER_FORM.cfm?project=L2PRD&amp;area=L2PRD&amp;system=&amp;TRAV_ID=L2PRD-CAV-INSP-CAV&amp;TRAV_REVISION=R5&amp;page=1&amp;maxpage=5&amp;TRAV_SEQ_NUM=111&amp;serialnum=0330"/>
    <hyperlink ref="A43" r:id="rId34" display="https://pansophy.jlab.org/pansophy/Travelers/TRAVELER_FORM.cfm?project=L2PRD&amp;area=L2PRD&amp;system=&amp;TRAV_ID=L2PRD-CAV-RFIN&amp;TRAV_REVISION=R1&amp;page=1&amp;maxpage=6&amp;TRAV_SEQ_NUM=102&amp;serialnum=0328"/>
    <hyperlink ref="A44" r:id="rId35" display="https://pansophy.jlab.org/pansophy/Travelers/TRAVELER_FORM.cfm?project=L2PRD&amp;area=L2PRD&amp;system=&amp;TRAV_ID=L2PRD-CAV-RFIN&amp;TRAV_REVISION=R1&amp;page=1&amp;maxpage=6&amp;TRAV_SEQ_NUM=132&amp;serialnum=0322"/>
    <hyperlink ref="A45" r:id="rId36" display="https://pansophy.jlab.org/pansophy/Travelers/TRAVELER_FORM.cfm?project=L2PRD&amp;area=L2PRD&amp;system=&amp;TRAV_ID=L2PRD-CAV-RFIN&amp;TRAV_REVISION=R1&amp;page=1&amp;maxpage=6&amp;TRAV_SEQ_NUM=114&amp;serialnum=0167"/>
    <hyperlink ref="A46" r:id="rId37" display="https://pansophy.jlab.org/pansophy/Travelers/TRAVELER_FORM.cfm?project=L2PRD&amp;area=L2PRD&amp;system=&amp;TRAV_ID=L2PRD-CAV-RFIN&amp;TRAV_REVISION=R1&amp;page=1&amp;maxpage=6&amp;TRAV_SEQ_NUM=107&amp;serialnum=0140"/>
    <hyperlink ref="A47" r:id="rId38" display="https://pansophy.jlab.org/pansophy/Travelers/TRAVELER_FORM.cfm?project=L2PRD&amp;area=L2PRD&amp;system=&amp;TRAV_ID=L2PRD-CAV-RFIN&amp;TRAV_REVISION=R1&amp;page=1&amp;maxpage=6&amp;TRAV_SEQ_NUM=57&amp;serialnum=0268"/>
    <hyperlink ref="A48" r:id="rId39" display="https://pansophy.jlab.org/pansophy/Travelers/TRAVELER_FORM.cfm?project=L2PRD&amp;area=L2PRD&amp;system=&amp;TRAV_ID=L2PRD-CAV-RFIN&amp;TRAV_REVISION=R1&amp;page=1&amp;maxpage=6&amp;TRAV_SEQ_NUM=93&amp;serialnum=0308"/>
    <hyperlink ref="A49" r:id="rId40" display="https://pansophy.jlab.org/pansophy/Travelers/TRAVELER_FORM.cfm?project=L2PRD&amp;area=L2PRD&amp;system=&amp;TRAV_ID=L2PRD-CAV-RFIN&amp;TRAV_REVISION=R1&amp;page=1&amp;maxpage=6&amp;TRAV_SEQ_NUM=103&amp;serialnum=0330"/>
    <hyperlink ref="A50" r:id="rId41" display="https://pansophy.jlab.org/pansophy/Travelers/TRAVELER_FORM.cfm?project=L2PRD&amp;area=L2PRD&amp;system=&amp;TRAV_ID=L2PRD-CAV-VTA-HOM&amp;TRAV_REVISION=R1&amp;page=1&amp;maxpage=1&amp;TRAV_SEQ_NUM=241&amp;serialnum=0328"/>
    <hyperlink ref="A51" r:id="rId42" display="https://pansophy.jlab.org/pansophy/Travelers/TRAVELER_FORM.cfm?project=L2PRD&amp;area=L2PRD&amp;system=&amp;TRAV_ID=L2PRD-CAV-VTA-HOM&amp;TRAV_REVISION=R1&amp;page=1&amp;maxpage=1&amp;TRAV_SEQ_NUM=91&amp;serialnum=0328"/>
    <hyperlink ref="A52" r:id="rId43" display="https://pansophy.jlab.org/pansophy/Travelers/TRAVELER_FORM.cfm?project=L2PRD&amp;area=L2PRD&amp;system=&amp;TRAV_ID=L2PRD-CAV-VTA-HOM&amp;TRAV_REVISION=R1&amp;page=1&amp;maxpage=1&amp;TRAV_SEQ_NUM=123&amp;serialnum=0322"/>
    <hyperlink ref="A53" r:id="rId44" display="https://pansophy.jlab.org/pansophy/Travelers/TRAVELER_FORM.cfm?project=L2PRD&amp;area=L2PRD&amp;system=&amp;TRAV_ID=L2PRD-CAV-VTA-HOM&amp;TRAV_REVISION=R1&amp;page=1&amp;maxpage=1&amp;TRAV_SEQ_NUM=101&amp;serialnum=0167"/>
    <hyperlink ref="A54" r:id="rId45" display="https://pansophy.jlab.org/pansophy/Travelers/TRAVELER_FORM.cfm?project=L2PRD&amp;area=L2PRD&amp;system=&amp;TRAV_ID=L2PRD-CAV-VTA-HOM&amp;TRAV_REVISION=R1&amp;page=1&amp;maxpage=1&amp;TRAV_SEQ_NUM=96&amp;serialnum=0140"/>
    <hyperlink ref="A55" r:id="rId46" display="https://pansophy.jlab.org/pansophy/Travelers/TRAVELER_FORM.cfm?project=L2PRD&amp;area=L2PRD&amp;system=&amp;TRAV_ID=L2PRD-CAV-VTA-HOM&amp;TRAV_REVISION=R1&amp;page=1&amp;maxpage=1&amp;TRAV_SEQ_NUM=38&amp;serialnum=0268"/>
    <hyperlink ref="A56" r:id="rId47" display="https://pansophy.jlab.org/pansophy/Travelers/TRAVELER_FORM.cfm?project=L2PRD&amp;area=L2PRD&amp;system=&amp;TRAV_ID=L2PRD-CAV-VTA-HOM&amp;TRAV_REVISION=R1&amp;page=1&amp;maxpage=1&amp;TRAV_SEQ_NUM=232&amp;serialnum=0268"/>
    <hyperlink ref="A57" r:id="rId48" display="https://pansophy.jlab.org/pansophy/Travelers/TRAVELER_FORM.cfm?project=L2PRD&amp;area=L2PRD&amp;system=&amp;TRAV_ID=L2PRD-CAV-VTA-HOM&amp;TRAV_REVISION=R1&amp;page=1&amp;maxpage=1&amp;TRAV_SEQ_NUM=243&amp;serialnum=0308"/>
    <hyperlink ref="A58" r:id="rId49" display="https://pansophy.jlab.org/pansophy/Travelers/TRAVELER_FORM.cfm?project=L2PRD&amp;area=L2PRD&amp;system=&amp;TRAV_ID=L2PRD-CAV-VTA-HOM&amp;TRAV_REVISION=R1&amp;page=1&amp;maxpage=1&amp;TRAV_SEQ_NUM=244&amp;serialnum=0308"/>
    <hyperlink ref="A59" r:id="rId50" display="https://pansophy.jlab.org/pansophy/Travelers/TRAVELER_FORM.cfm?project=L2PRD&amp;area=L2PRD&amp;system=&amp;TRAV_ID=L2PRD-CAV-VTA-HOM&amp;TRAV_REVISION=R1&amp;page=1&amp;maxpage=1&amp;TRAV_SEQ_NUM=82&amp;serialnum=0308"/>
    <hyperlink ref="A61" r:id="rId51" display="https://pansophy.jlab.org/pansophy/Travelers/TRAVELER_FORM.cfm?project=L2PRD&amp;area=L2PRD&amp;system=&amp;TRAV_ID=L2PRD-CAV-VTA-HOM&amp;TRAV_REVISION=R1&amp;page=1&amp;maxpage=1&amp;TRAV_SEQ_NUM=242&amp;serialnum=0330"/>
    <hyperlink ref="A62" r:id="rId52" display="https://pansophy.jlab.org/pansophy/Travelers/TRAVELER_FORM.cfm?project=L2PRD&amp;area=L2PRD&amp;system=&amp;TRAV_ID=L2PRD-CAV-VTA-HOM&amp;TRAV_REVISION=R1&amp;page=1&amp;maxpage=1&amp;TRAV_SEQ_NUM=92&amp;serialnum=0330"/>
    <hyperlink ref="A63" r:id="rId53" display="https://pansophy.jlab.org/pansophy/Travelers/TRAVELER_FORM.cfm?project=L2PRD&amp;area=L2PRD&amp;system=&amp;TRAV_ID=L2PRD-CAV-VTRF&amp;TRAV_REVISION=R4&amp;page=1&amp;maxpage=8&amp;TRAV_SEQ_NUM=340&amp;serialnum=0328"/>
    <hyperlink ref="A64" r:id="rId54" display="https://pansophy.jlab.org/pansophy/Travelers/TRAVELER_FORM.cfm?project=L2PRD&amp;area=L2PRD&amp;system=&amp;TRAV_ID=L2PRD-CAV-VTRF&amp;TRAV_REVISION=R3&amp;page=1&amp;maxpage=8&amp;TRAV_SEQ_NUM=148&amp;serialnum=0328"/>
    <hyperlink ref="A65" r:id="rId55" display="https://pansophy.jlab.org/pansophy/Travelers/TRAVELER_FORM.cfm?project=L2PRD&amp;area=L2PRD&amp;system=&amp;TRAV_ID=L2PRD-CAV-VTRF&amp;TRAV_REVISION=R3&amp;page=1&amp;maxpage=8&amp;TRAV_SEQ_NUM=186&amp;serialnum=0322"/>
    <hyperlink ref="A66" r:id="rId56" display="https://pansophy.jlab.org/pansophy/Travelers/TRAVELER_FORM.cfm?project=L2PRD&amp;area=L2PRD&amp;system=&amp;TRAV_ID=L2PRD-CAV-VTRF&amp;TRAV_REVISION=R4&amp;page=1&amp;maxpage=8&amp;TRAV_SEQ_NUM=341&amp;serialnum=0167"/>
    <hyperlink ref="A67" r:id="rId57" display="https://pansophy.jlab.org/pansophy/Travelers/TRAVELER_FORM.cfm?project=L2PRD&amp;area=L2PRD&amp;system=&amp;TRAV_ID=L2PRD-CAV-VTRF&amp;TRAV_REVISION=R3&amp;page=1&amp;maxpage=8&amp;TRAV_SEQ_NUM=164&amp;serialnum=0167"/>
    <hyperlink ref="A68" r:id="rId58" display="https://pansophy.jlab.org/pansophy/Travelers/TRAVELER_FORM.cfm?project=L2PRD&amp;area=L2PRD&amp;system=&amp;TRAV_ID=L2PRD-CAV-VTRF&amp;TRAV_REVISION=R4&amp;page=1&amp;maxpage=8&amp;TRAV_SEQ_NUM=342&amp;serialnum=0140"/>
    <hyperlink ref="A69" r:id="rId59" display="https://pansophy.jlab.org/pansophy/Travelers/TRAVELER_FORM.cfm?project=L2PRD&amp;area=L2PRD&amp;system=&amp;TRAV_ID=L2PRD-CAV-VTRF&amp;TRAV_REVISION=R3&amp;page=1&amp;maxpage=8&amp;TRAV_SEQ_NUM=155&amp;serialnum=0140"/>
    <hyperlink ref="A70" r:id="rId60" display="https://pansophy.jlab.org/pansophy/Travelers/TRAVELER_FORM.cfm?project=L2PRD&amp;area=L2PRD&amp;system=&amp;TRAV_ID=L2PRD-CAV-VTRF&amp;TRAV_REVISION=R2&amp;page=1&amp;maxpage=8&amp;TRAV_SEQ_NUM=84&amp;serialnum=0268"/>
    <hyperlink ref="A71" r:id="rId61" display="https://pansophy.jlab.org/pansophy/Travelers/TRAVELER_FORM.cfm?project=L2PRD&amp;area=L2PRD&amp;system=&amp;TRAV_ID=L2PRD-CAV-VTRF&amp;TRAV_REVISION=R2&amp;page=1&amp;maxpage=8&amp;TRAV_SEQ_NUM=117&amp;serialnum=0268"/>
    <hyperlink ref="A72" r:id="rId62" display="https://pansophy.jlab.org/pansophy/Travelers/TRAVELER_FORM.cfm?project=L2PRD&amp;area=L2PRD&amp;system=&amp;TRAV_ID=L2PRD-CAV-VTRF&amp;TRAV_REVISION=R4&amp;page=1&amp;maxpage=8&amp;TRAV_SEQ_NUM=327&amp;serialnum=0268"/>
    <hyperlink ref="A73" r:id="rId63" display="https://pansophy.jlab.org/pansophy/Travelers/TRAVELER_FORM.cfm?project=L2PRD&amp;area=L2PRD&amp;system=&amp;TRAV_ID=L2PRD-CAV-VTRF&amp;TRAV_REVISION=R4&amp;page=1&amp;maxpage=8&amp;TRAV_SEQ_NUM=336&amp;serialnum=0268"/>
    <hyperlink ref="A74" r:id="rId64" display="https://pansophy.jlab.org/pansophy/Travelers/TRAVELER_FORM.cfm?project=L2PRD&amp;area=L2PRD&amp;system=&amp;TRAV_ID=L2PRD-CAV-VTRF&amp;TRAV_REVISION=R4&amp;page=1&amp;maxpage=8&amp;TRAV_SEQ_NUM=346&amp;serialnum=0308"/>
    <hyperlink ref="A75" r:id="rId65" display="https://pansophy.jlab.org/pansophy/Travelers/TRAVELER_FORM.cfm?project=L2PRD&amp;area=L2PRD&amp;system=&amp;TRAV_ID=L2PRD-CAV-VTRF&amp;TRAV_REVISION=R4&amp;page=1&amp;maxpage=8&amp;TRAV_SEQ_NUM=351&amp;serialnum=0308"/>
    <hyperlink ref="A76" r:id="rId66" display="https://pansophy.jlab.org/pansophy/Travelers/TRAVELER_FORM.cfm?project=L2PRD&amp;area=L2PRD&amp;system=&amp;TRAV_ID=L2PRD-CAV-VTRF&amp;TRAV_REVISION=R3&amp;page=1&amp;maxpage=8&amp;TRAV_SEQ_NUM=137&amp;serialnum=0308"/>
    <hyperlink ref="A77" r:id="rId67" display="https://pansophy.jlab.org/pansophy/Travelers/TRAVELER_FORM.cfm?project=L2PRD&amp;area=L2PRD&amp;system=&amp;TRAV_ID=L2PRD-CAV-VTRF&amp;TRAV_REVISION=R3&amp;page=1&amp;maxpage=8&amp;TRAV_SEQ_NUM=152&amp;serialnum=0308"/>
    <hyperlink ref="A78" r:id="rId68" display="https://pansophy.jlab.org/pansophy/Travelers/TRAVELER_FORM.cfm?project=L2PRD&amp;area=L2PRD&amp;system=&amp;TRAV_ID=L2PRD-CAV-VTRF&amp;TRAV_REVISION=R4&amp;page=1&amp;maxpage=8&amp;TRAV_SEQ_NUM=345&amp;serialnum=0330"/>
    <hyperlink ref="A79" r:id="rId69" display="https://pansophy.jlab.org/pansophy/Travelers/TRAVELER_FORM.cfm?project=L2PRD&amp;area=L2PRD&amp;system=&amp;TRAV_ID=L2PRD-CAV-VTRF&amp;TRAV_REVISION=R4&amp;page=1&amp;maxpage=8&amp;TRAV_SEQ_NUM=350&amp;serialnum=0330"/>
    <hyperlink ref="A80" r:id="rId70" display="https://pansophy.jlab.org/pansophy/Travelers/TRAVELER_FORM.cfm?project=L2PRD&amp;area=L2PRD&amp;system=&amp;TRAV_ID=L2PRD-CAV-VTRF&amp;TRAV_REVISION=R3&amp;page=1&amp;maxpage=8&amp;TRAV_SEQ_NUM=151&amp;serialnum=0330"/>
    <hyperlink ref="A81" r:id="rId71" display="https://pansophy.jlab.org/pansophy/Travelers/TRAVELER_FORM.cfm?project=L2PRD&amp;area=L2PRD&amp;system=&amp;TRAV_ID=L2PRD-CAV-VTA-COOL&amp;TRAV_REVISION=R2&amp;page=1&amp;maxpage=4&amp;TRAV_SEQ_NUM=344&amp;serialnum=J1.3-11R"/>
    <hyperlink ref="A82" r:id="rId72" display="https://pansophy.jlab.org/pansophy/Travelers/TRAVELER_FORM.cfm?project=L2PRD&amp;area=L2PRD&amp;system=&amp;TRAV_ID=L2PRD-CAV-VTA-COOL&amp;TRAV_REVISION=R1&amp;page=1&amp;maxpage=4&amp;TRAV_SEQ_NUM=149&amp;serialnum=J1.3-11R"/>
    <hyperlink ref="A83" r:id="rId73" display="https://pansophy.jlab.org/pansophy/Travelers/TRAVELER_FORM.cfm?project=L2PRD&amp;area=L2PRD&amp;system=&amp;TRAV_ID=L2PRD-CAV-VTA-COOL&amp;TRAV_REVISION=R1&amp;page=1&amp;maxpage=4&amp;TRAV_SEQ_NUM=197&amp;serialnum=J1.3-11R"/>
    <hyperlink ref="A84" r:id="rId74" display="https://pansophy.jlab.org/pansophy/Travelers/TRAVELER_FORM.cfm?project=L2PRD&amp;area=L2PRD&amp;system=&amp;TRAV_ID=L2PRD-CAV-VTA-COOL&amp;TRAV_REVISION=R2&amp;page=1&amp;maxpage=4&amp;TRAV_SEQ_NUM=345&amp;serialnum=J1.3-11R"/>
    <hyperlink ref="A85" r:id="rId75" display="https://pansophy.jlab.org/pansophy/Travelers/TRAVELER_FORM.cfm?project=L2PRD&amp;area=L2PRD&amp;system=&amp;TRAV_ID=L2PRD-CAV-VTA-COOL&amp;TRAV_REVISION=R1&amp;page=1&amp;maxpage=4&amp;TRAV_SEQ_NUM=166&amp;serialnum=J1.3-11R"/>
    <hyperlink ref="A86" r:id="rId76" display="https://pansophy.jlab.org/pansophy/Travelers/TRAVELER_FORM.cfm?project=L2PRD&amp;area=L2PRD&amp;system=&amp;TRAV_ID=L2PRD-CAV-VTA-COOL&amp;TRAV_REVISION=R1&amp;page=1&amp;maxpage=4&amp;TRAV_SEQ_NUM=157&amp;serialnum=J1.3-11R"/>
    <hyperlink ref="A87" r:id="rId77" display="https://pansophy.jlab.org/pansophy/Travelers/TRAVELER_FORM.cfm?project=L2PRD&amp;area=L2PRD&amp;system=&amp;TRAV_ID=L2PRD-CAV-VTA-COOL&amp;TRAV_REVISION=R1&amp;page=1&amp;maxpage=4&amp;TRAV_SEQ_NUM=116&amp;serialnum=J1.3-11R"/>
    <hyperlink ref="A88" r:id="rId78" display="https://pansophy.jlab.org/pansophy/Travelers/TRAVELER_FORM.cfm?project=L2PRD&amp;area=L2PRD&amp;system=&amp;TRAV_ID=L2PRD-CAV-VTA-COOL&amp;TRAV_REVISION=R1&amp;page=1&amp;maxpage=4&amp;TRAV_SEQ_NUM=86&amp;serialnum=J1.3-11R"/>
    <hyperlink ref="A89" r:id="rId79" display="https://pansophy.jlab.org/pansophy/Travelers/TRAVELER_FORM.cfm?project=L2PRD&amp;area=L2PRD&amp;system=&amp;TRAV_ID=L2PRD-CAV-VTA-COOL&amp;TRAV_REVISION=R1&amp;page=1&amp;maxpage=4&amp;TRAV_SEQ_NUM=80&amp;serialnum=J1.3-11R"/>
    <hyperlink ref="A90" r:id="rId80" display="https://pansophy.jlab.org/pansophy/Travelers/TRAVELER_FORM.cfm?project=L2PRD&amp;area=L2PRD&amp;system=&amp;TRAV_ID=L2PRD-CAV-VTA-COOL&amp;TRAV_REVISION=R2&amp;page=1&amp;maxpage=4&amp;TRAV_SEQ_NUM=334&amp;serialnum=J1.3-11R"/>
    <hyperlink ref="A91" r:id="rId81" display="https://pansophy.jlab.org/pansophy/Travelers/TRAVELER_FORM.cfm?project=L2PRD&amp;area=L2PRD&amp;system=&amp;TRAV_ID=L2PRD-CAV-VTA-COOL&amp;TRAV_REVISION=R2&amp;page=1&amp;maxpage=4&amp;TRAV_SEQ_NUM=341&amp;serialnum=J1.3-11R"/>
    <hyperlink ref="A92" r:id="rId82" display="https://pansophy.jlab.org/pansophy/Travelers/TRAVELER_FORM.cfm?project=L2PRD&amp;area=L2PRD&amp;system=&amp;TRAV_ID=L2PRD-CAV-VTA-COOL&amp;TRAV_REVISION=R1&amp;page=1&amp;maxpage=4&amp;TRAV_SEQ_NUM=139&amp;serialnum=J1.3-11R"/>
    <hyperlink ref="A93" r:id="rId83" display="https://pansophy.jlab.org/pansophy/Travelers/TRAVELER_FORM.cfm?project=L2PRD&amp;area=L2PRD&amp;system=&amp;TRAV_ID=L2PRD-CAV-VTA-COOL&amp;TRAV_REVISION=R1&amp;page=1&amp;maxpage=4&amp;TRAV_SEQ_NUM=155&amp;serialnum=J1.3-11R"/>
    <hyperlink ref="A94" r:id="rId84" display="https://pansophy.jlab.org/pansophy/Travelers/TRAVELER_FORM.cfm?project=L2PRD&amp;area=L2PRD&amp;system=&amp;TRAV_ID=L2PRD-CAV-VTA-COOL&amp;TRAV_REVISION=R2&amp;page=1&amp;maxpage=4&amp;TRAV_SEQ_NUM=353&amp;serialnum=J1.3-11R"/>
    <hyperlink ref="A95" r:id="rId85" display="https://pansophy.jlab.org/pansophy/Travelers/TRAVELER_FORM.cfm?project=L2PRD&amp;area=L2PRD&amp;system=&amp;TRAV_ID=L2PRD-CAV-VTA-COOL&amp;TRAV_REVISION=R2&amp;page=1&amp;maxpage=4&amp;TRAV_SEQ_NUM=348&amp;serialnum=J1.3-11R"/>
    <hyperlink ref="A96" r:id="rId86" display="https://pansophy.jlab.org/pansophy/Travelers/TRAVELER_FORM.cfm?project=L2PRD&amp;area=L2PRD&amp;system=&amp;TRAV_ID=L2PRD-CAV-VTA-COOL&amp;TRAV_REVISION=R2&amp;page=1&amp;maxpage=4&amp;TRAV_SEQ_NUM=352&amp;serialnum=J1.3-11R"/>
    <hyperlink ref="A97" r:id="rId87" display="https://pansophy.jlab.org/pansophy/Travelers/TRAVELER_FORM.cfm?project=L2PRD&amp;area=L2PRD&amp;system=&amp;TRAV_ID=L2PRD-CAV-VTA-COOL&amp;TRAV_REVISION=R2&amp;page=1&amp;maxpage=4&amp;TRAV_SEQ_NUM=346&amp;serialnum=J1.3-11R"/>
    <hyperlink ref="A98" r:id="rId88" display="https://pansophy.jlab.org/pansophy/Travelers/TRAVELER_FORM.cfm?project=L2PRD&amp;area=L2PRD&amp;system=&amp;TRAV_ID=L2PRD-CAV-VTA-COOL&amp;TRAV_REVISION=R1&amp;page=1&amp;maxpage=4&amp;TRAV_SEQ_NUM=152&amp;serialnum=J1.3-11R"/>
    <hyperlink ref="A99" r:id="rId89" display="https://pansophy.jlab.org/pansophy/Travelers/TRAVELER_FORM.cfm?project=L2PRD&amp;area=L2PRD&amp;system=&amp;TRAV_ID=L2PRD-CAV-TRANS-TSTD&amp;TRAV_REVISION=R1&amp;page=1&amp;maxpage=1&amp;travstat=y&amp;TRAV_SEQ_NUM=79&amp;serialnum=0328"/>
    <hyperlink ref="A100" r:id="rId90" display="https://pansophy.jlab.org/pansophy/Travelers/TRAVELER_FORM.cfm?project=L2PRD&amp;area=L2PRD&amp;system=&amp;TRAV_ID=L2PRD-CAV-TRANS-TSTD-D5&amp;TRAV_REVISION=R2&amp;page=1&amp;maxpage=1&amp;travstat=y&amp;TRAV_SEQ_NUM=39&amp;serialnum=0328"/>
    <hyperlink ref="A101" r:id="rId91" display="https://pansophy.jlab.org/pansophy/Travelers/TRAVELER_FORM.cfm?project=L2PRD&amp;area=L2PRD&amp;system=&amp;TRAV_ID=L2PRD-CAV-TRANS-TSTD-D5&amp;TRAV_REVISION=R2&amp;page=1&amp;maxpage=1&amp;travstat=y&amp;TRAV_SEQ_NUM=40&amp;serialnum=0328"/>
    <hyperlink ref="A102" r:id="rId92" display="https://pansophy.jlab.org/pansophy/Travelers/TRAVELER_FORM.cfm?project=L2PRD&amp;area=L2PRD&amp;system=&amp;TRAV_ID=L2PRD-CAV-TRANS-TSTD-D5&amp;TRAV_REVISION=R1&amp;page=1&amp;maxpage=1&amp;travstat=y&amp;TRAV_SEQ_NUM=8&amp;serialnum=0328"/>
    <hyperlink ref="A103" r:id="rId93" display="https://pansophy.jlab.org/pansophy/Travelers/TRAVELER_FORM.cfm?project=L4PRD&amp;area=L4PRD&amp;system=&amp;TRAV_ID=L4PRD-CAV-TRANS-TSTD-D5&amp;TRAV_REVISION=R2&amp;page=1&amp;maxpage=1&amp;travstat=y&amp;TRAV_SEQ_NUM=40&amp;serialnum=0328"/>
    <hyperlink ref="A104" r:id="rId94" display="https://pansophy.jlab.org/pansophy/Travelers/TRAVELER_FORM.cfm?project=L4PRD&amp;area=L4PRD&amp;system=&amp;TRAV_ID=L4PRD-CAV-TRANS-TSTD-D5&amp;TRAV_REVISION=R1&amp;page=1&amp;maxpage=1&amp;travstat=y&amp;TRAV_SEQ_NUM=6&amp;serialnum=0328"/>
    <hyperlink ref="A105" r:id="rId95" display="https://pansophy.jlab.org/pansophy/Travelers/TRAVELER_FORM.cfm?project=L5PRD&amp;area=L5PRD&amp;system=&amp;TRAV_ID=L5PRD-CAV-TRANS-TSTD&amp;TRAV_REVISION=R1&amp;page=1&amp;maxpage=1&amp;travstat=y&amp;TRAV_SEQ_NUM=131&amp;serialnum=0268"/>
    <hyperlink ref="A106" r:id="rId96" display="https://pansophy.jlab.org/pansophy/Travelers/TRAVELER_FORM.cfm?project=L6PRD&amp;area=L6PRD&amp;system=&amp;TRAV_ID=L6PRD-CAV-TRANS-TSTD&amp;TRAV_REVISION=R1&amp;page=1&amp;maxpage=1&amp;travstat=y&amp;TRAV_SEQ_NUM=135&amp;serialnum=0308"/>
    <hyperlink ref="A107" r:id="rId97" display="https://pansophy.jlab.org/pansophy/Travelers/TRAVELER_FORM.cfm?project=L6PRD&amp;area=L6PRD&amp;system=&amp;TRAV_ID=L6PRD-CAV-TRANS-TSTD&amp;TRAV_REVISION=R1&amp;page=1&amp;maxpage=1&amp;travstat=y&amp;TRAV_SEQ_NUM=138&amp;serialnum=0308"/>
    <hyperlink ref="A108" r:id="rId98" display="https://pansophy.jlab.org/pansophy/Travelers/TRAVELER_FORM.cfm?project=L6PRD&amp;area=L6PRD&amp;system=&amp;TRAV_ID=L6PRD-CAV-TRANS-TSTD-D5&amp;TRAV_REVISION=R1&amp;page=1&amp;maxpage=1&amp;travstat=y&amp;TRAV_SEQ_NUM=4&amp;serialnum=0328"/>
    <hyperlink ref="A109" r:id="rId99" display="https://pansophy.jlab.org/pansophy/Travelers/TRAVELER_FORM.cfm?project=L8PRD&amp;area=L8PRD&amp;system=&amp;TRAV_ID=L8PRD-CAV-TRANS-TSTD&amp;TRAV_REVISION=R1&amp;page=1&amp;maxpage=1&amp;travstat=y&amp;TRAV_SEQ_NUM=133&amp;serialnum=0330"/>
    <hyperlink ref="A110" r:id="rId100" display="https://pansophy.jlab.org/pansophy/Travelers/TRAVELER_FORM.cfm?project=L8PRD&amp;area=L8PRD&amp;system=&amp;TRAV_ID=L8PRD-CAV-TRANS-TSTD-D5&amp;TRAV_REVISION=R1&amp;page=1&amp;maxpage=1&amp;travstat=y&amp;TRAV_SEQ_NUM=7&amp;serialnum=0328"/>
    <hyperlink ref="A111" r:id="rId101" display="https://pansophy.jlab.org/pansophy/Travelers/TRAVELER_FORM.cfm?project=L2PRD&amp;area=L2PRD&amp;system=&amp;TRAV_ID=L2PRD-CAV-RECV-CAVEZ-HLDPT1&amp;TRAV_REVISION=R1&amp;page=1&amp;maxpage=7&amp;travstat=y&amp;TRAV_SEQ_NUM=117&amp;serialnum=0328"/>
    <hyperlink ref="A112" r:id="rId102" display="https://pansophy.jlab.org/pansophy/Travelers/TRAVELER_FORM.cfm?project=L2PRD&amp;area=L2PRD&amp;system=&amp;TRAV_ID=L2PRD-CAV-RECV-CAVEZ2-HLDPT1&amp;TRAV_REVISION=R1&amp;page=1&amp;maxpage=14&amp;travstat=y&amp;TRAV_SEQ_NUM=10&amp;serialnum=0322"/>
    <hyperlink ref="A114" r:id="rId103" display="https://pansophy.jlab.org/pansophy/Travelers/TRAVELER_FORM.cfm?project=L2PRD&amp;area=L2PRD&amp;system=&amp;TRAV_ID=L2PRD-CAV-RECV-CAV-HLDPT1&amp;TRAV_REVISION=R1&amp;page=1&amp;maxpage=14&amp;travstat=y&amp;TRAV_SEQ_NUM=150&amp;serialnum=0140"/>
    <hyperlink ref="A115" r:id="rId104" display="https://pansophy.jlab.org/pansophy/Travelers/TRAVELER_FORM.cfm?project=L2PRD&amp;area=L2PRD&amp;system=&amp;TRAV_ID=L2PRD-CAV-RECV-CAVEZ-HLDPT1&amp;TRAV_REVISION=R1&amp;page=1&amp;maxpage=7&amp;travstat=y&amp;TRAV_SEQ_NUM=58&amp;serialnum=0268"/>
    <hyperlink ref="A116" r:id="rId105" display="https://pansophy.jlab.org/pansophy/Travelers/TRAVELER_FORM.cfm?project=L2PRD&amp;area=L2PRD&amp;system=&amp;TRAV_ID=L2PRD-CAV-RECV-CAVEZ-HLDPT1&amp;TRAV_REVISION=R1&amp;page=1&amp;maxpage=7&amp;travstat=y&amp;TRAV_SEQ_NUM=100&amp;serialnum=0308"/>
    <hyperlink ref="A117" r:id="rId106" display="https://pansophy.jlab.org/pansophy/Travelers/TRAVELER_FORM.cfm?project=L2PRD&amp;area=L2PRD&amp;system=&amp;TRAV_ID=L2PRD-CAV-RECV-CAVEZ-HLDPT1&amp;TRAV_REVISION=R1&amp;page=1&amp;maxpage=7&amp;travstat=y&amp;TRAV_SEQ_NUM=109&amp;serialnum=0322"/>
    <hyperlink ref="A118" r:id="rId107" display="https://pansophy.jlab.org/pansophy/Travelers/TRAVELER_FORM.cfm?project=L2PRD&amp;area=L2PRD&amp;system=&amp;TRAV_ID=L2PRD-CAV-RECV-CAVEZ-HLDPT1&amp;TRAV_REVISION=R1&amp;page=1&amp;maxpage=7&amp;travstat=y&amp;TRAV_SEQ_NUM=119&amp;serialnum=0330"/>
    <hyperlink ref="A119" r:id="rId108" display="https://pansophy.jlab.org/pansophy/Travelers/TRAVELER_FORM.cfm?project=L2PRD&amp;area=L2PRD&amp;system=&amp;TRAV_ID=L2PRD-CAV-RECV-CAVEZ3-HLDPT2&amp;TRAV_REVISION=R1&amp;page=1&amp;maxpage=19&amp;travstat=y&amp;TRAV_SEQ_NUM=65&amp;serialnum=0328"/>
    <hyperlink ref="A120" r:id="rId109" display="https://pansophy.jlab.org/pansophy/Travelers/TRAVELER_FORM.cfm?project=L2PRD&amp;area=L2PRD&amp;system=&amp;TRAV_ID=L2PRD-CAV-RECV-CAVEZ3-HLDPT2&amp;TRAV_REVISION=R1&amp;page=1&amp;maxpage=19&amp;travstat=y&amp;TRAV_SEQ_NUM=82&amp;serialnum=0322"/>
    <hyperlink ref="A121" r:id="rId110" display="https://pansophy.jlab.org/pansophy/Travelers/TRAVELER_FORM.cfm?project=L2PRD&amp;area=L2PRD&amp;system=&amp;TRAV_ID=L2PRD-CAV-RECV-CAV-HLDPT2&amp;TRAV_REVISION=R1&amp;page=1&amp;maxpage=19&amp;travstat=y&amp;TRAV_SEQ_NUM=158&amp;serialnum=0167"/>
    <hyperlink ref="A122" r:id="rId111" display="https://pansophy.jlab.org/pansophy/Travelers/TRAVELER_FORM.cfm?project=L2PRD&amp;area=L2PRD&amp;system=&amp;TRAV_ID=L2PRD-CAV-RECV-CAV-HLDPT2&amp;TRAV_REVISION=R1&amp;page=1&amp;maxpage=19&amp;travstat=y&amp;TRAV_SEQ_NUM=144&amp;serialnum=0140"/>
    <hyperlink ref="A123" r:id="rId112" display="https://pansophy.jlab.org/pansophy/Travelers/TRAVELER_FORM.cfm?project=L2PRD&amp;area=L2PRD&amp;system=&amp;TRAV_ID=L2PRD-CAV-RECV-CAVEZ3-HLDPT2&amp;TRAV_REVISION=R1&amp;page=1&amp;maxpage=19&amp;travstat=y&amp;TRAV_SEQ_NUM=16&amp;serialnum=0167"/>
    <hyperlink ref="A126" r:id="rId113" display="https://pansophy.jlab.org/pansophy/Travelers/TRAVELER_FORM.cfm?project=L2PRD&amp;area=L2PRD&amp;system=&amp;TRAV_ID=L2PRD-CAV-RECV-CAVEZ3-HLDPT2&amp;TRAV_REVISION=R1&amp;page=1&amp;maxpage=19&amp;travstat=y&amp;TRAV_SEQ_NUM=66&amp;serialnum=0167"/>
    <hyperlink ref="A127" r:id="rId114" display="https://pansophy.jlab.org/pansophy/Travelers/TRAVELER_FORM.cfm?project=L2PRD&amp;area=L2PRD&amp;system=&amp;TRAV_ID=L2PRD-CAV-RECV-CAVEZ-HLDPT3&amp;TRAV_REVISION=R1&amp;page=1&amp;maxpage=29&amp;travstat=y&amp;TRAV_SEQ_NUM=39&amp;serialnum=0328"/>
    <hyperlink ref="A128" r:id="rId115" display="https://pansophy.jlab.org/pansophy/Travelers/TRAVELER_FORM.cfm?project=L2PRD&amp;area=L2PRD&amp;system=&amp;TRAV_ID=L2PRD-CAV-RECV-CAVEZ-HLDPT3&amp;TRAV_REVISION=R1&amp;page=1&amp;maxpage=29&amp;travstat=y&amp;TRAV_SEQ_NUM=59&amp;serialnum=0322"/>
    <hyperlink ref="A129" r:id="rId116" display="https://pansophy.jlab.org/pansophy/Travelers/TRAVELER_FORM.cfm?project=L2PRD&amp;area=L2PRD&amp;system=&amp;TRAV_ID=L2PRD-CAV-RECV-CAV-HLDPT3&amp;TRAV_REVISION=R1&amp;page=1&amp;maxpage=34&amp;travstat=y&amp;TRAV_SEQ_NUM=149&amp;serialnum=0167"/>
    <hyperlink ref="A131" r:id="rId117" display="https://pansophy.jlab.org/pansophy/Travelers/TRAVELER_FORM.cfm?project=L2PRD&amp;area=L2PRD&amp;system=&amp;TRAV_ID=L2PRD-CAV-RECV-CAVEZ-HLDPT3&amp;TRAV_REVISION=R1&amp;page=1&amp;maxpage=27&amp;travstat=y&amp;TRAV_SEQ_NUM=54&amp;serialnum=0268"/>
    <hyperlink ref="A132" r:id="rId118" display="https://pansophy.jlab.org/pansophy/Travelers/TRAVELER_FORM.cfm?project=L2PRD&amp;area=L2PRD&amp;system=&amp;TRAV_ID=L2PRD-CAV-RECV-CAVEZ-HLDPT3&amp;TRAV_REVISION=R1&amp;page=1&amp;maxpage=29&amp;travstat=y&amp;TRAV_SEQ_NUM=29&amp;serialnum=0308"/>
    <hyperlink ref="A133" r:id="rId119" display="https://pansophy.jlab.org/pansophy/Travelers/TRAVELER_FORM.cfm?project=L2PRD&amp;area=L2PRD&amp;system=&amp;TRAV_ID=L2PRD-CAV-RECV-CAVEZ-HLDPT3&amp;TRAV_REVISION=R1&amp;page=1&amp;maxpage=29&amp;travstat=y&amp;TRAV_SEQ_NUM=44&amp;serialnum=0317"/>
    <hyperlink ref="A134" r:id="rId120" display="https://pansophy.jlab.org/pansophy/Travelers/TRAVELER_FORM.cfm?project=L2PRD&amp;area=L2PRD&amp;system=&amp;TRAV_ID=L2PRD-CAV-RECV-CAVEZ-HLDPT3&amp;TRAV_REVISION=R1&amp;page=1&amp;maxpage=29&amp;travstat=y&amp;TRAV_SEQ_NUM=35&amp;serialnum=0330"/>
    <hyperlink ref="A135" r:id="rId121" display="https://pansophy.jlab.org/pansophy/Travelers/TRAVELER_FORM.cfm?project=L2PRD&amp;area=L2PRD&amp;system=&amp;TRAV_ID=L2PRD-CAV-INSP-HMFT&amp;TRAV_REVISION=R3&amp;page=1&amp;maxpage=6&amp;TRAV_SEQ_NUM=428&amp;serialnum=J1.3-11R"/>
    <hyperlink ref="A136" r:id="rId122" display="https://pansophy.jlab.org/pansophy/Travelers/TRAVELER_FORM.cfm?project=L2PRD&amp;area=L2PRD&amp;system=&amp;TRAV_ID=L2PRD-CAV-INSP-HMFT&amp;TRAV_REVISION=R3&amp;page=1&amp;maxpage=6&amp;TRAV_SEQ_NUM=150&amp;serialnum=J1.3-11R"/>
    <hyperlink ref="A137" r:id="rId123" display="https://pansophy.jlab.org/pansophy/Travelers/TRAVELER_FORM.cfm?project=L2PRD&amp;area=L2PRD&amp;system=&amp;TRAV_ID=L2PRD-CAV-INSP-HMFT&amp;TRAV_REVISION=R2&amp;page=1&amp;maxpage=6&amp;TRAV_SEQ_NUM=67&amp;serialnum=J1.3-11R"/>
    <hyperlink ref="A138" r:id="rId124" display="https://pansophy.jlab.org/pansophy/Travelers/TRAVELER_FORM.cfm?project=L2PRD&amp;area=L2PRD&amp;system=&amp;TRAV_ID=L2PRD-CAV-INSP-HMFT&amp;TRAV_REVISION=R3&amp;page=1&amp;maxpage=6&amp;TRAV_SEQ_NUM=517&amp;serialnum=J1.3-11R"/>
    <hyperlink ref="A139" r:id="rId125" display="https://pansophy.jlab.org/pansophy/Travelers/TRAVELER_FORM.cfm?project=L2PRD&amp;area=L2PRD&amp;system=&amp;TRAV_ID=L2PRD-CAV-INSP-HMFT&amp;TRAV_REVISION=R3&amp;page=1&amp;maxpage=6&amp;TRAV_SEQ_NUM=156&amp;serialnum=J1.3-11R"/>
    <hyperlink ref="A140" r:id="rId126" display="https://pansophy.jlab.org/pansophy/Travelers/TRAVELER_FORM.cfm?project=L2PRD&amp;area=L2PRD&amp;system=&amp;TRAV_ID=L2PRD-CAV-INSP-HMFT&amp;TRAV_REVISION=R3&amp;page=1&amp;maxpage=6&amp;TRAV_SEQ_NUM=550&amp;serialnum=J1.3-11R"/>
    <hyperlink ref="A141" r:id="rId127" display="https://pansophy.jlab.org/pansophy/Travelers/TRAVELER_FORM.cfm?project=L2PRD&amp;area=L2PRD&amp;system=&amp;TRAV_ID=L2PRD-CAV-INSP-HMFT&amp;TRAV_REVISION=R3&amp;page=1&amp;maxpage=6&amp;TRAV_SEQ_NUM=470&amp;serialnum=J1.3-11R"/>
    <hyperlink ref="A142" r:id="rId128" display="https://pansophy.jlab.org/pansophy/Travelers/TRAVELER_FORM.cfm?project=L2PRD&amp;area=L2PRD&amp;system=&amp;TRAV_ID=L2PRD-CAV-INSP-HMFT&amp;TRAV_REVISION=R3&amp;page=1&amp;maxpage=6&amp;TRAV_SEQ_NUM=564&amp;serialnum=J1.3-11R"/>
    <hyperlink ref="A143" r:id="rId129" display="https://pansophy.jlab.org/pansophy/Travelers/TRAVELER_FORM.cfm?project=L2PRD&amp;area=L2PRD&amp;system=&amp;TRAV_ID=L2PRD-CAV-INSP-HMFT&amp;TRAV_REVISION=R3&amp;page=1&amp;maxpage=6&amp;TRAV_SEQ_NUM=151&amp;serialnum=J1.3-11R"/>
    <hyperlink ref="A144" r:id="rId130" display="https://pansophy.jlab.org/pansophy/Travelers/TRAVELER_FORM.cfm?project=L2PRD&amp;area=L2PRD&amp;system=&amp;TRAV_ID=L2PRD-CAV-INSP-HMFT&amp;TRAV_REVISION=R3&amp;page=1&amp;maxpage=6&amp;TRAV_SEQ_NUM=115&amp;serialnum=J1.3-11R"/>
    <hyperlink ref="A145" r:id="rId131" display="https://pansophy.jlab.org/pansophy/Travelers/TRAVELER_FORM.cfm?project=L2PRD&amp;area=L2PRD&amp;system=&amp;TRAV_ID=L2PRD-CAV-INSP-HMFT&amp;TRAV_REVISION=R3&amp;page=1&amp;maxpage=6&amp;TRAV_SEQ_NUM=394&amp;serialnum=J1.3-11R"/>
    <hyperlink ref="A146" r:id="rId132" display="https://pansophy.jlab.org/pansophy/Travelers/TRAVELER_FORM.cfm?project=L2PRD&amp;area=L2PRD&amp;system=&amp;TRAV_ID=L2PRD-CAV-INSP-HMFT&amp;TRAV_REVISION=R3&amp;page=1&amp;maxpage=6&amp;TRAV_SEQ_NUM=168&amp;serialnum=J1.3-11R"/>
    <hyperlink ref="A147" r:id="rId133" display="https://pansophy.jlab.org/pansophy/Travelers/TRAVELER_FORM.cfm?project=L2PRD&amp;area=L2PRD&amp;system=&amp;TRAV_ID=L2PRD-CAV-INSP-HMFT&amp;TRAV_REVISION=R3&amp;page=1&amp;maxpage=6&amp;TRAV_SEQ_NUM=552&amp;serialnum=J1.3-11R"/>
    <hyperlink ref="A148" r:id="rId134" display="https://pansophy.jlab.org/pansophy/Travelers/TRAVELER_FORM.cfm?project=L2PRD&amp;area=L2PRD&amp;system=&amp;TRAV_ID=L2PRD-CAV-INSP-HMFT&amp;TRAV_REVISION=R3&amp;page=1&amp;maxpage=6&amp;TRAV_SEQ_NUM=401&amp;serialnum=J1.3-11R"/>
    <hyperlink ref="A149" r:id="rId135" display="https://pansophy.jlab.org/pansophy/Travelers/TRAVELER_FORM.cfm?project=L2PRD&amp;area=L2PRD&amp;system=&amp;TRAV_ID=L2PRD-CAV-INSP-FPFT&amp;TRAV_REVISION=R3&amp;page=1&amp;maxpage=5&amp;travstat=y&amp;TRAV_SEQ_NUM=262&amp;serialnum=0284"/>
    <hyperlink ref="A150" r:id="rId136" display="https://pansophy.jlab.org/pansophy/Travelers/TRAVELER_FORM.cfm?project=L2PRD&amp;area=L2PRD&amp;system=&amp;TRAV_ID=L2PRD-CAV-INSP-FPFT&amp;TRAV_REVISION=R3&amp;page=1&amp;maxpage=5&amp;travstat=y&amp;TRAV_SEQ_NUM=43&amp;serialnum=0284"/>
    <hyperlink ref="A151" r:id="rId137" display="https://pansophy.jlab.org/pansophy/Travelers/TRAVELER_FORM.cfm?project=L2PRD&amp;area=L2PRD&amp;system=&amp;TRAV_ID=L2PRD-CAV-INSP-FPFT&amp;TRAV_REVISION=R2&amp;page=1&amp;maxpage=5&amp;travstat=y&amp;TRAV_SEQ_NUM=68&amp;serialnum=0284"/>
    <hyperlink ref="A152" r:id="rId138" display="https://pansophy.jlab.org/pansophy/Travelers/TRAVELER_FORM.cfm?project=L2PRD&amp;area=L2PRD&amp;system=&amp;TRAV_ID=L2PRD-CAV-INSP-FPFT&amp;TRAV_REVISION=R3&amp;page=1&amp;maxpage=5&amp;travstat=y&amp;TRAV_SEQ_NUM=241&amp;serialnum=0284"/>
    <hyperlink ref="A153" r:id="rId139" display="https://pansophy.jlab.org/pansophy/Travelers/TRAVELER_FORM.cfm?project=L2PRD&amp;area=L2PRD&amp;system=&amp;TRAV_ID=L2PRD-CAV-INSP-FPFT&amp;TRAV_REVISION=R3&amp;page=1&amp;maxpage=5&amp;travstat=y&amp;TRAV_SEQ_NUM=143&amp;serialnum=0284"/>
    <hyperlink ref="A154" r:id="rId140" display="https://pansophy.jlab.org/pansophy/Travelers/TRAVELER_FORM.cfm?project=L2PRD&amp;area=L2PRD&amp;system=&amp;TRAV_ID=L2PRD-CAV-INSP-FPFT&amp;TRAV_REVISION=R3&amp;page=1&amp;maxpage=5&amp;travstat=y&amp;TRAV_SEQ_NUM=143&amp;serialnum=0284"/>
    <hyperlink ref="A155" r:id="rId141" display="https://pansophy.jlab.org/pansophy/Travelers/TRAVELER_FORM.cfm?project=L2PRD&amp;area=L2PRD&amp;system=&amp;TRAV_ID=L2PRD-CAV-INSP-FPFT&amp;TRAV_REVISION=R3&amp;page=1&amp;maxpage=5&amp;travstat=y&amp;TRAV_SEQ_NUM=278&amp;serialnum=0284"/>
    <hyperlink ref="A157" r:id="rId142" display="https://pansophy.jlab.org/pansophy/Travelers/TRAVELER_FORM.cfm?project=L2PRD&amp;area=L2PRD&amp;system=&amp;TRAV_ID=L2PRD-CAV-INSP-FPFT&amp;TRAV_REVISION=R3&amp;page=1&amp;maxpage=5&amp;travstat=y&amp;TRAV_SEQ_NUM=263&amp;serialnum=0284"/>
  </hyperlinks>
  <pageMargins left="0.7" right="0.7" top="0.75" bottom="0.75" header="0.3" footer="0.3"/>
  <drawing r:id="rId1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B1" workbookViewId="0">
      <selection activeCell="C9" sqref="C8:C9"/>
    </sheetView>
  </sheetViews>
  <sheetFormatPr defaultColWidth="9.109375" defaultRowHeight="14.4" x14ac:dyDescent="0.3"/>
  <cols>
    <col min="1" max="1" width="9.33203125" style="84" bestFit="1" customWidth="1"/>
    <col min="2" max="2" width="14.5546875" style="84" bestFit="1" customWidth="1"/>
    <col min="3" max="3" width="100.6640625" style="84" customWidth="1"/>
    <col min="4" max="4" width="16.88671875" style="84" bestFit="1" customWidth="1"/>
    <col min="5" max="5" width="18.33203125" style="84" bestFit="1" customWidth="1"/>
    <col min="6" max="16384" width="9.109375" style="84"/>
  </cols>
  <sheetData>
    <row r="1" spans="1:5" x14ac:dyDescent="0.3">
      <c r="A1" s="83" t="s">
        <v>236</v>
      </c>
      <c r="B1" s="83" t="s">
        <v>237</v>
      </c>
      <c r="C1" s="83" t="s">
        <v>239</v>
      </c>
      <c r="D1" s="83" t="s">
        <v>240</v>
      </c>
      <c r="E1" s="83" t="s">
        <v>241</v>
      </c>
    </row>
    <row r="2" spans="1:5" x14ac:dyDescent="0.3">
      <c r="A2" s="88">
        <v>1960</v>
      </c>
      <c r="B2" s="136" t="s">
        <v>274</v>
      </c>
      <c r="C2" s="83" t="s">
        <v>438</v>
      </c>
      <c r="D2" s="83" t="s">
        <v>375</v>
      </c>
      <c r="E2" s="83"/>
    </row>
    <row r="3" spans="1:5" x14ac:dyDescent="0.3">
      <c r="A3" s="88">
        <v>581</v>
      </c>
      <c r="B3" s="83" t="s">
        <v>281</v>
      </c>
      <c r="C3" s="83" t="s">
        <v>401</v>
      </c>
      <c r="D3" s="83" t="s">
        <v>375</v>
      </c>
      <c r="E3" s="83" t="s">
        <v>376</v>
      </c>
    </row>
    <row r="4" spans="1:5" ht="28.8" x14ac:dyDescent="0.3">
      <c r="A4" s="88">
        <v>1973</v>
      </c>
      <c r="B4" s="83" t="s">
        <v>285</v>
      </c>
      <c r="C4" s="83" t="s">
        <v>439</v>
      </c>
      <c r="D4" s="83" t="s">
        <v>375</v>
      </c>
      <c r="E4" s="83" t="s">
        <v>376</v>
      </c>
    </row>
    <row r="5" spans="1:5" ht="28.8" x14ac:dyDescent="0.3">
      <c r="A5" s="88">
        <v>369</v>
      </c>
      <c r="B5" s="83" t="s">
        <v>421</v>
      </c>
      <c r="C5" s="83" t="s">
        <v>440</v>
      </c>
      <c r="D5" s="83" t="s">
        <v>376</v>
      </c>
      <c r="E5" s="83"/>
    </row>
    <row r="6" spans="1:5" x14ac:dyDescent="0.3">
      <c r="A6" s="88">
        <v>370</v>
      </c>
      <c r="B6" s="83" t="s">
        <v>421</v>
      </c>
      <c r="C6" s="83" t="s">
        <v>441</v>
      </c>
      <c r="D6" s="83" t="s">
        <v>376</v>
      </c>
      <c r="E6" s="83"/>
    </row>
    <row r="7" spans="1:5" x14ac:dyDescent="0.3">
      <c r="A7" s="88">
        <v>365</v>
      </c>
      <c r="B7" s="83" t="s">
        <v>423</v>
      </c>
      <c r="C7" s="83" t="s">
        <v>442</v>
      </c>
      <c r="D7" s="83" t="s">
        <v>376</v>
      </c>
      <c r="E7" s="83"/>
    </row>
    <row r="8" spans="1:5" x14ac:dyDescent="0.3">
      <c r="A8" s="88">
        <v>366</v>
      </c>
      <c r="B8" s="83" t="s">
        <v>423</v>
      </c>
      <c r="C8" s="83" t="s">
        <v>441</v>
      </c>
      <c r="D8" s="83" t="s">
        <v>376</v>
      </c>
      <c r="E8" s="83"/>
    </row>
    <row r="9" spans="1:5" x14ac:dyDescent="0.3">
      <c r="A9" s="88">
        <v>314</v>
      </c>
      <c r="B9" s="83" t="s">
        <v>424</v>
      </c>
      <c r="C9" s="83" t="s">
        <v>443</v>
      </c>
      <c r="D9" s="83" t="s">
        <v>376</v>
      </c>
      <c r="E9" s="83"/>
    </row>
    <row r="10" spans="1:5" ht="28.8" x14ac:dyDescent="0.3">
      <c r="A10" s="88">
        <v>355</v>
      </c>
      <c r="B10" s="83" t="s">
        <v>425</v>
      </c>
      <c r="C10" s="83" t="s">
        <v>444</v>
      </c>
      <c r="D10" s="83" t="s">
        <v>376</v>
      </c>
      <c r="E10" s="83"/>
    </row>
    <row r="11" spans="1:5" ht="28.8" x14ac:dyDescent="0.3">
      <c r="A11" s="88">
        <v>1973</v>
      </c>
      <c r="B11" s="83" t="s">
        <v>287</v>
      </c>
      <c r="C11" s="83" t="s">
        <v>439</v>
      </c>
      <c r="D11" s="83" t="s">
        <v>375</v>
      </c>
      <c r="E11" s="83" t="s">
        <v>376</v>
      </c>
    </row>
    <row r="12" spans="1:5" ht="28.8" x14ac:dyDescent="0.3">
      <c r="A12" s="88">
        <v>896</v>
      </c>
      <c r="B12" s="83" t="s">
        <v>417</v>
      </c>
      <c r="C12" s="83" t="s">
        <v>445</v>
      </c>
      <c r="D12" s="83" t="s">
        <v>446</v>
      </c>
      <c r="E12" s="83"/>
    </row>
    <row r="13" spans="1:5" x14ac:dyDescent="0.3">
      <c r="A13" s="88">
        <v>897</v>
      </c>
      <c r="B13" s="83" t="s">
        <v>417</v>
      </c>
      <c r="C13" s="83" t="s">
        <v>447</v>
      </c>
      <c r="D13" s="83" t="s">
        <v>375</v>
      </c>
      <c r="E13" s="83" t="s">
        <v>376</v>
      </c>
    </row>
    <row r="14" spans="1:5" x14ac:dyDescent="0.3">
      <c r="A14" s="88">
        <v>1210</v>
      </c>
      <c r="B14" s="83" t="s">
        <v>417</v>
      </c>
      <c r="C14" s="83" t="s">
        <v>448</v>
      </c>
      <c r="D14" s="83" t="s">
        <v>376</v>
      </c>
      <c r="E14" s="83"/>
    </row>
    <row r="15" spans="1:5" x14ac:dyDescent="0.3">
      <c r="A15" s="88">
        <v>1011</v>
      </c>
      <c r="B15" s="83" t="s">
        <v>417</v>
      </c>
      <c r="C15" s="83" t="s">
        <v>449</v>
      </c>
      <c r="D15" s="83" t="s">
        <v>376</v>
      </c>
      <c r="E15" s="83"/>
    </row>
    <row r="16" spans="1:5" ht="28.8" x14ac:dyDescent="0.3">
      <c r="A16" s="88">
        <v>1012</v>
      </c>
      <c r="B16" s="83" t="s">
        <v>417</v>
      </c>
      <c r="C16" s="83" t="s">
        <v>450</v>
      </c>
      <c r="D16" s="83" t="s">
        <v>376</v>
      </c>
      <c r="E16" s="83"/>
    </row>
    <row r="17" spans="1:5" x14ac:dyDescent="0.3">
      <c r="A17" s="88">
        <v>1238</v>
      </c>
      <c r="B17" s="83" t="s">
        <v>300</v>
      </c>
      <c r="C17" s="83" t="s">
        <v>451</v>
      </c>
      <c r="D17" s="83" t="s">
        <v>376</v>
      </c>
      <c r="E17" s="83"/>
    </row>
    <row r="18" spans="1:5" ht="28.8" x14ac:dyDescent="0.3">
      <c r="A18" s="88">
        <v>1145</v>
      </c>
      <c r="B18" s="83" t="s">
        <v>303</v>
      </c>
      <c r="C18" s="83" t="s">
        <v>452</v>
      </c>
      <c r="D18" s="83" t="s">
        <v>376</v>
      </c>
      <c r="E18" s="83"/>
    </row>
    <row r="19" spans="1:5" x14ac:dyDescent="0.3">
      <c r="A19" s="88">
        <v>1205</v>
      </c>
      <c r="B19" s="83" t="s">
        <v>305</v>
      </c>
      <c r="C19" s="83" t="s">
        <v>453</v>
      </c>
      <c r="D19" s="83" t="s">
        <v>375</v>
      </c>
      <c r="E19" s="83" t="s">
        <v>376</v>
      </c>
    </row>
    <row r="20" spans="1:5" x14ac:dyDescent="0.3">
      <c r="A20" s="88">
        <v>1222</v>
      </c>
      <c r="B20" s="83" t="s">
        <v>454</v>
      </c>
      <c r="C20" s="83" t="s">
        <v>455</v>
      </c>
      <c r="D20" s="83" t="s">
        <v>376</v>
      </c>
      <c r="E20" s="83"/>
    </row>
    <row r="21" spans="1:5" x14ac:dyDescent="0.3">
      <c r="A21" s="88">
        <v>1223</v>
      </c>
      <c r="B21" s="83" t="s">
        <v>454</v>
      </c>
      <c r="C21" s="83" t="s">
        <v>456</v>
      </c>
      <c r="D21" s="83" t="s">
        <v>376</v>
      </c>
      <c r="E21" s="83"/>
    </row>
    <row r="22" spans="1:5" x14ac:dyDescent="0.3">
      <c r="A22" s="88">
        <v>1386</v>
      </c>
      <c r="B22" s="83" t="s">
        <v>318</v>
      </c>
      <c r="C22" s="83" t="s">
        <v>457</v>
      </c>
      <c r="D22" s="83" t="s">
        <v>376</v>
      </c>
      <c r="E22" s="83"/>
    </row>
    <row r="23" spans="1:5" x14ac:dyDescent="0.3">
      <c r="A23" s="88">
        <v>1292</v>
      </c>
      <c r="B23" s="83" t="s">
        <v>319</v>
      </c>
      <c r="C23" s="83" t="s">
        <v>458</v>
      </c>
      <c r="D23" s="83" t="s">
        <v>376</v>
      </c>
      <c r="E23" s="83"/>
    </row>
    <row r="24" spans="1:5" x14ac:dyDescent="0.3">
      <c r="A24" s="88">
        <v>1920</v>
      </c>
      <c r="B24" s="83" t="s">
        <v>319</v>
      </c>
      <c r="C24" s="83" t="s">
        <v>459</v>
      </c>
      <c r="D24" s="83" t="s">
        <v>376</v>
      </c>
      <c r="E24" s="83"/>
    </row>
    <row r="25" spans="1:5" x14ac:dyDescent="0.3">
      <c r="A25" s="88">
        <v>1921</v>
      </c>
      <c r="B25" s="83" t="s">
        <v>319</v>
      </c>
      <c r="C25" s="83" t="s">
        <v>460</v>
      </c>
      <c r="D25" s="83" t="s">
        <v>376</v>
      </c>
      <c r="E25" s="83"/>
    </row>
    <row r="26" spans="1:5" x14ac:dyDescent="0.3">
      <c r="A26" s="88">
        <v>1922</v>
      </c>
      <c r="B26" s="83" t="s">
        <v>319</v>
      </c>
      <c r="C26" s="83"/>
      <c r="D26" s="83" t="s">
        <v>376</v>
      </c>
      <c r="E26" s="83"/>
    </row>
    <row r="27" spans="1:5" ht="28.8" x14ac:dyDescent="0.3">
      <c r="A27" s="88">
        <v>1923</v>
      </c>
      <c r="B27" s="83" t="s">
        <v>320</v>
      </c>
      <c r="C27" s="83" t="s">
        <v>461</v>
      </c>
      <c r="D27" s="83" t="s">
        <v>376</v>
      </c>
      <c r="E27" s="83"/>
    </row>
    <row r="28" spans="1:5" x14ac:dyDescent="0.3">
      <c r="A28" s="88">
        <v>1924</v>
      </c>
      <c r="B28" s="83" t="s">
        <v>320</v>
      </c>
      <c r="C28" s="83" t="s">
        <v>462</v>
      </c>
      <c r="D28" s="83" t="s">
        <v>376</v>
      </c>
      <c r="E28" s="83"/>
    </row>
    <row r="29" spans="1:5" x14ac:dyDescent="0.3">
      <c r="A29" s="88">
        <v>1890</v>
      </c>
      <c r="B29" s="83" t="s">
        <v>321</v>
      </c>
      <c r="C29" s="83" t="s">
        <v>463</v>
      </c>
      <c r="D29" s="83" t="s">
        <v>376</v>
      </c>
      <c r="E29" s="83"/>
    </row>
    <row r="30" spans="1:5" x14ac:dyDescent="0.3">
      <c r="A30" s="88">
        <v>1885</v>
      </c>
      <c r="B30" s="83" t="s">
        <v>321</v>
      </c>
      <c r="C30" s="83" t="s">
        <v>464</v>
      </c>
      <c r="D30" s="83" t="s">
        <v>376</v>
      </c>
      <c r="E30" s="83"/>
    </row>
    <row r="31" spans="1:5" x14ac:dyDescent="0.3">
      <c r="A31" s="88">
        <v>1906</v>
      </c>
      <c r="B31" s="83" t="s">
        <v>321</v>
      </c>
      <c r="C31" s="83" t="s">
        <v>465</v>
      </c>
      <c r="D31" s="83" t="s">
        <v>376</v>
      </c>
      <c r="E31" s="83"/>
    </row>
    <row r="32" spans="1:5" ht="28.8" x14ac:dyDescent="0.3">
      <c r="A32" s="88">
        <v>1099</v>
      </c>
      <c r="B32" s="83" t="s">
        <v>321</v>
      </c>
      <c r="C32" s="83" t="s">
        <v>466</v>
      </c>
      <c r="D32" s="83" t="s">
        <v>402</v>
      </c>
      <c r="E32" s="83" t="s">
        <v>376</v>
      </c>
    </row>
    <row r="33" spans="1:5" x14ac:dyDescent="0.3">
      <c r="A33" s="88">
        <v>983</v>
      </c>
      <c r="B33" s="83" t="s">
        <v>321</v>
      </c>
      <c r="C33" s="83" t="s">
        <v>467</v>
      </c>
      <c r="D33" s="83" t="s">
        <v>403</v>
      </c>
      <c r="E33" s="83" t="s">
        <v>376</v>
      </c>
    </row>
    <row r="34" spans="1:5" x14ac:dyDescent="0.3">
      <c r="A34" s="88">
        <v>982</v>
      </c>
      <c r="B34" s="83" t="s">
        <v>321</v>
      </c>
      <c r="C34" s="83" t="s">
        <v>468</v>
      </c>
      <c r="D34" s="83" t="s">
        <v>376</v>
      </c>
      <c r="E34" s="83"/>
    </row>
    <row r="35" spans="1:5" ht="28.8" x14ac:dyDescent="0.3">
      <c r="A35" s="88">
        <v>1097</v>
      </c>
      <c r="B35" s="83" t="s">
        <v>321</v>
      </c>
      <c r="C35" s="83" t="s">
        <v>469</v>
      </c>
      <c r="D35" s="83" t="s">
        <v>402</v>
      </c>
      <c r="E35" s="83" t="s">
        <v>376</v>
      </c>
    </row>
    <row r="36" spans="1:5" x14ac:dyDescent="0.3">
      <c r="A36" s="88">
        <v>1172</v>
      </c>
      <c r="B36" s="83" t="s">
        <v>322</v>
      </c>
      <c r="C36" s="83" t="s">
        <v>470</v>
      </c>
      <c r="D36" s="83" t="s">
        <v>376</v>
      </c>
      <c r="E36" s="83"/>
    </row>
    <row r="37" spans="1:5" x14ac:dyDescent="0.3">
      <c r="A37" s="88">
        <v>1244</v>
      </c>
      <c r="B37" s="83" t="s">
        <v>322</v>
      </c>
      <c r="C37" s="83" t="s">
        <v>471</v>
      </c>
      <c r="D37" s="83" t="s">
        <v>376</v>
      </c>
      <c r="E37" s="83"/>
    </row>
    <row r="38" spans="1:5" x14ac:dyDescent="0.3">
      <c r="A38" s="88">
        <v>1934</v>
      </c>
      <c r="B38" s="83" t="s">
        <v>322</v>
      </c>
      <c r="C38" s="83" t="s">
        <v>472</v>
      </c>
      <c r="D38" s="83" t="s">
        <v>473</v>
      </c>
      <c r="E38" s="83"/>
    </row>
    <row r="39" spans="1:5" x14ac:dyDescent="0.3">
      <c r="A39" s="88">
        <v>1931</v>
      </c>
      <c r="B39" s="83" t="s">
        <v>323</v>
      </c>
      <c r="C39" s="83" t="s">
        <v>474</v>
      </c>
      <c r="D39" s="83" t="s">
        <v>376</v>
      </c>
      <c r="E39" s="83"/>
    </row>
    <row r="40" spans="1:5" x14ac:dyDescent="0.3">
      <c r="A40" s="88">
        <v>1932</v>
      </c>
      <c r="B40" s="83" t="s">
        <v>323</v>
      </c>
      <c r="C40" s="83" t="s">
        <v>475</v>
      </c>
      <c r="D40" s="83" t="s">
        <v>473</v>
      </c>
      <c r="E40" s="83"/>
    </row>
    <row r="41" spans="1:5" x14ac:dyDescent="0.3">
      <c r="A41" s="88">
        <v>1933</v>
      </c>
      <c r="B41" s="83" t="s">
        <v>323</v>
      </c>
      <c r="C41" s="83" t="s">
        <v>476</v>
      </c>
      <c r="D41" s="83" t="s">
        <v>473</v>
      </c>
      <c r="E41" s="83"/>
    </row>
    <row r="42" spans="1:5" x14ac:dyDescent="0.3">
      <c r="A42" s="88">
        <v>1943</v>
      </c>
      <c r="B42" s="83" t="s">
        <v>323</v>
      </c>
      <c r="C42" s="83" t="s">
        <v>477</v>
      </c>
      <c r="D42" s="83" t="s">
        <v>376</v>
      </c>
      <c r="E42" s="83"/>
    </row>
    <row r="43" spans="1:5" x14ac:dyDescent="0.3">
      <c r="A43" s="88">
        <v>563</v>
      </c>
      <c r="B43" s="83" t="s">
        <v>356</v>
      </c>
      <c r="C43" s="83" t="s">
        <v>478</v>
      </c>
      <c r="D43" s="83" t="s">
        <v>446</v>
      </c>
      <c r="E43" s="83"/>
    </row>
    <row r="44" spans="1:5" x14ac:dyDescent="0.3">
      <c r="A44" s="88">
        <v>124</v>
      </c>
      <c r="B44" s="83" t="s">
        <v>358</v>
      </c>
      <c r="C44" s="83" t="s">
        <v>404</v>
      </c>
      <c r="D44" s="83" t="s">
        <v>446</v>
      </c>
      <c r="E44" s="83"/>
    </row>
    <row r="45" spans="1:5" x14ac:dyDescent="0.3">
      <c r="A45" s="88">
        <v>602</v>
      </c>
      <c r="B45" s="83" t="s">
        <v>387</v>
      </c>
      <c r="C45" s="83" t="s">
        <v>479</v>
      </c>
      <c r="D45" s="83" t="s">
        <v>446</v>
      </c>
      <c r="E45" s="83"/>
    </row>
    <row r="46" spans="1:5" x14ac:dyDescent="0.3">
      <c r="A46" s="88">
        <v>784</v>
      </c>
      <c r="B46" s="83" t="s">
        <v>361</v>
      </c>
      <c r="C46" s="83" t="s">
        <v>479</v>
      </c>
      <c r="D46" s="83" t="s">
        <v>446</v>
      </c>
      <c r="E46" s="83"/>
    </row>
    <row r="47" spans="1:5" x14ac:dyDescent="0.3">
      <c r="A47" s="88">
        <v>125</v>
      </c>
      <c r="B47" s="83" t="s">
        <v>362</v>
      </c>
      <c r="C47" s="83" t="s">
        <v>404</v>
      </c>
      <c r="D47" s="83" t="s">
        <v>446</v>
      </c>
      <c r="E47" s="83"/>
    </row>
    <row r="48" spans="1:5" x14ac:dyDescent="0.3">
      <c r="A48" s="88">
        <v>109</v>
      </c>
      <c r="B48" s="83" t="s">
        <v>363</v>
      </c>
      <c r="C48" s="83" t="s">
        <v>404</v>
      </c>
      <c r="D48" s="83" t="s">
        <v>446</v>
      </c>
      <c r="E48" s="83"/>
    </row>
    <row r="49" spans="1:5" x14ac:dyDescent="0.3">
      <c r="A49" s="88">
        <v>782</v>
      </c>
      <c r="B49" s="83" t="s">
        <v>365</v>
      </c>
      <c r="C49" s="83" t="s">
        <v>404</v>
      </c>
      <c r="D49" s="83" t="s">
        <v>446</v>
      </c>
      <c r="E49" s="83"/>
    </row>
    <row r="50" spans="1:5" x14ac:dyDescent="0.3">
      <c r="A50" s="88">
        <v>1090</v>
      </c>
      <c r="B50" s="83" t="s">
        <v>295</v>
      </c>
      <c r="C50" s="83" t="s">
        <v>480</v>
      </c>
      <c r="D50" s="83" t="s">
        <v>403</v>
      </c>
      <c r="E50" s="83" t="s">
        <v>376</v>
      </c>
    </row>
  </sheetData>
  <hyperlinks>
    <hyperlink ref="A2" r:id="rId1" display="https://pansophy.jlab.org/pansophy/Travelers/TRAVELER_FORM.cfm?project=L2PRD&amp;area=L2PRD&amp;system=&amp;TRAV_ID=L2PRD-NCR&amp;TRAV_REVISION=R10&amp;page=1&amp;maxpage=4&amp;TRAV_SEQ_NUM=1960&amp;serialnum=J1.3-11R"/>
    <hyperlink ref="A3" r:id="rId2" display="https://pansophy.jlab.org/pansophy/Travelers/TRAVELER_FORM.cfm?project=L2PRD&amp;area=L2PRD&amp;system=&amp;TRAV_ID=L2PRD-NCR&amp;TRAV_REVISION=R9&amp;page=1&amp;maxpage=4&amp;TRAV_SEQ_NUM=581&amp;serialnum=J1.3-11R"/>
    <hyperlink ref="A4" r:id="rId3" display="https://pansophy.jlab.org/pansophy/Travelers/TRAVELER_FORM.cfm?project=L2PRD&amp;area=L2PRD&amp;system=&amp;TRAV_ID=L2PRD-NCR&amp;TRAV_REVISION=R10&amp;page=1&amp;maxpage=4&amp;TRAV_SEQ_NUM=1973&amp;serialnum=J1.3-11R"/>
    <hyperlink ref="A5" r:id="rId4" display="https://pansophy.jlab.org/pansophy/Travelers/TRAVELER_FORM.cfm?project=L2PRD&amp;area=L2PRD&amp;system=&amp;TRAV_ID=L2PRD-NCR&amp;TRAV_REVISION=R8&amp;page=1&amp;maxpage=4&amp;TRAV_SEQ_NUM=369&amp;serialnum=J1.3-11R"/>
    <hyperlink ref="A6" r:id="rId5" display="https://pansophy.jlab.org/pansophy/Travelers/TRAVELER_FORM.cfm?project=L2PRD&amp;area=L2PRD&amp;system=&amp;TRAV_ID=L2PRD-NCR&amp;TRAV_REVISION=R8&amp;page=1&amp;maxpage=4&amp;TRAV_SEQ_NUM=370&amp;serialnum=J1.3-11R"/>
    <hyperlink ref="A7" r:id="rId6" display="https://pansophy.jlab.org/pansophy/Travelers/TRAVELER_FORM.cfm?project=L2PRD&amp;area=L2PRD&amp;system=&amp;TRAV_ID=L2PRD-NCR&amp;TRAV_REVISION=R8&amp;page=1&amp;maxpage=4&amp;TRAV_SEQ_NUM=365&amp;serialnum=J1.3-11R"/>
    <hyperlink ref="A8" r:id="rId7" display="https://pansophy.jlab.org/pansophy/Travelers/TRAVELER_FORM.cfm?project=L2PRD&amp;area=L2PRD&amp;system=&amp;TRAV_ID=L2PRD-NCR&amp;TRAV_REVISION=R8&amp;page=1&amp;maxpage=4&amp;TRAV_SEQ_NUM=366&amp;serialnum=J1.3-11R"/>
    <hyperlink ref="A9" r:id="rId8" display="https://pansophy.jlab.org/pansophy/Travelers/TRAVELER_FORM.cfm?project=L2PRD&amp;area=L2PRD&amp;system=&amp;TRAV_ID=L2PRD-NCR&amp;TRAV_REVISION=R8&amp;page=1&amp;maxpage=4&amp;TRAV_SEQ_NUM=314&amp;serialnum=J1.3-11R"/>
    <hyperlink ref="A10" r:id="rId9" display="https://pansophy.jlab.org/pansophy/Travelers/TRAVELER_FORM.cfm?project=L2PRD&amp;area=L2PRD&amp;system=&amp;TRAV_ID=L2PRD-NCR&amp;TRAV_REVISION=R8&amp;page=1&amp;maxpage=4&amp;TRAV_SEQ_NUM=355&amp;serialnum=J1.3-11R"/>
    <hyperlink ref="A11" r:id="rId10" display="https://pansophy.jlab.org/pansophy/Travelers/TRAVELER_FORM.cfm?project=L2PRD&amp;area=L2PRD&amp;system=&amp;TRAV_ID=L2PRD-NCR&amp;TRAV_REVISION=R10&amp;page=1&amp;maxpage=4&amp;TRAV_SEQ_NUM=1973&amp;serialnum=J1.3-11R"/>
    <hyperlink ref="A12" r:id="rId11" display="https://pansophy.jlab.org/pansophy/Travelers/TRAVELER_FORM.cfm?project=L2PRD&amp;area=L2PRD&amp;system=&amp;TRAV_ID=L2PRD-NCR&amp;TRAV_REVISION=R9&amp;page=1&amp;maxpage=4&amp;TRAV_SEQ_NUM=896&amp;serialnum=2011"/>
    <hyperlink ref="A13" r:id="rId12" display="https://pansophy.jlab.org/pansophy/Travelers/TRAVELER_FORM.cfm?project=L2PRD&amp;area=L2PRD&amp;system=&amp;TRAV_ID=L2PRD-NCR&amp;TRAV_REVISION=R9&amp;page=1&amp;maxpage=4&amp;TRAV_SEQ_NUM=897&amp;serialnum=2011"/>
    <hyperlink ref="A14" r:id="rId13" display="https://pansophy.jlab.org/pansophy/Travelers/TRAVELER_FORM.cfm?project=L2PRD&amp;area=L2PRD&amp;system=&amp;TRAV_ID=L2PRD-NCR&amp;TRAV_REVISION=R9&amp;page=1&amp;maxpage=4&amp;TRAV_SEQ_NUM=1210&amp;serialnum=2011"/>
    <hyperlink ref="A15" r:id="rId14" display="https://pansophy.jlab.org/pansophy/Travelers/TRAVELER_FORM.cfm?project=L2PRD&amp;area=L2PRD&amp;system=&amp;TRAV_ID=L2PRD-NCR&amp;TRAV_REVISION=R9&amp;page=1&amp;maxpage=4&amp;TRAV_SEQ_NUM=1011&amp;serialnum=2011"/>
    <hyperlink ref="A16" r:id="rId15" display="https://pansophy.jlab.org/pansophy/Travelers/TRAVELER_FORM.cfm?project=L2PRD&amp;area=L2PRD&amp;system=&amp;TRAV_ID=L2PRD-NCR&amp;TRAV_REVISION=R9&amp;page=1&amp;maxpage=4&amp;TRAV_SEQ_NUM=1012&amp;serialnum=2011"/>
    <hyperlink ref="A17" r:id="rId16" display="https://pansophy.jlab.org/pansophy/Travelers/TRAVELER_FORM.cfm?project=L2PRD&amp;area=L2PRD&amp;system=&amp;TRAV_ID=L2PRD-NCR&amp;TRAV_REVISION=R9&amp;page=1&amp;maxpage=4&amp;TRAV_SEQ_NUM=1238&amp;serialnum=J1.3-11R"/>
    <hyperlink ref="A18" r:id="rId17" display="https://pansophy.jlab.org/pansophy/Travelers/TRAVELER_FORM.cfm?project=L2PRD&amp;area=L2PRD&amp;system=&amp;TRAV_ID=L2PRD-NCR&amp;TRAV_REVISION=R9&amp;page=1&amp;maxpage=4&amp;TRAV_SEQ_NUM=1145&amp;serialnum=J1.3-11R"/>
    <hyperlink ref="A19" r:id="rId18" display="https://pansophy.jlab.org/pansophy/Travelers/TRAVELER_FORM.cfm?project=L2PRD&amp;area=L2PRD&amp;system=&amp;TRAV_ID=L2PRD-NCR&amp;TRAV_REVISION=R9&amp;page=1&amp;maxpage=4&amp;TRAV_SEQ_NUM=1205&amp;serialnum=J1.3-11R"/>
    <hyperlink ref="A20" r:id="rId19" display="https://pansophy.jlab.org/pansophy/Travelers/TRAVELER_FORM.cfm?project=L2PRD&amp;area=L2PRD&amp;system=&amp;TRAV_ID=L2PRD-NCR&amp;TRAV_REVISION=R9&amp;page=1&amp;maxpage=4&amp;TRAV_SEQ_NUM=1222&amp;serialnum=J1.3-11R"/>
    <hyperlink ref="A21" r:id="rId20" display="https://pansophy.jlab.org/pansophy/Travelers/TRAVELER_FORM.cfm?project=L2PRD&amp;area=L2PRD&amp;system=&amp;TRAV_ID=L2PRD-NCR&amp;TRAV_REVISION=R9&amp;page=1&amp;maxpage=4&amp;TRAV_SEQ_NUM=1223&amp;serialnum=J1.3-11R"/>
    <hyperlink ref="A22" r:id="rId21" display="https://pansophy.jlab.org/pansophy/Travelers/TRAVELER_FORM.cfm?project=L2PRD&amp;area=L2PRD&amp;system=&amp;TRAV_ID=L2PRD-NCR&amp;TRAV_REVISION=R10&amp;page=1&amp;maxpage=4&amp;TRAV_SEQ_NUM=1386&amp;serialnum=J1.3-11R"/>
    <hyperlink ref="A23" r:id="rId22" display="https://pansophy.jlab.org/pansophy/Travelers/TRAVELER_FORM.cfm?project=L2PRD&amp;area=L2PRD&amp;system=&amp;TRAV_ID=L2PRD-NCR&amp;TRAV_REVISION=R9&amp;page=1&amp;maxpage=4&amp;TRAV_SEQ_NUM=1292&amp;serialnum=J1.3-11R"/>
    <hyperlink ref="A24" r:id="rId23" display="https://pansophy.jlab.org/pansophy/Travelers/TRAVELER_FORM.cfm?project=L2PRD&amp;area=L2PRD&amp;system=&amp;TRAV_ID=L2PRD-NCR&amp;TRAV_REVISION=R10&amp;page=1&amp;maxpage=4&amp;TRAV_SEQ_NUM=1920&amp;serialnum=J1.3-11R"/>
    <hyperlink ref="A25" r:id="rId24" display="https://pansophy.jlab.org/pansophy/Travelers/TRAVELER_FORM.cfm?project=L2PRD&amp;area=L2PRD&amp;system=&amp;TRAV_ID=L2PRD-NCR&amp;TRAV_REVISION=R10&amp;page=1&amp;maxpage=4&amp;TRAV_SEQ_NUM=1921&amp;serialnum=J1.3-11R"/>
    <hyperlink ref="A26" r:id="rId25" display="https://pansophy.jlab.org/pansophy/Travelers/TRAVELER_FORM.cfm?project=L2PRD&amp;area=L2PRD&amp;system=&amp;TRAV_ID=L2PRD-NCR&amp;TRAV_REVISION=R10&amp;page=1&amp;maxpage=4&amp;TRAV_SEQ_NUM=1922&amp;serialnum=J1.3-11R"/>
    <hyperlink ref="A27" r:id="rId26" display="https://pansophy.jlab.org/pansophy/Travelers/TRAVELER_FORM.cfm?project=L2PRD&amp;area=L2PRD&amp;system=&amp;TRAV_ID=L2PRD-NCR&amp;TRAV_REVISION=R10&amp;page=1&amp;maxpage=4&amp;TRAV_SEQ_NUM=1923&amp;serialnum=J1.3-11R"/>
    <hyperlink ref="A28" r:id="rId27" display="https://pansophy.jlab.org/pansophy/Travelers/TRAVELER_FORM.cfm?project=L2PRD&amp;area=L2PRD&amp;system=&amp;TRAV_ID=L2PRD-NCR&amp;TRAV_REVISION=R10&amp;page=1&amp;maxpage=4&amp;TRAV_SEQ_NUM=1924&amp;serialnum=J1.3-11R"/>
    <hyperlink ref="A29" r:id="rId28" display="https://pansophy.jlab.org/pansophy/Travelers/TRAVELER_FORM.cfm?project=L2PRD&amp;area=L2PRD&amp;system=&amp;TRAV_ID=L2PRD-NCR&amp;TRAV_REVISION=R10&amp;page=1&amp;maxpage=4&amp;TRAV_SEQ_NUM=1890&amp;serialnum=J1.3-11R"/>
    <hyperlink ref="A30" r:id="rId29" display="https://pansophy.jlab.org/pansophy/Travelers/TRAVELER_FORM.cfm?project=L2PRD&amp;area=L2PRD&amp;system=&amp;TRAV_ID=L2PRD-NCR&amp;TRAV_REVISION=R10&amp;page=1&amp;maxpage=4&amp;TRAV_SEQ_NUM=1885&amp;serialnum=J1.3-11R"/>
    <hyperlink ref="A31" r:id="rId30" display="https://pansophy.jlab.org/pansophy/Travelers/TRAVELER_FORM.cfm?project=L2PRD&amp;area=L2PRD&amp;system=&amp;TRAV_ID=L2PRD-NCR&amp;TRAV_REVISION=R10&amp;page=1&amp;maxpage=4&amp;TRAV_SEQ_NUM=1906&amp;serialnum=J1.3-11R"/>
    <hyperlink ref="A32" r:id="rId31" display="https://pansophy.jlab.org/pansophy/Travelers/TRAVELER_FORM.cfm?project=L2PRD&amp;area=L2PRD&amp;system=&amp;TRAV_ID=L2PRD-NCR&amp;TRAV_REVISION=R9&amp;page=1&amp;maxpage=4&amp;TRAV_SEQ_NUM=1099&amp;serialnum=J1.3-11R"/>
    <hyperlink ref="A33" r:id="rId32" display="https://pansophy.jlab.org/pansophy/Travelers/TRAVELER_FORM.cfm?project=L2PRD&amp;area=L2PRD&amp;system=&amp;TRAV_ID=L2PRD-NCR&amp;TRAV_REVISION=R9&amp;page=1&amp;maxpage=4&amp;TRAV_SEQ_NUM=983&amp;serialnum=J1.3-11R"/>
    <hyperlink ref="A34" r:id="rId33" display="https://pansophy.jlab.org/pansophy/Travelers/TRAVELER_FORM.cfm?project=L2PRD&amp;area=L2PRD&amp;system=&amp;TRAV_ID=L2PRD-NCR&amp;TRAV_REVISION=R9&amp;page=1&amp;maxpage=4&amp;TRAV_SEQ_NUM=982&amp;serialnum=J1.3-11R"/>
    <hyperlink ref="A35" r:id="rId34" display="https://pansophy.jlab.org/pansophy/Travelers/TRAVELER_FORM.cfm?project=L2PRD&amp;area=L2PRD&amp;system=&amp;TRAV_ID=L2PRD-NCR&amp;TRAV_REVISION=R9&amp;page=1&amp;maxpage=4&amp;TRAV_SEQ_NUM=1097&amp;serialnum=J1.3-11R"/>
    <hyperlink ref="A36" r:id="rId35" display="https://pansophy.jlab.org/pansophy/Travelers/TRAVELER_FORM.cfm?project=L2PRD&amp;area=L2PRD&amp;system=&amp;TRAV_ID=L2PRD-NCR&amp;TRAV_REVISION=R9&amp;page=1&amp;maxpage=4&amp;TRAV_SEQ_NUM=1172&amp;serialnum=J1.3-11R"/>
    <hyperlink ref="A37" r:id="rId36" display="https://pansophy.jlab.org/pansophy/Travelers/TRAVELER_FORM.cfm?project=L2PRD&amp;area=L2PRD&amp;system=&amp;TRAV_ID=L2PRD-NCR&amp;TRAV_REVISION=R9&amp;page=1&amp;maxpage=4&amp;TRAV_SEQ_NUM=1244&amp;serialnum=J1.3-11R"/>
    <hyperlink ref="A38" r:id="rId37" display="https://pansophy.jlab.org/pansophy/Travelers/TRAVELER_FORM.cfm?project=L2PRD&amp;area=L2PRD&amp;system=&amp;TRAV_ID=L2PRD-NCR&amp;TRAV_REVISION=R10&amp;page=1&amp;maxpage=4&amp;TRAV_SEQ_NUM=1934&amp;serialnum=J1.3-11R"/>
    <hyperlink ref="A39" r:id="rId38" display="https://pansophy.jlab.org/pansophy/Travelers/TRAVELER_FORM.cfm?project=L2PRD&amp;area=L2PRD&amp;system=&amp;TRAV_ID=L2PRD-NCR&amp;TRAV_REVISION=R10&amp;page=1&amp;maxpage=4&amp;TRAV_SEQ_NUM=1931&amp;serialnum=J1.3-11R"/>
    <hyperlink ref="A40" r:id="rId39" display="https://pansophy.jlab.org/pansophy/Travelers/TRAVELER_FORM.cfm?project=L2PRD&amp;area=L2PRD&amp;system=&amp;TRAV_ID=L2PRD-NCR&amp;TRAV_REVISION=R10&amp;page=1&amp;maxpage=4&amp;TRAV_SEQ_NUM=1932&amp;serialnum=J1.3-11R"/>
    <hyperlink ref="A41" r:id="rId40" display="https://pansophy.jlab.org/pansophy/Travelers/TRAVELER_FORM.cfm?project=L2PRD&amp;area=L2PRD&amp;system=&amp;TRAV_ID=L2PRD-NCR&amp;TRAV_REVISION=R10&amp;page=1&amp;maxpage=4&amp;TRAV_SEQ_NUM=1933&amp;serialnum=J1.3-11R"/>
    <hyperlink ref="A42" r:id="rId41" display="https://pansophy.jlab.org/pansophy/Travelers/TRAVELER_FORM.cfm?project=L2PRD&amp;area=L2PRD&amp;system=&amp;TRAV_ID=L2PRD-NCR&amp;TRAV_REVISION=R10&amp;page=1&amp;maxpage=4&amp;TRAV_SEQ_NUM=1943&amp;serialnum=J1.3-11R"/>
    <hyperlink ref="A43" r:id="rId42" display="https://pansophy.jlab.org/pansophy/Travelers/TRAVELER_FORM.cfm?project=L2PRD&amp;area=L2PRD&amp;system=&amp;TRAV_ID=L2PRD-NCR&amp;TRAV_REVISION=R9&amp;page=1&amp;maxpage=4&amp;TRAV_SEQ_NUM=563&amp;serialnum=J1.3-11R"/>
    <hyperlink ref="A44" r:id="rId43" display="https://pansophy.jlab.org/pansophy/Travelers/TRAVELER_FORM.cfm?project=L2PRD&amp;area=L2PRD&amp;system=&amp;TRAV_ID=L2PRD-NCR&amp;TRAV_REVISION=R8&amp;page=1&amp;maxpage=4&amp;TRAV_SEQ_NUM=124&amp;serialnum=J1.3-11R"/>
    <hyperlink ref="A45" r:id="rId44" display="https://pansophy.jlab.org/pansophy/Travelers/TRAVELER_FORM.cfm?project=L2PRD&amp;area=L2PRD&amp;system=&amp;TRAV_ID=L2PRD-NCR&amp;TRAV_REVISION=R9&amp;page=1&amp;maxpage=4&amp;TRAV_SEQ_NUM=602&amp;serialnum=J1.3-11R"/>
    <hyperlink ref="A46" r:id="rId45" display="https://pansophy.jlab.org/pansophy/Travelers/TRAVELER_FORM.cfm?project=L2PRD&amp;area=L2PRD&amp;system=&amp;TRAV_ID=L2PRD-NCR&amp;TRAV_REVISION=R9&amp;page=1&amp;maxpage=4&amp;TRAV_SEQ_NUM=784&amp;serialnum=J1.3-11R"/>
    <hyperlink ref="A47" r:id="rId46" display="https://pansophy.jlab.org/pansophy/Travelers/TRAVELER_FORM.cfm?project=L2PRD&amp;area=L2PRD&amp;system=&amp;TRAV_ID=L2PRD-NCR&amp;TRAV_REVISION=R8&amp;page=1&amp;maxpage=4&amp;TRAV_SEQ_NUM=125&amp;serialnum=J1.3-11R"/>
    <hyperlink ref="A48" r:id="rId47" display="https://pansophy.jlab.org/pansophy/Travelers/TRAVELER_FORM.cfm?project=L2PRD&amp;area=L2PRD&amp;system=&amp;TRAV_ID=L2PRD-NCR&amp;TRAV_REVISION=R8&amp;page=1&amp;maxpage=4&amp;TRAV_SEQ_NUM=109&amp;serialnum=J1.3-11R"/>
    <hyperlink ref="A49" r:id="rId48" display="https://pansophy.jlab.org/pansophy/Travelers/TRAVELER_FORM.cfm?project=L2PRD&amp;area=L2PRD&amp;system=&amp;TRAV_ID=L2PRD-NCR&amp;TRAV_REVISION=R9&amp;page=1&amp;maxpage=4&amp;TRAV_SEQ_NUM=782&amp;serialnum=J1.3-11R"/>
    <hyperlink ref="A50" r:id="rId49" display="https://pansophy.jlab.org/pansophy/Travelers/TRAVELER_FORM.cfm?project=L2PRD&amp;area=L2PRD&amp;system=&amp;TRAV_ID=L2PRD-NCR&amp;TRAV_REVISION=R9&amp;page=1&amp;maxpage=4&amp;TRAV_SEQ_NUM=1090&amp;serialnum=J1.3-11R"/>
  </hyperlinks>
  <pageMargins left="0.7" right="0.7" top="0.75" bottom="0.75" header="0.3" footer="0.3"/>
  <drawing r:id="rId5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C53" sqref="C53:E61"/>
    </sheetView>
  </sheetViews>
  <sheetFormatPr defaultColWidth="8.88671875" defaultRowHeight="14.4" x14ac:dyDescent="0.3"/>
  <cols>
    <col min="1" max="1" width="13.88671875" style="38" customWidth="1"/>
    <col min="2" max="2" width="13" customWidth="1"/>
    <col min="3" max="5" width="11.109375" customWidth="1"/>
    <col min="6" max="6" width="15.109375" customWidth="1"/>
  </cols>
  <sheetData>
    <row r="1" spans="1:13" ht="25.8" x14ac:dyDescent="0.5">
      <c r="A1" s="20" t="s">
        <v>141</v>
      </c>
    </row>
    <row r="2" spans="1:13" ht="18.75" customHeight="1" x14ac:dyDescent="0.35">
      <c r="A2" s="143" t="s">
        <v>143</v>
      </c>
      <c r="B2" s="143"/>
      <c r="C2" s="143"/>
      <c r="D2" s="143"/>
      <c r="E2" s="143"/>
      <c r="F2" s="94"/>
    </row>
    <row r="3" spans="1:13" ht="18.75" customHeight="1" x14ac:dyDescent="0.35">
      <c r="A3" s="143" t="s">
        <v>142</v>
      </c>
      <c r="B3" s="143"/>
      <c r="C3" s="143"/>
      <c r="D3" s="143"/>
      <c r="E3" s="143"/>
      <c r="F3" s="6"/>
    </row>
    <row r="5" spans="1:13" ht="15.6" x14ac:dyDescent="0.3">
      <c r="A5" s="21" t="s">
        <v>96</v>
      </c>
    </row>
    <row r="7" spans="1:13" x14ac:dyDescent="0.3">
      <c r="A7" s="22" t="s">
        <v>95</v>
      </c>
      <c r="B7" s="23"/>
      <c r="C7" s="24" t="s">
        <v>97</v>
      </c>
      <c r="D7" s="25"/>
      <c r="E7" s="26"/>
      <c r="F7" s="23"/>
      <c r="G7" s="24" t="s">
        <v>98</v>
      </c>
      <c r="H7" s="25"/>
      <c r="I7" s="26"/>
      <c r="J7" s="23"/>
      <c r="K7" s="24" t="s">
        <v>99</v>
      </c>
      <c r="L7" s="25"/>
      <c r="M7" s="26"/>
    </row>
    <row r="8" spans="1:13" x14ac:dyDescent="0.3">
      <c r="A8" s="27"/>
      <c r="B8" s="4"/>
      <c r="C8" s="28" t="s">
        <v>100</v>
      </c>
      <c r="D8" s="28" t="s">
        <v>101</v>
      </c>
      <c r="E8" s="28" t="s">
        <v>102</v>
      </c>
      <c r="F8" s="4"/>
      <c r="G8" s="28" t="s">
        <v>103</v>
      </c>
      <c r="H8" s="28" t="s">
        <v>104</v>
      </c>
      <c r="I8" s="28" t="s">
        <v>105</v>
      </c>
      <c r="J8" s="4"/>
      <c r="K8" s="29" t="s">
        <v>106</v>
      </c>
      <c r="L8" s="29" t="s">
        <v>107</v>
      </c>
      <c r="M8" s="30" t="s">
        <v>108</v>
      </c>
    </row>
    <row r="9" spans="1:13" x14ac:dyDescent="0.3">
      <c r="A9" s="31" t="s">
        <v>152</v>
      </c>
      <c r="B9" s="32"/>
      <c r="C9" s="33" t="s">
        <v>109</v>
      </c>
      <c r="D9" s="33" t="s">
        <v>109</v>
      </c>
      <c r="E9" s="33" t="s">
        <v>109</v>
      </c>
      <c r="F9" s="32"/>
      <c r="G9" s="33" t="s">
        <v>109</v>
      </c>
      <c r="H9" s="33" t="s">
        <v>109</v>
      </c>
      <c r="I9" s="33" t="s">
        <v>109</v>
      </c>
      <c r="J9" s="32"/>
      <c r="K9" s="33" t="s">
        <v>109</v>
      </c>
      <c r="L9" s="33" t="s">
        <v>109</v>
      </c>
      <c r="M9" s="34" t="s">
        <v>109</v>
      </c>
    </row>
    <row r="10" spans="1:13" x14ac:dyDescent="0.3">
      <c r="A10" s="35">
        <v>1</v>
      </c>
      <c r="B10" s="102" t="s">
        <v>262</v>
      </c>
      <c r="C10" s="47"/>
      <c r="D10" s="47"/>
      <c r="E10" s="47"/>
      <c r="F10" s="37"/>
      <c r="G10" s="36"/>
      <c r="H10" s="36"/>
      <c r="I10" s="36"/>
      <c r="J10" s="37"/>
      <c r="K10" s="39">
        <f>G10-C10</f>
        <v>0</v>
      </c>
      <c r="L10" s="39">
        <f t="shared" ref="L10:M19" si="0">H10-D10</f>
        <v>0</v>
      </c>
      <c r="M10" s="39">
        <f t="shared" si="0"/>
        <v>0</v>
      </c>
    </row>
    <row r="11" spans="1:13" x14ac:dyDescent="0.3">
      <c r="A11" s="35">
        <v>2</v>
      </c>
      <c r="B11" s="102" t="s">
        <v>263</v>
      </c>
      <c r="C11" s="47"/>
      <c r="D11" s="47"/>
      <c r="E11" s="47"/>
      <c r="F11" s="37"/>
      <c r="G11" s="36"/>
      <c r="H11" s="36"/>
      <c r="I11" s="36"/>
      <c r="J11" s="37"/>
      <c r="K11" s="39">
        <f t="shared" ref="K11:K19" si="1">G11-C11</f>
        <v>0</v>
      </c>
      <c r="L11" s="39">
        <f t="shared" si="0"/>
        <v>0</v>
      </c>
      <c r="M11" s="39">
        <f t="shared" si="0"/>
        <v>0</v>
      </c>
    </row>
    <row r="12" spans="1:13" x14ac:dyDescent="0.3">
      <c r="A12" s="35">
        <v>3</v>
      </c>
      <c r="B12" s="102" t="s">
        <v>264</v>
      </c>
      <c r="C12" s="47"/>
      <c r="D12" s="47"/>
      <c r="E12" s="47"/>
      <c r="F12" s="37"/>
      <c r="G12" s="36"/>
      <c r="H12" s="36"/>
      <c r="I12" s="36"/>
      <c r="J12" s="37"/>
      <c r="K12" s="39">
        <f t="shared" si="1"/>
        <v>0</v>
      </c>
      <c r="L12" s="39">
        <f t="shared" si="0"/>
        <v>0</v>
      </c>
      <c r="M12" s="39">
        <f t="shared" si="0"/>
        <v>0</v>
      </c>
    </row>
    <row r="13" spans="1:13" x14ac:dyDescent="0.3">
      <c r="A13" s="35">
        <v>4</v>
      </c>
      <c r="B13" s="102" t="s">
        <v>265</v>
      </c>
      <c r="C13" s="47"/>
      <c r="D13" s="47"/>
      <c r="E13" s="47"/>
      <c r="F13" s="37"/>
      <c r="G13" s="36"/>
      <c r="H13" s="36"/>
      <c r="I13" s="36"/>
      <c r="J13" s="37"/>
      <c r="K13" s="39">
        <f t="shared" si="1"/>
        <v>0</v>
      </c>
      <c r="L13" s="39">
        <f t="shared" si="0"/>
        <v>0</v>
      </c>
      <c r="M13" s="39">
        <f t="shared" si="0"/>
        <v>0</v>
      </c>
    </row>
    <row r="14" spans="1:13" x14ac:dyDescent="0.3">
      <c r="A14" s="35">
        <v>5</v>
      </c>
      <c r="B14" s="102" t="s">
        <v>266</v>
      </c>
      <c r="C14" s="47"/>
      <c r="D14" s="47"/>
      <c r="E14" s="47"/>
      <c r="F14" s="37"/>
      <c r="G14" s="36"/>
      <c r="H14" s="36"/>
      <c r="I14" s="36"/>
      <c r="J14" s="37"/>
      <c r="K14" s="39">
        <f t="shared" si="1"/>
        <v>0</v>
      </c>
      <c r="L14" s="39">
        <f t="shared" si="0"/>
        <v>0</v>
      </c>
      <c r="M14" s="39">
        <f t="shared" si="0"/>
        <v>0</v>
      </c>
    </row>
    <row r="15" spans="1:13" x14ac:dyDescent="0.3">
      <c r="A15" s="35">
        <v>6</v>
      </c>
      <c r="B15" s="102" t="s">
        <v>267</v>
      </c>
      <c r="C15" s="47"/>
      <c r="D15" s="47"/>
      <c r="E15" s="47"/>
      <c r="F15" s="37"/>
      <c r="G15" s="36"/>
      <c r="H15" s="36"/>
      <c r="I15" s="36"/>
      <c r="J15" s="37"/>
      <c r="K15" s="39">
        <f t="shared" si="1"/>
        <v>0</v>
      </c>
      <c r="L15" s="39">
        <f t="shared" si="0"/>
        <v>0</v>
      </c>
      <c r="M15" s="39">
        <f t="shared" si="0"/>
        <v>0</v>
      </c>
    </row>
    <row r="16" spans="1:13" x14ac:dyDescent="0.3">
      <c r="A16" s="35">
        <v>7</v>
      </c>
      <c r="B16" s="102" t="s">
        <v>268</v>
      </c>
      <c r="C16" s="47"/>
      <c r="D16" s="47"/>
      <c r="E16" s="47"/>
      <c r="F16" s="37"/>
      <c r="G16" s="36"/>
      <c r="H16" s="36"/>
      <c r="I16" s="36"/>
      <c r="J16" s="37"/>
      <c r="K16" s="39">
        <f t="shared" si="1"/>
        <v>0</v>
      </c>
      <c r="L16" s="39">
        <f t="shared" si="0"/>
        <v>0</v>
      </c>
      <c r="M16" s="39">
        <f t="shared" si="0"/>
        <v>0</v>
      </c>
    </row>
    <row r="17" spans="1:13" x14ac:dyDescent="0.3">
      <c r="A17" s="35">
        <v>8</v>
      </c>
      <c r="B17" s="102" t="s">
        <v>269</v>
      </c>
      <c r="C17" s="47"/>
      <c r="D17" s="47"/>
      <c r="E17" s="47"/>
      <c r="F17" s="37"/>
      <c r="G17" s="36"/>
      <c r="H17" s="36"/>
      <c r="I17" s="36"/>
      <c r="J17" s="37"/>
      <c r="K17" s="39">
        <f t="shared" si="1"/>
        <v>0</v>
      </c>
      <c r="L17" s="39">
        <f t="shared" si="0"/>
        <v>0</v>
      </c>
      <c r="M17" s="39">
        <f t="shared" si="0"/>
        <v>0</v>
      </c>
    </row>
    <row r="18" spans="1:13" x14ac:dyDescent="0.3">
      <c r="A18" s="35">
        <v>9</v>
      </c>
      <c r="B18" s="102" t="s">
        <v>270</v>
      </c>
      <c r="C18" s="47"/>
      <c r="D18" s="47"/>
      <c r="E18" s="47"/>
      <c r="F18" s="37"/>
      <c r="G18" s="36"/>
      <c r="H18" s="36"/>
      <c r="I18" s="36"/>
      <c r="J18" s="37"/>
      <c r="K18" s="39">
        <f t="shared" si="1"/>
        <v>0</v>
      </c>
      <c r="L18" s="39">
        <f t="shared" si="0"/>
        <v>0</v>
      </c>
      <c r="M18" s="39">
        <f t="shared" si="0"/>
        <v>0</v>
      </c>
    </row>
    <row r="19" spans="1:13" x14ac:dyDescent="0.3">
      <c r="A19" s="35">
        <v>10</v>
      </c>
      <c r="B19" s="102" t="s">
        <v>271</v>
      </c>
      <c r="C19" s="47"/>
      <c r="D19" s="47"/>
      <c r="E19" s="47"/>
      <c r="F19" s="37"/>
      <c r="G19" s="36"/>
      <c r="H19" s="36"/>
      <c r="I19" s="36"/>
      <c r="J19" s="37"/>
      <c r="K19" s="39">
        <f t="shared" si="1"/>
        <v>0</v>
      </c>
      <c r="L19" s="39">
        <f t="shared" si="0"/>
        <v>0</v>
      </c>
      <c r="M19" s="39">
        <f t="shared" si="0"/>
        <v>0</v>
      </c>
    </row>
    <row r="21" spans="1:13" ht="15.6" x14ac:dyDescent="0.3">
      <c r="A21" s="21" t="s">
        <v>110</v>
      </c>
    </row>
    <row r="23" spans="1:13" ht="45" customHeight="1" x14ac:dyDescent="0.3">
      <c r="A23" s="22" t="s">
        <v>95</v>
      </c>
      <c r="B23" s="23"/>
      <c r="C23" s="24" t="s">
        <v>111</v>
      </c>
      <c r="D23" s="26"/>
      <c r="E23" s="144" t="s">
        <v>97</v>
      </c>
      <c r="F23" s="145"/>
      <c r="G23" s="24" t="s">
        <v>98</v>
      </c>
      <c r="H23" s="26"/>
      <c r="I23" s="23"/>
      <c r="J23" s="23"/>
      <c r="K23" s="24" t="s">
        <v>99</v>
      </c>
      <c r="L23" s="26"/>
    </row>
    <row r="24" spans="1:13" x14ac:dyDescent="0.3">
      <c r="A24" s="27"/>
      <c r="B24" s="4"/>
      <c r="C24" s="28" t="s">
        <v>100</v>
      </c>
      <c r="D24" s="28" t="s">
        <v>101</v>
      </c>
      <c r="E24" s="97" t="s">
        <v>103</v>
      </c>
      <c r="F24" s="97" t="s">
        <v>104</v>
      </c>
      <c r="G24" s="28" t="s">
        <v>103</v>
      </c>
      <c r="H24" s="28" t="s">
        <v>104</v>
      </c>
      <c r="I24" s="4"/>
      <c r="J24" s="4"/>
      <c r="K24" s="29" t="s">
        <v>106</v>
      </c>
      <c r="L24" s="30" t="s">
        <v>107</v>
      </c>
    </row>
    <row r="25" spans="1:13" x14ac:dyDescent="0.3">
      <c r="A25" s="31"/>
      <c r="B25" s="32"/>
      <c r="C25" s="33" t="s">
        <v>109</v>
      </c>
      <c r="D25" s="33" t="s">
        <v>109</v>
      </c>
      <c r="E25" s="98" t="s">
        <v>109</v>
      </c>
      <c r="F25" s="98" t="s">
        <v>109</v>
      </c>
      <c r="G25" s="33" t="s">
        <v>109</v>
      </c>
      <c r="H25" s="33" t="s">
        <v>109</v>
      </c>
      <c r="I25" s="32"/>
      <c r="J25" s="32"/>
      <c r="K25" s="33" t="s">
        <v>109</v>
      </c>
      <c r="L25" s="34" t="s">
        <v>109</v>
      </c>
    </row>
    <row r="26" spans="1:13" x14ac:dyDescent="0.3">
      <c r="A26" s="35" t="s">
        <v>112</v>
      </c>
      <c r="B26" s="13"/>
      <c r="C26" s="37">
        <v>219</v>
      </c>
      <c r="D26" s="37">
        <v>234.5</v>
      </c>
      <c r="E26" s="99"/>
      <c r="F26" s="99"/>
      <c r="G26" s="36"/>
      <c r="H26" s="36"/>
      <c r="I26" s="37"/>
      <c r="J26" s="37"/>
      <c r="K26" s="39">
        <f>G26-C26</f>
        <v>-219</v>
      </c>
      <c r="L26" s="39">
        <f t="shared" ref="L26:L37" si="2">H26-D26</f>
        <v>-234.5</v>
      </c>
    </row>
    <row r="27" spans="1:13" x14ac:dyDescent="0.3">
      <c r="A27" s="35" t="s">
        <v>113</v>
      </c>
      <c r="B27" s="13"/>
      <c r="C27" s="37">
        <v>0</v>
      </c>
      <c r="D27" s="37">
        <v>109</v>
      </c>
      <c r="E27" s="99"/>
      <c r="F27" s="99"/>
      <c r="G27" s="36"/>
      <c r="H27" s="36"/>
      <c r="I27" s="37"/>
      <c r="J27" s="37"/>
      <c r="K27" s="39">
        <f t="shared" ref="K27:K37" si="3">G27-C27</f>
        <v>0</v>
      </c>
      <c r="L27" s="39">
        <f t="shared" si="2"/>
        <v>-109</v>
      </c>
    </row>
    <row r="28" spans="1:13" x14ac:dyDescent="0.3">
      <c r="A28" s="35" t="s">
        <v>114</v>
      </c>
      <c r="B28" s="13"/>
      <c r="C28" s="37">
        <v>225.5</v>
      </c>
      <c r="D28" s="37">
        <v>115.5</v>
      </c>
      <c r="E28" s="99"/>
      <c r="F28" s="99"/>
      <c r="G28" s="36"/>
      <c r="H28" s="36"/>
      <c r="I28" s="37"/>
      <c r="J28" s="37"/>
      <c r="K28" s="39">
        <f t="shared" si="3"/>
        <v>-225.5</v>
      </c>
      <c r="L28" s="39">
        <f t="shared" si="2"/>
        <v>-115.5</v>
      </c>
    </row>
    <row r="29" spans="1:13" x14ac:dyDescent="0.3">
      <c r="A29" s="35" t="s">
        <v>115</v>
      </c>
      <c r="B29" s="13"/>
      <c r="C29" s="37">
        <v>-252</v>
      </c>
      <c r="D29" s="37">
        <v>-35</v>
      </c>
      <c r="E29" s="99"/>
      <c r="F29" s="99"/>
      <c r="G29" s="36"/>
      <c r="H29" s="36"/>
      <c r="I29" s="37"/>
      <c r="J29" s="37"/>
      <c r="K29" s="39">
        <f t="shared" si="3"/>
        <v>252</v>
      </c>
      <c r="L29" s="39">
        <f t="shared" si="2"/>
        <v>35</v>
      </c>
    </row>
    <row r="30" spans="1:13" x14ac:dyDescent="0.3">
      <c r="A30" s="35" t="s">
        <v>116</v>
      </c>
      <c r="B30" s="13"/>
      <c r="C30" s="37">
        <v>355</v>
      </c>
      <c r="D30" s="37">
        <v>78</v>
      </c>
      <c r="E30" s="99"/>
      <c r="F30" s="99"/>
      <c r="G30" s="36"/>
      <c r="H30" s="36"/>
      <c r="I30" s="37"/>
      <c r="J30" s="37"/>
      <c r="K30" s="39">
        <f t="shared" si="3"/>
        <v>-355</v>
      </c>
      <c r="L30" s="39">
        <f t="shared" si="2"/>
        <v>-78</v>
      </c>
    </row>
    <row r="31" spans="1:13" x14ac:dyDescent="0.3">
      <c r="A31" s="35" t="s">
        <v>117</v>
      </c>
      <c r="B31" s="13"/>
      <c r="C31" s="37">
        <v>-367</v>
      </c>
      <c r="D31" s="37">
        <v>78</v>
      </c>
      <c r="E31" s="99"/>
      <c r="F31" s="99"/>
      <c r="G31" s="36"/>
      <c r="H31" s="36"/>
      <c r="I31" s="37"/>
      <c r="J31" s="37"/>
      <c r="K31" s="39">
        <f t="shared" si="3"/>
        <v>367</v>
      </c>
      <c r="L31" s="39">
        <f t="shared" si="2"/>
        <v>-78</v>
      </c>
    </row>
    <row r="32" spans="1:13" x14ac:dyDescent="0.3">
      <c r="A32" s="35" t="s">
        <v>118</v>
      </c>
      <c r="B32" s="13"/>
      <c r="C32" s="37">
        <v>219</v>
      </c>
      <c r="D32" s="37">
        <v>234.5</v>
      </c>
      <c r="E32" s="99"/>
      <c r="F32" s="99"/>
      <c r="G32" s="36"/>
      <c r="H32" s="36"/>
      <c r="I32" s="37"/>
      <c r="J32" s="37"/>
      <c r="K32" s="39">
        <f t="shared" si="3"/>
        <v>-219</v>
      </c>
      <c r="L32" s="39">
        <f t="shared" si="2"/>
        <v>-234.5</v>
      </c>
    </row>
    <row r="33" spans="1:13" x14ac:dyDescent="0.3">
      <c r="A33" s="35" t="s">
        <v>119</v>
      </c>
      <c r="B33" s="13"/>
      <c r="C33" s="37">
        <v>0</v>
      </c>
      <c r="D33" s="37">
        <v>109</v>
      </c>
      <c r="E33" s="99"/>
      <c r="F33" s="99"/>
      <c r="G33" s="36"/>
      <c r="H33" s="36"/>
      <c r="I33" s="37"/>
      <c r="J33" s="37"/>
      <c r="K33" s="39">
        <f t="shared" si="3"/>
        <v>0</v>
      </c>
      <c r="L33" s="39">
        <f t="shared" si="2"/>
        <v>-109</v>
      </c>
    </row>
    <row r="34" spans="1:13" x14ac:dyDescent="0.3">
      <c r="A34" s="35" t="s">
        <v>120</v>
      </c>
      <c r="B34" s="13"/>
      <c r="C34" s="37">
        <v>225.5</v>
      </c>
      <c r="D34" s="37">
        <v>115.5</v>
      </c>
      <c r="E34" s="99"/>
      <c r="F34" s="99"/>
      <c r="G34" s="36"/>
      <c r="H34" s="36"/>
      <c r="I34" s="37"/>
      <c r="J34" s="37"/>
      <c r="K34" s="39">
        <f t="shared" si="3"/>
        <v>-225.5</v>
      </c>
      <c r="L34" s="39">
        <f t="shared" si="2"/>
        <v>-115.5</v>
      </c>
    </row>
    <row r="35" spans="1:13" x14ac:dyDescent="0.3">
      <c r="A35" s="35" t="s">
        <v>121</v>
      </c>
      <c r="B35" s="13"/>
      <c r="C35" s="37">
        <v>-252</v>
      </c>
      <c r="D35" s="37">
        <v>-35</v>
      </c>
      <c r="E35" s="99"/>
      <c r="F35" s="99"/>
      <c r="G35" s="36"/>
      <c r="H35" s="36"/>
      <c r="I35" s="37"/>
      <c r="J35" s="37"/>
      <c r="K35" s="39">
        <f t="shared" si="3"/>
        <v>252</v>
      </c>
      <c r="L35" s="39">
        <f t="shared" si="2"/>
        <v>35</v>
      </c>
    </row>
    <row r="36" spans="1:13" x14ac:dyDescent="0.3">
      <c r="A36" s="35" t="s">
        <v>122</v>
      </c>
      <c r="B36" s="13"/>
      <c r="C36" s="37">
        <v>355</v>
      </c>
      <c r="D36" s="37">
        <v>78</v>
      </c>
      <c r="E36" s="99"/>
      <c r="F36" s="99"/>
      <c r="G36" s="36"/>
      <c r="H36" s="36"/>
      <c r="I36" s="37"/>
      <c r="J36" s="37"/>
      <c r="K36" s="39">
        <f t="shared" si="3"/>
        <v>-355</v>
      </c>
      <c r="L36" s="39">
        <f t="shared" si="2"/>
        <v>-78</v>
      </c>
    </row>
    <row r="37" spans="1:13" x14ac:dyDescent="0.3">
      <c r="A37" s="35" t="s">
        <v>123</v>
      </c>
      <c r="B37" s="13"/>
      <c r="C37" s="37">
        <v>-367</v>
      </c>
      <c r="D37" s="37">
        <v>78</v>
      </c>
      <c r="E37" s="99"/>
      <c r="F37" s="99"/>
      <c r="G37" s="36"/>
      <c r="H37" s="36"/>
      <c r="I37" s="37"/>
      <c r="J37" s="37"/>
      <c r="K37" s="39">
        <f t="shared" si="3"/>
        <v>367</v>
      </c>
      <c r="L37" s="39">
        <f t="shared" si="2"/>
        <v>-78</v>
      </c>
    </row>
    <row r="39" spans="1:13" ht="15.6" x14ac:dyDescent="0.3">
      <c r="A39" s="21" t="s">
        <v>124</v>
      </c>
    </row>
    <row r="41" spans="1:13" x14ac:dyDescent="0.3">
      <c r="A41" s="22" t="s">
        <v>95</v>
      </c>
      <c r="B41" s="23"/>
      <c r="C41" s="24" t="s">
        <v>97</v>
      </c>
      <c r="D41" s="25"/>
      <c r="E41" s="26"/>
      <c r="F41" s="23"/>
      <c r="G41" s="24" t="s">
        <v>98</v>
      </c>
      <c r="H41" s="25"/>
      <c r="I41" s="26"/>
      <c r="J41" s="23"/>
      <c r="K41" s="24" t="s">
        <v>99</v>
      </c>
      <c r="L41" s="25"/>
      <c r="M41" s="26"/>
    </row>
    <row r="42" spans="1:13" x14ac:dyDescent="0.3">
      <c r="A42" s="27"/>
      <c r="B42" s="4"/>
      <c r="C42" s="28" t="s">
        <v>100</v>
      </c>
      <c r="D42" s="28" t="s">
        <v>101</v>
      </c>
      <c r="E42" s="28" t="s">
        <v>102</v>
      </c>
      <c r="F42" s="4"/>
      <c r="G42" s="28" t="s">
        <v>103</v>
      </c>
      <c r="H42" s="28" t="s">
        <v>104</v>
      </c>
      <c r="I42" s="28" t="s">
        <v>105</v>
      </c>
      <c r="J42" s="4"/>
      <c r="K42" s="28" t="s">
        <v>106</v>
      </c>
      <c r="L42" s="28" t="s">
        <v>107</v>
      </c>
      <c r="M42" s="28" t="s">
        <v>108</v>
      </c>
    </row>
    <row r="43" spans="1:13" x14ac:dyDescent="0.3">
      <c r="A43" s="31"/>
      <c r="B43" s="32"/>
      <c r="C43" s="33" t="s">
        <v>109</v>
      </c>
      <c r="D43" s="33" t="s">
        <v>109</v>
      </c>
      <c r="E43" s="33" t="s">
        <v>109</v>
      </c>
      <c r="F43" s="32"/>
      <c r="G43" s="33" t="s">
        <v>109</v>
      </c>
      <c r="H43" s="33" t="s">
        <v>109</v>
      </c>
      <c r="I43" s="33" t="s">
        <v>109</v>
      </c>
      <c r="J43" s="32"/>
      <c r="K43" s="33" t="s">
        <v>109</v>
      </c>
      <c r="L43" s="33" t="s">
        <v>109</v>
      </c>
      <c r="M43" s="33" t="s">
        <v>109</v>
      </c>
    </row>
    <row r="44" spans="1:13" x14ac:dyDescent="0.3">
      <c r="A44" s="35" t="s">
        <v>125</v>
      </c>
      <c r="B44" s="95" t="s">
        <v>246</v>
      </c>
      <c r="C44" s="96"/>
      <c r="D44" s="96"/>
      <c r="E44" s="96"/>
      <c r="F44" s="37"/>
      <c r="G44" s="36"/>
      <c r="H44" s="36"/>
      <c r="I44" s="36"/>
      <c r="J44" s="37"/>
      <c r="K44" s="39">
        <f>G44-C44</f>
        <v>0</v>
      </c>
      <c r="L44" s="39">
        <f t="shared" ref="L44:M46" si="4">H44-D44</f>
        <v>0</v>
      </c>
      <c r="M44" s="39">
        <f t="shared" si="4"/>
        <v>0</v>
      </c>
    </row>
    <row r="45" spans="1:13" x14ac:dyDescent="0.3">
      <c r="A45" s="35" t="s">
        <v>126</v>
      </c>
      <c r="B45" s="95" t="s">
        <v>247</v>
      </c>
      <c r="C45" s="96"/>
      <c r="D45" s="96"/>
      <c r="E45" s="96"/>
      <c r="F45" s="37"/>
      <c r="G45" s="36"/>
      <c r="H45" s="36"/>
      <c r="I45" s="36"/>
      <c r="J45" s="37"/>
      <c r="K45" s="39">
        <f t="shared" ref="K45:K46" si="5">G45-C45</f>
        <v>0</v>
      </c>
      <c r="L45" s="39">
        <f t="shared" si="4"/>
        <v>0</v>
      </c>
      <c r="M45" s="39">
        <f t="shared" si="4"/>
        <v>0</v>
      </c>
    </row>
    <row r="46" spans="1:13" x14ac:dyDescent="0.3">
      <c r="A46" s="35" t="s">
        <v>127</v>
      </c>
      <c r="B46" s="95" t="s">
        <v>248</v>
      </c>
      <c r="C46" s="96"/>
      <c r="D46" s="96"/>
      <c r="E46" s="96"/>
      <c r="F46" s="37"/>
      <c r="G46" s="36"/>
      <c r="H46" s="36"/>
      <c r="I46" s="36"/>
      <c r="J46" s="37"/>
      <c r="K46" s="39">
        <f t="shared" si="5"/>
        <v>0</v>
      </c>
      <c r="L46" s="39">
        <f t="shared" si="4"/>
        <v>0</v>
      </c>
      <c r="M46" s="39">
        <f t="shared" si="4"/>
        <v>0</v>
      </c>
    </row>
    <row r="48" spans="1:13" ht="15.6" x14ac:dyDescent="0.3">
      <c r="A48" s="21" t="s">
        <v>128</v>
      </c>
    </row>
    <row r="50" spans="1:13" x14ac:dyDescent="0.3">
      <c r="A50" s="22" t="s">
        <v>95</v>
      </c>
      <c r="B50" s="23"/>
      <c r="C50" s="24" t="s">
        <v>97</v>
      </c>
      <c r="D50" s="25"/>
      <c r="E50" s="26"/>
      <c r="F50" s="23"/>
      <c r="G50" s="24" t="s">
        <v>98</v>
      </c>
      <c r="H50" s="25"/>
      <c r="I50" s="26"/>
      <c r="J50" s="23"/>
      <c r="K50" s="24" t="s">
        <v>99</v>
      </c>
      <c r="L50" s="25"/>
      <c r="M50" s="26"/>
    </row>
    <row r="51" spans="1:13" x14ac:dyDescent="0.3">
      <c r="A51" s="27"/>
      <c r="B51" s="4"/>
      <c r="C51" s="28" t="s">
        <v>100</v>
      </c>
      <c r="D51" s="28" t="s">
        <v>101</v>
      </c>
      <c r="E51" s="28" t="s">
        <v>102</v>
      </c>
      <c r="F51" s="4"/>
      <c r="G51" s="28" t="s">
        <v>103</v>
      </c>
      <c r="H51" s="28" t="s">
        <v>104</v>
      </c>
      <c r="I51" s="28" t="s">
        <v>105</v>
      </c>
      <c r="J51" s="4"/>
      <c r="K51" s="28" t="s">
        <v>106</v>
      </c>
      <c r="L51" s="28" t="s">
        <v>107</v>
      </c>
      <c r="M51" s="28" t="s">
        <v>108</v>
      </c>
    </row>
    <row r="52" spans="1:13" x14ac:dyDescent="0.3">
      <c r="A52" s="31"/>
      <c r="B52" s="32"/>
      <c r="C52" s="33" t="s">
        <v>109</v>
      </c>
      <c r="D52" s="33" t="s">
        <v>109</v>
      </c>
      <c r="E52" s="33" t="s">
        <v>109</v>
      </c>
      <c r="F52" s="32"/>
      <c r="G52" s="33" t="s">
        <v>109</v>
      </c>
      <c r="H52" s="33" t="s">
        <v>109</v>
      </c>
      <c r="I52" s="33" t="s">
        <v>109</v>
      </c>
      <c r="J52" s="32"/>
      <c r="K52" s="33" t="s">
        <v>109</v>
      </c>
      <c r="L52" s="33" t="s">
        <v>109</v>
      </c>
      <c r="M52" s="33" t="s">
        <v>109</v>
      </c>
    </row>
    <row r="53" spans="1:13" x14ac:dyDescent="0.3">
      <c r="A53" s="35" t="s">
        <v>129</v>
      </c>
      <c r="B53" s="95" t="s">
        <v>249</v>
      </c>
      <c r="C53" s="107"/>
      <c r="D53" s="107"/>
      <c r="E53" s="107"/>
      <c r="F53" s="37"/>
      <c r="G53" s="36"/>
      <c r="H53" s="36"/>
      <c r="I53" s="36"/>
      <c r="J53" s="37"/>
      <c r="K53" s="39">
        <f>G53-C53</f>
        <v>0</v>
      </c>
      <c r="L53" s="39">
        <f t="shared" ref="L53:M60" si="6">H53-D53</f>
        <v>0</v>
      </c>
      <c r="M53" s="39">
        <f t="shared" si="6"/>
        <v>0</v>
      </c>
    </row>
    <row r="54" spans="1:13" x14ac:dyDescent="0.3">
      <c r="A54" s="35" t="s">
        <v>130</v>
      </c>
      <c r="B54" s="95" t="s">
        <v>250</v>
      </c>
      <c r="C54" s="107"/>
      <c r="D54" s="107"/>
      <c r="E54" s="107"/>
      <c r="F54" s="37"/>
      <c r="G54" s="36"/>
      <c r="H54" s="36"/>
      <c r="I54" s="36"/>
      <c r="J54" s="37"/>
      <c r="K54" s="39">
        <f>G54-C54</f>
        <v>0</v>
      </c>
      <c r="L54" s="39">
        <f t="shared" si="6"/>
        <v>0</v>
      </c>
      <c r="M54" s="39">
        <f t="shared" si="6"/>
        <v>0</v>
      </c>
    </row>
    <row r="55" spans="1:13" x14ac:dyDescent="0.3">
      <c r="A55" s="35" t="s">
        <v>131</v>
      </c>
      <c r="B55" s="95" t="s">
        <v>251</v>
      </c>
      <c r="C55" s="107"/>
      <c r="D55" s="107"/>
      <c r="E55" s="107"/>
      <c r="F55" s="13"/>
      <c r="G55" s="6"/>
      <c r="H55" s="6"/>
      <c r="I55" s="6"/>
      <c r="J55" s="13"/>
      <c r="K55" s="39">
        <f t="shared" ref="K55:K60" si="7">G55-C55</f>
        <v>0</v>
      </c>
      <c r="L55" s="39">
        <f t="shared" si="6"/>
        <v>0</v>
      </c>
      <c r="M55" s="39">
        <f t="shared" si="6"/>
        <v>0</v>
      </c>
    </row>
    <row r="56" spans="1:13" x14ac:dyDescent="0.3">
      <c r="A56" s="35" t="s">
        <v>132</v>
      </c>
      <c r="B56" s="95" t="s">
        <v>252</v>
      </c>
      <c r="C56" s="107"/>
      <c r="D56" s="107"/>
      <c r="E56" s="107"/>
      <c r="F56" s="13"/>
      <c r="G56" s="6"/>
      <c r="H56" s="6"/>
      <c r="I56" s="6"/>
      <c r="J56" s="13"/>
      <c r="K56" s="39">
        <f t="shared" si="7"/>
        <v>0</v>
      </c>
      <c r="L56" s="39">
        <f t="shared" si="6"/>
        <v>0</v>
      </c>
      <c r="M56" s="39">
        <f t="shared" si="6"/>
        <v>0</v>
      </c>
    </row>
    <row r="57" spans="1:13" x14ac:dyDescent="0.3">
      <c r="A57" s="35" t="s">
        <v>133</v>
      </c>
      <c r="B57" s="95" t="s">
        <v>253</v>
      </c>
      <c r="C57" s="107"/>
      <c r="D57" s="107"/>
      <c r="E57" s="107"/>
      <c r="F57" s="13"/>
      <c r="G57" s="6"/>
      <c r="H57" s="6"/>
      <c r="I57" s="6"/>
      <c r="J57" s="13"/>
      <c r="K57" s="39">
        <f t="shared" si="7"/>
        <v>0</v>
      </c>
      <c r="L57" s="39">
        <f t="shared" si="6"/>
        <v>0</v>
      </c>
      <c r="M57" s="39">
        <f t="shared" si="6"/>
        <v>0</v>
      </c>
    </row>
    <row r="58" spans="1:13" x14ac:dyDescent="0.3">
      <c r="A58" s="35" t="s">
        <v>134</v>
      </c>
      <c r="B58" s="95" t="s">
        <v>254</v>
      </c>
      <c r="C58" s="107"/>
      <c r="D58" s="107"/>
      <c r="E58" s="107"/>
      <c r="F58" s="13"/>
      <c r="G58" s="6"/>
      <c r="H58" s="6"/>
      <c r="I58" s="6"/>
      <c r="J58" s="13"/>
      <c r="K58" s="39">
        <f t="shared" si="7"/>
        <v>0</v>
      </c>
      <c r="L58" s="39">
        <f t="shared" si="6"/>
        <v>0</v>
      </c>
      <c r="M58" s="39">
        <f t="shared" si="6"/>
        <v>0</v>
      </c>
    </row>
    <row r="59" spans="1:13" x14ac:dyDescent="0.3">
      <c r="A59" s="35" t="s">
        <v>135</v>
      </c>
      <c r="B59" s="95" t="s">
        <v>255</v>
      </c>
      <c r="C59" s="107"/>
      <c r="D59" s="107"/>
      <c r="E59" s="107"/>
      <c r="F59" s="13"/>
      <c r="G59" s="6"/>
      <c r="H59" s="6"/>
      <c r="I59" s="6"/>
      <c r="J59" s="13"/>
      <c r="K59" s="39">
        <f t="shared" si="7"/>
        <v>0</v>
      </c>
      <c r="L59" s="39">
        <f t="shared" si="6"/>
        <v>0</v>
      </c>
      <c r="M59" s="39">
        <f t="shared" si="6"/>
        <v>0</v>
      </c>
    </row>
    <row r="60" spans="1:13" x14ac:dyDescent="0.3">
      <c r="A60" s="35" t="s">
        <v>136</v>
      </c>
      <c r="B60" s="95" t="s">
        <v>256</v>
      </c>
      <c r="C60" s="107"/>
      <c r="D60" s="107"/>
      <c r="E60" s="107"/>
      <c r="F60" s="13"/>
      <c r="G60" s="6"/>
      <c r="H60" s="6"/>
      <c r="I60" s="6"/>
      <c r="J60" s="13"/>
      <c r="K60" s="39">
        <f t="shared" si="7"/>
        <v>0</v>
      </c>
      <c r="L60" s="39">
        <f t="shared" si="6"/>
        <v>0</v>
      </c>
      <c r="M60" s="39">
        <f t="shared" si="6"/>
        <v>0</v>
      </c>
    </row>
  </sheetData>
  <mergeCells count="3">
    <mergeCell ref="A2:E2"/>
    <mergeCell ref="A3:E3"/>
    <mergeCell ref="E23:F23"/>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
  <sheetViews>
    <sheetView workbookViewId="0">
      <selection activeCell="A5" sqref="A5:BT1605"/>
    </sheetView>
  </sheetViews>
  <sheetFormatPr defaultColWidth="8.88671875" defaultRowHeight="14.4" x14ac:dyDescent="0.3"/>
  <cols>
    <col min="1" max="72" width="8.88671875" style="48"/>
  </cols>
  <sheetData>
    <row r="1" spans="1:72" ht="18" x14ac:dyDescent="0.35">
      <c r="A1" s="142" t="s">
        <v>73</v>
      </c>
      <c r="B1" s="142"/>
      <c r="C1" s="142"/>
      <c r="D1" s="142"/>
      <c r="E1" s="142"/>
      <c r="F1" s="142"/>
      <c r="G1" s="142"/>
      <c r="H1" t="s">
        <v>187</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1:72" x14ac:dyDescent="0.3">
      <c r="A2" s="146" t="s">
        <v>4</v>
      </c>
      <c r="B2" s="147"/>
      <c r="C2" s="147"/>
      <c r="D2" s="147"/>
      <c r="E2" s="147"/>
      <c r="F2" s="148">
        <f>IF('PL Measurements'!B3=0,"",'PL Measurements'!B3)</f>
        <v>328</v>
      </c>
      <c r="G2" s="148"/>
      <c r="H2" s="148"/>
      <c r="I2" s="149"/>
      <c r="J2" s="146" t="s">
        <v>11</v>
      </c>
      <c r="K2" s="147"/>
      <c r="L2" s="147"/>
      <c r="M2" s="147"/>
      <c r="N2" s="147"/>
      <c r="O2" s="148">
        <f>IF('PL Measurements'!C3=0,"",'PL Measurements'!C3)</f>
        <v>322</v>
      </c>
      <c r="P2" s="148"/>
      <c r="Q2" s="148"/>
      <c r="R2" s="149"/>
      <c r="S2" s="146" t="s">
        <v>10</v>
      </c>
      <c r="T2" s="147"/>
      <c r="U2" s="147"/>
      <c r="V2" s="147"/>
      <c r="W2" s="147"/>
      <c r="X2" s="148">
        <f>IF('PL Measurements'!D3=0,"",'PL Measurements'!D3)</f>
        <v>167</v>
      </c>
      <c r="Y2" s="148"/>
      <c r="Z2" s="148"/>
      <c r="AA2" s="149"/>
      <c r="AB2" s="146" t="s">
        <v>9</v>
      </c>
      <c r="AC2" s="147"/>
      <c r="AD2" s="147"/>
      <c r="AE2" s="147"/>
      <c r="AF2" s="147"/>
      <c r="AG2" s="148">
        <f>IF('PL Measurements'!E3=0,"",'PL Measurements'!E3)</f>
        <v>140</v>
      </c>
      <c r="AH2" s="148"/>
      <c r="AI2" s="148"/>
      <c r="AJ2" s="149"/>
      <c r="AK2" s="146" t="s">
        <v>8</v>
      </c>
      <c r="AL2" s="147"/>
      <c r="AM2" s="147"/>
      <c r="AN2" s="147"/>
      <c r="AO2" s="147"/>
      <c r="AP2" s="148">
        <f>IF('PL Measurements'!F3=0,"",'PL Measurements'!F3)</f>
        <v>268</v>
      </c>
      <c r="AQ2" s="148"/>
      <c r="AR2" s="148"/>
      <c r="AS2" s="149"/>
      <c r="AT2" s="146" t="s">
        <v>7</v>
      </c>
      <c r="AU2" s="147"/>
      <c r="AV2" s="147"/>
      <c r="AW2" s="147"/>
      <c r="AX2" s="147"/>
      <c r="AY2" s="148">
        <f>IF('PL Measurements'!G3=0,"",'PL Measurements'!G3)</f>
        <v>308</v>
      </c>
      <c r="AZ2" s="148"/>
      <c r="BA2" s="148"/>
      <c r="BB2" s="149"/>
      <c r="BC2" s="146" t="s">
        <v>6</v>
      </c>
      <c r="BD2" s="147"/>
      <c r="BE2" s="147"/>
      <c r="BF2" s="147"/>
      <c r="BG2" s="147"/>
      <c r="BH2" s="148">
        <f>IF('PL Measurements'!H3=0,"",'PL Measurements'!H3)</f>
        <v>317</v>
      </c>
      <c r="BI2" s="148"/>
      <c r="BJ2" s="148"/>
      <c r="BK2" s="149"/>
      <c r="BL2" s="146" t="s">
        <v>5</v>
      </c>
      <c r="BM2" s="147"/>
      <c r="BN2" s="147"/>
      <c r="BO2" s="147"/>
      <c r="BP2" s="147"/>
      <c r="BQ2" s="148">
        <f>IF('PL Measurements'!I3=0,"",'PL Measurements'!I3)</f>
        <v>330</v>
      </c>
      <c r="BR2" s="148"/>
      <c r="BS2" s="148"/>
      <c r="BT2" s="149"/>
    </row>
    <row r="3" spans="1:72" x14ac:dyDescent="0.3">
      <c r="A3" s="150" t="s">
        <v>34</v>
      </c>
      <c r="B3" s="151"/>
      <c r="C3" s="152"/>
      <c r="D3" s="150" t="s">
        <v>35</v>
      </c>
      <c r="E3" s="151"/>
      <c r="F3" s="152"/>
      <c r="G3" s="150" t="s">
        <v>36</v>
      </c>
      <c r="H3" s="151"/>
      <c r="I3" s="152"/>
      <c r="J3" s="150" t="s">
        <v>34</v>
      </c>
      <c r="K3" s="151"/>
      <c r="L3" s="152"/>
      <c r="M3" s="150" t="s">
        <v>35</v>
      </c>
      <c r="N3" s="151"/>
      <c r="O3" s="152"/>
      <c r="P3" s="150" t="s">
        <v>36</v>
      </c>
      <c r="Q3" s="151"/>
      <c r="R3" s="152"/>
      <c r="S3" s="150" t="s">
        <v>34</v>
      </c>
      <c r="T3" s="151"/>
      <c r="U3" s="152"/>
      <c r="V3" s="150" t="s">
        <v>35</v>
      </c>
      <c r="W3" s="151"/>
      <c r="X3" s="152"/>
      <c r="Y3" s="150" t="s">
        <v>36</v>
      </c>
      <c r="Z3" s="151"/>
      <c r="AA3" s="152"/>
      <c r="AB3" s="150" t="s">
        <v>34</v>
      </c>
      <c r="AC3" s="151"/>
      <c r="AD3" s="152"/>
      <c r="AE3" s="150" t="s">
        <v>35</v>
      </c>
      <c r="AF3" s="151"/>
      <c r="AG3" s="152"/>
      <c r="AH3" s="150" t="s">
        <v>36</v>
      </c>
      <c r="AI3" s="151"/>
      <c r="AJ3" s="152"/>
      <c r="AK3" s="150" t="s">
        <v>34</v>
      </c>
      <c r="AL3" s="151"/>
      <c r="AM3" s="152"/>
      <c r="AN3" s="150" t="s">
        <v>35</v>
      </c>
      <c r="AO3" s="151"/>
      <c r="AP3" s="152"/>
      <c r="AQ3" s="150" t="s">
        <v>36</v>
      </c>
      <c r="AR3" s="151"/>
      <c r="AS3" s="152"/>
      <c r="AT3" s="150" t="s">
        <v>34</v>
      </c>
      <c r="AU3" s="151"/>
      <c r="AV3" s="152"/>
      <c r="AW3" s="150" t="s">
        <v>35</v>
      </c>
      <c r="AX3" s="151"/>
      <c r="AY3" s="152"/>
      <c r="AZ3" s="150" t="s">
        <v>36</v>
      </c>
      <c r="BA3" s="151"/>
      <c r="BB3" s="152"/>
      <c r="BC3" s="150" t="s">
        <v>34</v>
      </c>
      <c r="BD3" s="151"/>
      <c r="BE3" s="152"/>
      <c r="BF3" s="150" t="s">
        <v>35</v>
      </c>
      <c r="BG3" s="151"/>
      <c r="BH3" s="152"/>
      <c r="BI3" s="150" t="s">
        <v>36</v>
      </c>
      <c r="BJ3" s="151"/>
      <c r="BK3" s="152"/>
      <c r="BL3" s="150" t="s">
        <v>34</v>
      </c>
      <c r="BM3" s="151"/>
      <c r="BN3" s="152"/>
      <c r="BO3" s="150" t="s">
        <v>35</v>
      </c>
      <c r="BP3" s="151"/>
      <c r="BQ3" s="152"/>
      <c r="BR3" s="153" t="s">
        <v>36</v>
      </c>
      <c r="BS3" s="153"/>
      <c r="BT3" s="153"/>
    </row>
    <row r="4" spans="1:72" x14ac:dyDescent="0.3">
      <c r="A4" s="13" t="s">
        <v>13</v>
      </c>
      <c r="B4" s="13" t="s">
        <v>144</v>
      </c>
      <c r="C4" s="13" t="s">
        <v>145</v>
      </c>
      <c r="D4" s="13" t="s">
        <v>13</v>
      </c>
      <c r="E4" s="13" t="s">
        <v>144</v>
      </c>
      <c r="F4" s="13" t="s">
        <v>145</v>
      </c>
      <c r="G4" s="13" t="s">
        <v>13</v>
      </c>
      <c r="H4" s="13" t="s">
        <v>144</v>
      </c>
      <c r="I4" s="13" t="s">
        <v>145</v>
      </c>
      <c r="J4" s="13" t="s">
        <v>13</v>
      </c>
      <c r="K4" s="13" t="s">
        <v>144</v>
      </c>
      <c r="L4" s="13" t="s">
        <v>145</v>
      </c>
      <c r="M4" s="13" t="s">
        <v>13</v>
      </c>
      <c r="N4" s="13" t="s">
        <v>144</v>
      </c>
      <c r="O4" s="13" t="s">
        <v>145</v>
      </c>
      <c r="P4" s="13" t="s">
        <v>13</v>
      </c>
      <c r="Q4" s="13" t="s">
        <v>144</v>
      </c>
      <c r="R4" s="13" t="s">
        <v>145</v>
      </c>
      <c r="S4" s="13" t="s">
        <v>13</v>
      </c>
      <c r="T4" s="13" t="s">
        <v>144</v>
      </c>
      <c r="U4" s="13" t="s">
        <v>145</v>
      </c>
      <c r="V4" s="13" t="s">
        <v>13</v>
      </c>
      <c r="W4" s="13" t="s">
        <v>144</v>
      </c>
      <c r="X4" s="13" t="s">
        <v>145</v>
      </c>
      <c r="Y4" s="13" t="s">
        <v>13</v>
      </c>
      <c r="Z4" s="13" t="s">
        <v>144</v>
      </c>
      <c r="AA4" s="13" t="s">
        <v>145</v>
      </c>
      <c r="AB4" s="13" t="s">
        <v>13</v>
      </c>
      <c r="AC4" s="13" t="s">
        <v>144</v>
      </c>
      <c r="AD4" s="13" t="s">
        <v>145</v>
      </c>
      <c r="AE4" s="13" t="s">
        <v>13</v>
      </c>
      <c r="AF4" s="13" t="s">
        <v>144</v>
      </c>
      <c r="AG4" s="13" t="s">
        <v>145</v>
      </c>
      <c r="AH4" s="13" t="s">
        <v>13</v>
      </c>
      <c r="AI4" s="13" t="s">
        <v>144</v>
      </c>
      <c r="AJ4" s="13" t="s">
        <v>145</v>
      </c>
      <c r="AK4" s="13" t="s">
        <v>13</v>
      </c>
      <c r="AL4" s="13" t="s">
        <v>144</v>
      </c>
      <c r="AM4" s="13" t="s">
        <v>145</v>
      </c>
      <c r="AN4" s="13" t="s">
        <v>13</v>
      </c>
      <c r="AO4" s="13" t="s">
        <v>144</v>
      </c>
      <c r="AP4" s="13" t="s">
        <v>145</v>
      </c>
      <c r="AQ4" s="13" t="s">
        <v>13</v>
      </c>
      <c r="AR4" s="13" t="s">
        <v>144</v>
      </c>
      <c r="AS4" s="13" t="s">
        <v>145</v>
      </c>
      <c r="AT4" s="13" t="s">
        <v>13</v>
      </c>
      <c r="AU4" s="13" t="s">
        <v>144</v>
      </c>
      <c r="AV4" s="13" t="s">
        <v>145</v>
      </c>
      <c r="AW4" s="13" t="s">
        <v>13</v>
      </c>
      <c r="AX4" s="13" t="s">
        <v>144</v>
      </c>
      <c r="AY4" s="13" t="s">
        <v>145</v>
      </c>
      <c r="AZ4" s="13" t="s">
        <v>13</v>
      </c>
      <c r="BA4" s="13" t="s">
        <v>144</v>
      </c>
      <c r="BB4" s="13" t="s">
        <v>145</v>
      </c>
      <c r="BC4" s="13" t="s">
        <v>13</v>
      </c>
      <c r="BD4" s="13" t="s">
        <v>144</v>
      </c>
      <c r="BE4" s="13" t="s">
        <v>145</v>
      </c>
      <c r="BF4" s="13" t="s">
        <v>13</v>
      </c>
      <c r="BG4" s="13" t="s">
        <v>144</v>
      </c>
      <c r="BH4" s="13" t="s">
        <v>145</v>
      </c>
      <c r="BI4" s="13" t="s">
        <v>13</v>
      </c>
      <c r="BJ4" s="13" t="s">
        <v>144</v>
      </c>
      <c r="BK4" s="13" t="s">
        <v>145</v>
      </c>
      <c r="BL4" s="13" t="s">
        <v>13</v>
      </c>
      <c r="BM4" s="13" t="s">
        <v>144</v>
      </c>
      <c r="BN4" s="13" t="s">
        <v>145</v>
      </c>
      <c r="BO4" s="13" t="s">
        <v>13</v>
      </c>
      <c r="BP4" s="13" t="s">
        <v>144</v>
      </c>
      <c r="BQ4" s="13" t="s">
        <v>145</v>
      </c>
      <c r="BR4" s="13" t="s">
        <v>13</v>
      </c>
      <c r="BS4" s="13" t="s">
        <v>144</v>
      </c>
      <c r="BT4" s="13" t="s">
        <v>145</v>
      </c>
    </row>
  </sheetData>
  <mergeCells count="41">
    <mergeCell ref="A1:G1"/>
    <mergeCell ref="A3:C3"/>
    <mergeCell ref="D3:F3"/>
    <mergeCell ref="G3:I3"/>
    <mergeCell ref="A2:E2"/>
    <mergeCell ref="F2:I2"/>
    <mergeCell ref="BR3:BT3"/>
    <mergeCell ref="AZ3:BB3"/>
    <mergeCell ref="BC3:BE3"/>
    <mergeCell ref="BF3:BH3"/>
    <mergeCell ref="Y3:AA3"/>
    <mergeCell ref="AB3:AD3"/>
    <mergeCell ref="AE3:AG3"/>
    <mergeCell ref="AH3:AJ3"/>
    <mergeCell ref="BI3:BK3"/>
    <mergeCell ref="AT3:AV3"/>
    <mergeCell ref="BL3:BN3"/>
    <mergeCell ref="BO3:BQ3"/>
    <mergeCell ref="AK3:AM3"/>
    <mergeCell ref="AN3:AP3"/>
    <mergeCell ref="AQ3:AS3"/>
    <mergeCell ref="AW3:AY3"/>
    <mergeCell ref="J3:L3"/>
    <mergeCell ref="M3:O3"/>
    <mergeCell ref="P3:R3"/>
    <mergeCell ref="S3:U3"/>
    <mergeCell ref="J2:N2"/>
    <mergeCell ref="O2:R2"/>
    <mergeCell ref="S2:W2"/>
    <mergeCell ref="V3:X3"/>
    <mergeCell ref="X2:AA2"/>
    <mergeCell ref="AB2:AF2"/>
    <mergeCell ref="AG2:AJ2"/>
    <mergeCell ref="AK2:AO2"/>
    <mergeCell ref="AP2:AS2"/>
    <mergeCell ref="BQ2:BT2"/>
    <mergeCell ref="AT2:AX2"/>
    <mergeCell ref="AY2:BB2"/>
    <mergeCell ref="BC2:BG2"/>
    <mergeCell ref="BH2:BK2"/>
    <mergeCell ref="BL2:BP2"/>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workbookViewId="0">
      <selection activeCell="G1" sqref="G1"/>
    </sheetView>
  </sheetViews>
  <sheetFormatPr defaultColWidth="8.88671875" defaultRowHeight="14.4" x14ac:dyDescent="0.3"/>
  <cols>
    <col min="1" max="48" width="8.88671875" style="48"/>
  </cols>
  <sheetData>
    <row r="1" spans="1:48" ht="18" x14ac:dyDescent="0.35">
      <c r="A1" s="142" t="s">
        <v>73</v>
      </c>
      <c r="B1" s="142"/>
      <c r="C1" s="142"/>
      <c r="D1" s="142"/>
      <c r="E1" s="142"/>
      <c r="F1"/>
      <c r="G1" s="91" t="s">
        <v>242</v>
      </c>
      <c r="H1"/>
      <c r="I1"/>
      <c r="J1"/>
      <c r="K1"/>
      <c r="L1"/>
      <c r="M1"/>
      <c r="N1"/>
      <c r="O1"/>
      <c r="P1"/>
      <c r="Q1"/>
      <c r="R1"/>
      <c r="S1"/>
      <c r="T1"/>
      <c r="U1"/>
      <c r="V1"/>
      <c r="W1"/>
      <c r="X1"/>
      <c r="Y1"/>
      <c r="Z1"/>
      <c r="AA1"/>
      <c r="AB1"/>
      <c r="AC1"/>
      <c r="AD1"/>
      <c r="AE1"/>
      <c r="AF1"/>
      <c r="AG1"/>
      <c r="AH1"/>
      <c r="AI1"/>
      <c r="AJ1"/>
      <c r="AK1"/>
      <c r="AL1"/>
      <c r="AM1"/>
      <c r="AN1"/>
      <c r="AO1"/>
      <c r="AP1"/>
      <c r="AQ1"/>
      <c r="AR1"/>
      <c r="AS1"/>
      <c r="AT1"/>
      <c r="AU1"/>
      <c r="AV1"/>
    </row>
    <row r="2" spans="1:48" x14ac:dyDescent="0.3">
      <c r="A2" s="146" t="s">
        <v>4</v>
      </c>
      <c r="B2" s="147"/>
      <c r="C2" s="147"/>
      <c r="D2" s="148">
        <f>IF('PL Measurements'!B3=0,"",'PL Measurements'!B3)</f>
        <v>328</v>
      </c>
      <c r="E2" s="148"/>
      <c r="F2" s="149"/>
      <c r="G2" s="146" t="s">
        <v>11</v>
      </c>
      <c r="H2" s="147"/>
      <c r="I2" s="147"/>
      <c r="J2" s="148">
        <f>IF('PL Measurements'!C3=0,"",'PL Measurements'!C3)</f>
        <v>322</v>
      </c>
      <c r="K2" s="148"/>
      <c r="L2" s="149"/>
      <c r="M2" s="146" t="s">
        <v>10</v>
      </c>
      <c r="N2" s="147"/>
      <c r="O2" s="147"/>
      <c r="P2" s="148">
        <f>IF('PL Measurements'!D3=0,"",'PL Measurements'!D3)</f>
        <v>167</v>
      </c>
      <c r="Q2" s="148"/>
      <c r="R2" s="149"/>
      <c r="S2" s="146" t="s">
        <v>9</v>
      </c>
      <c r="T2" s="147"/>
      <c r="U2" s="147"/>
      <c r="V2" s="148">
        <f>IF('PL Measurements'!E3=0,"",'PL Measurements'!E3)</f>
        <v>140</v>
      </c>
      <c r="W2" s="148"/>
      <c r="X2" s="149"/>
      <c r="Y2" s="146" t="s">
        <v>8</v>
      </c>
      <c r="Z2" s="147"/>
      <c r="AA2" s="147"/>
      <c r="AB2" s="148">
        <f>IF('PL Measurements'!F3=0,"",'PL Measurements'!F3)</f>
        <v>268</v>
      </c>
      <c r="AC2" s="148"/>
      <c r="AD2" s="149"/>
      <c r="AE2" s="146" t="s">
        <v>7</v>
      </c>
      <c r="AF2" s="147"/>
      <c r="AG2" s="147"/>
      <c r="AH2" s="148">
        <f>IF('PL Measurements'!G3=0,"",'PL Measurements'!G3)</f>
        <v>308</v>
      </c>
      <c r="AI2" s="148"/>
      <c r="AJ2" s="149"/>
      <c r="AK2" s="146" t="s">
        <v>6</v>
      </c>
      <c r="AL2" s="147"/>
      <c r="AM2" s="147"/>
      <c r="AN2" s="148">
        <f>IF('PL Measurements'!H3=0,"",'PL Measurements'!H3)</f>
        <v>317</v>
      </c>
      <c r="AO2" s="148"/>
      <c r="AP2" s="149"/>
      <c r="AQ2" s="146" t="s">
        <v>5</v>
      </c>
      <c r="AR2" s="147"/>
      <c r="AS2" s="147"/>
      <c r="AT2" s="148">
        <f>IF('PL Measurements'!I3=0,"",'PL Measurements'!I3)</f>
        <v>330</v>
      </c>
      <c r="AU2" s="148"/>
      <c r="AV2" s="149"/>
    </row>
    <row r="3" spans="1:48" x14ac:dyDescent="0.3">
      <c r="A3" s="153" t="s">
        <v>19</v>
      </c>
      <c r="B3" s="153"/>
      <c r="C3" s="153" t="s">
        <v>20</v>
      </c>
      <c r="D3" s="153"/>
      <c r="E3" s="153" t="s">
        <v>12</v>
      </c>
      <c r="F3" s="153"/>
      <c r="G3" s="153" t="s">
        <v>19</v>
      </c>
      <c r="H3" s="153"/>
      <c r="I3" s="153" t="s">
        <v>20</v>
      </c>
      <c r="J3" s="153"/>
      <c r="K3" s="153" t="s">
        <v>12</v>
      </c>
      <c r="L3" s="153"/>
      <c r="M3" s="153" t="s">
        <v>19</v>
      </c>
      <c r="N3" s="153"/>
      <c r="O3" s="153" t="s">
        <v>20</v>
      </c>
      <c r="P3" s="153"/>
      <c r="Q3" s="153" t="s">
        <v>12</v>
      </c>
      <c r="R3" s="153"/>
      <c r="S3" s="153" t="s">
        <v>19</v>
      </c>
      <c r="T3" s="153"/>
      <c r="U3" s="153" t="s">
        <v>20</v>
      </c>
      <c r="V3" s="153"/>
      <c r="W3" s="153" t="s">
        <v>12</v>
      </c>
      <c r="X3" s="153"/>
      <c r="Y3" s="153" t="s">
        <v>19</v>
      </c>
      <c r="Z3" s="153"/>
      <c r="AA3" s="153" t="s">
        <v>20</v>
      </c>
      <c r="AB3" s="153"/>
      <c r="AC3" s="153" t="s">
        <v>12</v>
      </c>
      <c r="AD3" s="153"/>
      <c r="AE3" s="153" t="s">
        <v>19</v>
      </c>
      <c r="AF3" s="153"/>
      <c r="AG3" s="153" t="s">
        <v>20</v>
      </c>
      <c r="AH3" s="153"/>
      <c r="AI3" s="153" t="s">
        <v>12</v>
      </c>
      <c r="AJ3" s="153"/>
      <c r="AK3" s="153" t="s">
        <v>19</v>
      </c>
      <c r="AL3" s="153"/>
      <c r="AM3" s="153" t="s">
        <v>20</v>
      </c>
      <c r="AN3" s="153"/>
      <c r="AO3" s="153" t="s">
        <v>12</v>
      </c>
      <c r="AP3" s="153"/>
      <c r="AQ3" s="153" t="s">
        <v>19</v>
      </c>
      <c r="AR3" s="153"/>
      <c r="AS3" s="153" t="s">
        <v>20</v>
      </c>
      <c r="AT3" s="153"/>
      <c r="AU3" s="153" t="s">
        <v>12</v>
      </c>
      <c r="AV3" s="153"/>
    </row>
    <row r="4" spans="1:48" x14ac:dyDescent="0.3">
      <c r="A4" s="13" t="s">
        <v>13</v>
      </c>
      <c r="B4" s="13" t="s">
        <v>14</v>
      </c>
      <c r="C4" s="13" t="s">
        <v>13</v>
      </c>
      <c r="D4" s="13" t="s">
        <v>14</v>
      </c>
      <c r="E4" s="13" t="s">
        <v>13</v>
      </c>
      <c r="F4" s="13" t="s">
        <v>14</v>
      </c>
      <c r="G4" s="13" t="s">
        <v>13</v>
      </c>
      <c r="H4" s="13" t="s">
        <v>14</v>
      </c>
      <c r="I4" s="13" t="s">
        <v>13</v>
      </c>
      <c r="J4" s="13" t="s">
        <v>14</v>
      </c>
      <c r="K4" s="13" t="s">
        <v>13</v>
      </c>
      <c r="L4" s="13" t="s">
        <v>14</v>
      </c>
      <c r="M4" s="13" t="s">
        <v>13</v>
      </c>
      <c r="N4" s="13" t="s">
        <v>14</v>
      </c>
      <c r="O4" s="13" t="s">
        <v>13</v>
      </c>
      <c r="P4" s="13" t="s">
        <v>14</v>
      </c>
      <c r="Q4" s="13" t="s">
        <v>13</v>
      </c>
      <c r="R4" s="13" t="s">
        <v>14</v>
      </c>
      <c r="S4" s="13" t="s">
        <v>13</v>
      </c>
      <c r="T4" s="13" t="s">
        <v>14</v>
      </c>
      <c r="U4" s="13" t="s">
        <v>13</v>
      </c>
      <c r="V4" s="13" t="s">
        <v>14</v>
      </c>
      <c r="W4" s="13" t="s">
        <v>13</v>
      </c>
      <c r="X4" s="13" t="s">
        <v>14</v>
      </c>
      <c r="Y4" s="13" t="s">
        <v>13</v>
      </c>
      <c r="Z4" s="13" t="s">
        <v>14</v>
      </c>
      <c r="AA4" s="13" t="s">
        <v>13</v>
      </c>
      <c r="AB4" s="13" t="s">
        <v>14</v>
      </c>
      <c r="AC4" s="13" t="s">
        <v>13</v>
      </c>
      <c r="AD4" s="13" t="s">
        <v>14</v>
      </c>
      <c r="AE4" s="13" t="s">
        <v>13</v>
      </c>
      <c r="AF4" s="13" t="s">
        <v>14</v>
      </c>
      <c r="AG4" s="13" t="s">
        <v>13</v>
      </c>
      <c r="AH4" s="13" t="s">
        <v>14</v>
      </c>
      <c r="AI4" s="13" t="s">
        <v>13</v>
      </c>
      <c r="AJ4" s="13" t="s">
        <v>14</v>
      </c>
      <c r="AK4" s="13" t="s">
        <v>13</v>
      </c>
      <c r="AL4" s="13" t="s">
        <v>14</v>
      </c>
      <c r="AM4" s="13" t="s">
        <v>13</v>
      </c>
      <c r="AN4" s="13" t="s">
        <v>14</v>
      </c>
      <c r="AO4" s="13" t="s">
        <v>13</v>
      </c>
      <c r="AP4" s="13" t="s">
        <v>14</v>
      </c>
      <c r="AQ4" s="13" t="s">
        <v>13</v>
      </c>
      <c r="AR4" s="13" t="s">
        <v>14</v>
      </c>
      <c r="AS4" s="13" t="s">
        <v>13</v>
      </c>
      <c r="AT4" s="13" t="s">
        <v>14</v>
      </c>
      <c r="AU4" s="13" t="s">
        <v>13</v>
      </c>
      <c r="AV4" s="13" t="s">
        <v>14</v>
      </c>
    </row>
  </sheetData>
  <mergeCells count="41">
    <mergeCell ref="AU3:AV3"/>
    <mergeCell ref="Y3:Z3"/>
    <mergeCell ref="AC3:AD3"/>
    <mergeCell ref="W3:X3"/>
    <mergeCell ref="G3:H3"/>
    <mergeCell ref="K3:L3"/>
    <mergeCell ref="M3:N3"/>
    <mergeCell ref="S3:T3"/>
    <mergeCell ref="AS3:AT3"/>
    <mergeCell ref="AE3:AF3"/>
    <mergeCell ref="AI3:AJ3"/>
    <mergeCell ref="AK3:AL3"/>
    <mergeCell ref="AO3:AP3"/>
    <mergeCell ref="AG3:AH3"/>
    <mergeCell ref="AM3:AN3"/>
    <mergeCell ref="A1:E1"/>
    <mergeCell ref="AQ3:AR3"/>
    <mergeCell ref="Q3:R3"/>
    <mergeCell ref="A3:B3"/>
    <mergeCell ref="C3:D3"/>
    <mergeCell ref="I3:J3"/>
    <mergeCell ref="O3:P3"/>
    <mergeCell ref="U3:V3"/>
    <mergeCell ref="AA3:AB3"/>
    <mergeCell ref="E3:F3"/>
    <mergeCell ref="A2:C2"/>
    <mergeCell ref="D2:F2"/>
    <mergeCell ref="G2:I2"/>
    <mergeCell ref="J2:L2"/>
    <mergeCell ref="M2:O2"/>
    <mergeCell ref="P2:R2"/>
    <mergeCell ref="S2:U2"/>
    <mergeCell ref="V2:X2"/>
    <mergeCell ref="Y2:AA2"/>
    <mergeCell ref="AB2:AD2"/>
    <mergeCell ref="AE2:AG2"/>
    <mergeCell ref="AH2:AJ2"/>
    <mergeCell ref="AK2:AM2"/>
    <mergeCell ref="AN2:AP2"/>
    <mergeCell ref="AQ2:AS2"/>
    <mergeCell ref="AT2:AV2"/>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workbookViewId="0">
      <selection activeCell="N15" sqref="N15"/>
    </sheetView>
  </sheetViews>
  <sheetFormatPr defaultColWidth="8.88671875" defaultRowHeight="14.4" x14ac:dyDescent="0.3"/>
  <cols>
    <col min="3" max="3" width="10.109375" bestFit="1" customWidth="1"/>
    <col min="6" max="6" width="10.109375" bestFit="1" customWidth="1"/>
    <col min="12" max="13" width="12" bestFit="1" customWidth="1"/>
  </cols>
  <sheetData>
    <row r="1" spans="1:13" ht="18" x14ac:dyDescent="0.35">
      <c r="A1" s="142" t="s">
        <v>73</v>
      </c>
      <c r="B1" s="156"/>
      <c r="C1" s="156"/>
      <c r="D1" s="156"/>
      <c r="E1" s="156"/>
    </row>
    <row r="2" spans="1:13" s="2" customFormat="1" ht="18" x14ac:dyDescent="0.35">
      <c r="A2" s="2" t="s">
        <v>63</v>
      </c>
      <c r="B2" s="2" t="s">
        <v>62</v>
      </c>
      <c r="C2" s="2" t="s">
        <v>58</v>
      </c>
      <c r="D2" s="2" t="s">
        <v>14</v>
      </c>
      <c r="E2" s="2" t="s">
        <v>59</v>
      </c>
      <c r="F2" s="2" t="s">
        <v>37</v>
      </c>
      <c r="G2" s="2" t="s">
        <v>38</v>
      </c>
      <c r="H2" s="2" t="s">
        <v>60</v>
      </c>
      <c r="I2" s="2" t="s">
        <v>61</v>
      </c>
      <c r="K2" s="10" t="s">
        <v>63</v>
      </c>
      <c r="L2" s="10" t="s">
        <v>37</v>
      </c>
      <c r="M2" s="10" t="s">
        <v>38</v>
      </c>
    </row>
    <row r="3" spans="1:13" ht="15" customHeight="1" x14ac:dyDescent="0.3">
      <c r="A3" s="155">
        <v>1</v>
      </c>
      <c r="B3">
        <v>1</v>
      </c>
      <c r="C3" s="44"/>
      <c r="D3" s="44"/>
      <c r="E3" s="44"/>
      <c r="F3" s="44"/>
      <c r="G3" s="44"/>
      <c r="H3" s="14" t="e">
        <f t="shared" ref="H3:H9" si="0">F3/E3</f>
        <v>#DIV/0!</v>
      </c>
      <c r="I3" s="14" t="e">
        <f t="shared" ref="I3:I9" si="1">G3/E3</f>
        <v>#DIV/0!</v>
      </c>
      <c r="K3" s="13">
        <v>1</v>
      </c>
      <c r="L3" s="14" t="e">
        <f>INTERCEPT(C8:C11,H8:H11)</f>
        <v>#DIV/0!</v>
      </c>
      <c r="M3" s="14" t="e">
        <f>INTERCEPT(C8:C11,I8:I11)</f>
        <v>#DIV/0!</v>
      </c>
    </row>
    <row r="4" spans="1:13" ht="15" customHeight="1" x14ac:dyDescent="0.3">
      <c r="A4" s="155"/>
      <c r="B4">
        <v>2</v>
      </c>
      <c r="C4" s="44"/>
      <c r="D4" s="44"/>
      <c r="E4" s="44"/>
      <c r="F4" s="44"/>
      <c r="G4" s="44"/>
      <c r="H4" s="14" t="e">
        <f t="shared" si="0"/>
        <v>#DIV/0!</v>
      </c>
      <c r="I4" s="14" t="e">
        <f t="shared" si="1"/>
        <v>#DIV/0!</v>
      </c>
      <c r="K4" s="13">
        <v>2</v>
      </c>
      <c r="L4" s="14" t="e">
        <f>INTERCEPT(C18:C21,H18:H21)</f>
        <v>#DIV/0!</v>
      </c>
      <c r="M4" s="14" t="e">
        <f>INTERCEPT(C18:C21,I18:I21)</f>
        <v>#DIV/0!</v>
      </c>
    </row>
    <row r="5" spans="1:13" ht="15" customHeight="1" x14ac:dyDescent="0.3">
      <c r="A5" s="155"/>
      <c r="B5">
        <v>3</v>
      </c>
      <c r="C5" s="44"/>
      <c r="D5" s="44"/>
      <c r="E5" s="44"/>
      <c r="F5" s="44"/>
      <c r="G5" s="44"/>
      <c r="H5" s="14" t="e">
        <f t="shared" si="0"/>
        <v>#DIV/0!</v>
      </c>
      <c r="I5" s="14" t="e">
        <f t="shared" si="1"/>
        <v>#DIV/0!</v>
      </c>
      <c r="K5" s="13">
        <v>3</v>
      </c>
      <c r="L5" s="14" t="e">
        <f>INTERCEPT(C28:C31,H28:H31)</f>
        <v>#DIV/0!</v>
      </c>
      <c r="M5" s="14" t="e">
        <f>INTERCEPT(C28:C31,I28:I31)</f>
        <v>#DIV/0!</v>
      </c>
    </row>
    <row r="6" spans="1:13" ht="15" customHeight="1" x14ac:dyDescent="0.3">
      <c r="A6" s="155"/>
      <c r="B6">
        <v>4</v>
      </c>
      <c r="C6" s="44"/>
      <c r="D6" s="44"/>
      <c r="E6" s="44"/>
      <c r="F6" s="44"/>
      <c r="G6" s="44"/>
      <c r="H6" s="14" t="e">
        <f t="shared" si="0"/>
        <v>#DIV/0!</v>
      </c>
      <c r="I6" s="14" t="e">
        <f t="shared" si="1"/>
        <v>#DIV/0!</v>
      </c>
      <c r="K6" s="13">
        <v>4</v>
      </c>
      <c r="L6" s="14" t="e">
        <f>INTERCEPT(C38:C41,H38:H41)</f>
        <v>#DIV/0!</v>
      </c>
      <c r="M6" s="14" t="e">
        <f>INTERCEPT(C38:C41,I38:I41)</f>
        <v>#DIV/0!</v>
      </c>
    </row>
    <row r="7" spans="1:13" ht="15" customHeight="1" x14ac:dyDescent="0.3">
      <c r="A7" s="155"/>
      <c r="B7">
        <v>5</v>
      </c>
      <c r="C7" s="44"/>
      <c r="D7" s="44"/>
      <c r="E7" s="44"/>
      <c r="F7" s="44"/>
      <c r="G7" s="44"/>
      <c r="H7" s="14" t="e">
        <f t="shared" si="0"/>
        <v>#DIV/0!</v>
      </c>
      <c r="I7" s="14" t="e">
        <f t="shared" si="1"/>
        <v>#DIV/0!</v>
      </c>
      <c r="K7" s="13">
        <v>5</v>
      </c>
      <c r="L7" s="14" t="e">
        <f>INTERCEPT(C48:C51,H48:H51)</f>
        <v>#DIV/0!</v>
      </c>
      <c r="M7" s="14" t="e">
        <f>INTERCEPT(C48:C51,I48:I51)</f>
        <v>#DIV/0!</v>
      </c>
    </row>
    <row r="8" spans="1:13" ht="15" customHeight="1" x14ac:dyDescent="0.3">
      <c r="A8" s="154">
        <f>IF('PL Measurements'!B3=0,"",'PL Measurements'!B3)</f>
        <v>328</v>
      </c>
      <c r="B8">
        <v>6</v>
      </c>
      <c r="C8" s="44"/>
      <c r="D8" s="44"/>
      <c r="E8" s="44"/>
      <c r="F8" s="44"/>
      <c r="G8" s="44"/>
      <c r="H8" s="14" t="e">
        <f t="shared" si="0"/>
        <v>#DIV/0!</v>
      </c>
      <c r="I8" s="14" t="e">
        <f t="shared" si="1"/>
        <v>#DIV/0!</v>
      </c>
      <c r="K8" s="13">
        <v>6</v>
      </c>
      <c r="L8" s="14" t="e">
        <f>INTERCEPT(C58:C61,H58:H61)</f>
        <v>#DIV/0!</v>
      </c>
      <c r="M8" s="14" t="e">
        <f>INTERCEPT(C58:C61,I58:I61)</f>
        <v>#DIV/0!</v>
      </c>
    </row>
    <row r="9" spans="1:13" ht="15" customHeight="1" x14ac:dyDescent="0.3">
      <c r="A9" s="154"/>
      <c r="B9">
        <v>7</v>
      </c>
      <c r="C9" s="44"/>
      <c r="D9" s="44"/>
      <c r="E9" s="44"/>
      <c r="F9" s="44"/>
      <c r="G9" s="44"/>
      <c r="H9" s="14" t="e">
        <f t="shared" si="0"/>
        <v>#DIV/0!</v>
      </c>
      <c r="I9" s="14" t="e">
        <f t="shared" si="1"/>
        <v>#DIV/0!</v>
      </c>
      <c r="K9" s="13">
        <v>7</v>
      </c>
      <c r="L9" s="14" t="e">
        <f>INTERCEPT(C68:C71,H68:H71)</f>
        <v>#DIV/0!</v>
      </c>
      <c r="M9" s="14" t="e">
        <f>INTERCEPT(C68:C71,I68:I71)</f>
        <v>#DIV/0!</v>
      </c>
    </row>
    <row r="10" spans="1:13" ht="15" customHeight="1" x14ac:dyDescent="0.3">
      <c r="A10" s="154"/>
      <c r="B10">
        <v>8</v>
      </c>
      <c r="C10" s="44"/>
      <c r="D10" s="44"/>
      <c r="E10" s="44"/>
      <c r="F10" s="44"/>
      <c r="G10" s="44"/>
      <c r="H10" s="14" t="e">
        <f>-F10/E10</f>
        <v>#DIV/0!</v>
      </c>
      <c r="I10" s="14" t="e">
        <f>-G10/E10</f>
        <v>#DIV/0!</v>
      </c>
      <c r="K10" s="13">
        <v>8</v>
      </c>
      <c r="L10" s="14" t="e">
        <f>INTERCEPT(C78:C81,H78:H81)</f>
        <v>#DIV/0!</v>
      </c>
      <c r="M10" s="14" t="e">
        <f>INTERCEPT(C78:C81,I78:I81)</f>
        <v>#DIV/0!</v>
      </c>
    </row>
    <row r="11" spans="1:13" ht="15" customHeight="1" x14ac:dyDescent="0.3">
      <c r="A11" s="154"/>
      <c r="B11">
        <v>9</v>
      </c>
      <c r="C11" s="44"/>
      <c r="D11" s="44"/>
      <c r="E11" s="44"/>
      <c r="F11" s="44"/>
      <c r="G11" s="44"/>
      <c r="H11" s="14" t="e">
        <f>-F11/E11</f>
        <v>#DIV/0!</v>
      </c>
      <c r="I11" s="14" t="e">
        <f>-G11/E11</f>
        <v>#DIV/0!</v>
      </c>
    </row>
    <row r="13" spans="1:13" ht="15" customHeight="1" x14ac:dyDescent="0.3">
      <c r="A13" s="155">
        <v>2</v>
      </c>
      <c r="B13">
        <v>1</v>
      </c>
      <c r="C13" s="44"/>
      <c r="D13" s="44"/>
      <c r="E13" s="44"/>
      <c r="F13" s="44"/>
      <c r="G13" s="44"/>
      <c r="H13" s="14" t="e">
        <f t="shared" ref="H13:H19" si="2">F13/E13</f>
        <v>#DIV/0!</v>
      </c>
      <c r="I13" s="14" t="e">
        <f t="shared" ref="I13:I19" si="3">G13/E13</f>
        <v>#DIV/0!</v>
      </c>
      <c r="K13" t="s">
        <v>187</v>
      </c>
    </row>
    <row r="14" spans="1:13" ht="15" customHeight="1" x14ac:dyDescent="0.3">
      <c r="A14" s="155"/>
      <c r="B14">
        <v>2</v>
      </c>
      <c r="C14" s="44"/>
      <c r="D14" s="44"/>
      <c r="E14" s="44"/>
      <c r="F14" s="44"/>
      <c r="G14" s="44"/>
      <c r="H14" s="14" t="e">
        <f t="shared" si="2"/>
        <v>#DIV/0!</v>
      </c>
      <c r="I14" s="14" t="e">
        <f t="shared" si="3"/>
        <v>#DIV/0!</v>
      </c>
    </row>
    <row r="15" spans="1:13" ht="15" customHeight="1" x14ac:dyDescent="0.3">
      <c r="A15" s="155"/>
      <c r="B15">
        <v>3</v>
      </c>
      <c r="C15" s="44"/>
      <c r="D15" s="44"/>
      <c r="E15" s="44"/>
      <c r="F15" s="44"/>
      <c r="G15" s="44"/>
      <c r="H15" s="14" t="e">
        <f t="shared" si="2"/>
        <v>#DIV/0!</v>
      </c>
      <c r="I15" s="14" t="e">
        <f t="shared" si="3"/>
        <v>#DIV/0!</v>
      </c>
    </row>
    <row r="16" spans="1:13" ht="15" customHeight="1" x14ac:dyDescent="0.3">
      <c r="A16" s="155"/>
      <c r="B16">
        <v>4</v>
      </c>
      <c r="C16" s="44"/>
      <c r="D16" s="44"/>
      <c r="E16" s="44"/>
      <c r="F16" s="44"/>
      <c r="G16" s="44"/>
      <c r="H16" s="14" t="e">
        <f t="shared" si="2"/>
        <v>#DIV/0!</v>
      </c>
      <c r="I16" s="14" t="e">
        <f t="shared" si="3"/>
        <v>#DIV/0!</v>
      </c>
    </row>
    <row r="17" spans="1:9" ht="15" customHeight="1" x14ac:dyDescent="0.3">
      <c r="A17" s="155"/>
      <c r="B17">
        <v>5</v>
      </c>
      <c r="C17" s="44"/>
      <c r="D17" s="44"/>
      <c r="E17" s="44"/>
      <c r="F17" s="44"/>
      <c r="G17" s="44"/>
      <c r="H17" s="14" t="e">
        <f t="shared" si="2"/>
        <v>#DIV/0!</v>
      </c>
      <c r="I17" s="14" t="e">
        <f t="shared" si="3"/>
        <v>#DIV/0!</v>
      </c>
    </row>
    <row r="18" spans="1:9" ht="15" customHeight="1" x14ac:dyDescent="0.3">
      <c r="A18" s="154">
        <f>IF('PL Measurements'!C3=0,"",'PL Measurements'!C3)</f>
        <v>322</v>
      </c>
      <c r="B18">
        <v>6</v>
      </c>
      <c r="C18" s="44"/>
      <c r="D18" s="44"/>
      <c r="E18" s="44"/>
      <c r="F18" s="44"/>
      <c r="G18" s="44"/>
      <c r="H18" s="14" t="e">
        <f t="shared" si="2"/>
        <v>#DIV/0!</v>
      </c>
      <c r="I18" s="14" t="e">
        <f t="shared" si="3"/>
        <v>#DIV/0!</v>
      </c>
    </row>
    <row r="19" spans="1:9" ht="15" customHeight="1" x14ac:dyDescent="0.3">
      <c r="A19" s="154"/>
      <c r="B19">
        <v>7</v>
      </c>
      <c r="C19" s="44"/>
      <c r="D19" s="44"/>
      <c r="E19" s="44"/>
      <c r="F19" s="44"/>
      <c r="G19" s="44"/>
      <c r="H19" s="14" t="e">
        <f t="shared" si="2"/>
        <v>#DIV/0!</v>
      </c>
      <c r="I19" s="14" t="e">
        <f t="shared" si="3"/>
        <v>#DIV/0!</v>
      </c>
    </row>
    <row r="20" spans="1:9" ht="15" customHeight="1" x14ac:dyDescent="0.3">
      <c r="A20" s="154"/>
      <c r="B20">
        <v>8</v>
      </c>
      <c r="C20" s="44"/>
      <c r="D20" s="44"/>
      <c r="E20" s="44"/>
      <c r="F20" s="44"/>
      <c r="G20" s="44"/>
      <c r="H20" s="14" t="e">
        <f>-F20/E20</f>
        <v>#DIV/0!</v>
      </c>
      <c r="I20" s="14" t="e">
        <f>-G20/E20</f>
        <v>#DIV/0!</v>
      </c>
    </row>
    <row r="21" spans="1:9" ht="15" customHeight="1" x14ac:dyDescent="0.3">
      <c r="A21" s="154"/>
      <c r="B21">
        <v>9</v>
      </c>
      <c r="C21" s="44"/>
      <c r="D21" s="44"/>
      <c r="E21" s="44"/>
      <c r="F21" s="44"/>
      <c r="G21" s="44"/>
      <c r="H21" s="14" t="e">
        <f>-F21/E21</f>
        <v>#DIV/0!</v>
      </c>
      <c r="I21" s="14" t="e">
        <f>-G21/E21</f>
        <v>#DIV/0!</v>
      </c>
    </row>
    <row r="23" spans="1:9" ht="15" customHeight="1" x14ac:dyDescent="0.3">
      <c r="A23" s="155">
        <v>3</v>
      </c>
      <c r="B23">
        <v>1</v>
      </c>
      <c r="C23" s="44"/>
      <c r="D23" s="44"/>
      <c r="E23" s="44"/>
      <c r="F23" s="44"/>
      <c r="G23" s="44"/>
      <c r="H23" s="14" t="e">
        <f t="shared" ref="H23:H29" si="4">F23/E23</f>
        <v>#DIV/0!</v>
      </c>
      <c r="I23" s="14" t="e">
        <f t="shared" ref="I23:I29" si="5">G23/E23</f>
        <v>#DIV/0!</v>
      </c>
    </row>
    <row r="24" spans="1:9" ht="15" customHeight="1" x14ac:dyDescent="0.3">
      <c r="A24" s="155"/>
      <c r="B24">
        <v>2</v>
      </c>
      <c r="C24" s="44"/>
      <c r="D24" s="44"/>
      <c r="E24" s="44"/>
      <c r="F24" s="44"/>
      <c r="G24" s="44"/>
      <c r="H24" s="14" t="e">
        <f t="shared" si="4"/>
        <v>#DIV/0!</v>
      </c>
      <c r="I24" s="14" t="e">
        <f t="shared" si="5"/>
        <v>#DIV/0!</v>
      </c>
    </row>
    <row r="25" spans="1:9" ht="15" customHeight="1" x14ac:dyDescent="0.3">
      <c r="A25" s="155"/>
      <c r="B25">
        <v>3</v>
      </c>
      <c r="C25" s="44"/>
      <c r="D25" s="44"/>
      <c r="E25" s="44"/>
      <c r="F25" s="44"/>
      <c r="G25" s="44"/>
      <c r="H25" s="14" t="e">
        <f t="shared" si="4"/>
        <v>#DIV/0!</v>
      </c>
      <c r="I25" s="14" t="e">
        <f t="shared" si="5"/>
        <v>#DIV/0!</v>
      </c>
    </row>
    <row r="26" spans="1:9" ht="15" customHeight="1" x14ac:dyDescent="0.3">
      <c r="A26" s="155"/>
      <c r="B26">
        <v>4</v>
      </c>
      <c r="C26" s="44"/>
      <c r="D26" s="44"/>
      <c r="E26" s="44"/>
      <c r="F26" s="44"/>
      <c r="G26" s="44"/>
      <c r="H26" s="14" t="e">
        <f t="shared" si="4"/>
        <v>#DIV/0!</v>
      </c>
      <c r="I26" s="14" t="e">
        <f t="shared" si="5"/>
        <v>#DIV/0!</v>
      </c>
    </row>
    <row r="27" spans="1:9" ht="15" customHeight="1" x14ac:dyDescent="0.3">
      <c r="A27" s="155"/>
      <c r="B27">
        <v>5</v>
      </c>
      <c r="C27" s="44"/>
      <c r="D27" s="44"/>
      <c r="E27" s="44"/>
      <c r="F27" s="44"/>
      <c r="G27" s="44"/>
      <c r="H27" s="14" t="e">
        <f t="shared" si="4"/>
        <v>#DIV/0!</v>
      </c>
      <c r="I27" s="14" t="e">
        <f t="shared" si="5"/>
        <v>#DIV/0!</v>
      </c>
    </row>
    <row r="28" spans="1:9" ht="15" customHeight="1" x14ac:dyDescent="0.3">
      <c r="A28" s="154">
        <f>IF('PL Measurements'!D3=0,"",'PL Measurements'!D3)</f>
        <v>167</v>
      </c>
      <c r="B28">
        <v>6</v>
      </c>
      <c r="C28" s="44"/>
      <c r="D28" s="44"/>
      <c r="E28" s="44"/>
      <c r="F28" s="44"/>
      <c r="G28" s="44"/>
      <c r="H28" s="14" t="e">
        <f t="shared" si="4"/>
        <v>#DIV/0!</v>
      </c>
      <c r="I28" s="14" t="e">
        <f t="shared" si="5"/>
        <v>#DIV/0!</v>
      </c>
    </row>
    <row r="29" spans="1:9" ht="15" customHeight="1" x14ac:dyDescent="0.3">
      <c r="A29" s="154"/>
      <c r="B29">
        <v>7</v>
      </c>
      <c r="C29" s="44"/>
      <c r="D29" s="44"/>
      <c r="E29" s="44"/>
      <c r="F29" s="44"/>
      <c r="G29" s="44"/>
      <c r="H29" s="14" t="e">
        <f t="shared" si="4"/>
        <v>#DIV/0!</v>
      </c>
      <c r="I29" s="14" t="e">
        <f t="shared" si="5"/>
        <v>#DIV/0!</v>
      </c>
    </row>
    <row r="30" spans="1:9" ht="15" customHeight="1" x14ac:dyDescent="0.3">
      <c r="A30" s="154"/>
      <c r="B30">
        <v>8</v>
      </c>
      <c r="C30" s="44"/>
      <c r="D30" s="44"/>
      <c r="E30" s="44"/>
      <c r="F30" s="44"/>
      <c r="G30" s="44"/>
      <c r="H30" s="14" t="e">
        <f>-F30/E30</f>
        <v>#DIV/0!</v>
      </c>
      <c r="I30" s="14" t="e">
        <f>-G30/E30</f>
        <v>#DIV/0!</v>
      </c>
    </row>
    <row r="31" spans="1:9" ht="15" customHeight="1" x14ac:dyDescent="0.3">
      <c r="A31" s="154"/>
      <c r="B31">
        <v>9</v>
      </c>
      <c r="C31" s="44"/>
      <c r="D31" s="44"/>
      <c r="E31" s="44"/>
      <c r="F31" s="44"/>
      <c r="G31" s="44"/>
      <c r="H31" s="14" t="e">
        <f>-F31/E31</f>
        <v>#DIV/0!</v>
      </c>
      <c r="I31" s="14" t="e">
        <f>-G31/E31</f>
        <v>#DIV/0!</v>
      </c>
    </row>
    <row r="33" spans="1:9" ht="15" customHeight="1" x14ac:dyDescent="0.3">
      <c r="A33" s="155">
        <v>4</v>
      </c>
      <c r="B33">
        <v>1</v>
      </c>
      <c r="C33" s="44"/>
      <c r="D33" s="44"/>
      <c r="E33" s="44"/>
      <c r="F33" s="44"/>
      <c r="G33" s="44"/>
      <c r="H33" s="14" t="e">
        <f t="shared" ref="H33:H39" si="6">F33/E33</f>
        <v>#DIV/0!</v>
      </c>
      <c r="I33" s="14" t="e">
        <f t="shared" ref="I33:I39" si="7">G33/E33</f>
        <v>#DIV/0!</v>
      </c>
    </row>
    <row r="34" spans="1:9" ht="15" customHeight="1" x14ac:dyDescent="0.3">
      <c r="A34" s="155"/>
      <c r="B34">
        <v>2</v>
      </c>
      <c r="C34" s="44"/>
      <c r="D34" s="44"/>
      <c r="E34" s="44"/>
      <c r="F34" s="44"/>
      <c r="G34" s="44"/>
      <c r="H34" s="14" t="e">
        <f t="shared" si="6"/>
        <v>#DIV/0!</v>
      </c>
      <c r="I34" s="14" t="e">
        <f t="shared" si="7"/>
        <v>#DIV/0!</v>
      </c>
    </row>
    <row r="35" spans="1:9" ht="15" customHeight="1" x14ac:dyDescent="0.3">
      <c r="A35" s="155"/>
      <c r="B35">
        <v>3</v>
      </c>
      <c r="C35" s="44"/>
      <c r="D35" s="44"/>
      <c r="E35" s="44"/>
      <c r="F35" s="44"/>
      <c r="G35" s="44"/>
      <c r="H35" s="14" t="e">
        <f t="shared" si="6"/>
        <v>#DIV/0!</v>
      </c>
      <c r="I35" s="14" t="e">
        <f t="shared" si="7"/>
        <v>#DIV/0!</v>
      </c>
    </row>
    <row r="36" spans="1:9" ht="15" customHeight="1" x14ac:dyDescent="0.3">
      <c r="A36" s="155"/>
      <c r="B36">
        <v>4</v>
      </c>
      <c r="C36" s="44"/>
      <c r="D36" s="44"/>
      <c r="E36" s="44"/>
      <c r="F36" s="44"/>
      <c r="G36" s="44"/>
      <c r="H36" s="14" t="e">
        <f t="shared" si="6"/>
        <v>#DIV/0!</v>
      </c>
      <c r="I36" s="14" t="e">
        <f t="shared" si="7"/>
        <v>#DIV/0!</v>
      </c>
    </row>
    <row r="37" spans="1:9" ht="15" customHeight="1" x14ac:dyDescent="0.3">
      <c r="A37" s="155"/>
      <c r="B37">
        <v>5</v>
      </c>
      <c r="C37" s="44"/>
      <c r="D37" s="44"/>
      <c r="E37" s="44"/>
      <c r="F37" s="44"/>
      <c r="G37" s="44"/>
      <c r="H37" s="14" t="e">
        <f t="shared" si="6"/>
        <v>#DIV/0!</v>
      </c>
      <c r="I37" s="14" t="e">
        <f t="shared" si="7"/>
        <v>#DIV/0!</v>
      </c>
    </row>
    <row r="38" spans="1:9" ht="15" customHeight="1" x14ac:dyDescent="0.3">
      <c r="A38" s="154">
        <f>IF('PL Measurements'!E3=0,"",'PL Measurements'!E3)</f>
        <v>140</v>
      </c>
      <c r="B38">
        <v>6</v>
      </c>
      <c r="C38" s="44"/>
      <c r="D38" s="44"/>
      <c r="E38" s="44"/>
      <c r="F38" s="44"/>
      <c r="G38" s="44"/>
      <c r="H38" s="14" t="e">
        <f t="shared" si="6"/>
        <v>#DIV/0!</v>
      </c>
      <c r="I38" s="14" t="e">
        <f t="shared" si="7"/>
        <v>#DIV/0!</v>
      </c>
    </row>
    <row r="39" spans="1:9" ht="15" customHeight="1" x14ac:dyDescent="0.3">
      <c r="A39" s="154"/>
      <c r="B39">
        <v>7</v>
      </c>
      <c r="C39" s="44"/>
      <c r="D39" s="44"/>
      <c r="E39" s="44"/>
      <c r="F39" s="44"/>
      <c r="G39" s="44"/>
      <c r="H39" s="14" t="e">
        <f t="shared" si="6"/>
        <v>#DIV/0!</v>
      </c>
      <c r="I39" s="14" t="e">
        <f t="shared" si="7"/>
        <v>#DIV/0!</v>
      </c>
    </row>
    <row r="40" spans="1:9" ht="15" customHeight="1" x14ac:dyDescent="0.3">
      <c r="A40" s="154"/>
      <c r="B40">
        <v>8</v>
      </c>
      <c r="C40" s="44"/>
      <c r="D40" s="44"/>
      <c r="E40" s="44"/>
      <c r="F40" s="44"/>
      <c r="G40" s="44"/>
      <c r="H40" s="14" t="e">
        <f>-F40/E40</f>
        <v>#DIV/0!</v>
      </c>
      <c r="I40" s="14" t="e">
        <f>-G40/E40</f>
        <v>#DIV/0!</v>
      </c>
    </row>
    <row r="41" spans="1:9" ht="15" customHeight="1" x14ac:dyDescent="0.3">
      <c r="A41" s="154"/>
      <c r="B41">
        <v>9</v>
      </c>
      <c r="C41" s="44"/>
      <c r="D41" s="44"/>
      <c r="E41" s="44"/>
      <c r="F41" s="44"/>
      <c r="G41" s="44"/>
      <c r="H41" s="14" t="e">
        <f>-F41/E41</f>
        <v>#DIV/0!</v>
      </c>
      <c r="I41" s="14" t="e">
        <f>-G41/E41</f>
        <v>#DIV/0!</v>
      </c>
    </row>
    <row r="43" spans="1:9" ht="15" customHeight="1" x14ac:dyDescent="0.3">
      <c r="A43" s="155">
        <v>5</v>
      </c>
      <c r="B43">
        <v>1</v>
      </c>
      <c r="C43" s="44"/>
      <c r="D43" s="44"/>
      <c r="E43" s="44"/>
      <c r="F43" s="44"/>
      <c r="G43" s="44"/>
      <c r="H43" s="14" t="e">
        <f t="shared" ref="H43:H49" si="8">F43/E43</f>
        <v>#DIV/0!</v>
      </c>
      <c r="I43" s="14" t="e">
        <f t="shared" ref="I43:I49" si="9">G43/E43</f>
        <v>#DIV/0!</v>
      </c>
    </row>
    <row r="44" spans="1:9" ht="15" customHeight="1" x14ac:dyDescent="0.3">
      <c r="A44" s="155"/>
      <c r="B44">
        <v>2</v>
      </c>
      <c r="C44" s="44"/>
      <c r="D44" s="44"/>
      <c r="E44" s="44"/>
      <c r="F44" s="44"/>
      <c r="G44" s="44"/>
      <c r="H44" s="14" t="e">
        <f t="shared" si="8"/>
        <v>#DIV/0!</v>
      </c>
      <c r="I44" s="14" t="e">
        <f t="shared" si="9"/>
        <v>#DIV/0!</v>
      </c>
    </row>
    <row r="45" spans="1:9" ht="15" customHeight="1" x14ac:dyDescent="0.3">
      <c r="A45" s="155"/>
      <c r="B45">
        <v>3</v>
      </c>
      <c r="C45" s="44"/>
      <c r="D45" s="44"/>
      <c r="E45" s="44"/>
      <c r="F45" s="44"/>
      <c r="G45" s="44"/>
      <c r="H45" s="14" t="e">
        <f t="shared" si="8"/>
        <v>#DIV/0!</v>
      </c>
      <c r="I45" s="14" t="e">
        <f t="shared" si="9"/>
        <v>#DIV/0!</v>
      </c>
    </row>
    <row r="46" spans="1:9" ht="15" customHeight="1" x14ac:dyDescent="0.3">
      <c r="A46" s="155"/>
      <c r="B46">
        <v>4</v>
      </c>
      <c r="C46" s="44"/>
      <c r="D46" s="44"/>
      <c r="E46" s="44"/>
      <c r="F46" s="44"/>
      <c r="G46" s="44"/>
      <c r="H46" s="14" t="e">
        <f t="shared" si="8"/>
        <v>#DIV/0!</v>
      </c>
      <c r="I46" s="14" t="e">
        <f t="shared" si="9"/>
        <v>#DIV/0!</v>
      </c>
    </row>
    <row r="47" spans="1:9" ht="15" customHeight="1" x14ac:dyDescent="0.3">
      <c r="A47" s="155"/>
      <c r="B47">
        <v>5</v>
      </c>
      <c r="C47" s="44"/>
      <c r="D47" s="44"/>
      <c r="E47" s="44"/>
      <c r="F47" s="44"/>
      <c r="G47" s="44"/>
      <c r="H47" s="14" t="e">
        <f t="shared" si="8"/>
        <v>#DIV/0!</v>
      </c>
      <c r="I47" s="14" t="e">
        <f t="shared" si="9"/>
        <v>#DIV/0!</v>
      </c>
    </row>
    <row r="48" spans="1:9" ht="15" customHeight="1" x14ac:dyDescent="0.3">
      <c r="A48" s="154">
        <f>IF('PL Measurements'!F3=0,"",'PL Measurements'!F3)</f>
        <v>268</v>
      </c>
      <c r="B48">
        <v>6</v>
      </c>
      <c r="C48" s="44"/>
      <c r="D48" s="44"/>
      <c r="E48" s="44"/>
      <c r="F48" s="44"/>
      <c r="G48" s="44"/>
      <c r="H48" s="14" t="e">
        <f t="shared" si="8"/>
        <v>#DIV/0!</v>
      </c>
      <c r="I48" s="14" t="e">
        <f t="shared" si="9"/>
        <v>#DIV/0!</v>
      </c>
    </row>
    <row r="49" spans="1:9" ht="15" customHeight="1" x14ac:dyDescent="0.3">
      <c r="A49" s="154"/>
      <c r="B49">
        <v>7</v>
      </c>
      <c r="C49" s="44"/>
      <c r="D49" s="44"/>
      <c r="E49" s="44"/>
      <c r="F49" s="44"/>
      <c r="G49" s="44"/>
      <c r="H49" s="14" t="e">
        <f t="shared" si="8"/>
        <v>#DIV/0!</v>
      </c>
      <c r="I49" s="14" t="e">
        <f t="shared" si="9"/>
        <v>#DIV/0!</v>
      </c>
    </row>
    <row r="50" spans="1:9" ht="15" customHeight="1" x14ac:dyDescent="0.3">
      <c r="A50" s="154"/>
      <c r="B50">
        <v>8</v>
      </c>
      <c r="C50" s="44"/>
      <c r="D50" s="44"/>
      <c r="E50" s="44"/>
      <c r="F50" s="44"/>
      <c r="G50" s="44"/>
      <c r="H50" s="14" t="e">
        <f>-F50/E50</f>
        <v>#DIV/0!</v>
      </c>
      <c r="I50" s="14" t="e">
        <f>-G50/E50</f>
        <v>#DIV/0!</v>
      </c>
    </row>
    <row r="51" spans="1:9" ht="15" customHeight="1" x14ac:dyDescent="0.3">
      <c r="A51" s="154"/>
      <c r="B51">
        <v>9</v>
      </c>
      <c r="C51" s="44"/>
      <c r="D51" s="44"/>
      <c r="E51" s="44"/>
      <c r="F51" s="44"/>
      <c r="G51" s="44"/>
      <c r="H51" s="14" t="e">
        <f>-F51/E51</f>
        <v>#DIV/0!</v>
      </c>
      <c r="I51" s="14" t="e">
        <f>-G51/E51</f>
        <v>#DIV/0!</v>
      </c>
    </row>
    <row r="53" spans="1:9" ht="15" customHeight="1" x14ac:dyDescent="0.3">
      <c r="A53" s="155">
        <v>6</v>
      </c>
      <c r="B53">
        <v>1</v>
      </c>
      <c r="C53" s="44"/>
      <c r="D53" s="44"/>
      <c r="E53" s="44"/>
      <c r="F53" s="44"/>
      <c r="G53" s="44"/>
      <c r="H53" s="14" t="e">
        <f t="shared" ref="H53:H59" si="10">F53/E53</f>
        <v>#DIV/0!</v>
      </c>
      <c r="I53" s="14" t="e">
        <f t="shared" ref="I53:I59" si="11">G53/E53</f>
        <v>#DIV/0!</v>
      </c>
    </row>
    <row r="54" spans="1:9" ht="15" customHeight="1" x14ac:dyDescent="0.3">
      <c r="A54" s="155"/>
      <c r="B54">
        <v>2</v>
      </c>
      <c r="C54" s="44"/>
      <c r="D54" s="44"/>
      <c r="E54" s="44"/>
      <c r="F54" s="44"/>
      <c r="G54" s="44"/>
      <c r="H54" s="14" t="e">
        <f t="shared" si="10"/>
        <v>#DIV/0!</v>
      </c>
      <c r="I54" s="14" t="e">
        <f t="shared" si="11"/>
        <v>#DIV/0!</v>
      </c>
    </row>
    <row r="55" spans="1:9" ht="15" customHeight="1" x14ac:dyDescent="0.3">
      <c r="A55" s="155"/>
      <c r="B55">
        <v>3</v>
      </c>
      <c r="C55" s="44"/>
      <c r="D55" s="44"/>
      <c r="E55" s="44"/>
      <c r="F55" s="44"/>
      <c r="G55" s="44"/>
      <c r="H55" s="14" t="e">
        <f t="shared" si="10"/>
        <v>#DIV/0!</v>
      </c>
      <c r="I55" s="14" t="e">
        <f t="shared" si="11"/>
        <v>#DIV/0!</v>
      </c>
    </row>
    <row r="56" spans="1:9" ht="15" customHeight="1" x14ac:dyDescent="0.3">
      <c r="A56" s="155"/>
      <c r="B56">
        <v>4</v>
      </c>
      <c r="C56" s="44"/>
      <c r="D56" s="44"/>
      <c r="E56" s="44"/>
      <c r="F56" s="44"/>
      <c r="G56" s="44"/>
      <c r="H56" s="14" t="e">
        <f t="shared" si="10"/>
        <v>#DIV/0!</v>
      </c>
      <c r="I56" s="14" t="e">
        <f t="shared" si="11"/>
        <v>#DIV/0!</v>
      </c>
    </row>
    <row r="57" spans="1:9" ht="15" customHeight="1" x14ac:dyDescent="0.3">
      <c r="A57" s="155"/>
      <c r="B57">
        <v>5</v>
      </c>
      <c r="C57" s="44"/>
      <c r="D57" s="44"/>
      <c r="E57" s="44"/>
      <c r="F57" s="44"/>
      <c r="G57" s="44"/>
      <c r="H57" s="14" t="e">
        <f t="shared" si="10"/>
        <v>#DIV/0!</v>
      </c>
      <c r="I57" s="14" t="e">
        <f t="shared" si="11"/>
        <v>#DIV/0!</v>
      </c>
    </row>
    <row r="58" spans="1:9" ht="15" customHeight="1" x14ac:dyDescent="0.3">
      <c r="A58" s="154">
        <f>IF('PL Measurements'!G3=0,"",'PL Measurements'!G3)</f>
        <v>308</v>
      </c>
      <c r="B58">
        <v>6</v>
      </c>
      <c r="C58" s="44"/>
      <c r="D58" s="44"/>
      <c r="E58" s="44"/>
      <c r="F58" s="44"/>
      <c r="G58" s="44"/>
      <c r="H58" s="14" t="e">
        <f t="shared" si="10"/>
        <v>#DIV/0!</v>
      </c>
      <c r="I58" s="14" t="e">
        <f t="shared" si="11"/>
        <v>#DIV/0!</v>
      </c>
    </row>
    <row r="59" spans="1:9" ht="15" customHeight="1" x14ac:dyDescent="0.3">
      <c r="A59" s="154"/>
      <c r="B59">
        <v>7</v>
      </c>
      <c r="C59" s="44"/>
      <c r="D59" s="44"/>
      <c r="E59" s="44"/>
      <c r="F59" s="44"/>
      <c r="G59" s="44"/>
      <c r="H59" s="14" t="e">
        <f t="shared" si="10"/>
        <v>#DIV/0!</v>
      </c>
      <c r="I59" s="14" t="e">
        <f t="shared" si="11"/>
        <v>#DIV/0!</v>
      </c>
    </row>
    <row r="60" spans="1:9" ht="15" customHeight="1" x14ac:dyDescent="0.3">
      <c r="A60" s="154"/>
      <c r="B60">
        <v>8</v>
      </c>
      <c r="C60" s="44"/>
      <c r="D60" s="44"/>
      <c r="E60" s="44"/>
      <c r="F60" s="44"/>
      <c r="G60" s="44"/>
      <c r="H60" s="14" t="e">
        <f>-F60/E60</f>
        <v>#DIV/0!</v>
      </c>
      <c r="I60" s="14" t="e">
        <f>-G60/E60</f>
        <v>#DIV/0!</v>
      </c>
    </row>
    <row r="61" spans="1:9" ht="15" customHeight="1" x14ac:dyDescent="0.3">
      <c r="A61" s="154"/>
      <c r="B61">
        <v>9</v>
      </c>
      <c r="C61" s="44"/>
      <c r="D61" s="44"/>
      <c r="E61" s="44"/>
      <c r="F61" s="44"/>
      <c r="G61" s="44"/>
      <c r="H61" s="14" t="e">
        <f>-F61/E61</f>
        <v>#DIV/0!</v>
      </c>
      <c r="I61" s="14" t="e">
        <f>-G61/E61</f>
        <v>#DIV/0!</v>
      </c>
    </row>
    <row r="63" spans="1:9" ht="15" customHeight="1" x14ac:dyDescent="0.3">
      <c r="A63" s="155">
        <v>7</v>
      </c>
      <c r="B63">
        <v>1</v>
      </c>
      <c r="C63" s="44"/>
      <c r="D63" s="44"/>
      <c r="E63" s="44"/>
      <c r="F63" s="44"/>
      <c r="G63" s="44"/>
      <c r="H63" s="14" t="e">
        <f t="shared" ref="H63:H69" si="12">F63/E63</f>
        <v>#DIV/0!</v>
      </c>
      <c r="I63" s="14" t="e">
        <f t="shared" ref="I63:I69" si="13">G63/E63</f>
        <v>#DIV/0!</v>
      </c>
    </row>
    <row r="64" spans="1:9" ht="15" customHeight="1" x14ac:dyDescent="0.3">
      <c r="A64" s="155"/>
      <c r="B64">
        <v>2</v>
      </c>
      <c r="C64" s="44"/>
      <c r="D64" s="44"/>
      <c r="E64" s="44"/>
      <c r="F64" s="44"/>
      <c r="G64" s="44"/>
      <c r="H64" s="14" t="e">
        <f t="shared" si="12"/>
        <v>#DIV/0!</v>
      </c>
      <c r="I64" s="14" t="e">
        <f t="shared" si="13"/>
        <v>#DIV/0!</v>
      </c>
    </row>
    <row r="65" spans="1:9" ht="15" customHeight="1" x14ac:dyDescent="0.3">
      <c r="A65" s="155"/>
      <c r="B65">
        <v>3</v>
      </c>
      <c r="C65" s="44"/>
      <c r="D65" s="44"/>
      <c r="E65" s="44"/>
      <c r="F65" s="44"/>
      <c r="G65" s="44"/>
      <c r="H65" s="14" t="e">
        <f t="shared" si="12"/>
        <v>#DIV/0!</v>
      </c>
      <c r="I65" s="14" t="e">
        <f t="shared" si="13"/>
        <v>#DIV/0!</v>
      </c>
    </row>
    <row r="66" spans="1:9" ht="15" customHeight="1" x14ac:dyDescent="0.3">
      <c r="A66" s="155"/>
      <c r="B66">
        <v>4</v>
      </c>
      <c r="C66" s="44"/>
      <c r="D66" s="44"/>
      <c r="E66" s="44"/>
      <c r="F66" s="44"/>
      <c r="G66" s="44"/>
      <c r="H66" s="14" t="e">
        <f t="shared" si="12"/>
        <v>#DIV/0!</v>
      </c>
      <c r="I66" s="14" t="e">
        <f t="shared" si="13"/>
        <v>#DIV/0!</v>
      </c>
    </row>
    <row r="67" spans="1:9" ht="15" customHeight="1" x14ac:dyDescent="0.3">
      <c r="A67" s="155"/>
      <c r="B67">
        <v>5</v>
      </c>
      <c r="C67" s="44"/>
      <c r="D67" s="44"/>
      <c r="E67" s="44"/>
      <c r="F67" s="44"/>
      <c r="G67" s="44"/>
      <c r="H67" s="14" t="e">
        <f t="shared" si="12"/>
        <v>#DIV/0!</v>
      </c>
      <c r="I67" s="14" t="e">
        <f t="shared" si="13"/>
        <v>#DIV/0!</v>
      </c>
    </row>
    <row r="68" spans="1:9" ht="15" customHeight="1" x14ac:dyDescent="0.3">
      <c r="A68" s="154">
        <f>IF('PL Measurements'!H3=0,"",'PL Measurements'!H3)</f>
        <v>317</v>
      </c>
      <c r="B68">
        <v>6</v>
      </c>
      <c r="C68" s="44"/>
      <c r="D68" s="44"/>
      <c r="E68" s="44"/>
      <c r="F68" s="44"/>
      <c r="G68" s="44"/>
      <c r="H68" s="14" t="e">
        <f t="shared" si="12"/>
        <v>#DIV/0!</v>
      </c>
      <c r="I68" s="14" t="e">
        <f t="shared" si="13"/>
        <v>#DIV/0!</v>
      </c>
    </row>
    <row r="69" spans="1:9" ht="15" customHeight="1" x14ac:dyDescent="0.3">
      <c r="A69" s="154"/>
      <c r="B69">
        <v>7</v>
      </c>
      <c r="C69" s="44"/>
      <c r="D69" s="44"/>
      <c r="E69" s="44"/>
      <c r="F69" s="44"/>
      <c r="G69" s="44"/>
      <c r="H69" s="14" t="e">
        <f t="shared" si="12"/>
        <v>#DIV/0!</v>
      </c>
      <c r="I69" s="14" t="e">
        <f t="shared" si="13"/>
        <v>#DIV/0!</v>
      </c>
    </row>
    <row r="70" spans="1:9" ht="15" customHeight="1" x14ac:dyDescent="0.3">
      <c r="A70" s="154"/>
      <c r="B70">
        <v>8</v>
      </c>
      <c r="C70" s="44"/>
      <c r="D70" s="44"/>
      <c r="E70" s="44"/>
      <c r="F70" s="44"/>
      <c r="G70" s="44"/>
      <c r="H70" s="14" t="e">
        <f>-F70/E70</f>
        <v>#DIV/0!</v>
      </c>
      <c r="I70" s="14" t="e">
        <f>-G70/E70</f>
        <v>#DIV/0!</v>
      </c>
    </row>
    <row r="71" spans="1:9" ht="15" customHeight="1" x14ac:dyDescent="0.3">
      <c r="A71" s="154"/>
      <c r="B71">
        <v>9</v>
      </c>
      <c r="C71" s="44"/>
      <c r="D71" s="44"/>
      <c r="E71" s="44"/>
      <c r="F71" s="44"/>
      <c r="G71" s="44"/>
      <c r="H71" s="14" t="e">
        <f>-F71/E71</f>
        <v>#DIV/0!</v>
      </c>
      <c r="I71" s="14" t="e">
        <f>-G71/E71</f>
        <v>#DIV/0!</v>
      </c>
    </row>
    <row r="73" spans="1:9" ht="15" customHeight="1" x14ac:dyDescent="0.3">
      <c r="A73" s="155">
        <v>8</v>
      </c>
      <c r="B73">
        <v>1</v>
      </c>
      <c r="C73" s="44"/>
      <c r="D73" s="44"/>
      <c r="E73" s="44"/>
      <c r="F73" s="44"/>
      <c r="G73" s="44"/>
      <c r="H73" s="14" t="e">
        <f t="shared" ref="H73:H79" si="14">F73/E73</f>
        <v>#DIV/0!</v>
      </c>
      <c r="I73" s="14" t="e">
        <f t="shared" ref="I73:I79" si="15">G73/E73</f>
        <v>#DIV/0!</v>
      </c>
    </row>
    <row r="74" spans="1:9" ht="15" customHeight="1" x14ac:dyDescent="0.3">
      <c r="A74" s="155"/>
      <c r="B74">
        <v>2</v>
      </c>
      <c r="C74" s="44"/>
      <c r="D74" s="44"/>
      <c r="E74" s="44"/>
      <c r="F74" s="44"/>
      <c r="G74" s="44"/>
      <c r="H74" s="14" t="e">
        <f t="shared" si="14"/>
        <v>#DIV/0!</v>
      </c>
      <c r="I74" s="14" t="e">
        <f t="shared" si="15"/>
        <v>#DIV/0!</v>
      </c>
    </row>
    <row r="75" spans="1:9" ht="15" customHeight="1" x14ac:dyDescent="0.3">
      <c r="A75" s="155"/>
      <c r="B75">
        <v>3</v>
      </c>
      <c r="C75" s="44"/>
      <c r="D75" s="44"/>
      <c r="E75" s="44"/>
      <c r="F75" s="44"/>
      <c r="G75" s="44"/>
      <c r="H75" s="14" t="e">
        <f t="shared" si="14"/>
        <v>#DIV/0!</v>
      </c>
      <c r="I75" s="14" t="e">
        <f t="shared" si="15"/>
        <v>#DIV/0!</v>
      </c>
    </row>
    <row r="76" spans="1:9" ht="15" customHeight="1" x14ac:dyDescent="0.3">
      <c r="A76" s="155"/>
      <c r="B76">
        <v>4</v>
      </c>
      <c r="C76" s="44"/>
      <c r="D76" s="44"/>
      <c r="E76" s="44"/>
      <c r="F76" s="44"/>
      <c r="G76" s="44"/>
      <c r="H76" s="14" t="e">
        <f t="shared" si="14"/>
        <v>#DIV/0!</v>
      </c>
      <c r="I76" s="14" t="e">
        <f t="shared" si="15"/>
        <v>#DIV/0!</v>
      </c>
    </row>
    <row r="77" spans="1:9" ht="15" customHeight="1" x14ac:dyDescent="0.3">
      <c r="A77" s="155"/>
      <c r="B77">
        <v>5</v>
      </c>
      <c r="C77" s="44"/>
      <c r="D77" s="44"/>
      <c r="E77" s="44"/>
      <c r="F77" s="44"/>
      <c r="G77" s="44"/>
      <c r="H77" s="14" t="e">
        <f t="shared" si="14"/>
        <v>#DIV/0!</v>
      </c>
      <c r="I77" s="14" t="e">
        <f t="shared" si="15"/>
        <v>#DIV/0!</v>
      </c>
    </row>
    <row r="78" spans="1:9" ht="15" customHeight="1" x14ac:dyDescent="0.3">
      <c r="A78" s="154">
        <f>IF('PL Measurements'!I3=0,"",'PL Measurements'!I3)</f>
        <v>330</v>
      </c>
      <c r="B78">
        <v>6</v>
      </c>
      <c r="C78" s="44"/>
      <c r="D78" s="44"/>
      <c r="E78" s="44"/>
      <c r="F78" s="44"/>
      <c r="G78" s="44"/>
      <c r="H78" s="14" t="e">
        <f t="shared" si="14"/>
        <v>#DIV/0!</v>
      </c>
      <c r="I78" s="14" t="e">
        <f t="shared" si="15"/>
        <v>#DIV/0!</v>
      </c>
    </row>
    <row r="79" spans="1:9" ht="15" customHeight="1" x14ac:dyDescent="0.3">
      <c r="A79" s="154"/>
      <c r="B79">
        <v>7</v>
      </c>
      <c r="C79" s="44"/>
      <c r="D79" s="44"/>
      <c r="E79" s="44"/>
      <c r="F79" s="44"/>
      <c r="G79" s="44"/>
      <c r="H79" s="14" t="e">
        <f t="shared" si="14"/>
        <v>#DIV/0!</v>
      </c>
      <c r="I79" s="14" t="e">
        <f t="shared" si="15"/>
        <v>#DIV/0!</v>
      </c>
    </row>
    <row r="80" spans="1:9" ht="15" customHeight="1" x14ac:dyDescent="0.3">
      <c r="A80" s="154"/>
      <c r="B80">
        <v>8</v>
      </c>
      <c r="C80" s="44"/>
      <c r="D80" s="44"/>
      <c r="E80" s="44"/>
      <c r="F80" s="44"/>
      <c r="G80" s="44"/>
      <c r="H80" s="14" t="e">
        <f>-F80/E80</f>
        <v>#DIV/0!</v>
      </c>
      <c r="I80" s="14" t="e">
        <f>-G80/E80</f>
        <v>#DIV/0!</v>
      </c>
    </row>
    <row r="81" spans="1:9" ht="15" customHeight="1" x14ac:dyDescent="0.3">
      <c r="A81" s="154"/>
      <c r="B81">
        <v>9</v>
      </c>
      <c r="C81" s="44"/>
      <c r="D81" s="44"/>
      <c r="E81" s="44"/>
      <c r="F81" s="44"/>
      <c r="G81" s="44"/>
      <c r="H81" s="14" t="e">
        <f>-F81/E81</f>
        <v>#DIV/0!</v>
      </c>
      <c r="I81" s="14" t="e">
        <f>-G81/E81</f>
        <v>#DIV/0!</v>
      </c>
    </row>
  </sheetData>
  <mergeCells count="17">
    <mergeCell ref="A23:A27"/>
    <mergeCell ref="A28:A31"/>
    <mergeCell ref="A1:E1"/>
    <mergeCell ref="A3:A7"/>
    <mergeCell ref="A8:A11"/>
    <mergeCell ref="A13:A17"/>
    <mergeCell ref="A18:A21"/>
    <mergeCell ref="A33:A37"/>
    <mergeCell ref="A38:A41"/>
    <mergeCell ref="A43:A47"/>
    <mergeCell ref="A48:A51"/>
    <mergeCell ref="A53:A57"/>
    <mergeCell ref="A58:A61"/>
    <mergeCell ref="A63:A67"/>
    <mergeCell ref="A68:A71"/>
    <mergeCell ref="A73:A77"/>
    <mergeCell ref="A78:A81"/>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10"/>
  <sheetViews>
    <sheetView workbookViewId="0">
      <selection activeCell="B10" sqref="B10"/>
    </sheetView>
  </sheetViews>
  <sheetFormatPr defaultColWidth="8.88671875" defaultRowHeight="14.4" x14ac:dyDescent="0.3"/>
  <cols>
    <col min="1" max="19" width="8.88671875" style="50"/>
    <col min="20" max="22" width="14.109375" style="128" customWidth="1"/>
    <col min="23" max="23" width="26.33203125" style="50" customWidth="1"/>
    <col min="24" max="16384" width="8.88671875" style="50"/>
  </cols>
  <sheetData>
    <row r="1" spans="1:23" customFormat="1" ht="18.600000000000001" thickBot="1" x14ac:dyDescent="0.4">
      <c r="A1" s="138" t="s">
        <v>521</v>
      </c>
      <c r="B1" s="138"/>
      <c r="C1" s="138"/>
      <c r="D1" s="138"/>
      <c r="E1" s="138"/>
      <c r="G1" s="50"/>
      <c r="H1" s="50"/>
      <c r="I1" s="50"/>
      <c r="J1" s="50"/>
      <c r="K1" s="50"/>
      <c r="L1" s="50"/>
      <c r="M1" s="50"/>
      <c r="N1" s="50"/>
      <c r="O1" s="50"/>
      <c r="P1" s="50"/>
      <c r="Q1" s="50"/>
      <c r="R1" s="50"/>
      <c r="T1" s="108">
        <f>AVERAGE(T158:T165)</f>
        <v>-0.18761671374999889</v>
      </c>
      <c r="U1" s="108">
        <f t="shared" ref="U1:V1" si="0">AVERAGE(U158:U165)</f>
        <v>-0.10925256500000025</v>
      </c>
      <c r="V1" s="108">
        <f t="shared" si="0"/>
        <v>-0.15452905068061185</v>
      </c>
      <c r="W1" s="109" t="s">
        <v>378</v>
      </c>
    </row>
    <row r="2" spans="1:23" customFormat="1" ht="15.6" x14ac:dyDescent="0.3">
      <c r="A2" s="153" t="s">
        <v>190</v>
      </c>
      <c r="B2" s="153"/>
      <c r="C2" s="153"/>
      <c r="D2" s="153" t="s">
        <v>191</v>
      </c>
      <c r="E2" s="153"/>
      <c r="F2" s="153"/>
      <c r="G2" s="153" t="s">
        <v>192</v>
      </c>
      <c r="H2" s="153"/>
      <c r="I2" s="153"/>
      <c r="J2" s="153" t="s">
        <v>193</v>
      </c>
      <c r="K2" s="153"/>
      <c r="L2" s="153"/>
      <c r="M2" s="153" t="s">
        <v>194</v>
      </c>
      <c r="N2" s="153"/>
      <c r="O2" s="153"/>
      <c r="P2" s="153" t="s">
        <v>201</v>
      </c>
      <c r="Q2" s="153"/>
      <c r="R2" s="153"/>
      <c r="T2" s="108" t="s">
        <v>379</v>
      </c>
      <c r="U2" s="110" t="s">
        <v>380</v>
      </c>
      <c r="V2" s="111" t="s">
        <v>381</v>
      </c>
    </row>
    <row r="3" spans="1:23" customFormat="1" ht="15" thickBot="1" x14ac:dyDescent="0.35">
      <c r="A3" s="13" t="s">
        <v>13</v>
      </c>
      <c r="B3" s="13" t="s">
        <v>144</v>
      </c>
      <c r="C3" s="13" t="s">
        <v>145</v>
      </c>
      <c r="D3" s="13" t="s">
        <v>13</v>
      </c>
      <c r="E3" s="13" t="s">
        <v>144</v>
      </c>
      <c r="F3" s="13" t="s">
        <v>145</v>
      </c>
      <c r="G3" s="13" t="s">
        <v>13</v>
      </c>
      <c r="H3" s="13" t="s">
        <v>144</v>
      </c>
      <c r="I3" s="13" t="s">
        <v>145</v>
      </c>
      <c r="J3" s="13" t="s">
        <v>13</v>
      </c>
      <c r="K3" s="13" t="s">
        <v>144</v>
      </c>
      <c r="L3" s="13" t="s">
        <v>145</v>
      </c>
      <c r="M3" s="13" t="s">
        <v>13</v>
      </c>
      <c r="N3" s="13" t="s">
        <v>144</v>
      </c>
      <c r="O3" s="13" t="s">
        <v>145</v>
      </c>
      <c r="P3" s="13" t="s">
        <v>13</v>
      </c>
      <c r="Q3" s="13" t="s">
        <v>144</v>
      </c>
      <c r="R3" s="13" t="s">
        <v>145</v>
      </c>
      <c r="S3" s="112" t="s">
        <v>382</v>
      </c>
      <c r="T3" s="113" t="s">
        <v>383</v>
      </c>
      <c r="U3" s="114" t="s">
        <v>383</v>
      </c>
      <c r="V3" s="115" t="s">
        <v>383</v>
      </c>
    </row>
    <row r="4" spans="1:23" customFormat="1" ht="18" x14ac:dyDescent="0.35">
      <c r="A4" s="165">
        <v>200000000</v>
      </c>
      <c r="B4" s="116">
        <v>-78.608984059999997</v>
      </c>
      <c r="C4" s="116">
        <v>127.8408659</v>
      </c>
      <c r="D4" s="165">
        <v>200000000</v>
      </c>
      <c r="E4" s="116">
        <v>-78.463981099999998</v>
      </c>
      <c r="F4" s="116">
        <v>125.3960629</v>
      </c>
      <c r="G4" s="165">
        <v>200000000</v>
      </c>
      <c r="H4" s="116">
        <v>-71.259039400000006</v>
      </c>
      <c r="I4" s="116">
        <v>123.17739539999999</v>
      </c>
      <c r="J4" s="165">
        <v>200000000</v>
      </c>
      <c r="K4" s="116">
        <v>-71.257707210000007</v>
      </c>
      <c r="L4" s="116">
        <v>125.5738758</v>
      </c>
      <c r="M4" s="165">
        <v>200000000</v>
      </c>
      <c r="N4" s="116">
        <v>-71.354194219999997</v>
      </c>
      <c r="O4" s="116">
        <v>122.8754339</v>
      </c>
      <c r="P4" s="165">
        <v>200000000</v>
      </c>
      <c r="Q4" s="116">
        <v>-71.336776903379004</v>
      </c>
      <c r="R4" s="116">
        <v>121.53949262646201</v>
      </c>
      <c r="S4" s="117">
        <f>A4/1000000</f>
        <v>200</v>
      </c>
      <c r="T4" s="118"/>
      <c r="U4" s="29"/>
      <c r="V4" s="119"/>
    </row>
    <row r="5" spans="1:23" customFormat="1" x14ac:dyDescent="0.3">
      <c r="A5" s="165">
        <v>207000000</v>
      </c>
      <c r="B5" s="116">
        <v>-78.615572599999993</v>
      </c>
      <c r="C5" s="116">
        <v>69.774333999999996</v>
      </c>
      <c r="D5" s="165">
        <v>207000000</v>
      </c>
      <c r="E5" s="116">
        <v>-78.380010089999999</v>
      </c>
      <c r="F5" s="116">
        <v>70.163041449999994</v>
      </c>
      <c r="G5" s="165">
        <v>207000000</v>
      </c>
      <c r="H5" s="116">
        <v>-71.159665480000001</v>
      </c>
      <c r="I5" s="116">
        <v>68.550773160000006</v>
      </c>
      <c r="J5" s="165">
        <v>207000000</v>
      </c>
      <c r="K5" s="116">
        <v>-71.132908830000005</v>
      </c>
      <c r="L5" s="116">
        <v>71.056371130000002</v>
      </c>
      <c r="M5" s="165">
        <v>207000000</v>
      </c>
      <c r="N5" s="116">
        <v>-71.239207640000004</v>
      </c>
      <c r="O5" s="116">
        <v>66.943152699999999</v>
      </c>
      <c r="P5" s="165">
        <v>207000000</v>
      </c>
      <c r="Q5" s="116">
        <v>-71.198152725700098</v>
      </c>
      <c r="R5" s="116">
        <v>68.184742365072793</v>
      </c>
      <c r="S5" s="120">
        <f t="shared" ref="S5:S68" si="1">A5/1000000</f>
        <v>207</v>
      </c>
      <c r="T5" s="118"/>
      <c r="U5" s="29"/>
      <c r="V5" s="119"/>
    </row>
    <row r="6" spans="1:23" customFormat="1" x14ac:dyDescent="0.3">
      <c r="A6" s="165">
        <v>214000000</v>
      </c>
      <c r="B6" s="116">
        <v>-78.831569470000005</v>
      </c>
      <c r="C6" s="116">
        <v>20.09101321</v>
      </c>
      <c r="D6" s="165">
        <v>214000000</v>
      </c>
      <c r="E6" s="116">
        <v>-78.558606449999999</v>
      </c>
      <c r="F6" s="116">
        <v>20.747015990000001</v>
      </c>
      <c r="G6" s="165">
        <v>214000000</v>
      </c>
      <c r="H6" s="116">
        <v>-71.08086874</v>
      </c>
      <c r="I6" s="116">
        <v>19.192536709999999</v>
      </c>
      <c r="J6" s="165">
        <v>214000000</v>
      </c>
      <c r="K6" s="116">
        <v>-71.028202190000002</v>
      </c>
      <c r="L6" s="116">
        <v>21.11572988</v>
      </c>
      <c r="M6" s="165">
        <v>214000000</v>
      </c>
      <c r="N6" s="116">
        <v>-71.209672819999994</v>
      </c>
      <c r="O6" s="116">
        <v>17.621559390000002</v>
      </c>
      <c r="P6" s="165">
        <v>214000000</v>
      </c>
      <c r="Q6" s="116">
        <v>-71.107359872751005</v>
      </c>
      <c r="R6" s="116">
        <v>18.7442156368285</v>
      </c>
      <c r="S6" s="120">
        <f t="shared" si="1"/>
        <v>214</v>
      </c>
      <c r="T6" s="118"/>
      <c r="U6" s="29"/>
      <c r="V6" s="119"/>
    </row>
    <row r="7" spans="1:23" customFormat="1" x14ac:dyDescent="0.3">
      <c r="A7" s="165">
        <v>221000000</v>
      </c>
      <c r="B7" s="116">
        <v>-78.744400720000002</v>
      </c>
      <c r="C7" s="116">
        <v>-32.56953824</v>
      </c>
      <c r="D7" s="165">
        <v>221000000</v>
      </c>
      <c r="E7" s="116">
        <v>-78.422847469999994</v>
      </c>
      <c r="F7" s="116">
        <v>-31.584451479999998</v>
      </c>
      <c r="G7" s="165">
        <v>221000000</v>
      </c>
      <c r="H7" s="116">
        <v>-70.97629019</v>
      </c>
      <c r="I7" s="116">
        <v>-31.75041491</v>
      </c>
      <c r="J7" s="165">
        <v>221000000</v>
      </c>
      <c r="K7" s="116">
        <v>-70.944818670000004</v>
      </c>
      <c r="L7" s="116">
        <v>-29.980194430000001</v>
      </c>
      <c r="M7" s="165">
        <v>221000000</v>
      </c>
      <c r="N7" s="116">
        <v>-71.085190780000005</v>
      </c>
      <c r="O7" s="116">
        <v>-33.25054823</v>
      </c>
      <c r="P7" s="165">
        <v>221000000</v>
      </c>
      <c r="Q7" s="116">
        <v>-70.974282511938895</v>
      </c>
      <c r="R7" s="116">
        <v>-32.338882418850801</v>
      </c>
      <c r="S7" s="120">
        <f t="shared" si="1"/>
        <v>221</v>
      </c>
      <c r="T7" s="118"/>
      <c r="U7" s="29"/>
      <c r="V7" s="119"/>
    </row>
    <row r="8" spans="1:23" customFormat="1" x14ac:dyDescent="0.3">
      <c r="A8" s="165">
        <v>228000000</v>
      </c>
      <c r="B8" s="116">
        <v>-78.612767890000001</v>
      </c>
      <c r="C8" s="116">
        <v>-83.191290980000005</v>
      </c>
      <c r="D8" s="165">
        <v>228000000</v>
      </c>
      <c r="E8" s="116">
        <v>-78.13617404</v>
      </c>
      <c r="F8" s="116">
        <v>-81.434123200000002</v>
      </c>
      <c r="G8" s="165">
        <v>228000000</v>
      </c>
      <c r="H8" s="116">
        <v>-70.806532379999993</v>
      </c>
      <c r="I8" s="116">
        <v>-81.382796819999996</v>
      </c>
      <c r="J8" s="165">
        <v>228000000</v>
      </c>
      <c r="K8" s="116">
        <v>-70.720851760000002</v>
      </c>
      <c r="L8" s="116">
        <v>-79.694365180000005</v>
      </c>
      <c r="M8" s="165">
        <v>228000000</v>
      </c>
      <c r="N8" s="116">
        <v>-70.883623850000006</v>
      </c>
      <c r="O8" s="116">
        <v>-83.157492559999994</v>
      </c>
      <c r="P8" s="165">
        <v>228000000</v>
      </c>
      <c r="Q8" s="116">
        <v>-70.757770030460804</v>
      </c>
      <c r="R8" s="116">
        <v>-81.771130388348595</v>
      </c>
      <c r="S8" s="120">
        <f t="shared" si="1"/>
        <v>228</v>
      </c>
      <c r="T8" s="118"/>
      <c r="U8" s="29"/>
      <c r="V8" s="119"/>
    </row>
    <row r="9" spans="1:23" customFormat="1" x14ac:dyDescent="0.3">
      <c r="A9" s="165">
        <v>235000000</v>
      </c>
      <c r="B9" s="116">
        <v>-78.202154969999995</v>
      </c>
      <c r="C9" s="116">
        <v>-131.98850229999999</v>
      </c>
      <c r="D9" s="165">
        <v>235000000</v>
      </c>
      <c r="E9" s="116">
        <v>-77.869659159999998</v>
      </c>
      <c r="F9" s="116">
        <v>-130.50954329999999</v>
      </c>
      <c r="G9" s="165">
        <v>235000000</v>
      </c>
      <c r="H9" s="116">
        <v>-70.525239679999999</v>
      </c>
      <c r="I9" s="116">
        <v>-130.4066163</v>
      </c>
      <c r="J9" s="165">
        <v>235000000</v>
      </c>
      <c r="K9" s="116">
        <v>-70.447097319999997</v>
      </c>
      <c r="L9" s="116">
        <v>-128.969886</v>
      </c>
      <c r="M9" s="165">
        <v>235000000</v>
      </c>
      <c r="N9" s="116">
        <v>-70.679538399999998</v>
      </c>
      <c r="O9" s="116">
        <v>-131.899415</v>
      </c>
      <c r="P9" s="165">
        <v>235000000</v>
      </c>
      <c r="Q9" s="116">
        <v>-70.538222640306699</v>
      </c>
      <c r="R9" s="116">
        <v>-130.67600640651901</v>
      </c>
      <c r="S9" s="120">
        <f t="shared" si="1"/>
        <v>235</v>
      </c>
      <c r="T9" s="118"/>
      <c r="U9" s="29"/>
      <c r="V9" s="119"/>
    </row>
    <row r="10" spans="1:23" customFormat="1" x14ac:dyDescent="0.3">
      <c r="A10" s="165">
        <v>242000000</v>
      </c>
      <c r="B10" s="116">
        <v>-78.079596260000002</v>
      </c>
      <c r="C10" s="116">
        <v>178.66890069999999</v>
      </c>
      <c r="D10" s="165">
        <v>242000000</v>
      </c>
      <c r="E10" s="116">
        <v>-77.673196869999998</v>
      </c>
      <c r="F10" s="116">
        <v>-179.1561763</v>
      </c>
      <c r="G10" s="165">
        <v>242000000</v>
      </c>
      <c r="H10" s="116">
        <v>-70.286614009999994</v>
      </c>
      <c r="I10" s="116">
        <v>-179.4513479</v>
      </c>
      <c r="J10" s="165">
        <v>242000000</v>
      </c>
      <c r="K10" s="116">
        <v>-70.20891641</v>
      </c>
      <c r="L10" s="116">
        <v>-177.9800492</v>
      </c>
      <c r="M10" s="165">
        <v>242000000</v>
      </c>
      <c r="N10" s="116">
        <v>-70.356619159999994</v>
      </c>
      <c r="O10" s="116">
        <v>179.01538120000001</v>
      </c>
      <c r="P10" s="165">
        <v>242000000</v>
      </c>
      <c r="Q10" s="116">
        <v>-70.295784420740802</v>
      </c>
      <c r="R10" s="116">
        <v>-179.72776220455199</v>
      </c>
      <c r="S10" s="120">
        <f t="shared" si="1"/>
        <v>242</v>
      </c>
      <c r="T10" s="118"/>
      <c r="U10" s="29"/>
      <c r="V10" s="119"/>
    </row>
    <row r="11" spans="1:23" customFormat="1" x14ac:dyDescent="0.3">
      <c r="A11" s="165">
        <v>249000000</v>
      </c>
      <c r="B11" s="116">
        <v>-77.82947471</v>
      </c>
      <c r="C11" s="116">
        <v>129.01097440000001</v>
      </c>
      <c r="D11" s="165">
        <v>249000000</v>
      </c>
      <c r="E11" s="116">
        <v>-77.462759120000001</v>
      </c>
      <c r="F11" s="116">
        <v>131.42896579999999</v>
      </c>
      <c r="G11" s="165">
        <v>249000000</v>
      </c>
      <c r="H11" s="116">
        <v>-70.023967729999995</v>
      </c>
      <c r="I11" s="116">
        <v>130.94045929999999</v>
      </c>
      <c r="J11" s="165">
        <v>249000000</v>
      </c>
      <c r="K11" s="116">
        <v>-69.975598770000005</v>
      </c>
      <c r="L11" s="116">
        <v>132.316891</v>
      </c>
      <c r="M11" s="165">
        <v>249000000</v>
      </c>
      <c r="N11" s="116">
        <v>-70.146054129999996</v>
      </c>
      <c r="O11" s="116">
        <v>129.48769530000001</v>
      </c>
      <c r="P11" s="165">
        <v>249000000</v>
      </c>
      <c r="Q11" s="116">
        <v>-70.037043096713106</v>
      </c>
      <c r="R11" s="116">
        <v>130.783832283821</v>
      </c>
      <c r="S11" s="120">
        <f t="shared" si="1"/>
        <v>249</v>
      </c>
      <c r="T11" s="118"/>
      <c r="U11" s="29"/>
      <c r="V11" s="119"/>
    </row>
    <row r="12" spans="1:23" customFormat="1" x14ac:dyDescent="0.3">
      <c r="A12" s="165">
        <v>256000000</v>
      </c>
      <c r="B12" s="116">
        <v>-77.578014490000001</v>
      </c>
      <c r="C12" s="116">
        <v>79.184467479999995</v>
      </c>
      <c r="D12" s="165">
        <v>256000000</v>
      </c>
      <c r="E12" s="116">
        <v>-77.176087920000001</v>
      </c>
      <c r="F12" s="116">
        <v>81.351496729999994</v>
      </c>
      <c r="G12" s="165">
        <v>256000000</v>
      </c>
      <c r="H12" s="116">
        <v>-69.755034850000001</v>
      </c>
      <c r="I12" s="116">
        <v>81.420283429999998</v>
      </c>
      <c r="J12" s="165">
        <v>256000000</v>
      </c>
      <c r="K12" s="116">
        <v>-69.696375399999994</v>
      </c>
      <c r="L12" s="116">
        <v>82.621875099999997</v>
      </c>
      <c r="M12" s="165">
        <v>256000000</v>
      </c>
      <c r="N12" s="116">
        <v>-69.872121399999997</v>
      </c>
      <c r="O12" s="116">
        <v>80.207072030000006</v>
      </c>
      <c r="P12" s="165">
        <v>256000000</v>
      </c>
      <c r="Q12" s="116">
        <v>-69.804475766412494</v>
      </c>
      <c r="R12" s="116">
        <v>81.3171726375422</v>
      </c>
      <c r="S12" s="120">
        <f t="shared" si="1"/>
        <v>256</v>
      </c>
      <c r="T12" s="118"/>
      <c r="U12" s="29"/>
      <c r="V12" s="119"/>
    </row>
    <row r="13" spans="1:23" customFormat="1" x14ac:dyDescent="0.3">
      <c r="A13" s="165">
        <v>263000000</v>
      </c>
      <c r="B13" s="116">
        <v>-77.365749600000001</v>
      </c>
      <c r="C13" s="116">
        <v>30.600501959999999</v>
      </c>
      <c r="D13" s="165">
        <v>263000000</v>
      </c>
      <c r="E13" s="116">
        <v>-76.821516540000005</v>
      </c>
      <c r="F13" s="116">
        <v>32.23172039</v>
      </c>
      <c r="G13" s="165">
        <v>263000000</v>
      </c>
      <c r="H13" s="116">
        <v>-69.541014360000005</v>
      </c>
      <c r="I13" s="116">
        <v>32.472483750000002</v>
      </c>
      <c r="J13" s="165">
        <v>263000000</v>
      </c>
      <c r="K13" s="116">
        <v>-69.466323380000006</v>
      </c>
      <c r="L13" s="116">
        <v>33.300505809999997</v>
      </c>
      <c r="M13" s="165">
        <v>263000000</v>
      </c>
      <c r="N13" s="116">
        <v>-69.587615110000002</v>
      </c>
      <c r="O13" s="116">
        <v>31.272107739999999</v>
      </c>
      <c r="P13" s="165">
        <v>263000000</v>
      </c>
      <c r="Q13" s="116">
        <v>-69.592600900011902</v>
      </c>
      <c r="R13" s="116">
        <v>32.004172534944402</v>
      </c>
      <c r="S13" s="120">
        <f t="shared" si="1"/>
        <v>263</v>
      </c>
      <c r="T13" s="118"/>
      <c r="U13" s="29"/>
      <c r="V13" s="119"/>
    </row>
    <row r="14" spans="1:23" customFormat="1" x14ac:dyDescent="0.3">
      <c r="A14" s="165">
        <v>270000000</v>
      </c>
      <c r="B14" s="116">
        <v>-77.257144890000006</v>
      </c>
      <c r="C14" s="116">
        <v>-18.633453830000001</v>
      </c>
      <c r="D14" s="165">
        <v>270000000</v>
      </c>
      <c r="E14" s="116">
        <v>-76.698523510000001</v>
      </c>
      <c r="F14" s="116">
        <v>-17.64072341</v>
      </c>
      <c r="G14" s="165">
        <v>270000000</v>
      </c>
      <c r="H14" s="116">
        <v>-69.350348519999997</v>
      </c>
      <c r="I14" s="116">
        <v>-17.209015279999999</v>
      </c>
      <c r="J14" s="165">
        <v>270000000</v>
      </c>
      <c r="K14" s="116">
        <v>-69.200436580000002</v>
      </c>
      <c r="L14" s="116">
        <v>-16.656136119999999</v>
      </c>
      <c r="M14" s="165">
        <v>270000000</v>
      </c>
      <c r="N14" s="116">
        <v>-69.384159879999999</v>
      </c>
      <c r="O14" s="116">
        <v>-18.24419842</v>
      </c>
      <c r="P14" s="165">
        <v>270000000</v>
      </c>
      <c r="Q14" s="116">
        <v>-69.422352912472306</v>
      </c>
      <c r="R14" s="116">
        <v>-17.280691774219399</v>
      </c>
      <c r="S14" s="120">
        <f t="shared" si="1"/>
        <v>270</v>
      </c>
      <c r="T14" s="118"/>
      <c r="U14" s="29"/>
      <c r="V14" s="119"/>
    </row>
    <row r="15" spans="1:23" customFormat="1" x14ac:dyDescent="0.3">
      <c r="A15" s="165">
        <v>277000000</v>
      </c>
      <c r="B15" s="116">
        <v>-77.045429909999996</v>
      </c>
      <c r="C15" s="116">
        <v>-68.418808670000004</v>
      </c>
      <c r="D15" s="165">
        <v>277000000</v>
      </c>
      <c r="E15" s="116">
        <v>-76.545799639999998</v>
      </c>
      <c r="F15" s="116">
        <v>-67.965252219999996</v>
      </c>
      <c r="G15" s="165">
        <v>277000000</v>
      </c>
      <c r="H15" s="116">
        <v>-69.182104120000005</v>
      </c>
      <c r="I15" s="116">
        <v>-66.803191659999996</v>
      </c>
      <c r="J15" s="165">
        <v>277000000</v>
      </c>
      <c r="K15" s="116">
        <v>-69.038768430000005</v>
      </c>
      <c r="L15" s="116">
        <v>-66.656481529999994</v>
      </c>
      <c r="M15" s="165">
        <v>277000000</v>
      </c>
      <c r="N15" s="116">
        <v>-69.210292050000007</v>
      </c>
      <c r="O15" s="116">
        <v>-67.663395379999997</v>
      </c>
      <c r="P15" s="165">
        <v>277000000</v>
      </c>
      <c r="Q15" s="116">
        <v>-69.266574137289595</v>
      </c>
      <c r="R15" s="116">
        <v>-67.221898631463901</v>
      </c>
      <c r="S15" s="120">
        <f t="shared" si="1"/>
        <v>277</v>
      </c>
      <c r="T15" s="118"/>
      <c r="U15" s="29"/>
      <c r="V15" s="119"/>
    </row>
    <row r="16" spans="1:23" customFormat="1" x14ac:dyDescent="0.3">
      <c r="A16" s="165">
        <v>284000000</v>
      </c>
      <c r="B16" s="116">
        <v>-76.834541860000002</v>
      </c>
      <c r="C16" s="116">
        <v>-117.67153209999999</v>
      </c>
      <c r="D16" s="165">
        <v>284000000</v>
      </c>
      <c r="E16" s="116">
        <v>-76.375658680000001</v>
      </c>
      <c r="F16" s="116">
        <v>-117.2547033</v>
      </c>
      <c r="G16" s="165">
        <v>284000000</v>
      </c>
      <c r="H16" s="116">
        <v>-69.000627019999996</v>
      </c>
      <c r="I16" s="116">
        <v>-115.9279203</v>
      </c>
      <c r="J16" s="165">
        <v>284000000</v>
      </c>
      <c r="K16" s="116">
        <v>-68.90672395</v>
      </c>
      <c r="L16" s="116">
        <v>-116.04558419999999</v>
      </c>
      <c r="M16" s="165">
        <v>284000000</v>
      </c>
      <c r="N16" s="116">
        <v>-69.010273760000004</v>
      </c>
      <c r="O16" s="116">
        <v>-116.86875790000001</v>
      </c>
      <c r="P16" s="165">
        <v>284000000</v>
      </c>
      <c r="Q16" s="116">
        <v>-69.072664709313798</v>
      </c>
      <c r="R16" s="116">
        <v>-116.771181642264</v>
      </c>
      <c r="S16" s="120">
        <f t="shared" si="1"/>
        <v>284</v>
      </c>
      <c r="T16" s="118"/>
      <c r="U16" s="29"/>
      <c r="V16" s="119"/>
    </row>
    <row r="17" spans="1:22" customFormat="1" x14ac:dyDescent="0.3">
      <c r="A17" s="165">
        <v>291000000</v>
      </c>
      <c r="B17" s="116">
        <v>-76.651868469999997</v>
      </c>
      <c r="C17" s="116">
        <v>-165.93507009999999</v>
      </c>
      <c r="D17" s="165">
        <v>291000000</v>
      </c>
      <c r="E17" s="116">
        <v>-76.274511529999998</v>
      </c>
      <c r="F17" s="116">
        <v>-166.4173069</v>
      </c>
      <c r="G17" s="165">
        <v>291000000</v>
      </c>
      <c r="H17" s="116">
        <v>-68.812175150000002</v>
      </c>
      <c r="I17" s="116">
        <v>-164.9106371</v>
      </c>
      <c r="J17" s="165">
        <v>291000000</v>
      </c>
      <c r="K17" s="116">
        <v>-68.737952000000007</v>
      </c>
      <c r="L17" s="116">
        <v>-164.83750359999999</v>
      </c>
      <c r="M17" s="165">
        <v>291000000</v>
      </c>
      <c r="N17" s="116">
        <v>-68.822669219999995</v>
      </c>
      <c r="O17" s="116">
        <v>-165.49407099999999</v>
      </c>
      <c r="P17" s="165">
        <v>291000000</v>
      </c>
      <c r="Q17" s="116">
        <v>-68.896204739482101</v>
      </c>
      <c r="R17" s="116">
        <v>-165.543769138024</v>
      </c>
      <c r="S17" s="120">
        <f t="shared" si="1"/>
        <v>291</v>
      </c>
      <c r="T17" s="118"/>
      <c r="U17" s="29"/>
      <c r="V17" s="119"/>
    </row>
    <row r="18" spans="1:22" customFormat="1" x14ac:dyDescent="0.3">
      <c r="A18" s="165">
        <v>298000000</v>
      </c>
      <c r="B18" s="116">
        <v>-76.538382029999994</v>
      </c>
      <c r="C18" s="116">
        <v>144.5675675</v>
      </c>
      <c r="D18" s="165">
        <v>298000000</v>
      </c>
      <c r="E18" s="116">
        <v>-76.145753650000003</v>
      </c>
      <c r="F18" s="116">
        <v>143.98172869999999</v>
      </c>
      <c r="G18" s="165">
        <v>298000000</v>
      </c>
      <c r="H18" s="116">
        <v>-68.653384810000006</v>
      </c>
      <c r="I18" s="116">
        <v>145.94522710000001</v>
      </c>
      <c r="J18" s="165">
        <v>298000000</v>
      </c>
      <c r="K18" s="116">
        <v>-68.577743699999999</v>
      </c>
      <c r="L18" s="116">
        <v>146.01847240000001</v>
      </c>
      <c r="M18" s="165">
        <v>298000000</v>
      </c>
      <c r="N18" s="116">
        <v>-68.631808930000005</v>
      </c>
      <c r="O18" s="116">
        <v>145.19538320000001</v>
      </c>
      <c r="P18" s="165">
        <v>298000000</v>
      </c>
      <c r="Q18" s="116">
        <v>-68.754249708861096</v>
      </c>
      <c r="R18" s="116">
        <v>145.23511688674901</v>
      </c>
      <c r="S18" s="120">
        <f t="shared" si="1"/>
        <v>298</v>
      </c>
      <c r="T18" s="118"/>
      <c r="U18" s="29"/>
      <c r="V18" s="119"/>
    </row>
    <row r="19" spans="1:22" customFormat="1" x14ac:dyDescent="0.3">
      <c r="A19" s="165">
        <v>305000000</v>
      </c>
      <c r="B19" s="116">
        <v>-76.316035490000004</v>
      </c>
      <c r="C19" s="116">
        <v>95.0679315</v>
      </c>
      <c r="D19" s="165">
        <v>305000000</v>
      </c>
      <c r="E19" s="116">
        <v>-75.859166970000004</v>
      </c>
      <c r="F19" s="116">
        <v>94.747633039999997</v>
      </c>
      <c r="G19" s="165">
        <v>305000000</v>
      </c>
      <c r="H19" s="116">
        <v>-68.466805919999999</v>
      </c>
      <c r="I19" s="116">
        <v>96.449558830000001</v>
      </c>
      <c r="J19" s="165">
        <v>305000000</v>
      </c>
      <c r="K19" s="116">
        <v>-68.407529049999994</v>
      </c>
      <c r="L19" s="116">
        <v>96.788913129999997</v>
      </c>
      <c r="M19" s="165">
        <v>305000000</v>
      </c>
      <c r="N19" s="116">
        <v>-68.429530909999997</v>
      </c>
      <c r="O19" s="116">
        <v>95.660418280000002</v>
      </c>
      <c r="P19" s="165">
        <v>305000000</v>
      </c>
      <c r="Q19" s="116">
        <v>-68.559748153381605</v>
      </c>
      <c r="R19" s="116">
        <v>96.0225653905798</v>
      </c>
      <c r="S19" s="120">
        <f t="shared" si="1"/>
        <v>305</v>
      </c>
      <c r="T19" s="118"/>
      <c r="U19" s="29"/>
      <c r="V19" s="119"/>
    </row>
    <row r="20" spans="1:22" customFormat="1" x14ac:dyDescent="0.3">
      <c r="A20" s="165">
        <v>312000000</v>
      </c>
      <c r="B20" s="116">
        <v>-76.02221213</v>
      </c>
      <c r="C20" s="116">
        <v>45.544914919999997</v>
      </c>
      <c r="D20" s="165">
        <v>312000000</v>
      </c>
      <c r="E20" s="116">
        <v>-75.56400438</v>
      </c>
      <c r="F20" s="116">
        <v>46.111610740000003</v>
      </c>
      <c r="G20" s="165">
        <v>312000000</v>
      </c>
      <c r="H20" s="116">
        <v>-68.24416171</v>
      </c>
      <c r="I20" s="116">
        <v>47.237945359999998</v>
      </c>
      <c r="J20" s="165">
        <v>312000000</v>
      </c>
      <c r="K20" s="116">
        <v>-68.215432070000006</v>
      </c>
      <c r="L20" s="116">
        <v>47.993695700000004</v>
      </c>
      <c r="M20" s="165">
        <v>312000000</v>
      </c>
      <c r="N20" s="116">
        <v>-68.169941850000001</v>
      </c>
      <c r="O20" s="116">
        <v>46.382851979999998</v>
      </c>
      <c r="P20" s="165">
        <v>312000000</v>
      </c>
      <c r="Q20" s="116">
        <v>-68.275780959987699</v>
      </c>
      <c r="R20" s="116">
        <v>47.078262537971099</v>
      </c>
      <c r="S20" s="120">
        <f t="shared" si="1"/>
        <v>312</v>
      </c>
      <c r="T20" s="118"/>
      <c r="U20" s="29"/>
      <c r="V20" s="119"/>
    </row>
    <row r="21" spans="1:22" customFormat="1" x14ac:dyDescent="0.3">
      <c r="A21" s="165">
        <v>319000000</v>
      </c>
      <c r="B21" s="116">
        <v>-75.872082239999997</v>
      </c>
      <c r="C21" s="116">
        <v>-3.3103259619999998</v>
      </c>
      <c r="D21" s="165">
        <v>319000000</v>
      </c>
      <c r="E21" s="116">
        <v>-75.389297940000006</v>
      </c>
      <c r="F21" s="116">
        <v>-3.293298128</v>
      </c>
      <c r="G21" s="165">
        <v>319000000</v>
      </c>
      <c r="H21" s="116">
        <v>-68.043012070000003</v>
      </c>
      <c r="I21" s="116">
        <v>-2.0833934740000002</v>
      </c>
      <c r="J21" s="165">
        <v>319000000</v>
      </c>
      <c r="K21" s="116">
        <v>-68.071121640000001</v>
      </c>
      <c r="L21" s="116">
        <v>-0.95881268500000005</v>
      </c>
      <c r="M21" s="165">
        <v>319000000</v>
      </c>
      <c r="N21" s="116">
        <v>-67.961791649999995</v>
      </c>
      <c r="O21" s="116">
        <v>-3.1928450740000001</v>
      </c>
      <c r="P21" s="165">
        <v>319000000</v>
      </c>
      <c r="Q21" s="116">
        <v>-68.049760167686301</v>
      </c>
      <c r="R21" s="116">
        <v>-2.2674965400430001</v>
      </c>
      <c r="S21" s="120">
        <f t="shared" si="1"/>
        <v>319</v>
      </c>
      <c r="T21" s="118"/>
      <c r="U21" s="29"/>
      <c r="V21" s="119"/>
    </row>
    <row r="22" spans="1:22" customFormat="1" x14ac:dyDescent="0.3">
      <c r="A22" s="165">
        <v>326000000</v>
      </c>
      <c r="B22" s="116">
        <v>-75.739047339999999</v>
      </c>
      <c r="C22" s="116">
        <v>-52.883606200000003</v>
      </c>
      <c r="D22" s="165">
        <v>326000000</v>
      </c>
      <c r="E22" s="116">
        <v>-75.213371530000003</v>
      </c>
      <c r="F22" s="116">
        <v>-53.05540611</v>
      </c>
      <c r="G22" s="165">
        <v>326000000</v>
      </c>
      <c r="H22" s="116">
        <v>-67.835438510000003</v>
      </c>
      <c r="I22" s="116">
        <v>-51.902331750000002</v>
      </c>
      <c r="J22" s="165">
        <v>326000000</v>
      </c>
      <c r="K22" s="116">
        <v>-67.912332629999995</v>
      </c>
      <c r="L22" s="116">
        <v>-50.350504280000003</v>
      </c>
      <c r="M22" s="165">
        <v>326000000</v>
      </c>
      <c r="N22" s="116">
        <v>-67.769985230000003</v>
      </c>
      <c r="O22" s="116">
        <v>-53.277671349999999</v>
      </c>
      <c r="P22" s="165">
        <v>326000000</v>
      </c>
      <c r="Q22" s="116">
        <v>-67.855714717139605</v>
      </c>
      <c r="R22" s="116">
        <v>-51.790208390316501</v>
      </c>
      <c r="S22" s="120">
        <f t="shared" si="1"/>
        <v>326</v>
      </c>
      <c r="T22" s="118"/>
      <c r="U22" s="29"/>
      <c r="V22" s="119"/>
    </row>
    <row r="23" spans="1:22" customFormat="1" x14ac:dyDescent="0.3">
      <c r="A23" s="165">
        <v>333000000</v>
      </c>
      <c r="B23" s="116">
        <v>-75.574902069999993</v>
      </c>
      <c r="C23" s="116">
        <v>-102.7075086</v>
      </c>
      <c r="D23" s="165">
        <v>333000000</v>
      </c>
      <c r="E23" s="116">
        <v>-75.054023639999997</v>
      </c>
      <c r="F23" s="116">
        <v>-102.59949829999999</v>
      </c>
      <c r="G23" s="165">
        <v>333000000</v>
      </c>
      <c r="H23" s="116">
        <v>-67.692325260000004</v>
      </c>
      <c r="I23" s="116">
        <v>-101.21836380000001</v>
      </c>
      <c r="J23" s="165">
        <v>333000000</v>
      </c>
      <c r="K23" s="116">
        <v>-67.731087779999996</v>
      </c>
      <c r="L23" s="116">
        <v>-99.43756621</v>
      </c>
      <c r="M23" s="165">
        <v>333000000</v>
      </c>
      <c r="N23" s="116">
        <v>-67.597054929999999</v>
      </c>
      <c r="O23" s="116">
        <v>-102.8217681</v>
      </c>
      <c r="P23" s="165">
        <v>333000000</v>
      </c>
      <c r="Q23" s="116">
        <v>-67.663704410372404</v>
      </c>
      <c r="R23" s="116">
        <v>-101.116891194172</v>
      </c>
      <c r="S23" s="120">
        <f t="shared" si="1"/>
        <v>333</v>
      </c>
      <c r="T23" s="118"/>
      <c r="U23" s="29"/>
      <c r="V23" s="119"/>
    </row>
    <row r="24" spans="1:22" customFormat="1" x14ac:dyDescent="0.3">
      <c r="A24" s="165">
        <v>340000000</v>
      </c>
      <c r="B24" s="116">
        <v>-75.264353009999994</v>
      </c>
      <c r="C24" s="116">
        <v>-151.10699959999999</v>
      </c>
      <c r="D24" s="165">
        <v>340000000</v>
      </c>
      <c r="E24" s="116">
        <v>-74.871275510000004</v>
      </c>
      <c r="F24" s="116">
        <v>-151.1486951</v>
      </c>
      <c r="G24" s="165">
        <v>340000000</v>
      </c>
      <c r="H24" s="116">
        <v>-67.540941989999993</v>
      </c>
      <c r="I24" s="116">
        <v>-150.17293079999999</v>
      </c>
      <c r="J24" s="165">
        <v>340000000</v>
      </c>
      <c r="K24" s="116">
        <v>-67.526109109999993</v>
      </c>
      <c r="L24" s="116">
        <v>-148.47910239999999</v>
      </c>
      <c r="M24" s="165">
        <v>340000000</v>
      </c>
      <c r="N24" s="116">
        <v>-67.43468507</v>
      </c>
      <c r="O24" s="116">
        <v>-152.48349289999999</v>
      </c>
      <c r="P24" s="165">
        <v>340000000</v>
      </c>
      <c r="Q24" s="116">
        <v>-67.440653108372103</v>
      </c>
      <c r="R24" s="116">
        <v>-150.24107548357699</v>
      </c>
      <c r="S24" s="120">
        <f t="shared" si="1"/>
        <v>340</v>
      </c>
      <c r="T24" s="118"/>
      <c r="U24" s="29"/>
      <c r="V24" s="119"/>
    </row>
    <row r="25" spans="1:22" customFormat="1" x14ac:dyDescent="0.3">
      <c r="A25" s="165">
        <v>347000000</v>
      </c>
      <c r="B25" s="116">
        <v>-75.075104870000004</v>
      </c>
      <c r="C25" s="116">
        <v>159.7881391</v>
      </c>
      <c r="D25" s="165">
        <v>347000000</v>
      </c>
      <c r="E25" s="116">
        <v>-74.769193259999994</v>
      </c>
      <c r="F25" s="116">
        <v>159.1267187</v>
      </c>
      <c r="G25" s="165">
        <v>347000000</v>
      </c>
      <c r="H25" s="116">
        <v>-67.370193499999999</v>
      </c>
      <c r="I25" s="116">
        <v>160.0842753</v>
      </c>
      <c r="J25" s="165">
        <v>347000000</v>
      </c>
      <c r="K25" s="116">
        <v>-67.378419800000003</v>
      </c>
      <c r="L25" s="116">
        <v>162.18033869999999</v>
      </c>
      <c r="M25" s="165">
        <v>347000000</v>
      </c>
      <c r="N25" s="116">
        <v>-67.250653679999999</v>
      </c>
      <c r="O25" s="116">
        <v>157.7172071</v>
      </c>
      <c r="P25" s="165">
        <v>347000000</v>
      </c>
      <c r="Q25" s="116">
        <v>-67.226879966655005</v>
      </c>
      <c r="R25" s="116">
        <v>159.95781123532501</v>
      </c>
      <c r="S25" s="120">
        <f t="shared" si="1"/>
        <v>347</v>
      </c>
      <c r="T25" s="118"/>
      <c r="U25" s="29"/>
      <c r="V25" s="119"/>
    </row>
    <row r="26" spans="1:22" customFormat="1" x14ac:dyDescent="0.3">
      <c r="A26" s="165">
        <v>354000000</v>
      </c>
      <c r="B26" s="116">
        <v>-74.871545569999995</v>
      </c>
      <c r="C26" s="116">
        <v>110.1903975</v>
      </c>
      <c r="D26" s="165">
        <v>354000000</v>
      </c>
      <c r="E26" s="116">
        <v>-74.655303189999998</v>
      </c>
      <c r="F26" s="116">
        <v>109.141784</v>
      </c>
      <c r="G26" s="165">
        <v>354000000</v>
      </c>
      <c r="H26" s="116">
        <v>-67.239543580000003</v>
      </c>
      <c r="I26" s="116">
        <v>110.4641973</v>
      </c>
      <c r="J26" s="165">
        <v>354000000</v>
      </c>
      <c r="K26" s="116">
        <v>-67.214310819999994</v>
      </c>
      <c r="L26" s="116">
        <v>112.53384</v>
      </c>
      <c r="M26" s="165">
        <v>354000000</v>
      </c>
      <c r="N26" s="116">
        <v>-67.100227489999995</v>
      </c>
      <c r="O26" s="116">
        <v>107.9171539</v>
      </c>
      <c r="P26" s="165">
        <v>354000000</v>
      </c>
      <c r="Q26" s="116">
        <v>-67.075403466001006</v>
      </c>
      <c r="R26" s="116">
        <v>110.298215605572</v>
      </c>
      <c r="S26" s="120">
        <f t="shared" si="1"/>
        <v>354</v>
      </c>
      <c r="T26" s="118"/>
      <c r="U26" s="29"/>
      <c r="V26" s="119"/>
    </row>
    <row r="27" spans="1:22" customFormat="1" x14ac:dyDescent="0.3">
      <c r="A27" s="165">
        <v>361000000</v>
      </c>
      <c r="B27" s="116">
        <v>-74.612390090000005</v>
      </c>
      <c r="C27" s="116">
        <v>61.118081889999999</v>
      </c>
      <c r="D27" s="165">
        <v>361000000</v>
      </c>
      <c r="E27" s="116">
        <v>-74.499728719999993</v>
      </c>
      <c r="F27" s="116">
        <v>59.873037109999999</v>
      </c>
      <c r="G27" s="165">
        <v>361000000</v>
      </c>
      <c r="H27" s="116">
        <v>-67.095609469999999</v>
      </c>
      <c r="I27" s="116">
        <v>61.409275319999999</v>
      </c>
      <c r="J27" s="165">
        <v>361000000</v>
      </c>
      <c r="K27" s="116">
        <v>-67.05169755</v>
      </c>
      <c r="L27" s="116">
        <v>63.424652360000003</v>
      </c>
      <c r="M27" s="165">
        <v>361000000</v>
      </c>
      <c r="N27" s="116">
        <v>-66.9664681</v>
      </c>
      <c r="O27" s="116">
        <v>58.940328360000002</v>
      </c>
      <c r="P27" s="165">
        <v>361000000</v>
      </c>
      <c r="Q27" s="116">
        <v>-66.9343179822758</v>
      </c>
      <c r="R27" s="116">
        <v>61.132659210341302</v>
      </c>
      <c r="S27" s="120">
        <f t="shared" si="1"/>
        <v>361</v>
      </c>
      <c r="T27" s="118"/>
      <c r="U27" s="29"/>
      <c r="V27" s="119"/>
    </row>
    <row r="28" spans="1:22" customFormat="1" x14ac:dyDescent="0.3">
      <c r="A28" s="165">
        <v>368000000</v>
      </c>
      <c r="B28" s="116">
        <v>-74.459733400000005</v>
      </c>
      <c r="C28" s="116">
        <v>11.70034184</v>
      </c>
      <c r="D28" s="165">
        <v>368000000</v>
      </c>
      <c r="E28" s="116">
        <v>-74.394481420000005</v>
      </c>
      <c r="F28" s="116">
        <v>11.559616800000001</v>
      </c>
      <c r="G28" s="165">
        <v>368000000</v>
      </c>
      <c r="H28" s="116">
        <v>-66.972893780000007</v>
      </c>
      <c r="I28" s="116">
        <v>12.17127709</v>
      </c>
      <c r="J28" s="165">
        <v>368000000</v>
      </c>
      <c r="K28" s="116">
        <v>-66.899751629999997</v>
      </c>
      <c r="L28" s="116">
        <v>14.329381870000001</v>
      </c>
      <c r="M28" s="165">
        <v>368000000</v>
      </c>
      <c r="N28" s="116">
        <v>-66.80314482</v>
      </c>
      <c r="O28" s="116">
        <v>9.5857602239999995</v>
      </c>
      <c r="P28" s="165">
        <v>368000000</v>
      </c>
      <c r="Q28" s="116">
        <v>-66.788287385901</v>
      </c>
      <c r="R28" s="116">
        <v>11.912838415972001</v>
      </c>
      <c r="S28" s="120">
        <f t="shared" si="1"/>
        <v>368</v>
      </c>
      <c r="T28" s="118"/>
      <c r="U28" s="29"/>
      <c r="V28" s="119"/>
    </row>
    <row r="29" spans="1:22" customFormat="1" x14ac:dyDescent="0.3">
      <c r="A29" s="165">
        <v>375000000</v>
      </c>
      <c r="B29" s="116">
        <v>-74.301848849999999</v>
      </c>
      <c r="C29" s="116">
        <v>-37.854739940000002</v>
      </c>
      <c r="D29" s="165">
        <v>375000000</v>
      </c>
      <c r="E29" s="116">
        <v>-74.304000130000006</v>
      </c>
      <c r="F29" s="116">
        <v>-37.6999578</v>
      </c>
      <c r="G29" s="165">
        <v>375000000</v>
      </c>
      <c r="H29" s="116">
        <v>-66.898085190000003</v>
      </c>
      <c r="I29" s="116">
        <v>-37.36971715</v>
      </c>
      <c r="J29" s="165">
        <v>375000000</v>
      </c>
      <c r="K29" s="116">
        <v>-66.757275329999999</v>
      </c>
      <c r="L29" s="116">
        <v>-35.003409329999997</v>
      </c>
      <c r="M29" s="165">
        <v>375000000</v>
      </c>
      <c r="N29" s="116">
        <v>-66.656506190000002</v>
      </c>
      <c r="O29" s="116">
        <v>-40.121905140000003</v>
      </c>
      <c r="P29" s="165">
        <v>375000000</v>
      </c>
      <c r="Q29" s="116">
        <v>-66.621908461011699</v>
      </c>
      <c r="R29" s="116">
        <v>-37.564480054787701</v>
      </c>
      <c r="S29" s="120">
        <f t="shared" si="1"/>
        <v>375</v>
      </c>
      <c r="T29" s="118"/>
      <c r="U29" s="29"/>
      <c r="V29" s="119"/>
    </row>
    <row r="30" spans="1:22" customFormat="1" x14ac:dyDescent="0.3">
      <c r="A30" s="165">
        <v>382000000</v>
      </c>
      <c r="B30" s="116">
        <v>-74.130733820000003</v>
      </c>
      <c r="C30" s="116">
        <v>-87.472252609999998</v>
      </c>
      <c r="D30" s="165">
        <v>382000000</v>
      </c>
      <c r="E30" s="116">
        <v>-74.131782959999995</v>
      </c>
      <c r="F30" s="116">
        <v>-87.569385539999999</v>
      </c>
      <c r="G30" s="165">
        <v>382000000</v>
      </c>
      <c r="H30" s="116">
        <v>-66.762454450000007</v>
      </c>
      <c r="I30" s="116">
        <v>-86.793282570000002</v>
      </c>
      <c r="J30" s="165">
        <v>382000000</v>
      </c>
      <c r="K30" s="116">
        <v>-66.606379869999998</v>
      </c>
      <c r="L30" s="116">
        <v>-84.361332829999995</v>
      </c>
      <c r="M30" s="165">
        <v>382000000</v>
      </c>
      <c r="N30" s="116">
        <v>-66.532454819999998</v>
      </c>
      <c r="O30" s="116">
        <v>-89.662133119999993</v>
      </c>
      <c r="P30" s="165">
        <v>382000000</v>
      </c>
      <c r="Q30" s="116">
        <v>-66.470054964307096</v>
      </c>
      <c r="R30" s="116">
        <v>-86.974406880655707</v>
      </c>
      <c r="S30" s="120">
        <f t="shared" si="1"/>
        <v>382</v>
      </c>
      <c r="T30" s="118"/>
      <c r="U30" s="29"/>
      <c r="V30" s="119"/>
    </row>
    <row r="31" spans="1:22" customFormat="1" x14ac:dyDescent="0.3">
      <c r="A31" s="165">
        <v>389000000</v>
      </c>
      <c r="B31" s="116">
        <v>-74.024128320000003</v>
      </c>
      <c r="C31" s="116">
        <v>-136.3143919</v>
      </c>
      <c r="D31" s="165">
        <v>389000000</v>
      </c>
      <c r="E31" s="116">
        <v>-73.922502809999997</v>
      </c>
      <c r="F31" s="116">
        <v>-136.37831360000001</v>
      </c>
      <c r="G31" s="165">
        <v>389000000</v>
      </c>
      <c r="H31" s="116">
        <v>-66.561824169999994</v>
      </c>
      <c r="I31" s="116">
        <v>-135.6777428</v>
      </c>
      <c r="J31" s="165">
        <v>389000000</v>
      </c>
      <c r="K31" s="116">
        <v>-66.427814920000003</v>
      </c>
      <c r="L31" s="116">
        <v>-132.9345362</v>
      </c>
      <c r="M31" s="165">
        <v>389000000</v>
      </c>
      <c r="N31" s="116">
        <v>-66.365764100000007</v>
      </c>
      <c r="O31" s="116">
        <v>-138.65067160000001</v>
      </c>
      <c r="P31" s="165">
        <v>389000000</v>
      </c>
      <c r="Q31" s="116">
        <v>-66.267714952539094</v>
      </c>
      <c r="R31" s="116">
        <v>-135.913661465122</v>
      </c>
      <c r="S31" s="120">
        <f t="shared" si="1"/>
        <v>389</v>
      </c>
      <c r="T31" s="118"/>
      <c r="U31" s="29"/>
      <c r="V31" s="119"/>
    </row>
    <row r="32" spans="1:22" customFormat="1" x14ac:dyDescent="0.3">
      <c r="A32" s="165">
        <v>396000000</v>
      </c>
      <c r="B32" s="116">
        <v>-73.90732328</v>
      </c>
      <c r="C32" s="116">
        <v>173.95355409999999</v>
      </c>
      <c r="D32" s="165">
        <v>396000000</v>
      </c>
      <c r="E32" s="116">
        <v>-73.724923660000002</v>
      </c>
      <c r="F32" s="116">
        <v>174.39954650000001</v>
      </c>
      <c r="G32" s="165">
        <v>396000000</v>
      </c>
      <c r="H32" s="116">
        <v>-66.392902379999995</v>
      </c>
      <c r="I32" s="116">
        <v>175.16158569999999</v>
      </c>
      <c r="J32" s="165">
        <v>396000000</v>
      </c>
      <c r="K32" s="116">
        <v>-66.204319679999998</v>
      </c>
      <c r="L32" s="116">
        <v>177.98012130000001</v>
      </c>
      <c r="M32" s="165">
        <v>396000000</v>
      </c>
      <c r="N32" s="116">
        <v>-66.202388220000003</v>
      </c>
      <c r="O32" s="116">
        <v>171.79646510000001</v>
      </c>
      <c r="P32" s="165">
        <v>396000000</v>
      </c>
      <c r="Q32" s="116">
        <v>-66.094717137121606</v>
      </c>
      <c r="R32" s="116">
        <v>174.66471000618799</v>
      </c>
      <c r="S32" s="120">
        <f t="shared" si="1"/>
        <v>396</v>
      </c>
      <c r="T32" s="118"/>
      <c r="U32" s="29"/>
      <c r="V32" s="119"/>
    </row>
    <row r="33" spans="1:22" customFormat="1" x14ac:dyDescent="0.3">
      <c r="A33" s="165">
        <v>403000000</v>
      </c>
      <c r="B33" s="116">
        <v>-73.747808430000006</v>
      </c>
      <c r="C33" s="116">
        <v>123.9340856</v>
      </c>
      <c r="D33" s="165">
        <v>403000000</v>
      </c>
      <c r="E33" s="116">
        <v>-73.572053170000004</v>
      </c>
      <c r="F33" s="116">
        <v>124.6390317</v>
      </c>
      <c r="G33" s="165">
        <v>403000000</v>
      </c>
      <c r="H33" s="116">
        <v>-66.214425899999995</v>
      </c>
      <c r="I33" s="116">
        <v>125.7112073</v>
      </c>
      <c r="J33" s="165">
        <v>403000000</v>
      </c>
      <c r="K33" s="116">
        <v>-66.022265000000004</v>
      </c>
      <c r="L33" s="116">
        <v>128.354196</v>
      </c>
      <c r="M33" s="165">
        <v>403000000</v>
      </c>
      <c r="N33" s="116">
        <v>-66.082231800000002</v>
      </c>
      <c r="O33" s="116">
        <v>121.9122833</v>
      </c>
      <c r="P33" s="165">
        <v>403000000</v>
      </c>
      <c r="Q33" s="116">
        <v>-65.916773457675106</v>
      </c>
      <c r="R33" s="116">
        <v>124.671968425885</v>
      </c>
      <c r="S33" s="120">
        <f t="shared" si="1"/>
        <v>403</v>
      </c>
      <c r="T33" s="118"/>
      <c r="U33" s="29"/>
      <c r="V33" s="119"/>
    </row>
    <row r="34" spans="1:22" customFormat="1" x14ac:dyDescent="0.3">
      <c r="A34" s="165">
        <v>410000000</v>
      </c>
      <c r="B34" s="116">
        <v>-73.655733740000002</v>
      </c>
      <c r="C34" s="116">
        <v>74.982304569999997</v>
      </c>
      <c r="D34" s="165">
        <v>410000000</v>
      </c>
      <c r="E34" s="116">
        <v>-73.358486850000006</v>
      </c>
      <c r="F34" s="116">
        <v>75.472141149999999</v>
      </c>
      <c r="G34" s="165">
        <v>410000000</v>
      </c>
      <c r="H34" s="116">
        <v>-66.039830640000005</v>
      </c>
      <c r="I34" s="116">
        <v>76.349005399999996</v>
      </c>
      <c r="J34" s="165">
        <v>410000000</v>
      </c>
      <c r="K34" s="116">
        <v>-65.805800059999996</v>
      </c>
      <c r="L34" s="116">
        <v>78.99802493</v>
      </c>
      <c r="M34" s="165">
        <v>410000000</v>
      </c>
      <c r="N34" s="116">
        <v>-65.980311970000002</v>
      </c>
      <c r="O34" s="116">
        <v>72.142424090000006</v>
      </c>
      <c r="P34" s="165">
        <v>410000000</v>
      </c>
      <c r="Q34" s="116">
        <v>-65.783687003753101</v>
      </c>
      <c r="R34" s="116">
        <v>75.045223468141103</v>
      </c>
      <c r="S34" s="120">
        <f t="shared" si="1"/>
        <v>410</v>
      </c>
      <c r="T34" s="118"/>
      <c r="U34" s="29"/>
      <c r="V34" s="119"/>
    </row>
    <row r="35" spans="1:22" customFormat="1" x14ac:dyDescent="0.3">
      <c r="A35" s="165">
        <v>417000000</v>
      </c>
      <c r="B35" s="116">
        <v>-73.512965739999999</v>
      </c>
      <c r="C35" s="116">
        <v>25.646948299999998</v>
      </c>
      <c r="D35" s="165">
        <v>417000000</v>
      </c>
      <c r="E35" s="116">
        <v>-73.125915169999999</v>
      </c>
      <c r="F35" s="116">
        <v>26.33651863</v>
      </c>
      <c r="G35" s="165">
        <v>417000000</v>
      </c>
      <c r="H35" s="116">
        <v>-65.86662656</v>
      </c>
      <c r="I35" s="116">
        <v>27.206885700000001</v>
      </c>
      <c r="J35" s="165">
        <v>417000000</v>
      </c>
      <c r="K35" s="116">
        <v>-65.568100060000006</v>
      </c>
      <c r="L35" s="116">
        <v>29.569453540000001</v>
      </c>
      <c r="M35" s="165">
        <v>417000000</v>
      </c>
      <c r="N35" s="116">
        <v>-65.909932040000001</v>
      </c>
      <c r="O35" s="116">
        <v>22.971015609999998</v>
      </c>
      <c r="P35" s="165">
        <v>417000000</v>
      </c>
      <c r="Q35" s="116">
        <v>-65.604918049126695</v>
      </c>
      <c r="R35" s="116">
        <v>25.487999371519901</v>
      </c>
      <c r="S35" s="120">
        <f t="shared" si="1"/>
        <v>417</v>
      </c>
      <c r="T35" s="118"/>
      <c r="U35" s="29"/>
      <c r="V35" s="119"/>
    </row>
    <row r="36" spans="1:22" customFormat="1" x14ac:dyDescent="0.3">
      <c r="A36" s="165">
        <v>424000000</v>
      </c>
      <c r="B36" s="116">
        <v>-73.440008739999996</v>
      </c>
      <c r="C36" s="116">
        <v>-24.233184059999999</v>
      </c>
      <c r="D36" s="165">
        <v>424000000</v>
      </c>
      <c r="E36" s="116">
        <v>-73.078558319999999</v>
      </c>
      <c r="F36" s="116">
        <v>-23.926246169999999</v>
      </c>
      <c r="G36" s="165">
        <v>424000000</v>
      </c>
      <c r="H36" s="116">
        <v>-65.685578840000005</v>
      </c>
      <c r="I36" s="116">
        <v>-22.416719400000002</v>
      </c>
      <c r="J36" s="165">
        <v>424000000</v>
      </c>
      <c r="K36" s="116">
        <v>-65.435035600000006</v>
      </c>
      <c r="L36" s="116">
        <v>-20.530593469999999</v>
      </c>
      <c r="M36" s="165">
        <v>424000000</v>
      </c>
      <c r="N36" s="116">
        <v>-65.820620180000006</v>
      </c>
      <c r="O36" s="116">
        <v>-26.649061360000001</v>
      </c>
      <c r="P36" s="165">
        <v>424000000</v>
      </c>
      <c r="Q36" s="116">
        <v>-65.540584224519804</v>
      </c>
      <c r="R36" s="116">
        <v>-24.558407121060601</v>
      </c>
      <c r="S36" s="120">
        <f t="shared" si="1"/>
        <v>424</v>
      </c>
      <c r="T36" s="118"/>
      <c r="U36" s="29"/>
      <c r="V36" s="119"/>
    </row>
    <row r="37" spans="1:22" customFormat="1" x14ac:dyDescent="0.3">
      <c r="A37" s="165">
        <v>431000000</v>
      </c>
      <c r="B37" s="116">
        <v>-73.342366630000001</v>
      </c>
      <c r="C37" s="116">
        <v>-73.842657180000003</v>
      </c>
      <c r="D37" s="165">
        <v>431000000</v>
      </c>
      <c r="E37" s="116">
        <v>-72.933240100000006</v>
      </c>
      <c r="F37" s="116">
        <v>-73.347214030000004</v>
      </c>
      <c r="G37" s="165">
        <v>431000000</v>
      </c>
      <c r="H37" s="116">
        <v>-65.608936069999999</v>
      </c>
      <c r="I37" s="116">
        <v>-71.986371109999993</v>
      </c>
      <c r="J37" s="165">
        <v>431000000</v>
      </c>
      <c r="K37" s="116">
        <v>-65.334835709999993</v>
      </c>
      <c r="L37" s="116">
        <v>-70.603186840000006</v>
      </c>
      <c r="M37" s="165">
        <v>431000000</v>
      </c>
      <c r="N37" s="116">
        <v>-65.772753969999997</v>
      </c>
      <c r="O37" s="116">
        <v>-76.043701769999998</v>
      </c>
      <c r="P37" s="165">
        <v>431000000</v>
      </c>
      <c r="Q37" s="116">
        <v>-65.495577506930502</v>
      </c>
      <c r="R37" s="116">
        <v>-74.3488927103555</v>
      </c>
      <c r="S37" s="120">
        <f t="shared" si="1"/>
        <v>431</v>
      </c>
      <c r="T37" s="118"/>
      <c r="U37" s="29"/>
      <c r="V37" s="119"/>
    </row>
    <row r="38" spans="1:22" customFormat="1" x14ac:dyDescent="0.3">
      <c r="A38" s="165">
        <v>438000000</v>
      </c>
      <c r="B38" s="116">
        <v>-73.198556330000002</v>
      </c>
      <c r="C38" s="116">
        <v>-123.05001</v>
      </c>
      <c r="D38" s="165">
        <v>438000000</v>
      </c>
      <c r="E38" s="116">
        <v>-72.838624350000003</v>
      </c>
      <c r="F38" s="116">
        <v>-121.7495105</v>
      </c>
      <c r="G38" s="165">
        <v>438000000</v>
      </c>
      <c r="H38" s="116">
        <v>-65.536775809999995</v>
      </c>
      <c r="I38" s="116">
        <v>-120.74429069999999</v>
      </c>
      <c r="J38" s="165">
        <v>438000000</v>
      </c>
      <c r="K38" s="116">
        <v>-65.276157229999995</v>
      </c>
      <c r="L38" s="116">
        <v>-119.7782857</v>
      </c>
      <c r="M38" s="165">
        <v>438000000</v>
      </c>
      <c r="N38" s="116">
        <v>-65.681282179999997</v>
      </c>
      <c r="O38" s="116">
        <v>-124.6971376</v>
      </c>
      <c r="P38" s="165">
        <v>438000000</v>
      </c>
      <c r="Q38" s="116">
        <v>-65.462268157936904</v>
      </c>
      <c r="R38" s="116">
        <v>-123.32810969988201</v>
      </c>
      <c r="S38" s="120">
        <f t="shared" si="1"/>
        <v>438</v>
      </c>
      <c r="T38" s="118"/>
      <c r="U38" s="29"/>
      <c r="V38" s="119"/>
    </row>
    <row r="39" spans="1:22" customFormat="1" x14ac:dyDescent="0.3">
      <c r="A39" s="165">
        <v>445000000</v>
      </c>
      <c r="B39" s="116">
        <v>-73.080422220000003</v>
      </c>
      <c r="C39" s="116">
        <v>-171.82867920000001</v>
      </c>
      <c r="D39" s="165">
        <v>445000000</v>
      </c>
      <c r="E39" s="116">
        <v>-72.710832490000001</v>
      </c>
      <c r="F39" s="116">
        <v>-170.58333959999999</v>
      </c>
      <c r="G39" s="165">
        <v>445000000</v>
      </c>
      <c r="H39" s="116">
        <v>-65.379220739999994</v>
      </c>
      <c r="I39" s="116">
        <v>-169.53137939999999</v>
      </c>
      <c r="J39" s="165">
        <v>445000000</v>
      </c>
      <c r="K39" s="116">
        <v>-65.156499530000005</v>
      </c>
      <c r="L39" s="116">
        <v>-168.7245801</v>
      </c>
      <c r="M39" s="165">
        <v>445000000</v>
      </c>
      <c r="N39" s="116">
        <v>-65.504603419999995</v>
      </c>
      <c r="O39" s="116">
        <v>-173.42321380000001</v>
      </c>
      <c r="P39" s="165">
        <v>445000000</v>
      </c>
      <c r="Q39" s="116">
        <v>-65.332652992442405</v>
      </c>
      <c r="R39" s="116">
        <v>-172.076686503763</v>
      </c>
      <c r="S39" s="120">
        <f t="shared" si="1"/>
        <v>445</v>
      </c>
      <c r="T39" s="118"/>
      <c r="U39" s="29"/>
      <c r="V39" s="119"/>
    </row>
    <row r="40" spans="1:22" customFormat="1" x14ac:dyDescent="0.3">
      <c r="A40" s="165">
        <v>452000000</v>
      </c>
      <c r="B40" s="116">
        <v>-72.982495749999998</v>
      </c>
      <c r="C40" s="116">
        <v>138.3864456</v>
      </c>
      <c r="D40" s="165">
        <v>452000000</v>
      </c>
      <c r="E40" s="116">
        <v>-72.521134939999996</v>
      </c>
      <c r="F40" s="116">
        <v>140.1233316</v>
      </c>
      <c r="G40" s="165">
        <v>452000000</v>
      </c>
      <c r="H40" s="116">
        <v>-65.202111479999999</v>
      </c>
      <c r="I40" s="116">
        <v>141.00010280000001</v>
      </c>
      <c r="J40" s="165">
        <v>452000000</v>
      </c>
      <c r="K40" s="116">
        <v>-65.004821059999998</v>
      </c>
      <c r="L40" s="116">
        <v>142.00121050000001</v>
      </c>
      <c r="M40" s="165">
        <v>452000000</v>
      </c>
      <c r="N40" s="116">
        <v>-65.339240309999994</v>
      </c>
      <c r="O40" s="116">
        <v>137.15674179999999</v>
      </c>
      <c r="P40" s="165">
        <v>452000000</v>
      </c>
      <c r="Q40" s="116">
        <v>-65.177637106157306</v>
      </c>
      <c r="R40" s="116">
        <v>138.68544962227099</v>
      </c>
      <c r="S40" s="120">
        <f t="shared" si="1"/>
        <v>452</v>
      </c>
      <c r="T40" s="118"/>
      <c r="U40" s="29"/>
      <c r="V40" s="119"/>
    </row>
    <row r="41" spans="1:22" customFormat="1" x14ac:dyDescent="0.3">
      <c r="A41" s="165">
        <v>459000000</v>
      </c>
      <c r="B41" s="116">
        <v>-72.740851180000007</v>
      </c>
      <c r="C41" s="116">
        <v>88.980995350000001</v>
      </c>
      <c r="D41" s="165">
        <v>459000000</v>
      </c>
      <c r="E41" s="116">
        <v>-72.365369759999993</v>
      </c>
      <c r="F41" s="116">
        <v>90.917716420000005</v>
      </c>
      <c r="G41" s="165">
        <v>459000000</v>
      </c>
      <c r="H41" s="116">
        <v>-65.029433060000002</v>
      </c>
      <c r="I41" s="116">
        <v>91.622258310000007</v>
      </c>
      <c r="J41" s="165">
        <v>459000000</v>
      </c>
      <c r="K41" s="116">
        <v>-64.855238540000002</v>
      </c>
      <c r="L41" s="116">
        <v>92.643896549999994</v>
      </c>
      <c r="M41" s="165">
        <v>459000000</v>
      </c>
      <c r="N41" s="116">
        <v>-65.141182900000004</v>
      </c>
      <c r="O41" s="116">
        <v>87.795943140000006</v>
      </c>
      <c r="P41" s="165">
        <v>459000000</v>
      </c>
      <c r="Q41" s="116">
        <v>-65.029090823666394</v>
      </c>
      <c r="R41" s="116">
        <v>89.424163212841407</v>
      </c>
      <c r="S41" s="120">
        <f t="shared" si="1"/>
        <v>459</v>
      </c>
      <c r="T41" s="118"/>
      <c r="U41" s="29"/>
      <c r="V41" s="119"/>
    </row>
    <row r="42" spans="1:22" customFormat="1" x14ac:dyDescent="0.3">
      <c r="A42" s="165">
        <v>466000000</v>
      </c>
      <c r="B42" s="116">
        <v>-72.630844460000006</v>
      </c>
      <c r="C42" s="116">
        <v>40.370944729999998</v>
      </c>
      <c r="D42" s="165">
        <v>466000000</v>
      </c>
      <c r="E42" s="116">
        <v>-72.197851729999996</v>
      </c>
      <c r="F42" s="116">
        <v>41.963938599999999</v>
      </c>
      <c r="G42" s="165">
        <v>466000000</v>
      </c>
      <c r="H42" s="116">
        <v>-64.833836869999999</v>
      </c>
      <c r="I42" s="116">
        <v>42.58111899</v>
      </c>
      <c r="J42" s="165">
        <v>466000000</v>
      </c>
      <c r="K42" s="116">
        <v>-64.701179640000007</v>
      </c>
      <c r="L42" s="116">
        <v>43.780137670000002</v>
      </c>
      <c r="M42" s="165">
        <v>466000000</v>
      </c>
      <c r="N42" s="116">
        <v>-64.922061740000004</v>
      </c>
      <c r="O42" s="116">
        <v>38.626937140000003</v>
      </c>
      <c r="P42" s="165">
        <v>466000000</v>
      </c>
      <c r="Q42" s="116">
        <v>-64.8839572748103</v>
      </c>
      <c r="R42" s="116">
        <v>40.514785444866398</v>
      </c>
      <c r="S42" s="120">
        <f t="shared" si="1"/>
        <v>466</v>
      </c>
      <c r="T42" s="118"/>
      <c r="U42" s="29"/>
      <c r="V42" s="119"/>
    </row>
    <row r="43" spans="1:22" customFormat="1" x14ac:dyDescent="0.3">
      <c r="A43" s="165">
        <v>473000000</v>
      </c>
      <c r="B43" s="116">
        <v>-72.474524829999993</v>
      </c>
      <c r="C43" s="116">
        <v>-9.3217746360000007</v>
      </c>
      <c r="D43" s="165">
        <v>473000000</v>
      </c>
      <c r="E43" s="116">
        <v>-71.977560179999998</v>
      </c>
      <c r="F43" s="116">
        <v>-7.4568664550000001</v>
      </c>
      <c r="G43" s="165">
        <v>473000000</v>
      </c>
      <c r="H43" s="116">
        <v>-64.702713119999999</v>
      </c>
      <c r="I43" s="116">
        <v>-7.1930089219999997</v>
      </c>
      <c r="J43" s="165">
        <v>473000000</v>
      </c>
      <c r="K43" s="116">
        <v>-64.514556310000003</v>
      </c>
      <c r="L43" s="116">
        <v>-5.6452716680000004</v>
      </c>
      <c r="M43" s="165">
        <v>473000000</v>
      </c>
      <c r="N43" s="116">
        <v>-64.764185400000002</v>
      </c>
      <c r="O43" s="116">
        <v>-11.025331830000001</v>
      </c>
      <c r="P43" s="165">
        <v>473000000</v>
      </c>
      <c r="Q43" s="116">
        <v>-64.699762762004895</v>
      </c>
      <c r="R43" s="116">
        <v>-9.0286360694212195</v>
      </c>
      <c r="S43" s="120">
        <f t="shared" si="1"/>
        <v>473</v>
      </c>
      <c r="T43" s="118"/>
      <c r="U43" s="29"/>
      <c r="V43" s="119"/>
    </row>
    <row r="44" spans="1:22" customFormat="1" x14ac:dyDescent="0.3">
      <c r="A44" s="165">
        <v>480000000</v>
      </c>
      <c r="B44" s="116">
        <v>-72.329443990000001</v>
      </c>
      <c r="C44" s="116">
        <v>-59.695907810000001</v>
      </c>
      <c r="D44" s="165">
        <v>480000000</v>
      </c>
      <c r="E44" s="116">
        <v>-71.782636139999994</v>
      </c>
      <c r="F44" s="116">
        <v>-57.970239620000001</v>
      </c>
      <c r="G44" s="165">
        <v>480000000</v>
      </c>
      <c r="H44" s="116">
        <v>-64.514567439999993</v>
      </c>
      <c r="I44" s="116">
        <v>-57.190871110000003</v>
      </c>
      <c r="J44" s="165">
        <v>480000000</v>
      </c>
      <c r="K44" s="116">
        <v>-64.377983920000005</v>
      </c>
      <c r="L44" s="116">
        <v>-55.322357599999997</v>
      </c>
      <c r="M44" s="165">
        <v>480000000</v>
      </c>
      <c r="N44" s="116">
        <v>-64.645905380000002</v>
      </c>
      <c r="O44" s="116">
        <v>-60.859069560000002</v>
      </c>
      <c r="P44" s="165">
        <v>480000000</v>
      </c>
      <c r="Q44" s="116">
        <v>-64.554522835519606</v>
      </c>
      <c r="R44" s="116">
        <v>-58.935981319964597</v>
      </c>
      <c r="S44" s="120">
        <f t="shared" si="1"/>
        <v>480</v>
      </c>
      <c r="T44" s="118"/>
      <c r="U44" s="29"/>
      <c r="V44" s="119"/>
    </row>
    <row r="45" spans="1:22" customFormat="1" x14ac:dyDescent="0.3">
      <c r="A45" s="165">
        <v>487000000</v>
      </c>
      <c r="B45" s="116">
        <v>-72.170411119999997</v>
      </c>
      <c r="C45" s="116">
        <v>-108.46938129999999</v>
      </c>
      <c r="D45" s="165">
        <v>487000000</v>
      </c>
      <c r="E45" s="116">
        <v>-71.65246526</v>
      </c>
      <c r="F45" s="116">
        <v>-107.85993980000001</v>
      </c>
      <c r="G45" s="165">
        <v>487000000</v>
      </c>
      <c r="H45" s="116">
        <v>-64.398262669999994</v>
      </c>
      <c r="I45" s="116">
        <v>-106.75345900000001</v>
      </c>
      <c r="J45" s="165">
        <v>487000000</v>
      </c>
      <c r="K45" s="116">
        <v>-64.271588039999997</v>
      </c>
      <c r="L45" s="116">
        <v>-105.1668555</v>
      </c>
      <c r="M45" s="165">
        <v>487000000</v>
      </c>
      <c r="N45" s="116">
        <v>-64.568724340000003</v>
      </c>
      <c r="O45" s="116">
        <v>-110.1946906</v>
      </c>
      <c r="P45" s="165">
        <v>487000000</v>
      </c>
      <c r="Q45" s="116">
        <v>-64.448349962360197</v>
      </c>
      <c r="R45" s="116">
        <v>-108.45176864332799</v>
      </c>
      <c r="S45" s="120">
        <f t="shared" si="1"/>
        <v>487</v>
      </c>
      <c r="T45" s="118"/>
      <c r="U45" s="29"/>
      <c r="V45" s="119"/>
    </row>
    <row r="46" spans="1:22" customFormat="1" x14ac:dyDescent="0.3">
      <c r="A46" s="165">
        <v>494000000</v>
      </c>
      <c r="B46" s="116">
        <v>-72.044641089999999</v>
      </c>
      <c r="C46" s="116">
        <v>-157.5937706</v>
      </c>
      <c r="D46" s="165">
        <v>494000000</v>
      </c>
      <c r="E46" s="116">
        <v>-71.586101020000001</v>
      </c>
      <c r="F46" s="116">
        <v>-156.97759550000001</v>
      </c>
      <c r="G46" s="165">
        <v>494000000</v>
      </c>
      <c r="H46" s="116">
        <v>-64.288975390000004</v>
      </c>
      <c r="I46" s="116">
        <v>-156.15762470000001</v>
      </c>
      <c r="J46" s="165">
        <v>494000000</v>
      </c>
      <c r="K46" s="116">
        <v>-64.166534260000006</v>
      </c>
      <c r="L46" s="116">
        <v>-154.6528879</v>
      </c>
      <c r="M46" s="165">
        <v>494000000</v>
      </c>
      <c r="N46" s="116">
        <v>-64.520428690000003</v>
      </c>
      <c r="O46" s="116">
        <v>-159.08130460000001</v>
      </c>
      <c r="P46" s="165">
        <v>494000000</v>
      </c>
      <c r="Q46" s="116">
        <v>-64.356629230592702</v>
      </c>
      <c r="R46" s="116">
        <v>-157.77018195637501</v>
      </c>
      <c r="S46" s="120">
        <f t="shared" si="1"/>
        <v>494</v>
      </c>
      <c r="T46" s="118"/>
      <c r="U46" s="29"/>
      <c r="V46" s="119"/>
    </row>
    <row r="47" spans="1:22" customFormat="1" x14ac:dyDescent="0.3">
      <c r="A47" s="165">
        <v>501000000</v>
      </c>
      <c r="B47" s="116">
        <v>-71.895827479999994</v>
      </c>
      <c r="C47" s="116">
        <v>152.80573290000001</v>
      </c>
      <c r="D47" s="165">
        <v>501000000</v>
      </c>
      <c r="E47" s="116">
        <v>-71.501819940000004</v>
      </c>
      <c r="F47" s="116">
        <v>152.9523355</v>
      </c>
      <c r="G47" s="165">
        <v>501000000</v>
      </c>
      <c r="H47" s="116">
        <v>-64.169114289999996</v>
      </c>
      <c r="I47" s="116">
        <v>154.1050486</v>
      </c>
      <c r="J47" s="165">
        <v>501000000</v>
      </c>
      <c r="K47" s="116">
        <v>-64.071478459999994</v>
      </c>
      <c r="L47" s="116">
        <v>155.3846222</v>
      </c>
      <c r="M47" s="165">
        <v>501000000</v>
      </c>
      <c r="N47" s="116">
        <v>-64.390178840000004</v>
      </c>
      <c r="O47" s="116">
        <v>151.65076999999999</v>
      </c>
      <c r="P47" s="165">
        <v>501000000</v>
      </c>
      <c r="Q47" s="116">
        <v>-64.267917597085301</v>
      </c>
      <c r="R47" s="116">
        <v>152.54566665901399</v>
      </c>
      <c r="S47" s="120">
        <f t="shared" si="1"/>
        <v>501</v>
      </c>
      <c r="T47" s="121">
        <f>B47-E47</f>
        <v>-0.39400753999998983</v>
      </c>
      <c r="U47" s="122">
        <f>H47-K47</f>
        <v>-9.7635830000001533E-2</v>
      </c>
      <c r="V47" s="123">
        <f>N47-Q47</f>
        <v>-0.12226124291470342</v>
      </c>
    </row>
    <row r="48" spans="1:22" customFormat="1" x14ac:dyDescent="0.3">
      <c r="A48" s="165">
        <v>508000000</v>
      </c>
      <c r="B48" s="116">
        <v>-71.783961649999995</v>
      </c>
      <c r="C48" s="116">
        <v>103.08160599999999</v>
      </c>
      <c r="D48" s="165">
        <v>508000000</v>
      </c>
      <c r="E48" s="116">
        <v>-71.387334640000006</v>
      </c>
      <c r="F48" s="116">
        <v>102.96745559999999</v>
      </c>
      <c r="G48" s="165">
        <v>508000000</v>
      </c>
      <c r="H48" s="116">
        <v>-64.095390559999998</v>
      </c>
      <c r="I48" s="116">
        <v>104.3449677</v>
      </c>
      <c r="J48" s="165">
        <v>508000000</v>
      </c>
      <c r="K48" s="116">
        <v>-64.022779670000006</v>
      </c>
      <c r="L48" s="116">
        <v>105.5576587</v>
      </c>
      <c r="M48" s="165">
        <v>508000000</v>
      </c>
      <c r="N48" s="116">
        <v>-64.270932999999999</v>
      </c>
      <c r="O48" s="116">
        <v>102.20510400000001</v>
      </c>
      <c r="P48" s="165">
        <v>508000000</v>
      </c>
      <c r="Q48" s="116">
        <v>-64.171847864830696</v>
      </c>
      <c r="R48" s="116">
        <v>103.19739826905101</v>
      </c>
      <c r="S48" s="120">
        <f t="shared" si="1"/>
        <v>508</v>
      </c>
      <c r="T48" s="121">
        <f t="shared" ref="T48:T111" si="2">B48-E48</f>
        <v>-0.3966270099999889</v>
      </c>
      <c r="U48" s="122">
        <f t="shared" ref="U48:U111" si="3">H48-K48</f>
        <v>-7.2610889999992878E-2</v>
      </c>
      <c r="V48" s="123">
        <f t="shared" ref="V48:V111" si="4">N48-Q48</f>
        <v>-9.908513516930384E-2</v>
      </c>
    </row>
    <row r="49" spans="1:22" customFormat="1" x14ac:dyDescent="0.3">
      <c r="A49" s="165">
        <v>515000000</v>
      </c>
      <c r="B49" s="116">
        <v>-71.629522489999999</v>
      </c>
      <c r="C49" s="116">
        <v>54.332773670000002</v>
      </c>
      <c r="D49" s="165">
        <v>515000000</v>
      </c>
      <c r="E49" s="116">
        <v>-71.333913069999994</v>
      </c>
      <c r="F49" s="116">
        <v>53.588244230000001</v>
      </c>
      <c r="G49" s="165">
        <v>515000000</v>
      </c>
      <c r="H49" s="116">
        <v>-64.012432610000005</v>
      </c>
      <c r="I49" s="116">
        <v>55.1110647</v>
      </c>
      <c r="J49" s="165">
        <v>515000000</v>
      </c>
      <c r="K49" s="116">
        <v>-63.959271409999999</v>
      </c>
      <c r="L49" s="116">
        <v>56.364732949999997</v>
      </c>
      <c r="M49" s="165">
        <v>515000000</v>
      </c>
      <c r="N49" s="116">
        <v>-64.151129819999994</v>
      </c>
      <c r="O49" s="116">
        <v>53.341405440000003</v>
      </c>
      <c r="P49" s="165">
        <v>515000000</v>
      </c>
      <c r="Q49" s="116">
        <v>-64.066891714767294</v>
      </c>
      <c r="R49" s="116">
        <v>54.2654647691176</v>
      </c>
      <c r="S49" s="120">
        <f t="shared" si="1"/>
        <v>515</v>
      </c>
      <c r="T49" s="121">
        <f t="shared" si="2"/>
        <v>-0.29560942000000523</v>
      </c>
      <c r="U49" s="122">
        <f t="shared" si="3"/>
        <v>-5.3161200000005238E-2</v>
      </c>
      <c r="V49" s="123">
        <f t="shared" si="4"/>
        <v>-8.4238105232699922E-2</v>
      </c>
    </row>
    <row r="50" spans="1:22" customFormat="1" x14ac:dyDescent="0.3">
      <c r="A50" s="165">
        <v>522000000</v>
      </c>
      <c r="B50" s="116">
        <v>-71.525387019999997</v>
      </c>
      <c r="C50" s="116">
        <v>5.2130937919999996</v>
      </c>
      <c r="D50" s="165">
        <v>522000000</v>
      </c>
      <c r="E50" s="116">
        <v>-71.213559149999995</v>
      </c>
      <c r="F50" s="116">
        <v>4.340674527</v>
      </c>
      <c r="G50" s="165">
        <v>522000000</v>
      </c>
      <c r="H50" s="116">
        <v>-63.854452860000002</v>
      </c>
      <c r="I50" s="116">
        <v>5.5769078470000002</v>
      </c>
      <c r="J50" s="165">
        <v>522000000</v>
      </c>
      <c r="K50" s="116">
        <v>-63.871019599999997</v>
      </c>
      <c r="L50" s="116">
        <v>7.0646933909999996</v>
      </c>
      <c r="M50" s="165">
        <v>522000000</v>
      </c>
      <c r="N50" s="116">
        <v>-63.977112310000003</v>
      </c>
      <c r="O50" s="116">
        <v>3.982690946</v>
      </c>
      <c r="P50" s="165">
        <v>522000000</v>
      </c>
      <c r="Q50" s="116">
        <v>-63.9174280437664</v>
      </c>
      <c r="R50" s="116">
        <v>5.1239433861468298</v>
      </c>
      <c r="S50" s="120">
        <f t="shared" si="1"/>
        <v>522</v>
      </c>
      <c r="T50" s="121">
        <f t="shared" si="2"/>
        <v>-0.31182787000000189</v>
      </c>
      <c r="U50" s="122">
        <f t="shared" si="3"/>
        <v>1.6566739999994695E-2</v>
      </c>
      <c r="V50" s="123">
        <f t="shared" si="4"/>
        <v>-5.9684266233603012E-2</v>
      </c>
    </row>
    <row r="51" spans="1:22" customFormat="1" x14ac:dyDescent="0.3">
      <c r="A51" s="165">
        <v>529000000</v>
      </c>
      <c r="B51" s="116">
        <v>-71.421087299999996</v>
      </c>
      <c r="C51" s="116">
        <v>-44.347986169999999</v>
      </c>
      <c r="D51" s="165">
        <v>529000000</v>
      </c>
      <c r="E51" s="116">
        <v>-71.135728599999993</v>
      </c>
      <c r="F51" s="116">
        <v>-45.77199907</v>
      </c>
      <c r="G51" s="165">
        <v>529000000</v>
      </c>
      <c r="H51" s="116">
        <v>-63.759600079999998</v>
      </c>
      <c r="I51" s="116">
        <v>-44.551454489999998</v>
      </c>
      <c r="J51" s="165">
        <v>529000000</v>
      </c>
      <c r="K51" s="116">
        <v>-63.793714479999998</v>
      </c>
      <c r="L51" s="116">
        <v>-42.66852196</v>
      </c>
      <c r="M51" s="165">
        <v>529000000</v>
      </c>
      <c r="N51" s="116">
        <v>-63.814214409999998</v>
      </c>
      <c r="O51" s="116">
        <v>-46.123141330000003</v>
      </c>
      <c r="P51" s="165">
        <v>529000000</v>
      </c>
      <c r="Q51" s="116">
        <v>-63.768086998065002</v>
      </c>
      <c r="R51" s="116">
        <v>-44.547477413391398</v>
      </c>
      <c r="S51" s="120">
        <f t="shared" si="1"/>
        <v>529</v>
      </c>
      <c r="T51" s="121">
        <f t="shared" si="2"/>
        <v>-0.2853587000000033</v>
      </c>
      <c r="U51" s="122">
        <f t="shared" si="3"/>
        <v>3.4114399999999989E-2</v>
      </c>
      <c r="V51" s="123">
        <f t="shared" si="4"/>
        <v>-4.6127411934996587E-2</v>
      </c>
    </row>
    <row r="52" spans="1:22" customFormat="1" x14ac:dyDescent="0.3">
      <c r="A52" s="165">
        <v>536000000</v>
      </c>
      <c r="B52" s="116">
        <v>-71.401805039999999</v>
      </c>
      <c r="C52" s="116">
        <v>-93.879974840000003</v>
      </c>
      <c r="D52" s="165">
        <v>536000000</v>
      </c>
      <c r="E52" s="116">
        <v>-71.102970880000001</v>
      </c>
      <c r="F52" s="116">
        <v>-95.677215149999995</v>
      </c>
      <c r="G52" s="165">
        <v>536000000</v>
      </c>
      <c r="H52" s="116">
        <v>-63.717494500000001</v>
      </c>
      <c r="I52" s="116">
        <v>-94.253197920000005</v>
      </c>
      <c r="J52" s="165">
        <v>536000000</v>
      </c>
      <c r="K52" s="116">
        <v>-63.732580919999997</v>
      </c>
      <c r="L52" s="116">
        <v>-91.891398379999998</v>
      </c>
      <c r="M52" s="165">
        <v>536000000</v>
      </c>
      <c r="N52" s="116">
        <v>-63.706779429999997</v>
      </c>
      <c r="O52" s="116">
        <v>-96.129340010000007</v>
      </c>
      <c r="P52" s="165">
        <v>536000000</v>
      </c>
      <c r="Q52" s="116">
        <v>-63.658790069473298</v>
      </c>
      <c r="R52" s="116">
        <v>-94.195637429830995</v>
      </c>
      <c r="S52" s="120">
        <f t="shared" si="1"/>
        <v>536</v>
      </c>
      <c r="T52" s="121">
        <f t="shared" si="2"/>
        <v>-0.29883415999999841</v>
      </c>
      <c r="U52" s="122">
        <f t="shared" si="3"/>
        <v>1.5086419999995826E-2</v>
      </c>
      <c r="V52" s="123">
        <f t="shared" si="4"/>
        <v>-4.7989360526699443E-2</v>
      </c>
    </row>
    <row r="53" spans="1:22" customFormat="1" x14ac:dyDescent="0.3">
      <c r="A53" s="165">
        <v>543000000</v>
      </c>
      <c r="B53" s="116">
        <v>-71.326105549999994</v>
      </c>
      <c r="C53" s="116">
        <v>-142.61852279999999</v>
      </c>
      <c r="D53" s="165">
        <v>543000000</v>
      </c>
      <c r="E53" s="116">
        <v>-71.041190169999993</v>
      </c>
      <c r="F53" s="116">
        <v>-144.88627750000001</v>
      </c>
      <c r="G53" s="165">
        <v>543000000</v>
      </c>
      <c r="H53" s="116">
        <v>-63.697638480000002</v>
      </c>
      <c r="I53" s="116">
        <v>-143.31314750000001</v>
      </c>
      <c r="J53" s="165">
        <v>543000000</v>
      </c>
      <c r="K53" s="116">
        <v>-63.697333999999998</v>
      </c>
      <c r="L53" s="116">
        <v>-140.86748299999999</v>
      </c>
      <c r="M53" s="165">
        <v>543000000</v>
      </c>
      <c r="N53" s="116">
        <v>-63.63728699</v>
      </c>
      <c r="O53" s="116">
        <v>-145.67839090000001</v>
      </c>
      <c r="P53" s="165">
        <v>543000000</v>
      </c>
      <c r="Q53" s="116">
        <v>-63.579809535473601</v>
      </c>
      <c r="R53" s="116">
        <v>-143.329241492607</v>
      </c>
      <c r="S53" s="120">
        <f t="shared" si="1"/>
        <v>543</v>
      </c>
      <c r="T53" s="121">
        <f t="shared" si="2"/>
        <v>-0.28491538000000105</v>
      </c>
      <c r="U53" s="122">
        <f t="shared" si="3"/>
        <v>-3.0448000000404818E-4</v>
      </c>
      <c r="V53" s="123">
        <f t="shared" si="4"/>
        <v>-5.7477454526399185E-2</v>
      </c>
    </row>
    <row r="54" spans="1:22" customFormat="1" x14ac:dyDescent="0.3">
      <c r="A54" s="165">
        <v>550000000</v>
      </c>
      <c r="B54" s="116">
        <v>-71.191776939999997</v>
      </c>
      <c r="C54" s="116">
        <v>168.1679402</v>
      </c>
      <c r="D54" s="165">
        <v>550000000</v>
      </c>
      <c r="E54" s="116">
        <v>-70.897534699999994</v>
      </c>
      <c r="F54" s="116">
        <v>165.68171480000001</v>
      </c>
      <c r="G54" s="165">
        <v>550000000</v>
      </c>
      <c r="H54" s="116">
        <v>-63.63239171</v>
      </c>
      <c r="I54" s="116">
        <v>167.37835150000001</v>
      </c>
      <c r="J54" s="165">
        <v>550000000</v>
      </c>
      <c r="K54" s="116">
        <v>-63.564998379999999</v>
      </c>
      <c r="L54" s="116">
        <v>169.9384891</v>
      </c>
      <c r="M54" s="165">
        <v>550000000</v>
      </c>
      <c r="N54" s="116">
        <v>-63.529207470000003</v>
      </c>
      <c r="O54" s="116">
        <v>164.6036057</v>
      </c>
      <c r="P54" s="165">
        <v>550000000</v>
      </c>
      <c r="Q54" s="116">
        <v>-63.437998584921402</v>
      </c>
      <c r="R54" s="116">
        <v>167.14994973113801</v>
      </c>
      <c r="S54" s="120">
        <f t="shared" si="1"/>
        <v>550</v>
      </c>
      <c r="T54" s="121">
        <f t="shared" si="2"/>
        <v>-0.29424224000000265</v>
      </c>
      <c r="U54" s="122">
        <f t="shared" si="3"/>
        <v>-6.7393330000001583E-2</v>
      </c>
      <c r="V54" s="123">
        <f t="shared" si="4"/>
        <v>-9.1208885078600588E-2</v>
      </c>
    </row>
    <row r="55" spans="1:22" customFormat="1" x14ac:dyDescent="0.3">
      <c r="A55" s="165">
        <v>557000000</v>
      </c>
      <c r="B55" s="116">
        <v>-71.034213469999997</v>
      </c>
      <c r="C55" s="116">
        <v>118.3613419</v>
      </c>
      <c r="D55" s="165">
        <v>557000000</v>
      </c>
      <c r="E55" s="116">
        <v>-70.782806160000007</v>
      </c>
      <c r="F55" s="116">
        <v>116.11316170000001</v>
      </c>
      <c r="G55" s="165">
        <v>557000000</v>
      </c>
      <c r="H55" s="116">
        <v>-63.522624090000001</v>
      </c>
      <c r="I55" s="116">
        <v>117.7992572</v>
      </c>
      <c r="J55" s="165">
        <v>557000000</v>
      </c>
      <c r="K55" s="116">
        <v>-63.443455929999999</v>
      </c>
      <c r="L55" s="116">
        <v>120.28544979999999</v>
      </c>
      <c r="M55" s="165">
        <v>557000000</v>
      </c>
      <c r="N55" s="116">
        <v>-63.450972110000002</v>
      </c>
      <c r="O55" s="116">
        <v>114.8713788</v>
      </c>
      <c r="P55" s="165">
        <v>557000000</v>
      </c>
      <c r="Q55" s="116">
        <v>-63.301221424611903</v>
      </c>
      <c r="R55" s="116">
        <v>117.187571778153</v>
      </c>
      <c r="S55" s="120">
        <f t="shared" si="1"/>
        <v>557</v>
      </c>
      <c r="T55" s="121">
        <f t="shared" si="2"/>
        <v>-0.2514073099999905</v>
      </c>
      <c r="U55" s="122">
        <f t="shared" si="3"/>
        <v>-7.9168160000001819E-2</v>
      </c>
      <c r="V55" s="123">
        <f t="shared" si="4"/>
        <v>-0.14975068538809921</v>
      </c>
    </row>
    <row r="56" spans="1:22" customFormat="1" x14ac:dyDescent="0.3">
      <c r="A56" s="165">
        <v>564000000</v>
      </c>
      <c r="B56" s="116">
        <v>-70.892661219999994</v>
      </c>
      <c r="C56" s="116">
        <v>69.191151660000003</v>
      </c>
      <c r="D56" s="165">
        <v>564000000</v>
      </c>
      <c r="E56" s="116">
        <v>-70.673648510000007</v>
      </c>
      <c r="F56" s="116">
        <v>67.152378279999994</v>
      </c>
      <c r="G56" s="165">
        <v>564000000</v>
      </c>
      <c r="H56" s="116">
        <v>-63.476656230000003</v>
      </c>
      <c r="I56" s="116">
        <v>68.518340379999998</v>
      </c>
      <c r="J56" s="165">
        <v>564000000</v>
      </c>
      <c r="K56" s="116">
        <v>-63.417373040000001</v>
      </c>
      <c r="L56" s="116">
        <v>70.894653919999996</v>
      </c>
      <c r="M56" s="165">
        <v>564000000</v>
      </c>
      <c r="N56" s="116">
        <v>-63.422411500000003</v>
      </c>
      <c r="O56" s="116">
        <v>65.301156180000007</v>
      </c>
      <c r="P56" s="165">
        <v>564000000</v>
      </c>
      <c r="Q56" s="116">
        <v>-63.265737144561697</v>
      </c>
      <c r="R56" s="116">
        <v>67.510267608657699</v>
      </c>
      <c r="S56" s="120">
        <f t="shared" si="1"/>
        <v>564</v>
      </c>
      <c r="T56" s="121">
        <f t="shared" si="2"/>
        <v>-0.21901270999998701</v>
      </c>
      <c r="U56" s="122">
        <f t="shared" si="3"/>
        <v>-5.9283190000002151E-2</v>
      </c>
      <c r="V56" s="123">
        <f t="shared" si="4"/>
        <v>-0.15667435543830521</v>
      </c>
    </row>
    <row r="57" spans="1:22" customFormat="1" x14ac:dyDescent="0.3">
      <c r="A57" s="165">
        <v>571000000</v>
      </c>
      <c r="B57" s="116">
        <v>-70.829918090000007</v>
      </c>
      <c r="C57" s="116">
        <v>19.835102249999998</v>
      </c>
      <c r="D57" s="165">
        <v>571000000</v>
      </c>
      <c r="E57" s="116">
        <v>-70.651332960000005</v>
      </c>
      <c r="F57" s="116">
        <v>17.789053809999999</v>
      </c>
      <c r="G57" s="165">
        <v>571000000</v>
      </c>
      <c r="H57" s="116">
        <v>-63.462328620000001</v>
      </c>
      <c r="I57" s="116">
        <v>19.502028760000002</v>
      </c>
      <c r="J57" s="165">
        <v>571000000</v>
      </c>
      <c r="K57" s="116">
        <v>-63.37761493</v>
      </c>
      <c r="L57" s="116">
        <v>21.452089319999999</v>
      </c>
      <c r="M57" s="165">
        <v>571000000</v>
      </c>
      <c r="N57" s="116">
        <v>-63.368822479999999</v>
      </c>
      <c r="O57" s="116">
        <v>16.171204299999999</v>
      </c>
      <c r="P57" s="165">
        <v>571000000</v>
      </c>
      <c r="Q57" s="116">
        <v>-63.213187752711299</v>
      </c>
      <c r="R57" s="116">
        <v>18.139806413465099</v>
      </c>
      <c r="S57" s="120">
        <f t="shared" si="1"/>
        <v>571</v>
      </c>
      <c r="T57" s="121">
        <f t="shared" si="2"/>
        <v>-0.17858513000000187</v>
      </c>
      <c r="U57" s="122">
        <f t="shared" si="3"/>
        <v>-8.4713690000000952E-2</v>
      </c>
      <c r="V57" s="123">
        <f t="shared" si="4"/>
        <v>-0.15563472728869954</v>
      </c>
    </row>
    <row r="58" spans="1:22" customFormat="1" x14ac:dyDescent="0.3">
      <c r="A58" s="165">
        <v>578000000</v>
      </c>
      <c r="B58" s="116">
        <v>-70.702492340000006</v>
      </c>
      <c r="C58" s="116">
        <v>-30.130985339999999</v>
      </c>
      <c r="D58" s="165">
        <v>578000000</v>
      </c>
      <c r="E58" s="116">
        <v>-70.556620719999998</v>
      </c>
      <c r="F58" s="116">
        <v>-31.331747010000001</v>
      </c>
      <c r="G58" s="165">
        <v>578000000</v>
      </c>
      <c r="H58" s="116">
        <v>-63.395658160000004</v>
      </c>
      <c r="I58" s="116">
        <v>-29.871603230000002</v>
      </c>
      <c r="J58" s="165">
        <v>578000000</v>
      </c>
      <c r="K58" s="116">
        <v>-63.31430452</v>
      </c>
      <c r="L58" s="116">
        <v>-28.279148970000001</v>
      </c>
      <c r="M58" s="165">
        <v>578000000</v>
      </c>
      <c r="N58" s="116">
        <v>-63.266209340000003</v>
      </c>
      <c r="O58" s="116">
        <v>-33.303022200000001</v>
      </c>
      <c r="P58" s="165">
        <v>578000000</v>
      </c>
      <c r="Q58" s="116">
        <v>-63.169136894095203</v>
      </c>
      <c r="R58" s="116">
        <v>-31.4831156721147</v>
      </c>
      <c r="S58" s="120">
        <f t="shared" si="1"/>
        <v>578</v>
      </c>
      <c r="T58" s="121">
        <f t="shared" si="2"/>
        <v>-0.14587162000000831</v>
      </c>
      <c r="U58" s="122">
        <f t="shared" si="3"/>
        <v>-8.1353640000003224E-2</v>
      </c>
      <c r="V58" s="123">
        <f t="shared" si="4"/>
        <v>-9.707244590480002E-2</v>
      </c>
    </row>
    <row r="59" spans="1:22" customFormat="1" x14ac:dyDescent="0.3">
      <c r="A59" s="165">
        <v>585000000</v>
      </c>
      <c r="B59" s="116">
        <v>-70.577264400000004</v>
      </c>
      <c r="C59" s="116">
        <v>-80.234194610000003</v>
      </c>
      <c r="D59" s="165">
        <v>585000000</v>
      </c>
      <c r="E59" s="116">
        <v>-70.390108429999998</v>
      </c>
      <c r="F59" s="116">
        <v>-80.252528409999996</v>
      </c>
      <c r="G59" s="165">
        <v>585000000</v>
      </c>
      <c r="H59" s="116">
        <v>-63.356393519999997</v>
      </c>
      <c r="I59" s="116">
        <v>-79.109340649999993</v>
      </c>
      <c r="J59" s="165">
        <v>585000000</v>
      </c>
      <c r="K59" s="116">
        <v>-63.308158329999998</v>
      </c>
      <c r="L59" s="116">
        <v>-77.739668940000001</v>
      </c>
      <c r="M59" s="165">
        <v>585000000</v>
      </c>
      <c r="N59" s="116">
        <v>-63.196474019999997</v>
      </c>
      <c r="O59" s="116">
        <v>-82.673601590000004</v>
      </c>
      <c r="P59" s="165">
        <v>585000000</v>
      </c>
      <c r="Q59" s="116">
        <v>-63.130105964906598</v>
      </c>
      <c r="R59" s="116">
        <v>-80.820095380490997</v>
      </c>
      <c r="S59" s="120">
        <f t="shared" si="1"/>
        <v>585</v>
      </c>
      <c r="T59" s="121">
        <f t="shared" si="2"/>
        <v>-0.18715597000000628</v>
      </c>
      <c r="U59" s="122">
        <f t="shared" si="3"/>
        <v>-4.8235189999999761E-2</v>
      </c>
      <c r="V59" s="123">
        <f t="shared" si="4"/>
        <v>-6.6368055093398937E-2</v>
      </c>
    </row>
    <row r="60" spans="1:22" customFormat="1" x14ac:dyDescent="0.3">
      <c r="A60" s="165">
        <v>592000000</v>
      </c>
      <c r="B60" s="116">
        <v>-70.568657849999994</v>
      </c>
      <c r="C60" s="116">
        <v>-129.2717055</v>
      </c>
      <c r="D60" s="165">
        <v>592000000</v>
      </c>
      <c r="E60" s="116">
        <v>-70.359352139999999</v>
      </c>
      <c r="F60" s="116">
        <v>-128.41467249999999</v>
      </c>
      <c r="G60" s="165">
        <v>592000000</v>
      </c>
      <c r="H60" s="116">
        <v>-63.316282139999998</v>
      </c>
      <c r="I60" s="116">
        <v>-128.01625390000001</v>
      </c>
      <c r="J60" s="165">
        <v>592000000</v>
      </c>
      <c r="K60" s="116">
        <v>-63.312683489999998</v>
      </c>
      <c r="L60" s="116">
        <v>-126.45299970000001</v>
      </c>
      <c r="M60" s="165">
        <v>592000000</v>
      </c>
      <c r="N60" s="116">
        <v>-63.089297000000002</v>
      </c>
      <c r="O60" s="116">
        <v>-131.6541627</v>
      </c>
      <c r="P60" s="165">
        <v>592000000</v>
      </c>
      <c r="Q60" s="116">
        <v>-63.080151022887001</v>
      </c>
      <c r="R60" s="116">
        <v>-129.63998301078399</v>
      </c>
      <c r="S60" s="120">
        <f t="shared" si="1"/>
        <v>592</v>
      </c>
      <c r="T60" s="121">
        <f t="shared" si="2"/>
        <v>-0.20930570999999532</v>
      </c>
      <c r="U60" s="122">
        <f t="shared" si="3"/>
        <v>-3.5986500000007027E-3</v>
      </c>
      <c r="V60" s="123">
        <f t="shared" si="4"/>
        <v>-9.1459771130004697E-3</v>
      </c>
    </row>
    <row r="61" spans="1:22" customFormat="1" x14ac:dyDescent="0.3">
      <c r="A61" s="165">
        <v>599000000</v>
      </c>
      <c r="B61" s="116">
        <v>-70.455618259999994</v>
      </c>
      <c r="C61" s="116">
        <v>-178.44799370000001</v>
      </c>
      <c r="D61" s="165">
        <v>599000000</v>
      </c>
      <c r="E61" s="116">
        <v>-70.351576370000004</v>
      </c>
      <c r="F61" s="116">
        <v>-177.23357659999999</v>
      </c>
      <c r="G61" s="165">
        <v>599000000</v>
      </c>
      <c r="H61" s="116">
        <v>-63.216858309999999</v>
      </c>
      <c r="I61" s="116">
        <v>-176.9948464</v>
      </c>
      <c r="J61" s="165">
        <v>599000000</v>
      </c>
      <c r="K61" s="116">
        <v>-63.256242120000003</v>
      </c>
      <c r="L61" s="116">
        <v>-175.0702852</v>
      </c>
      <c r="M61" s="165">
        <v>599000000</v>
      </c>
      <c r="N61" s="116">
        <v>-62.9657141</v>
      </c>
      <c r="O61" s="116">
        <v>179.08827350000001</v>
      </c>
      <c r="P61" s="165">
        <v>599000000</v>
      </c>
      <c r="Q61" s="116">
        <v>-62.9622129860673</v>
      </c>
      <c r="R61" s="116">
        <v>-178.61291899112001</v>
      </c>
      <c r="S61" s="120">
        <f t="shared" si="1"/>
        <v>599</v>
      </c>
      <c r="T61" s="121">
        <f t="shared" si="2"/>
        <v>-0.10404188999999064</v>
      </c>
      <c r="U61" s="122">
        <f t="shared" si="3"/>
        <v>3.9383810000003905E-2</v>
      </c>
      <c r="V61" s="123">
        <f t="shared" si="4"/>
        <v>-3.5011139326996954E-3</v>
      </c>
    </row>
    <row r="62" spans="1:22" customFormat="1" x14ac:dyDescent="0.3">
      <c r="A62" s="165">
        <v>606000000</v>
      </c>
      <c r="B62" s="116">
        <v>-70.264276780000003</v>
      </c>
      <c r="C62" s="116">
        <v>131.9366551</v>
      </c>
      <c r="D62" s="165">
        <v>606000000</v>
      </c>
      <c r="E62" s="116">
        <v>-70.172841579999996</v>
      </c>
      <c r="F62" s="116">
        <v>133.19416620000001</v>
      </c>
      <c r="G62" s="165">
        <v>606000000</v>
      </c>
      <c r="H62" s="116">
        <v>-63.109581149999997</v>
      </c>
      <c r="I62" s="116">
        <v>133.63797400000001</v>
      </c>
      <c r="J62" s="165">
        <v>606000000</v>
      </c>
      <c r="K62" s="116">
        <v>-63.130122900000003</v>
      </c>
      <c r="L62" s="116">
        <v>136.10876630000001</v>
      </c>
      <c r="M62" s="165">
        <v>606000000</v>
      </c>
      <c r="N62" s="116">
        <v>-62.800496920000001</v>
      </c>
      <c r="O62" s="116">
        <v>129.15892349999999</v>
      </c>
      <c r="P62" s="165">
        <v>606000000</v>
      </c>
      <c r="Q62" s="116">
        <v>-62.831293574486502</v>
      </c>
      <c r="R62" s="116">
        <v>131.92793977478601</v>
      </c>
      <c r="S62" s="120">
        <f t="shared" si="1"/>
        <v>606</v>
      </c>
      <c r="T62" s="121">
        <f t="shared" si="2"/>
        <v>-9.1435200000006489E-2</v>
      </c>
      <c r="U62" s="122">
        <f t="shared" si="3"/>
        <v>2.0541750000006687E-2</v>
      </c>
      <c r="V62" s="123">
        <f t="shared" si="4"/>
        <v>3.0796654486501041E-2</v>
      </c>
    </row>
    <row r="63" spans="1:22" customFormat="1" x14ac:dyDescent="0.3">
      <c r="A63" s="165">
        <v>613000000</v>
      </c>
      <c r="B63" s="116">
        <v>-70.204452059999994</v>
      </c>
      <c r="C63" s="116">
        <v>82.102547970000003</v>
      </c>
      <c r="D63" s="165">
        <v>613000000</v>
      </c>
      <c r="E63" s="116">
        <v>-70.049202600000001</v>
      </c>
      <c r="F63" s="116">
        <v>83.963745459999998</v>
      </c>
      <c r="G63" s="165">
        <v>613000000</v>
      </c>
      <c r="H63" s="116">
        <v>-63.007054969999999</v>
      </c>
      <c r="I63" s="116">
        <v>84.213746790000002</v>
      </c>
      <c r="J63" s="165">
        <v>613000000</v>
      </c>
      <c r="K63" s="116">
        <v>-62.982284610000001</v>
      </c>
      <c r="L63" s="116">
        <v>87.01208939</v>
      </c>
      <c r="M63" s="165">
        <v>613000000</v>
      </c>
      <c r="N63" s="116">
        <v>-62.697613990000001</v>
      </c>
      <c r="O63" s="116">
        <v>79.428160030000001</v>
      </c>
      <c r="P63" s="165">
        <v>613000000</v>
      </c>
      <c r="Q63" s="116">
        <v>-62.689034359063299</v>
      </c>
      <c r="R63" s="116">
        <v>82.425994173830205</v>
      </c>
      <c r="S63" s="120">
        <f t="shared" si="1"/>
        <v>613</v>
      </c>
      <c r="T63" s="121">
        <f t="shared" si="2"/>
        <v>-0.15524945999999318</v>
      </c>
      <c r="U63" s="122">
        <f t="shared" si="3"/>
        <v>-2.4770359999997993E-2</v>
      </c>
      <c r="V63" s="123">
        <f t="shared" si="4"/>
        <v>-8.5796309367012213E-3</v>
      </c>
    </row>
    <row r="64" spans="1:22" customFormat="1" x14ac:dyDescent="0.3">
      <c r="A64" s="165">
        <v>620000000</v>
      </c>
      <c r="B64" s="116">
        <v>-70.185689580000002</v>
      </c>
      <c r="C64" s="116">
        <v>32.960447670000001</v>
      </c>
      <c r="D64" s="165">
        <v>620000000</v>
      </c>
      <c r="E64" s="116">
        <v>-69.942360280000003</v>
      </c>
      <c r="F64" s="116">
        <v>34.961483450000003</v>
      </c>
      <c r="G64" s="165">
        <v>620000000</v>
      </c>
      <c r="H64" s="116">
        <v>-62.922317569999997</v>
      </c>
      <c r="I64" s="116">
        <v>34.959437970000003</v>
      </c>
      <c r="J64" s="165">
        <v>620000000</v>
      </c>
      <c r="K64" s="116">
        <v>-62.840677339999999</v>
      </c>
      <c r="L64" s="116">
        <v>37.94781674</v>
      </c>
      <c r="M64" s="165">
        <v>620000000</v>
      </c>
      <c r="N64" s="116">
        <v>-62.675781010000001</v>
      </c>
      <c r="O64" s="116">
        <v>29.818909179999999</v>
      </c>
      <c r="P64" s="165">
        <v>620000000</v>
      </c>
      <c r="Q64" s="116">
        <v>-62.637590032339098</v>
      </c>
      <c r="R64" s="116">
        <v>33.031379423939903</v>
      </c>
      <c r="S64" s="120">
        <f t="shared" si="1"/>
        <v>620</v>
      </c>
      <c r="T64" s="121">
        <f t="shared" si="2"/>
        <v>-0.24332929999999919</v>
      </c>
      <c r="U64" s="122">
        <f t="shared" si="3"/>
        <v>-8.1640229999997871E-2</v>
      </c>
      <c r="V64" s="123">
        <f t="shared" si="4"/>
        <v>-3.8190977660903513E-2</v>
      </c>
    </row>
    <row r="65" spans="1:22" customFormat="1" x14ac:dyDescent="0.3">
      <c r="A65" s="165">
        <v>627000000</v>
      </c>
      <c r="B65" s="116">
        <v>-70.052103529999997</v>
      </c>
      <c r="C65" s="116">
        <v>-16.72368466</v>
      </c>
      <c r="D65" s="165">
        <v>627000000</v>
      </c>
      <c r="E65" s="116">
        <v>-69.829009749999997</v>
      </c>
      <c r="F65" s="116">
        <v>-14.48120454</v>
      </c>
      <c r="G65" s="165">
        <v>627000000</v>
      </c>
      <c r="H65" s="116">
        <v>-62.813185330000003</v>
      </c>
      <c r="I65" s="116">
        <v>-14.391811799999999</v>
      </c>
      <c r="J65" s="165">
        <v>627000000</v>
      </c>
      <c r="K65" s="116">
        <v>-62.688724550000003</v>
      </c>
      <c r="L65" s="116">
        <v>-11.531206620000001</v>
      </c>
      <c r="M65" s="165">
        <v>627000000</v>
      </c>
      <c r="N65" s="116">
        <v>-62.621096299999998</v>
      </c>
      <c r="O65" s="116">
        <v>-19.86553168</v>
      </c>
      <c r="P65" s="165">
        <v>627000000</v>
      </c>
      <c r="Q65" s="116">
        <v>-62.540618646991199</v>
      </c>
      <c r="R65" s="116">
        <v>-16.6906110987392</v>
      </c>
      <c r="S65" s="120">
        <f t="shared" si="1"/>
        <v>627</v>
      </c>
      <c r="T65" s="121">
        <f t="shared" si="2"/>
        <v>-0.22309377999999924</v>
      </c>
      <c r="U65" s="122">
        <f t="shared" si="3"/>
        <v>-0.12446077999999972</v>
      </c>
      <c r="V65" s="123">
        <f t="shared" si="4"/>
        <v>-8.0477653008799166E-2</v>
      </c>
    </row>
    <row r="66" spans="1:22" customFormat="1" x14ac:dyDescent="0.3">
      <c r="A66" s="165">
        <v>634000000</v>
      </c>
      <c r="B66" s="116">
        <v>-69.983771379999993</v>
      </c>
      <c r="C66" s="116">
        <v>-66.634680560000007</v>
      </c>
      <c r="D66" s="165">
        <v>634000000</v>
      </c>
      <c r="E66" s="116">
        <v>-69.733602829999995</v>
      </c>
      <c r="F66" s="116">
        <v>-64.474278209999994</v>
      </c>
      <c r="G66" s="165">
        <v>634000000</v>
      </c>
      <c r="H66" s="116">
        <v>-62.708125770000002</v>
      </c>
      <c r="I66" s="116">
        <v>-64.129934379999995</v>
      </c>
      <c r="J66" s="165">
        <v>634000000</v>
      </c>
      <c r="K66" s="116">
        <v>-62.553154050000003</v>
      </c>
      <c r="L66" s="116">
        <v>-61.313840919999997</v>
      </c>
      <c r="M66" s="165">
        <v>634000000</v>
      </c>
      <c r="N66" s="116">
        <v>-62.595111860000003</v>
      </c>
      <c r="O66" s="116">
        <v>-69.451096079999999</v>
      </c>
      <c r="P66" s="165">
        <v>634000000</v>
      </c>
      <c r="Q66" s="116">
        <v>-62.497458318622201</v>
      </c>
      <c r="R66" s="116">
        <v>-66.653563323879894</v>
      </c>
      <c r="S66" s="120">
        <f t="shared" si="1"/>
        <v>634</v>
      </c>
      <c r="T66" s="121">
        <f t="shared" si="2"/>
        <v>-0.25016854999999794</v>
      </c>
      <c r="U66" s="122">
        <f t="shared" si="3"/>
        <v>-0.15497171999999892</v>
      </c>
      <c r="V66" s="123">
        <f t="shared" si="4"/>
        <v>-9.7653541377802355E-2</v>
      </c>
    </row>
    <row r="67" spans="1:22" customFormat="1" x14ac:dyDescent="0.3">
      <c r="A67" s="165">
        <v>641000000</v>
      </c>
      <c r="B67" s="116">
        <v>-69.937360979999994</v>
      </c>
      <c r="C67" s="116">
        <v>-115.7293066</v>
      </c>
      <c r="D67" s="165">
        <v>641000000</v>
      </c>
      <c r="E67" s="116">
        <v>-69.612172279999996</v>
      </c>
      <c r="F67" s="116">
        <v>-114.0155448</v>
      </c>
      <c r="G67" s="165">
        <v>641000000</v>
      </c>
      <c r="H67" s="116">
        <v>-62.67091027</v>
      </c>
      <c r="I67" s="116">
        <v>-113.4225204</v>
      </c>
      <c r="J67" s="165">
        <v>641000000</v>
      </c>
      <c r="K67" s="116">
        <v>-62.503335300000003</v>
      </c>
      <c r="L67" s="116">
        <v>-110.70801489999999</v>
      </c>
      <c r="M67" s="165">
        <v>641000000</v>
      </c>
      <c r="N67" s="116">
        <v>-62.615373570000003</v>
      </c>
      <c r="O67" s="116">
        <v>-118.60059080000001</v>
      </c>
      <c r="P67" s="165">
        <v>641000000</v>
      </c>
      <c r="Q67" s="116">
        <v>-62.525811309519099</v>
      </c>
      <c r="R67" s="116">
        <v>-116.101691065032</v>
      </c>
      <c r="S67" s="120">
        <f t="shared" si="1"/>
        <v>641</v>
      </c>
      <c r="T67" s="121">
        <f t="shared" si="2"/>
        <v>-0.32518869999999822</v>
      </c>
      <c r="U67" s="122">
        <f t="shared" si="3"/>
        <v>-0.16757496999999688</v>
      </c>
      <c r="V67" s="123">
        <f t="shared" si="4"/>
        <v>-8.9562260480903433E-2</v>
      </c>
    </row>
    <row r="68" spans="1:22" customFormat="1" x14ac:dyDescent="0.3">
      <c r="A68" s="165">
        <v>648000000</v>
      </c>
      <c r="B68" s="116">
        <v>-69.992454530000003</v>
      </c>
      <c r="C68" s="116">
        <v>-164.59621609999999</v>
      </c>
      <c r="D68" s="165">
        <v>648000000</v>
      </c>
      <c r="E68" s="116">
        <v>-69.526458140000003</v>
      </c>
      <c r="F68" s="116">
        <v>-162.58784109999999</v>
      </c>
      <c r="G68" s="165">
        <v>648000000</v>
      </c>
      <c r="H68" s="116">
        <v>-62.59862837</v>
      </c>
      <c r="I68" s="116">
        <v>-162.11557730000001</v>
      </c>
      <c r="J68" s="165">
        <v>648000000</v>
      </c>
      <c r="K68" s="116">
        <v>-62.486772350000003</v>
      </c>
      <c r="L68" s="116">
        <v>-159.7165253</v>
      </c>
      <c r="M68" s="165">
        <v>648000000</v>
      </c>
      <c r="N68" s="116">
        <v>-62.603462280000002</v>
      </c>
      <c r="O68" s="116">
        <v>-167.21750589999999</v>
      </c>
      <c r="P68" s="165">
        <v>648000000</v>
      </c>
      <c r="Q68" s="116">
        <v>-62.542751664919898</v>
      </c>
      <c r="R68" s="116">
        <v>-164.94509105567599</v>
      </c>
      <c r="S68" s="120">
        <f t="shared" si="1"/>
        <v>648</v>
      </c>
      <c r="T68" s="121">
        <f t="shared" si="2"/>
        <v>-0.46599639000000082</v>
      </c>
      <c r="U68" s="122">
        <f t="shared" si="3"/>
        <v>-0.11185601999999761</v>
      </c>
      <c r="V68" s="123">
        <f t="shared" si="4"/>
        <v>-6.0710615080104446E-2</v>
      </c>
    </row>
    <row r="69" spans="1:22" customFormat="1" x14ac:dyDescent="0.3">
      <c r="A69" s="165">
        <v>655000000</v>
      </c>
      <c r="B69" s="116">
        <v>-69.955354279999995</v>
      </c>
      <c r="C69" s="116">
        <v>146.19715590000001</v>
      </c>
      <c r="D69" s="165">
        <v>655000000</v>
      </c>
      <c r="E69" s="116">
        <v>-69.395400140000007</v>
      </c>
      <c r="F69" s="116">
        <v>148.26566969999999</v>
      </c>
      <c r="G69" s="165">
        <v>655000000</v>
      </c>
      <c r="H69" s="116">
        <v>-62.457191889999997</v>
      </c>
      <c r="I69" s="116">
        <v>148.7212912</v>
      </c>
      <c r="J69" s="165">
        <v>655000000</v>
      </c>
      <c r="K69" s="116">
        <v>-62.374585000000003</v>
      </c>
      <c r="L69" s="116">
        <v>150.93335949999999</v>
      </c>
      <c r="M69" s="165">
        <v>655000000</v>
      </c>
      <c r="N69" s="116">
        <v>-62.487246050000003</v>
      </c>
      <c r="O69" s="116">
        <v>143.733721</v>
      </c>
      <c r="P69" s="165">
        <v>655000000</v>
      </c>
      <c r="Q69" s="116">
        <v>-62.435061471140898</v>
      </c>
      <c r="R69" s="116">
        <v>145.95774183172699</v>
      </c>
      <c r="S69" s="120">
        <f t="shared" ref="S69:S132" si="5">A69/1000000</f>
        <v>655</v>
      </c>
      <c r="T69" s="121">
        <f t="shared" si="2"/>
        <v>-0.55995413999998789</v>
      </c>
      <c r="U69" s="122">
        <f t="shared" si="3"/>
        <v>-8.2606889999993882E-2</v>
      </c>
      <c r="V69" s="123">
        <f t="shared" si="4"/>
        <v>-5.2184578859105102E-2</v>
      </c>
    </row>
    <row r="70" spans="1:22" customFormat="1" x14ac:dyDescent="0.3">
      <c r="A70" s="165">
        <v>662000000</v>
      </c>
      <c r="B70" s="116">
        <v>-69.725878100000003</v>
      </c>
      <c r="C70" s="116">
        <v>96.787253710000002</v>
      </c>
      <c r="D70" s="165">
        <v>662000000</v>
      </c>
      <c r="E70" s="116">
        <v>-69.21555377</v>
      </c>
      <c r="F70" s="116">
        <v>98.724125450000003</v>
      </c>
      <c r="G70" s="165">
        <v>662000000</v>
      </c>
      <c r="H70" s="116">
        <v>-62.323421009999997</v>
      </c>
      <c r="I70" s="116">
        <v>99.419906949999998</v>
      </c>
      <c r="J70" s="165">
        <v>662000000</v>
      </c>
      <c r="K70" s="116">
        <v>-62.266724529999998</v>
      </c>
      <c r="L70" s="116">
        <v>101.7185662</v>
      </c>
      <c r="M70" s="165">
        <v>662000000</v>
      </c>
      <c r="N70" s="116">
        <v>-62.336984899999997</v>
      </c>
      <c r="O70" s="116">
        <v>94.531344079999997</v>
      </c>
      <c r="P70" s="165">
        <v>662000000</v>
      </c>
      <c r="Q70" s="116">
        <v>-62.341096512463103</v>
      </c>
      <c r="R70" s="116">
        <v>96.840234683741897</v>
      </c>
      <c r="S70" s="120">
        <f t="shared" si="5"/>
        <v>662</v>
      </c>
      <c r="T70" s="121">
        <f t="shared" si="2"/>
        <v>-0.5103243300000031</v>
      </c>
      <c r="U70" s="122">
        <f t="shared" si="3"/>
        <v>-5.6696479999999383E-2</v>
      </c>
      <c r="V70" s="123">
        <f t="shared" si="4"/>
        <v>4.1116124631059847E-3</v>
      </c>
    </row>
    <row r="71" spans="1:22" customFormat="1" x14ac:dyDescent="0.3">
      <c r="A71" s="165">
        <v>669000000</v>
      </c>
      <c r="B71" s="116">
        <v>-69.518644089999995</v>
      </c>
      <c r="C71" s="116">
        <v>47.524702689999998</v>
      </c>
      <c r="D71" s="165">
        <v>669000000</v>
      </c>
      <c r="E71" s="116">
        <v>-69.080685669999994</v>
      </c>
      <c r="F71" s="116">
        <v>49.353659579999999</v>
      </c>
      <c r="G71" s="165">
        <v>669000000</v>
      </c>
      <c r="H71" s="116">
        <v>-62.171335630000002</v>
      </c>
      <c r="I71" s="116">
        <v>50.264194680000003</v>
      </c>
      <c r="J71" s="165">
        <v>669000000</v>
      </c>
      <c r="K71" s="116">
        <v>-62.182350530000001</v>
      </c>
      <c r="L71" s="116">
        <v>52.945985950000001</v>
      </c>
      <c r="M71" s="165">
        <v>669000000</v>
      </c>
      <c r="N71" s="116">
        <v>-62.177420499999997</v>
      </c>
      <c r="O71" s="116">
        <v>45.43569402</v>
      </c>
      <c r="P71" s="165">
        <v>669000000</v>
      </c>
      <c r="Q71" s="116">
        <v>-62.238148831866901</v>
      </c>
      <c r="R71" s="116">
        <v>47.782150617168199</v>
      </c>
      <c r="S71" s="120">
        <f t="shared" si="5"/>
        <v>669</v>
      </c>
      <c r="T71" s="121">
        <f t="shared" si="2"/>
        <v>-0.43795842000000107</v>
      </c>
      <c r="U71" s="122">
        <f t="shared" si="3"/>
        <v>1.1014899999999272E-2</v>
      </c>
      <c r="V71" s="123">
        <f t="shared" si="4"/>
        <v>6.0728331866904739E-2</v>
      </c>
    </row>
    <row r="72" spans="1:22" customFormat="1" x14ac:dyDescent="0.3">
      <c r="A72" s="165">
        <v>676000000</v>
      </c>
      <c r="B72" s="116">
        <v>-69.461487180000006</v>
      </c>
      <c r="C72" s="116">
        <v>-1.2302917250000001</v>
      </c>
      <c r="D72" s="165">
        <v>676000000</v>
      </c>
      <c r="E72" s="116">
        <v>-68.92045444</v>
      </c>
      <c r="F72" s="116">
        <v>-0.251926926</v>
      </c>
      <c r="G72" s="165">
        <v>676000000</v>
      </c>
      <c r="H72" s="116">
        <v>-62.060920090000003</v>
      </c>
      <c r="I72" s="116">
        <v>0.75796412800000001</v>
      </c>
      <c r="J72" s="165">
        <v>676000000</v>
      </c>
      <c r="K72" s="116">
        <v>-62.054060730000003</v>
      </c>
      <c r="L72" s="116">
        <v>3.9954626270000002</v>
      </c>
      <c r="M72" s="165">
        <v>676000000</v>
      </c>
      <c r="N72" s="116">
        <v>-62.055853259999999</v>
      </c>
      <c r="O72" s="116">
        <v>-4.0990256860000001</v>
      </c>
      <c r="P72" s="165">
        <v>676000000</v>
      </c>
      <c r="Q72" s="116">
        <v>-62.1259823633441</v>
      </c>
      <c r="R72" s="116">
        <v>-1.4464121982890701</v>
      </c>
      <c r="S72" s="120">
        <f t="shared" si="5"/>
        <v>676</v>
      </c>
      <c r="T72" s="121">
        <f t="shared" si="2"/>
        <v>-0.54103274000000567</v>
      </c>
      <c r="U72" s="122">
        <f t="shared" si="3"/>
        <v>-6.859359999999981E-3</v>
      </c>
      <c r="V72" s="123">
        <f t="shared" si="4"/>
        <v>7.012910334410094E-2</v>
      </c>
    </row>
    <row r="73" spans="1:22" customFormat="1" x14ac:dyDescent="0.3">
      <c r="A73" s="165">
        <v>683000000</v>
      </c>
      <c r="B73" s="116">
        <v>-69.233787390000003</v>
      </c>
      <c r="C73" s="116">
        <v>-50.954252959999998</v>
      </c>
      <c r="D73" s="165">
        <v>683000000</v>
      </c>
      <c r="E73" s="116">
        <v>-68.696335489999996</v>
      </c>
      <c r="F73" s="116">
        <v>-50.300397820000001</v>
      </c>
      <c r="G73" s="165">
        <v>683000000</v>
      </c>
      <c r="H73" s="116">
        <v>-61.927832510000002</v>
      </c>
      <c r="I73" s="116">
        <v>-48.929724640000003</v>
      </c>
      <c r="J73" s="165">
        <v>683000000</v>
      </c>
      <c r="K73" s="116">
        <v>-61.890617710000001</v>
      </c>
      <c r="L73" s="116">
        <v>-45.326944589999997</v>
      </c>
      <c r="M73" s="165">
        <v>683000000</v>
      </c>
      <c r="N73" s="116">
        <v>-61.924914600000001</v>
      </c>
      <c r="O73" s="116">
        <v>-54.092152650000003</v>
      </c>
      <c r="P73" s="165">
        <v>683000000</v>
      </c>
      <c r="Q73" s="116">
        <v>-61.959800209831798</v>
      </c>
      <c r="R73" s="116">
        <v>-51.0816744949623</v>
      </c>
      <c r="S73" s="120">
        <f t="shared" si="5"/>
        <v>683</v>
      </c>
      <c r="T73" s="121">
        <f t="shared" si="2"/>
        <v>-0.53745190000000775</v>
      </c>
      <c r="U73" s="122">
        <f t="shared" si="3"/>
        <v>-3.7214800000000992E-2</v>
      </c>
      <c r="V73" s="123">
        <f t="shared" si="4"/>
        <v>3.4885609831796671E-2</v>
      </c>
    </row>
    <row r="74" spans="1:22" customFormat="1" x14ac:dyDescent="0.3">
      <c r="A74" s="165">
        <v>690000000</v>
      </c>
      <c r="B74" s="116">
        <v>-69.150352999999996</v>
      </c>
      <c r="C74" s="116">
        <v>-99.922052730000004</v>
      </c>
      <c r="D74" s="165">
        <v>690000000</v>
      </c>
      <c r="E74" s="116">
        <v>-68.586000659999996</v>
      </c>
      <c r="F74" s="116">
        <v>-99.783343840000001</v>
      </c>
      <c r="G74" s="165">
        <v>690000000</v>
      </c>
      <c r="H74" s="116">
        <v>-61.854855610000001</v>
      </c>
      <c r="I74" s="116">
        <v>-98.468122489999999</v>
      </c>
      <c r="J74" s="165">
        <v>690000000</v>
      </c>
      <c r="K74" s="116">
        <v>-61.750360530000002</v>
      </c>
      <c r="L74" s="116">
        <v>-94.939871729999993</v>
      </c>
      <c r="M74" s="165">
        <v>690000000</v>
      </c>
      <c r="N74" s="116">
        <v>-61.897156320000001</v>
      </c>
      <c r="O74" s="116">
        <v>-103.8337026</v>
      </c>
      <c r="P74" s="165">
        <v>690000000</v>
      </c>
      <c r="Q74" s="116">
        <v>-61.843308740497498</v>
      </c>
      <c r="R74" s="116">
        <v>-100.73506800255799</v>
      </c>
      <c r="S74" s="120">
        <f t="shared" si="5"/>
        <v>690</v>
      </c>
      <c r="T74" s="121">
        <f t="shared" si="2"/>
        <v>-0.56435233999999923</v>
      </c>
      <c r="U74" s="122">
        <f t="shared" si="3"/>
        <v>-0.10449507999999952</v>
      </c>
      <c r="V74" s="123">
        <f t="shared" si="4"/>
        <v>-5.3847579502502185E-2</v>
      </c>
    </row>
    <row r="75" spans="1:22" customFormat="1" x14ac:dyDescent="0.3">
      <c r="A75" s="165">
        <v>697000000</v>
      </c>
      <c r="B75" s="116">
        <v>-69.068048630000007</v>
      </c>
      <c r="C75" s="116">
        <v>-148.97240239999999</v>
      </c>
      <c r="D75" s="165">
        <v>697000000</v>
      </c>
      <c r="E75" s="116">
        <v>-68.528270239999998</v>
      </c>
      <c r="F75" s="116">
        <v>-149.61195180000001</v>
      </c>
      <c r="G75" s="165">
        <v>697000000</v>
      </c>
      <c r="H75" s="116">
        <v>-61.825286869999999</v>
      </c>
      <c r="I75" s="116">
        <v>-147.99854550000001</v>
      </c>
      <c r="J75" s="165">
        <v>697000000</v>
      </c>
      <c r="K75" s="116">
        <v>-61.628691189999998</v>
      </c>
      <c r="L75" s="116">
        <v>-144.38096569999999</v>
      </c>
      <c r="M75" s="165">
        <v>697000000</v>
      </c>
      <c r="N75" s="116">
        <v>-61.892819500000002</v>
      </c>
      <c r="O75" s="116">
        <v>-153.40674799999999</v>
      </c>
      <c r="P75" s="165">
        <v>697000000</v>
      </c>
      <c r="Q75" s="116">
        <v>-61.778325435089599</v>
      </c>
      <c r="R75" s="116">
        <v>-150.18510288757</v>
      </c>
      <c r="S75" s="120">
        <f t="shared" si="5"/>
        <v>697</v>
      </c>
      <c r="T75" s="121">
        <f t="shared" si="2"/>
        <v>-0.53977839000000927</v>
      </c>
      <c r="U75" s="122">
        <f t="shared" si="3"/>
        <v>-0.19659568000000149</v>
      </c>
      <c r="V75" s="123">
        <f t="shared" si="4"/>
        <v>-0.11449406491040293</v>
      </c>
    </row>
    <row r="76" spans="1:22" customFormat="1" x14ac:dyDescent="0.3">
      <c r="A76" s="165">
        <v>704000000</v>
      </c>
      <c r="B76" s="116">
        <v>-68.911199589999995</v>
      </c>
      <c r="C76" s="116">
        <v>161.62354329999999</v>
      </c>
      <c r="D76" s="165">
        <v>704000000</v>
      </c>
      <c r="E76" s="116">
        <v>-68.378112150000007</v>
      </c>
      <c r="F76" s="116">
        <v>160.80190830000001</v>
      </c>
      <c r="G76" s="165">
        <v>704000000</v>
      </c>
      <c r="H76" s="116">
        <v>-61.728074929999998</v>
      </c>
      <c r="I76" s="116">
        <v>162.53693910000001</v>
      </c>
      <c r="J76" s="165">
        <v>704000000</v>
      </c>
      <c r="K76" s="116">
        <v>-61.52378435</v>
      </c>
      <c r="L76" s="116">
        <v>165.92532700000001</v>
      </c>
      <c r="M76" s="165">
        <v>704000000</v>
      </c>
      <c r="N76" s="116">
        <v>-61.863255270000003</v>
      </c>
      <c r="O76" s="116">
        <v>157.2863653</v>
      </c>
      <c r="P76" s="165">
        <v>704000000</v>
      </c>
      <c r="Q76" s="116">
        <v>-61.7163513439139</v>
      </c>
      <c r="R76" s="116">
        <v>160.31196301184599</v>
      </c>
      <c r="S76" s="120">
        <f t="shared" si="5"/>
        <v>704</v>
      </c>
      <c r="T76" s="121">
        <f t="shared" si="2"/>
        <v>-0.53308743999998853</v>
      </c>
      <c r="U76" s="122">
        <f t="shared" si="3"/>
        <v>-0.20429057999999856</v>
      </c>
      <c r="V76" s="123">
        <f t="shared" si="4"/>
        <v>-0.14690392608610381</v>
      </c>
    </row>
    <row r="77" spans="1:22" customFormat="1" x14ac:dyDescent="0.3">
      <c r="A77" s="165">
        <v>711000000</v>
      </c>
      <c r="B77" s="116">
        <v>-68.858042729999994</v>
      </c>
      <c r="C77" s="116">
        <v>112.58614249999999</v>
      </c>
      <c r="D77" s="165">
        <v>711000000</v>
      </c>
      <c r="E77" s="116">
        <v>-68.262615289999999</v>
      </c>
      <c r="F77" s="116">
        <v>111.08505049999999</v>
      </c>
      <c r="G77" s="165">
        <v>711000000</v>
      </c>
      <c r="H77" s="116">
        <v>-61.610434480000002</v>
      </c>
      <c r="I77" s="116">
        <v>112.92954690000001</v>
      </c>
      <c r="J77" s="165">
        <v>711000000</v>
      </c>
      <c r="K77" s="116">
        <v>-61.405575800000001</v>
      </c>
      <c r="L77" s="116">
        <v>116.06892209999999</v>
      </c>
      <c r="M77" s="165">
        <v>711000000</v>
      </c>
      <c r="N77" s="116">
        <v>-61.840512279999999</v>
      </c>
      <c r="O77" s="116">
        <v>107.9034413</v>
      </c>
      <c r="P77" s="165">
        <v>711000000</v>
      </c>
      <c r="Q77" s="116">
        <v>-61.654400752585303</v>
      </c>
      <c r="R77" s="116">
        <v>110.83780962178901</v>
      </c>
      <c r="S77" s="120">
        <f t="shared" si="5"/>
        <v>711</v>
      </c>
      <c r="T77" s="121">
        <f t="shared" si="2"/>
        <v>-0.59542743999999459</v>
      </c>
      <c r="U77" s="122">
        <f t="shared" si="3"/>
        <v>-0.20485868000000096</v>
      </c>
      <c r="V77" s="123">
        <f t="shared" si="4"/>
        <v>-0.18611152741469539</v>
      </c>
    </row>
    <row r="78" spans="1:22" customFormat="1" x14ac:dyDescent="0.3">
      <c r="A78" s="165">
        <v>718000000</v>
      </c>
      <c r="B78" s="116">
        <v>-68.815051670000003</v>
      </c>
      <c r="C78" s="116">
        <v>63.75205605</v>
      </c>
      <c r="D78" s="165">
        <v>718000000</v>
      </c>
      <c r="E78" s="116">
        <v>-68.244863949999996</v>
      </c>
      <c r="F78" s="116">
        <v>62.037472370000003</v>
      </c>
      <c r="G78" s="165">
        <v>718000000</v>
      </c>
      <c r="H78" s="116">
        <v>-61.56280417</v>
      </c>
      <c r="I78" s="116">
        <v>63.421337919999999</v>
      </c>
      <c r="J78" s="165">
        <v>718000000</v>
      </c>
      <c r="K78" s="116">
        <v>-61.340642170000002</v>
      </c>
      <c r="L78" s="116">
        <v>66.326731890000005</v>
      </c>
      <c r="M78" s="165">
        <v>718000000</v>
      </c>
      <c r="N78" s="116">
        <v>-61.803924950000003</v>
      </c>
      <c r="O78" s="116">
        <v>58.694871710000001</v>
      </c>
      <c r="P78" s="165">
        <v>718000000</v>
      </c>
      <c r="Q78" s="116">
        <v>-61.603072050083298</v>
      </c>
      <c r="R78" s="116">
        <v>61.6701090724249</v>
      </c>
      <c r="S78" s="120">
        <f t="shared" si="5"/>
        <v>718</v>
      </c>
      <c r="T78" s="121">
        <f t="shared" si="2"/>
        <v>-0.57018772000000695</v>
      </c>
      <c r="U78" s="122">
        <f t="shared" si="3"/>
        <v>-0.22216199999999731</v>
      </c>
      <c r="V78" s="123">
        <f t="shared" si="4"/>
        <v>-0.20085289991670408</v>
      </c>
    </row>
    <row r="79" spans="1:22" customFormat="1" x14ac:dyDescent="0.3">
      <c r="A79" s="165">
        <v>725000000</v>
      </c>
      <c r="B79" s="116">
        <v>-68.670114319999996</v>
      </c>
      <c r="C79" s="116">
        <v>14.2986202</v>
      </c>
      <c r="D79" s="165">
        <v>725000000</v>
      </c>
      <c r="E79" s="116">
        <v>-68.184507929999995</v>
      </c>
      <c r="F79" s="116">
        <v>12.350999529999999</v>
      </c>
      <c r="G79" s="165">
        <v>725000000</v>
      </c>
      <c r="H79" s="116">
        <v>-61.475047699999998</v>
      </c>
      <c r="I79" s="116">
        <v>13.85823164</v>
      </c>
      <c r="J79" s="165">
        <v>725000000</v>
      </c>
      <c r="K79" s="116">
        <v>-61.282670019999998</v>
      </c>
      <c r="L79" s="116">
        <v>16.637785149999999</v>
      </c>
      <c r="M79" s="165">
        <v>725000000</v>
      </c>
      <c r="N79" s="116">
        <v>-61.725032030000001</v>
      </c>
      <c r="O79" s="116">
        <v>9.5277305549999998</v>
      </c>
      <c r="P79" s="165">
        <v>725000000</v>
      </c>
      <c r="Q79" s="116">
        <v>-61.527851459103402</v>
      </c>
      <c r="R79" s="116">
        <v>12.503710443119401</v>
      </c>
      <c r="S79" s="120">
        <f t="shared" si="5"/>
        <v>725</v>
      </c>
      <c r="T79" s="121">
        <f t="shared" si="2"/>
        <v>-0.48560639000000094</v>
      </c>
      <c r="U79" s="122">
        <f t="shared" si="3"/>
        <v>-0.19237767999999988</v>
      </c>
      <c r="V79" s="123">
        <f t="shared" si="4"/>
        <v>-0.19718057089659879</v>
      </c>
    </row>
    <row r="80" spans="1:22" customFormat="1" x14ac:dyDescent="0.3">
      <c r="A80" s="165">
        <v>732000000</v>
      </c>
      <c r="B80" s="116">
        <v>-68.555920479999997</v>
      </c>
      <c r="C80" s="116">
        <v>-35.137189800000002</v>
      </c>
      <c r="D80" s="165">
        <v>732000000</v>
      </c>
      <c r="E80" s="116">
        <v>-68.104727120000007</v>
      </c>
      <c r="F80" s="116">
        <v>-37.318926019999999</v>
      </c>
      <c r="G80" s="165">
        <v>732000000</v>
      </c>
      <c r="H80" s="116">
        <v>-61.432026129999997</v>
      </c>
      <c r="I80" s="116">
        <v>-35.982505260000003</v>
      </c>
      <c r="J80" s="165">
        <v>732000000</v>
      </c>
      <c r="K80" s="116">
        <v>-61.253641870000003</v>
      </c>
      <c r="L80" s="116">
        <v>-33.31564608</v>
      </c>
      <c r="M80" s="165">
        <v>732000000</v>
      </c>
      <c r="N80" s="116">
        <v>-61.633536200000002</v>
      </c>
      <c r="O80" s="116">
        <v>-39.940860350000001</v>
      </c>
      <c r="P80" s="165">
        <v>732000000</v>
      </c>
      <c r="Q80" s="116">
        <v>-61.452659342779697</v>
      </c>
      <c r="R80" s="116">
        <v>-36.828450466866599</v>
      </c>
      <c r="S80" s="120">
        <f t="shared" si="5"/>
        <v>732</v>
      </c>
      <c r="T80" s="121">
        <f t="shared" si="2"/>
        <v>-0.45119335999999066</v>
      </c>
      <c r="U80" s="122">
        <f t="shared" si="3"/>
        <v>-0.1783842599999943</v>
      </c>
      <c r="V80" s="123">
        <f t="shared" si="4"/>
        <v>-0.180876857220305</v>
      </c>
    </row>
    <row r="81" spans="1:22" customFormat="1" x14ac:dyDescent="0.3">
      <c r="A81" s="165">
        <v>739000000</v>
      </c>
      <c r="B81" s="116">
        <v>-68.3560382</v>
      </c>
      <c r="C81" s="116">
        <v>-84.831744310000005</v>
      </c>
      <c r="D81" s="165">
        <v>739000000</v>
      </c>
      <c r="E81" s="116">
        <v>-68.090324319999993</v>
      </c>
      <c r="F81" s="116">
        <v>-87.104780000000005</v>
      </c>
      <c r="G81" s="165">
        <v>739000000</v>
      </c>
      <c r="H81" s="116">
        <v>-61.383077739999997</v>
      </c>
      <c r="I81" s="116">
        <v>-85.72552881</v>
      </c>
      <c r="J81" s="165">
        <v>739000000</v>
      </c>
      <c r="K81" s="116">
        <v>-61.253198959999999</v>
      </c>
      <c r="L81" s="116">
        <v>-82.813188909999994</v>
      </c>
      <c r="M81" s="165">
        <v>739000000</v>
      </c>
      <c r="N81" s="116">
        <v>-61.520196480000003</v>
      </c>
      <c r="O81" s="116">
        <v>-89.511822859999995</v>
      </c>
      <c r="P81" s="165">
        <v>739000000</v>
      </c>
      <c r="Q81" s="116">
        <v>-61.362390611928397</v>
      </c>
      <c r="R81" s="116">
        <v>-86.2914905357771</v>
      </c>
      <c r="S81" s="120">
        <f t="shared" si="5"/>
        <v>739</v>
      </c>
      <c r="T81" s="121">
        <f t="shared" si="2"/>
        <v>-0.26571388000000695</v>
      </c>
      <c r="U81" s="122">
        <f t="shared" si="3"/>
        <v>-0.12987877999999853</v>
      </c>
      <c r="V81" s="123">
        <f t="shared" si="4"/>
        <v>-0.15780586807160546</v>
      </c>
    </row>
    <row r="82" spans="1:22" customFormat="1" x14ac:dyDescent="0.3">
      <c r="A82" s="165">
        <v>746000000</v>
      </c>
      <c r="B82" s="116">
        <v>-68.228111350000006</v>
      </c>
      <c r="C82" s="116">
        <v>-134.05959150000001</v>
      </c>
      <c r="D82" s="165">
        <v>746000000</v>
      </c>
      <c r="E82" s="116">
        <v>-68.069600600000001</v>
      </c>
      <c r="F82" s="116">
        <v>-136.24231470000001</v>
      </c>
      <c r="G82" s="165">
        <v>746000000</v>
      </c>
      <c r="H82" s="116">
        <v>-61.387300340000003</v>
      </c>
      <c r="I82" s="116">
        <v>-134.990803</v>
      </c>
      <c r="J82" s="165">
        <v>746000000</v>
      </c>
      <c r="K82" s="116">
        <v>-61.270054430000002</v>
      </c>
      <c r="L82" s="116">
        <v>-131.9743264</v>
      </c>
      <c r="M82" s="165">
        <v>746000000</v>
      </c>
      <c r="N82" s="116">
        <v>-61.452001090000003</v>
      </c>
      <c r="O82" s="116">
        <v>-138.83787849999999</v>
      </c>
      <c r="P82" s="165">
        <v>746000000</v>
      </c>
      <c r="Q82" s="116">
        <v>-61.296527698940302</v>
      </c>
      <c r="R82" s="116">
        <v>-135.422877118179</v>
      </c>
      <c r="S82" s="120">
        <f t="shared" si="5"/>
        <v>746</v>
      </c>
      <c r="T82" s="121">
        <f t="shared" si="2"/>
        <v>-0.15851075000000492</v>
      </c>
      <c r="U82" s="122">
        <f t="shared" si="3"/>
        <v>-0.11724591000000117</v>
      </c>
      <c r="V82" s="123">
        <f t="shared" si="4"/>
        <v>-0.15547339105970082</v>
      </c>
    </row>
    <row r="83" spans="1:22" customFormat="1" x14ac:dyDescent="0.3">
      <c r="A83" s="165">
        <v>753000000</v>
      </c>
      <c r="B83" s="116">
        <v>-68.11055485</v>
      </c>
      <c r="C83" s="116">
        <v>176.72804769999999</v>
      </c>
      <c r="D83" s="165">
        <v>753000000</v>
      </c>
      <c r="E83" s="116">
        <v>-68.046548889999997</v>
      </c>
      <c r="F83" s="116">
        <v>174.40412559999999</v>
      </c>
      <c r="G83" s="165">
        <v>753000000</v>
      </c>
      <c r="H83" s="116">
        <v>-61.356336659999997</v>
      </c>
      <c r="I83" s="116">
        <v>175.68219970000001</v>
      </c>
      <c r="J83" s="165">
        <v>753000000</v>
      </c>
      <c r="K83" s="116">
        <v>-61.187176229999999</v>
      </c>
      <c r="L83" s="116">
        <v>178.9330751</v>
      </c>
      <c r="M83" s="165">
        <v>753000000</v>
      </c>
      <c r="N83" s="116">
        <v>-61.392602719999999</v>
      </c>
      <c r="O83" s="116">
        <v>171.6375984</v>
      </c>
      <c r="P83" s="165">
        <v>753000000</v>
      </c>
      <c r="Q83" s="116">
        <v>-61.1915424201595</v>
      </c>
      <c r="R83" s="116">
        <v>175.07808028739399</v>
      </c>
      <c r="S83" s="120">
        <f t="shared" si="5"/>
        <v>753</v>
      </c>
      <c r="T83" s="121">
        <f t="shared" si="2"/>
        <v>-6.4005960000002915E-2</v>
      </c>
      <c r="U83" s="122">
        <f t="shared" si="3"/>
        <v>-0.16916042999999803</v>
      </c>
      <c r="V83" s="123">
        <f t="shared" si="4"/>
        <v>-0.20106029984049911</v>
      </c>
    </row>
    <row r="84" spans="1:22" customFormat="1" x14ac:dyDescent="0.3">
      <c r="A84" s="165">
        <v>760000000</v>
      </c>
      <c r="B84" s="116">
        <v>-67.94078485</v>
      </c>
      <c r="C84" s="116">
        <v>126.7784812</v>
      </c>
      <c r="D84" s="165">
        <v>760000000</v>
      </c>
      <c r="E84" s="116">
        <v>-67.889605290000006</v>
      </c>
      <c r="F84" s="116">
        <v>124.9845048</v>
      </c>
      <c r="G84" s="165">
        <v>760000000</v>
      </c>
      <c r="H84" s="116">
        <v>-61.302605849999999</v>
      </c>
      <c r="I84" s="116">
        <v>126.21549829999999</v>
      </c>
      <c r="J84" s="165">
        <v>760000000</v>
      </c>
      <c r="K84" s="116">
        <v>-61.065317409999999</v>
      </c>
      <c r="L84" s="116">
        <v>129.4007144</v>
      </c>
      <c r="M84" s="165">
        <v>760000000</v>
      </c>
      <c r="N84" s="116">
        <v>-61.296816229999997</v>
      </c>
      <c r="O84" s="116">
        <v>121.9632979</v>
      </c>
      <c r="P84" s="165">
        <v>760000000</v>
      </c>
      <c r="Q84" s="116">
        <v>-61.044066601172197</v>
      </c>
      <c r="R84" s="116">
        <v>125.30763654891</v>
      </c>
      <c r="S84" s="120">
        <f t="shared" si="5"/>
        <v>760</v>
      </c>
      <c r="T84" s="121">
        <f t="shared" si="2"/>
        <v>-5.117955999999424E-2</v>
      </c>
      <c r="U84" s="122">
        <f t="shared" si="3"/>
        <v>-0.23728844000000038</v>
      </c>
      <c r="V84" s="123">
        <f t="shared" si="4"/>
        <v>-0.25274962882780017</v>
      </c>
    </row>
    <row r="85" spans="1:22" customFormat="1" x14ac:dyDescent="0.3">
      <c r="A85" s="165">
        <v>767000000</v>
      </c>
      <c r="B85" s="116">
        <v>-67.820206249999998</v>
      </c>
      <c r="C85" s="116">
        <v>76.815498070000004</v>
      </c>
      <c r="D85" s="165">
        <v>767000000</v>
      </c>
      <c r="E85" s="116">
        <v>-67.765259889999996</v>
      </c>
      <c r="F85" s="116">
        <v>75.567919070000002</v>
      </c>
      <c r="G85" s="165">
        <v>767000000</v>
      </c>
      <c r="H85" s="116">
        <v>-61.262378159999997</v>
      </c>
      <c r="I85" s="116">
        <v>77.064766910000003</v>
      </c>
      <c r="J85" s="165">
        <v>767000000</v>
      </c>
      <c r="K85" s="116">
        <v>-60.975807639999999</v>
      </c>
      <c r="L85" s="116">
        <v>79.687738859999996</v>
      </c>
      <c r="M85" s="165">
        <v>767000000</v>
      </c>
      <c r="N85" s="116">
        <v>-61.30721011</v>
      </c>
      <c r="O85" s="116">
        <v>72.418384880000005</v>
      </c>
      <c r="P85" s="165">
        <v>767000000</v>
      </c>
      <c r="Q85" s="116">
        <v>-60.938573681317898</v>
      </c>
      <c r="R85" s="116">
        <v>75.458879566818993</v>
      </c>
      <c r="S85" s="120">
        <f t="shared" si="5"/>
        <v>767</v>
      </c>
      <c r="T85" s="121">
        <f t="shared" si="2"/>
        <v>-5.4946360000002414E-2</v>
      </c>
      <c r="U85" s="122">
        <f t="shared" si="3"/>
        <v>-0.28657051999999794</v>
      </c>
      <c r="V85" s="123">
        <f t="shared" si="4"/>
        <v>-0.36863642868210178</v>
      </c>
    </row>
    <row r="86" spans="1:22" customFormat="1" x14ac:dyDescent="0.3">
      <c r="A86" s="165">
        <v>774000000</v>
      </c>
      <c r="B86" s="116">
        <v>-67.822923410000001</v>
      </c>
      <c r="C86" s="116">
        <v>27.0383578</v>
      </c>
      <c r="D86" s="165">
        <v>774000000</v>
      </c>
      <c r="E86" s="116">
        <v>-67.767398560000004</v>
      </c>
      <c r="F86" s="116">
        <v>26.241537180000002</v>
      </c>
      <c r="G86" s="165">
        <v>774000000</v>
      </c>
      <c r="H86" s="116">
        <v>-61.232493820000002</v>
      </c>
      <c r="I86" s="116">
        <v>27.793072309999999</v>
      </c>
      <c r="J86" s="165">
        <v>774000000</v>
      </c>
      <c r="K86" s="116">
        <v>-60.936815709999998</v>
      </c>
      <c r="L86" s="116">
        <v>30.01126</v>
      </c>
      <c r="M86" s="165">
        <v>774000000</v>
      </c>
      <c r="N86" s="116">
        <v>-61.305823869999998</v>
      </c>
      <c r="O86" s="116">
        <v>23.099419269999999</v>
      </c>
      <c r="P86" s="165">
        <v>774000000</v>
      </c>
      <c r="Q86" s="116">
        <v>-60.918111808521701</v>
      </c>
      <c r="R86" s="116">
        <v>25.6853670596238</v>
      </c>
      <c r="S86" s="120">
        <f t="shared" si="5"/>
        <v>774</v>
      </c>
      <c r="T86" s="121">
        <f t="shared" si="2"/>
        <v>-5.5524849999997627E-2</v>
      </c>
      <c r="U86" s="122">
        <f t="shared" si="3"/>
        <v>-0.29567811000000432</v>
      </c>
      <c r="V86" s="123">
        <f t="shared" si="4"/>
        <v>-0.38771206147829673</v>
      </c>
    </row>
    <row r="87" spans="1:22" customFormat="1" x14ac:dyDescent="0.3">
      <c r="A87" s="165">
        <v>781000000</v>
      </c>
      <c r="B87" s="116">
        <v>-67.772567179999996</v>
      </c>
      <c r="C87" s="116">
        <v>-22.644332330000001</v>
      </c>
      <c r="D87" s="165">
        <v>781000000</v>
      </c>
      <c r="E87" s="116">
        <v>-67.778522179999996</v>
      </c>
      <c r="F87" s="116">
        <v>-23.37823835</v>
      </c>
      <c r="G87" s="165">
        <v>781000000</v>
      </c>
      <c r="H87" s="116">
        <v>-61.17216415</v>
      </c>
      <c r="I87" s="116">
        <v>-21.765524689999999</v>
      </c>
      <c r="J87" s="165">
        <v>781000000</v>
      </c>
      <c r="K87" s="116">
        <v>-60.899132700000003</v>
      </c>
      <c r="L87" s="116">
        <v>-19.911353340000002</v>
      </c>
      <c r="M87" s="165">
        <v>781000000</v>
      </c>
      <c r="N87" s="116">
        <v>-61.2576216</v>
      </c>
      <c r="O87" s="116">
        <v>-26.252237730000001</v>
      </c>
      <c r="P87" s="165">
        <v>781000000</v>
      </c>
      <c r="Q87" s="116">
        <v>-60.891828683268201</v>
      </c>
      <c r="R87" s="116">
        <v>-24.316567810166202</v>
      </c>
      <c r="S87" s="120">
        <f t="shared" si="5"/>
        <v>781</v>
      </c>
      <c r="T87" s="121">
        <f t="shared" si="2"/>
        <v>5.9550000000001546E-3</v>
      </c>
      <c r="U87" s="122">
        <f t="shared" si="3"/>
        <v>-0.27303144999999773</v>
      </c>
      <c r="V87" s="123">
        <f t="shared" si="4"/>
        <v>-0.36579291673179881</v>
      </c>
    </row>
    <row r="88" spans="1:22" customFormat="1" x14ac:dyDescent="0.3">
      <c r="A88" s="165">
        <v>788000000</v>
      </c>
      <c r="B88" s="116">
        <v>-67.724864530000005</v>
      </c>
      <c r="C88" s="116">
        <v>-72.947953170000005</v>
      </c>
      <c r="D88" s="165">
        <v>788000000</v>
      </c>
      <c r="E88" s="116">
        <v>-67.700538519999995</v>
      </c>
      <c r="F88" s="116">
        <v>-72.713443240000004</v>
      </c>
      <c r="G88" s="165">
        <v>788000000</v>
      </c>
      <c r="H88" s="116">
        <v>-61.144877399999999</v>
      </c>
      <c r="I88" s="116">
        <v>-71.262139050000002</v>
      </c>
      <c r="J88" s="165">
        <v>788000000</v>
      </c>
      <c r="K88" s="116">
        <v>-60.865336849999998</v>
      </c>
      <c r="L88" s="116">
        <v>-69.683541079999998</v>
      </c>
      <c r="M88" s="165">
        <v>788000000</v>
      </c>
      <c r="N88" s="116">
        <v>-61.2112002</v>
      </c>
      <c r="O88" s="116">
        <v>-75.52538054</v>
      </c>
      <c r="P88" s="165">
        <v>788000000</v>
      </c>
      <c r="Q88" s="116">
        <v>-60.901008143432399</v>
      </c>
      <c r="R88" s="116">
        <v>-73.869568131832807</v>
      </c>
      <c r="S88" s="120">
        <f t="shared" si="5"/>
        <v>788</v>
      </c>
      <c r="T88" s="121">
        <f t="shared" si="2"/>
        <v>-2.4326010000010001E-2</v>
      </c>
      <c r="U88" s="122">
        <f t="shared" si="3"/>
        <v>-0.27954055000000011</v>
      </c>
      <c r="V88" s="123">
        <f t="shared" si="4"/>
        <v>-0.31019205656760107</v>
      </c>
    </row>
    <row r="89" spans="1:22" customFormat="1" x14ac:dyDescent="0.3">
      <c r="A89" s="165">
        <v>795000000</v>
      </c>
      <c r="B89" s="116">
        <v>-67.734373770000005</v>
      </c>
      <c r="C89" s="116">
        <v>-122.46505019999999</v>
      </c>
      <c r="D89" s="165">
        <v>795000000</v>
      </c>
      <c r="E89" s="116">
        <v>-67.669583430000003</v>
      </c>
      <c r="F89" s="116">
        <v>-121.4668636</v>
      </c>
      <c r="G89" s="165">
        <v>795000000</v>
      </c>
      <c r="H89" s="116">
        <v>-61.12789093</v>
      </c>
      <c r="I89" s="116">
        <v>-120.3851203</v>
      </c>
      <c r="J89" s="165">
        <v>795000000</v>
      </c>
      <c r="K89" s="116">
        <v>-60.900243879999998</v>
      </c>
      <c r="L89" s="116">
        <v>-119.1272646</v>
      </c>
      <c r="M89" s="165">
        <v>795000000</v>
      </c>
      <c r="N89" s="116">
        <v>-61.166260639999997</v>
      </c>
      <c r="O89" s="116">
        <v>-124.3663069</v>
      </c>
      <c r="P89" s="165">
        <v>795000000</v>
      </c>
      <c r="Q89" s="116">
        <v>-60.919380033968302</v>
      </c>
      <c r="R89" s="116">
        <v>-123.23741551117099</v>
      </c>
      <c r="S89" s="120">
        <f t="shared" si="5"/>
        <v>795</v>
      </c>
      <c r="T89" s="121">
        <f t="shared" si="2"/>
        <v>-6.4790340000001834E-2</v>
      </c>
      <c r="U89" s="122">
        <f t="shared" si="3"/>
        <v>-0.22764705000000163</v>
      </c>
      <c r="V89" s="123">
        <f t="shared" si="4"/>
        <v>-0.24688060603169504</v>
      </c>
    </row>
    <row r="90" spans="1:22" customFormat="1" x14ac:dyDescent="0.3">
      <c r="A90" s="165">
        <v>802000000</v>
      </c>
      <c r="B90" s="116">
        <v>-67.732425500000005</v>
      </c>
      <c r="C90" s="116">
        <v>-171.94532190000001</v>
      </c>
      <c r="D90" s="165">
        <v>802000000</v>
      </c>
      <c r="E90" s="116">
        <v>-67.655285120000002</v>
      </c>
      <c r="F90" s="116">
        <v>-170.43625750000001</v>
      </c>
      <c r="G90" s="165">
        <v>802000000</v>
      </c>
      <c r="H90" s="116">
        <v>-61.10984268</v>
      </c>
      <c r="I90" s="116">
        <v>-169.37298240000001</v>
      </c>
      <c r="J90" s="165">
        <v>802000000</v>
      </c>
      <c r="K90" s="116">
        <v>-60.949408849999998</v>
      </c>
      <c r="L90" s="116">
        <v>-168.27312019999999</v>
      </c>
      <c r="M90" s="165">
        <v>802000000</v>
      </c>
      <c r="N90" s="116">
        <v>-61.065319250000002</v>
      </c>
      <c r="O90" s="116">
        <v>-173.2187634</v>
      </c>
      <c r="P90" s="165">
        <v>802000000</v>
      </c>
      <c r="Q90" s="116">
        <v>-60.912784406144603</v>
      </c>
      <c r="R90" s="116">
        <v>-172.205190791761</v>
      </c>
      <c r="S90" s="120">
        <f t="shared" si="5"/>
        <v>802</v>
      </c>
      <c r="T90" s="121">
        <f t="shared" si="2"/>
        <v>-7.7140380000003006E-2</v>
      </c>
      <c r="U90" s="122">
        <f t="shared" si="3"/>
        <v>-0.16043383000000233</v>
      </c>
      <c r="V90" s="123">
        <f t="shared" si="4"/>
        <v>-0.15253484385539906</v>
      </c>
    </row>
    <row r="91" spans="1:22" customFormat="1" x14ac:dyDescent="0.3">
      <c r="A91" s="165">
        <v>809000000</v>
      </c>
      <c r="B91" s="116">
        <v>-67.636179380000002</v>
      </c>
      <c r="C91" s="116">
        <v>138.46283320000001</v>
      </c>
      <c r="D91" s="165">
        <v>809000000</v>
      </c>
      <c r="E91" s="116">
        <v>-67.548779339999996</v>
      </c>
      <c r="F91" s="116">
        <v>140.29834009999999</v>
      </c>
      <c r="G91" s="165">
        <v>809000000</v>
      </c>
      <c r="H91" s="116">
        <v>-61.03378799</v>
      </c>
      <c r="I91" s="116">
        <v>141.3637396</v>
      </c>
      <c r="J91" s="165">
        <v>809000000</v>
      </c>
      <c r="K91" s="116">
        <v>-60.956877769999998</v>
      </c>
      <c r="L91" s="116">
        <v>142.5528664</v>
      </c>
      <c r="M91" s="165">
        <v>809000000</v>
      </c>
      <c r="N91" s="116">
        <v>-60.908342429999998</v>
      </c>
      <c r="O91" s="116">
        <v>137.24393090000001</v>
      </c>
      <c r="P91" s="165">
        <v>809000000</v>
      </c>
      <c r="Q91" s="116">
        <v>-60.843975583634702</v>
      </c>
      <c r="R91" s="116">
        <v>138.40712654678501</v>
      </c>
      <c r="S91" s="120">
        <f t="shared" si="5"/>
        <v>809</v>
      </c>
      <c r="T91" s="121">
        <f t="shared" si="2"/>
        <v>-8.7400040000005674E-2</v>
      </c>
      <c r="U91" s="122">
        <f t="shared" si="3"/>
        <v>-7.6910220000002028E-2</v>
      </c>
      <c r="V91" s="123">
        <f t="shared" si="4"/>
        <v>-6.4366846365295771E-2</v>
      </c>
    </row>
    <row r="92" spans="1:22" customFormat="1" x14ac:dyDescent="0.3">
      <c r="A92" s="165">
        <v>816000000</v>
      </c>
      <c r="B92" s="116">
        <v>-67.568538279999999</v>
      </c>
      <c r="C92" s="116">
        <v>89.174567260000003</v>
      </c>
      <c r="D92" s="165">
        <v>816000000</v>
      </c>
      <c r="E92" s="116">
        <v>-67.416844249999997</v>
      </c>
      <c r="F92" s="116">
        <v>91.512596099999996</v>
      </c>
      <c r="G92" s="165">
        <v>816000000</v>
      </c>
      <c r="H92" s="116">
        <v>-60.981481889999998</v>
      </c>
      <c r="I92" s="116">
        <v>91.957086090000004</v>
      </c>
      <c r="J92" s="165">
        <v>816000000</v>
      </c>
      <c r="K92" s="116">
        <v>-60.944502700000001</v>
      </c>
      <c r="L92" s="116">
        <v>93.655598560000001</v>
      </c>
      <c r="M92" s="165">
        <v>816000000</v>
      </c>
      <c r="N92" s="116">
        <v>-60.76165709</v>
      </c>
      <c r="O92" s="116">
        <v>87.65057856</v>
      </c>
      <c r="P92" s="165">
        <v>816000000</v>
      </c>
      <c r="Q92" s="116">
        <v>-60.795146002832503</v>
      </c>
      <c r="R92" s="116">
        <v>88.945127746414101</v>
      </c>
      <c r="S92" s="120">
        <f t="shared" si="5"/>
        <v>816</v>
      </c>
      <c r="T92" s="121">
        <f t="shared" si="2"/>
        <v>-0.15169403000000159</v>
      </c>
      <c r="U92" s="122">
        <f t="shared" si="3"/>
        <v>-3.697918999999672E-2</v>
      </c>
      <c r="V92" s="123">
        <f t="shared" si="4"/>
        <v>3.3488912832503104E-2</v>
      </c>
    </row>
    <row r="93" spans="1:22" customFormat="1" x14ac:dyDescent="0.3">
      <c r="A93" s="165">
        <v>823000000</v>
      </c>
      <c r="B93" s="116">
        <v>-67.537406300000001</v>
      </c>
      <c r="C93" s="116">
        <v>39.925302049999999</v>
      </c>
      <c r="D93" s="165">
        <v>823000000</v>
      </c>
      <c r="E93" s="116">
        <v>-67.333726979999994</v>
      </c>
      <c r="F93" s="116">
        <v>42.718616369999999</v>
      </c>
      <c r="G93" s="165">
        <v>823000000</v>
      </c>
      <c r="H93" s="116">
        <v>-60.9633684</v>
      </c>
      <c r="I93" s="116">
        <v>42.920144290000003</v>
      </c>
      <c r="J93" s="165">
        <v>823000000</v>
      </c>
      <c r="K93" s="116">
        <v>-60.926465589999999</v>
      </c>
      <c r="L93" s="116">
        <v>44.739118939999997</v>
      </c>
      <c r="M93" s="165">
        <v>823000000</v>
      </c>
      <c r="N93" s="116">
        <v>-60.700941610000001</v>
      </c>
      <c r="O93" s="116">
        <v>37.998602130000002</v>
      </c>
      <c r="P93" s="165">
        <v>823000000</v>
      </c>
      <c r="Q93" s="116">
        <v>-60.756886206624699</v>
      </c>
      <c r="R93" s="116">
        <v>39.6187472929089</v>
      </c>
      <c r="S93" s="120">
        <f t="shared" si="5"/>
        <v>823</v>
      </c>
      <c r="T93" s="121">
        <f t="shared" si="2"/>
        <v>-0.20367932000000621</v>
      </c>
      <c r="U93" s="122">
        <f t="shared" si="3"/>
        <v>-3.6902810000000841E-2</v>
      </c>
      <c r="V93" s="123">
        <f t="shared" si="4"/>
        <v>5.5944596624698306E-2</v>
      </c>
    </row>
    <row r="94" spans="1:22" customFormat="1" x14ac:dyDescent="0.3">
      <c r="A94" s="165">
        <v>830000000</v>
      </c>
      <c r="B94" s="116">
        <v>-67.473179830000007</v>
      </c>
      <c r="C94" s="116">
        <v>-9.7788575239999993</v>
      </c>
      <c r="D94" s="165">
        <v>830000000</v>
      </c>
      <c r="E94" s="116">
        <v>-67.191785949999996</v>
      </c>
      <c r="F94" s="116">
        <v>-6.5726706300000002</v>
      </c>
      <c r="G94" s="165">
        <v>830000000</v>
      </c>
      <c r="H94" s="116">
        <v>-60.87747873</v>
      </c>
      <c r="I94" s="116">
        <v>-6.465966699</v>
      </c>
      <c r="J94" s="165">
        <v>830000000</v>
      </c>
      <c r="K94" s="116">
        <v>-60.839836460000001</v>
      </c>
      <c r="L94" s="116">
        <v>-4.2839448820000001</v>
      </c>
      <c r="M94" s="165">
        <v>830000000</v>
      </c>
      <c r="N94" s="116">
        <v>-60.647787430000001</v>
      </c>
      <c r="O94" s="116">
        <v>-11.769179299999999</v>
      </c>
      <c r="P94" s="165">
        <v>830000000</v>
      </c>
      <c r="Q94" s="116">
        <v>-60.684456297350302</v>
      </c>
      <c r="R94" s="116">
        <v>-9.9119939773944505</v>
      </c>
      <c r="S94" s="120">
        <f t="shared" si="5"/>
        <v>830</v>
      </c>
      <c r="T94" s="121">
        <f t="shared" si="2"/>
        <v>-0.2813938800000102</v>
      </c>
      <c r="U94" s="122">
        <f t="shared" si="3"/>
        <v>-3.7642269999999201E-2</v>
      </c>
      <c r="V94" s="123">
        <f t="shared" si="4"/>
        <v>3.6668867350300616E-2</v>
      </c>
    </row>
    <row r="95" spans="1:22" customFormat="1" x14ac:dyDescent="0.3">
      <c r="A95" s="165">
        <v>837000000</v>
      </c>
      <c r="B95" s="116">
        <v>-67.42453879</v>
      </c>
      <c r="C95" s="116">
        <v>-59.123915220000001</v>
      </c>
      <c r="D95" s="165">
        <v>837000000</v>
      </c>
      <c r="E95" s="116">
        <v>-67.050257540000004</v>
      </c>
      <c r="F95" s="116">
        <v>-56.322268260000001</v>
      </c>
      <c r="G95" s="165">
        <v>837000000</v>
      </c>
      <c r="H95" s="116">
        <v>-60.800042990000001</v>
      </c>
      <c r="I95" s="116">
        <v>-55.97380338</v>
      </c>
      <c r="J95" s="165">
        <v>837000000</v>
      </c>
      <c r="K95" s="116">
        <v>-60.770464050000001</v>
      </c>
      <c r="L95" s="116">
        <v>-53.867260129999998</v>
      </c>
      <c r="M95" s="165">
        <v>837000000</v>
      </c>
      <c r="N95" s="116">
        <v>-60.617473609999998</v>
      </c>
      <c r="O95" s="116">
        <v>-61.744154909999999</v>
      </c>
      <c r="P95" s="165">
        <v>837000000</v>
      </c>
      <c r="Q95" s="116">
        <v>-60.635686488090101</v>
      </c>
      <c r="R95" s="116">
        <v>-59.759210608363198</v>
      </c>
      <c r="S95" s="120">
        <f t="shared" si="5"/>
        <v>837</v>
      </c>
      <c r="T95" s="121">
        <f t="shared" si="2"/>
        <v>-0.37428124999999568</v>
      </c>
      <c r="U95" s="122">
        <f t="shared" si="3"/>
        <v>-2.9578940000000387E-2</v>
      </c>
      <c r="V95" s="123">
        <f t="shared" si="4"/>
        <v>1.8212878090103857E-2</v>
      </c>
    </row>
    <row r="96" spans="1:22" customFormat="1" x14ac:dyDescent="0.3">
      <c r="A96" s="165">
        <v>844000000</v>
      </c>
      <c r="B96" s="116">
        <v>-67.440785480000002</v>
      </c>
      <c r="C96" s="116">
        <v>-108.1557346</v>
      </c>
      <c r="D96" s="165">
        <v>844000000</v>
      </c>
      <c r="E96" s="116">
        <v>-67.022165959999995</v>
      </c>
      <c r="F96" s="116">
        <v>-105.7271384</v>
      </c>
      <c r="G96" s="165">
        <v>844000000</v>
      </c>
      <c r="H96" s="116">
        <v>-60.783937729999998</v>
      </c>
      <c r="I96" s="116">
        <v>-105.3000523</v>
      </c>
      <c r="J96" s="165">
        <v>844000000</v>
      </c>
      <c r="K96" s="116">
        <v>-60.751387450000003</v>
      </c>
      <c r="L96" s="116">
        <v>-103.22066510000001</v>
      </c>
      <c r="M96" s="165">
        <v>844000000</v>
      </c>
      <c r="N96" s="116">
        <v>-60.665731970000003</v>
      </c>
      <c r="O96" s="116">
        <v>-111.4484789</v>
      </c>
      <c r="P96" s="165">
        <v>844000000</v>
      </c>
      <c r="Q96" s="116">
        <v>-60.674798197326602</v>
      </c>
      <c r="R96" s="116">
        <v>-109.252698408328</v>
      </c>
      <c r="S96" s="120">
        <f t="shared" si="5"/>
        <v>844</v>
      </c>
      <c r="T96" s="121">
        <f t="shared" si="2"/>
        <v>-0.41861952000000713</v>
      </c>
      <c r="U96" s="122">
        <f t="shared" si="3"/>
        <v>-3.2550279999995269E-2</v>
      </c>
      <c r="V96" s="123">
        <f t="shared" si="4"/>
        <v>9.0662273265991189E-3</v>
      </c>
    </row>
    <row r="97" spans="1:22" customFormat="1" x14ac:dyDescent="0.3">
      <c r="A97" s="165">
        <v>851000000</v>
      </c>
      <c r="B97" s="116">
        <v>-67.479816</v>
      </c>
      <c r="C97" s="116">
        <v>-157.08107509999999</v>
      </c>
      <c r="D97" s="165">
        <v>851000000</v>
      </c>
      <c r="E97" s="116">
        <v>-66.972838809999999</v>
      </c>
      <c r="F97" s="116">
        <v>-154.99243150000001</v>
      </c>
      <c r="G97" s="165">
        <v>851000000</v>
      </c>
      <c r="H97" s="116">
        <v>-60.752953810000001</v>
      </c>
      <c r="I97" s="116">
        <v>-154.36199719999999</v>
      </c>
      <c r="J97" s="165">
        <v>851000000</v>
      </c>
      <c r="K97" s="116">
        <v>-60.759526360000002</v>
      </c>
      <c r="L97" s="116">
        <v>-152.38003929999999</v>
      </c>
      <c r="M97" s="165">
        <v>851000000</v>
      </c>
      <c r="N97" s="116">
        <v>-60.706391119999999</v>
      </c>
      <c r="O97" s="116">
        <v>-160.60502260000001</v>
      </c>
      <c r="P97" s="165">
        <v>851000000</v>
      </c>
      <c r="Q97" s="116">
        <v>-60.751167329525899</v>
      </c>
      <c r="R97" s="116">
        <v>-158.468435210629</v>
      </c>
      <c r="S97" s="120">
        <f t="shared" si="5"/>
        <v>851</v>
      </c>
      <c r="T97" s="121">
        <f t="shared" si="2"/>
        <v>-0.50697719000000063</v>
      </c>
      <c r="U97" s="122">
        <f t="shared" si="3"/>
        <v>6.5725500000013426E-3</v>
      </c>
      <c r="V97" s="123">
        <f t="shared" si="4"/>
        <v>4.4776209525899446E-2</v>
      </c>
    </row>
    <row r="98" spans="1:22" customFormat="1" x14ac:dyDescent="0.3">
      <c r="A98" s="165">
        <v>858000000</v>
      </c>
      <c r="B98" s="116">
        <v>-67.436283399999994</v>
      </c>
      <c r="C98" s="116">
        <v>154.1351521</v>
      </c>
      <c r="D98" s="165">
        <v>858000000</v>
      </c>
      <c r="E98" s="116">
        <v>-66.901250880000006</v>
      </c>
      <c r="F98" s="116">
        <v>155.78460770000001</v>
      </c>
      <c r="G98" s="165">
        <v>858000000</v>
      </c>
      <c r="H98" s="116">
        <v>-60.693221209999997</v>
      </c>
      <c r="I98" s="116">
        <v>156.39704169999999</v>
      </c>
      <c r="J98" s="165">
        <v>858000000</v>
      </c>
      <c r="K98" s="116">
        <v>-60.715390579999998</v>
      </c>
      <c r="L98" s="116">
        <v>158.4408431</v>
      </c>
      <c r="M98" s="165">
        <v>858000000</v>
      </c>
      <c r="N98" s="116">
        <v>-60.67206418</v>
      </c>
      <c r="O98" s="116">
        <v>150.45635659999999</v>
      </c>
      <c r="P98" s="165">
        <v>858000000</v>
      </c>
      <c r="Q98" s="116">
        <v>-60.747454316351003</v>
      </c>
      <c r="R98" s="116">
        <v>152.536257369705</v>
      </c>
      <c r="S98" s="120">
        <f t="shared" si="5"/>
        <v>858</v>
      </c>
      <c r="T98" s="121">
        <f t="shared" si="2"/>
        <v>-0.53503251999998724</v>
      </c>
      <c r="U98" s="122">
        <f t="shared" si="3"/>
        <v>2.2169370000000299E-2</v>
      </c>
      <c r="V98" s="123">
        <f t="shared" si="4"/>
        <v>7.5390136351003889E-2</v>
      </c>
    </row>
    <row r="99" spans="1:22" customFormat="1" x14ac:dyDescent="0.3">
      <c r="A99" s="165">
        <v>865000000</v>
      </c>
      <c r="B99" s="116">
        <v>-67.328006939999995</v>
      </c>
      <c r="C99" s="116">
        <v>105.1474705</v>
      </c>
      <c r="D99" s="165">
        <v>865000000</v>
      </c>
      <c r="E99" s="116">
        <v>-66.79377839</v>
      </c>
      <c r="F99" s="116">
        <v>106.4038424</v>
      </c>
      <c r="G99" s="165">
        <v>865000000</v>
      </c>
      <c r="H99" s="116">
        <v>-60.590571949999998</v>
      </c>
      <c r="I99" s="116">
        <v>107.0991159</v>
      </c>
      <c r="J99" s="165">
        <v>865000000</v>
      </c>
      <c r="K99" s="116">
        <v>-60.684009430000003</v>
      </c>
      <c r="L99" s="116">
        <v>109.24269870000001</v>
      </c>
      <c r="M99" s="165">
        <v>865000000</v>
      </c>
      <c r="N99" s="116">
        <v>-60.6096103</v>
      </c>
      <c r="O99" s="116">
        <v>101.41377780000001</v>
      </c>
      <c r="P99" s="165">
        <v>865000000</v>
      </c>
      <c r="Q99" s="116">
        <v>-60.720940181039701</v>
      </c>
      <c r="R99" s="116">
        <v>103.546481691333</v>
      </c>
      <c r="S99" s="120">
        <f t="shared" si="5"/>
        <v>865</v>
      </c>
      <c r="T99" s="121">
        <f t="shared" si="2"/>
        <v>-0.53422854999999458</v>
      </c>
      <c r="U99" s="122">
        <f t="shared" si="3"/>
        <v>9.3437480000005735E-2</v>
      </c>
      <c r="V99" s="123">
        <f t="shared" si="4"/>
        <v>0.11132988103970121</v>
      </c>
    </row>
    <row r="100" spans="1:22" customFormat="1" x14ac:dyDescent="0.3">
      <c r="A100" s="165">
        <v>872000000</v>
      </c>
      <c r="B100" s="116">
        <v>-67.285899000000001</v>
      </c>
      <c r="C100" s="116">
        <v>56.485472000000001</v>
      </c>
      <c r="D100" s="165">
        <v>872000000</v>
      </c>
      <c r="E100" s="116">
        <v>-66.75824077</v>
      </c>
      <c r="F100" s="116">
        <v>57.287031480000003</v>
      </c>
      <c r="G100" s="165">
        <v>872000000</v>
      </c>
      <c r="H100" s="116">
        <v>-60.514549029999998</v>
      </c>
      <c r="I100" s="116">
        <v>57.68361033</v>
      </c>
      <c r="J100" s="165">
        <v>872000000</v>
      </c>
      <c r="K100" s="116">
        <v>-60.692051759999998</v>
      </c>
      <c r="L100" s="116">
        <v>60.347589679999999</v>
      </c>
      <c r="M100" s="165">
        <v>872000000</v>
      </c>
      <c r="N100" s="116">
        <v>-60.526826110000002</v>
      </c>
      <c r="O100" s="116">
        <v>52.265619630000003</v>
      </c>
      <c r="P100" s="165">
        <v>872000000</v>
      </c>
      <c r="Q100" s="116">
        <v>-60.695708917602303</v>
      </c>
      <c r="R100" s="116">
        <v>54.719540606353</v>
      </c>
      <c r="S100" s="120">
        <f t="shared" si="5"/>
        <v>872</v>
      </c>
      <c r="T100" s="121">
        <f t="shared" si="2"/>
        <v>-0.52765823000000012</v>
      </c>
      <c r="U100" s="122">
        <f t="shared" si="3"/>
        <v>0.1775027300000005</v>
      </c>
      <c r="V100" s="123">
        <f t="shared" si="4"/>
        <v>0.16888280760230145</v>
      </c>
    </row>
    <row r="101" spans="1:22" customFormat="1" x14ac:dyDescent="0.3">
      <c r="A101" s="165">
        <v>879000000</v>
      </c>
      <c r="B101" s="116">
        <v>-67.238394060000005</v>
      </c>
      <c r="C101" s="116">
        <v>7.3015147640000002</v>
      </c>
      <c r="D101" s="165">
        <v>879000000</v>
      </c>
      <c r="E101" s="116">
        <v>-66.667414390000005</v>
      </c>
      <c r="F101" s="116">
        <v>7.6581520830000001</v>
      </c>
      <c r="G101" s="165">
        <v>879000000</v>
      </c>
      <c r="H101" s="116">
        <v>-60.446452919999999</v>
      </c>
      <c r="I101" s="116">
        <v>8.1355285169999991</v>
      </c>
      <c r="J101" s="165">
        <v>879000000</v>
      </c>
      <c r="K101" s="116">
        <v>-60.678350430000002</v>
      </c>
      <c r="L101" s="116">
        <v>11.30235096</v>
      </c>
      <c r="M101" s="165">
        <v>879000000</v>
      </c>
      <c r="N101" s="116">
        <v>-60.439417059999997</v>
      </c>
      <c r="O101" s="116">
        <v>2.7466939880000001</v>
      </c>
      <c r="P101" s="165">
        <v>879000000</v>
      </c>
      <c r="Q101" s="116">
        <v>-60.660091001051299</v>
      </c>
      <c r="R101" s="116">
        <v>5.8910918798997596</v>
      </c>
      <c r="S101" s="120">
        <f t="shared" si="5"/>
        <v>879</v>
      </c>
      <c r="T101" s="121">
        <f t="shared" si="2"/>
        <v>-0.57097966999999983</v>
      </c>
      <c r="U101" s="122">
        <f t="shared" si="3"/>
        <v>0.23189751000000314</v>
      </c>
      <c r="V101" s="123">
        <f t="shared" si="4"/>
        <v>0.22067394105130234</v>
      </c>
    </row>
    <row r="102" spans="1:22" customFormat="1" x14ac:dyDescent="0.3">
      <c r="A102" s="165">
        <v>886000000</v>
      </c>
      <c r="B102" s="116">
        <v>-67.109671719999994</v>
      </c>
      <c r="C102" s="116">
        <v>-42.107924160000003</v>
      </c>
      <c r="D102" s="165">
        <v>886000000</v>
      </c>
      <c r="E102" s="116">
        <v>-66.559114059999999</v>
      </c>
      <c r="F102" s="116">
        <v>-41.829304749999999</v>
      </c>
      <c r="G102" s="165">
        <v>886000000</v>
      </c>
      <c r="H102" s="116">
        <v>-60.406624180000001</v>
      </c>
      <c r="I102" s="116">
        <v>-41.553850109999999</v>
      </c>
      <c r="J102" s="165">
        <v>886000000</v>
      </c>
      <c r="K102" s="116">
        <v>-60.62586563</v>
      </c>
      <c r="L102" s="116">
        <v>-37.766819699999999</v>
      </c>
      <c r="M102" s="165">
        <v>886000000</v>
      </c>
      <c r="N102" s="116">
        <v>-60.375561189999999</v>
      </c>
      <c r="O102" s="116">
        <v>-47.085436350000002</v>
      </c>
      <c r="P102" s="165">
        <v>886000000</v>
      </c>
      <c r="Q102" s="116">
        <v>-60.579791354435102</v>
      </c>
      <c r="R102" s="116">
        <v>-43.300624847545301</v>
      </c>
      <c r="S102" s="120">
        <f t="shared" si="5"/>
        <v>886</v>
      </c>
      <c r="T102" s="121">
        <f t="shared" si="2"/>
        <v>-0.55055765999999551</v>
      </c>
      <c r="U102" s="122">
        <f t="shared" si="3"/>
        <v>0.21924144999999839</v>
      </c>
      <c r="V102" s="123">
        <f t="shared" si="4"/>
        <v>0.20423016443510278</v>
      </c>
    </row>
    <row r="103" spans="1:22" customFormat="1" x14ac:dyDescent="0.3">
      <c r="A103" s="165">
        <v>893000000</v>
      </c>
      <c r="B103" s="116">
        <v>-67.039102499999998</v>
      </c>
      <c r="C103" s="116">
        <v>-91.137431829999997</v>
      </c>
      <c r="D103" s="165">
        <v>893000000</v>
      </c>
      <c r="E103" s="116">
        <v>-66.502627340000004</v>
      </c>
      <c r="F103" s="116">
        <v>-91.239135869999998</v>
      </c>
      <c r="G103" s="165">
        <v>893000000</v>
      </c>
      <c r="H103" s="116">
        <v>-60.442491560000001</v>
      </c>
      <c r="I103" s="116">
        <v>-91.005625280000004</v>
      </c>
      <c r="J103" s="165">
        <v>893000000</v>
      </c>
      <c r="K103" s="116">
        <v>-60.602886699999999</v>
      </c>
      <c r="L103" s="116">
        <v>-86.718218910000004</v>
      </c>
      <c r="M103" s="165">
        <v>893000000</v>
      </c>
      <c r="N103" s="116">
        <v>-60.360668220000001</v>
      </c>
      <c r="O103" s="116">
        <v>-96.600829840000003</v>
      </c>
      <c r="P103" s="165">
        <v>893000000</v>
      </c>
      <c r="Q103" s="116">
        <v>-60.5247051149762</v>
      </c>
      <c r="R103" s="116">
        <v>-92.469415999479494</v>
      </c>
      <c r="S103" s="120">
        <f t="shared" si="5"/>
        <v>893</v>
      </c>
      <c r="T103" s="121">
        <f t="shared" si="2"/>
        <v>-0.53647515999999484</v>
      </c>
      <c r="U103" s="122">
        <f t="shared" si="3"/>
        <v>0.16039513999999855</v>
      </c>
      <c r="V103" s="123">
        <f t="shared" si="4"/>
        <v>0.16403689497619922</v>
      </c>
    </row>
    <row r="104" spans="1:22" customFormat="1" x14ac:dyDescent="0.3">
      <c r="A104" s="165">
        <v>900000000</v>
      </c>
      <c r="B104" s="116">
        <v>-67.012889240000007</v>
      </c>
      <c r="C104" s="116">
        <v>-139.86848860000001</v>
      </c>
      <c r="D104" s="165">
        <v>900000000</v>
      </c>
      <c r="E104" s="116">
        <v>-66.499394179999996</v>
      </c>
      <c r="F104" s="116">
        <v>-140.33242179999999</v>
      </c>
      <c r="G104" s="165">
        <v>900000000</v>
      </c>
      <c r="H104" s="116">
        <v>-60.477758559999998</v>
      </c>
      <c r="I104" s="116">
        <v>-140.0254722</v>
      </c>
      <c r="J104" s="165">
        <v>900000000</v>
      </c>
      <c r="K104" s="116">
        <v>-60.573773029999998</v>
      </c>
      <c r="L104" s="116">
        <v>-135.32013079999999</v>
      </c>
      <c r="M104" s="165">
        <v>900000000</v>
      </c>
      <c r="N104" s="116">
        <v>-60.378732640000003</v>
      </c>
      <c r="O104" s="116">
        <v>-145.9886478</v>
      </c>
      <c r="P104" s="165">
        <v>900000000</v>
      </c>
      <c r="Q104" s="116">
        <v>-60.459683196304603</v>
      </c>
      <c r="R104" s="116">
        <v>-141.346285629232</v>
      </c>
      <c r="S104" s="120">
        <f t="shared" si="5"/>
        <v>900</v>
      </c>
      <c r="T104" s="121">
        <f t="shared" si="2"/>
        <v>-0.51349506000001099</v>
      </c>
      <c r="U104" s="122">
        <f t="shared" si="3"/>
        <v>9.6014470000000074E-2</v>
      </c>
      <c r="V104" s="123">
        <f t="shared" si="4"/>
        <v>8.0950556304600241E-2</v>
      </c>
    </row>
    <row r="105" spans="1:22" customFormat="1" x14ac:dyDescent="0.3">
      <c r="A105" s="165">
        <v>907000000</v>
      </c>
      <c r="B105" s="116">
        <v>-66.885603189999998</v>
      </c>
      <c r="C105" s="116">
        <v>170.92992649999999</v>
      </c>
      <c r="D105" s="165">
        <v>907000000</v>
      </c>
      <c r="E105" s="116">
        <v>-66.406821199999996</v>
      </c>
      <c r="F105" s="116">
        <v>170.34269190000001</v>
      </c>
      <c r="G105" s="165">
        <v>907000000</v>
      </c>
      <c r="H105" s="116">
        <v>-60.422642260000003</v>
      </c>
      <c r="I105" s="116">
        <v>170.99319800000001</v>
      </c>
      <c r="J105" s="165">
        <v>907000000</v>
      </c>
      <c r="K105" s="116">
        <v>-60.463649439999998</v>
      </c>
      <c r="L105" s="116">
        <v>175.85439869999999</v>
      </c>
      <c r="M105" s="165">
        <v>907000000</v>
      </c>
      <c r="N105" s="116">
        <v>-60.360275809999997</v>
      </c>
      <c r="O105" s="116">
        <v>164.61775990000001</v>
      </c>
      <c r="P105" s="165">
        <v>907000000</v>
      </c>
      <c r="Q105" s="116">
        <v>-60.376841342027802</v>
      </c>
      <c r="R105" s="116">
        <v>169.52498942988001</v>
      </c>
      <c r="S105" s="120">
        <f t="shared" si="5"/>
        <v>907</v>
      </c>
      <c r="T105" s="121">
        <f t="shared" si="2"/>
        <v>-0.47878199000000166</v>
      </c>
      <c r="U105" s="122">
        <f t="shared" si="3"/>
        <v>4.1007179999994037E-2</v>
      </c>
      <c r="V105" s="123">
        <f t="shared" si="4"/>
        <v>1.6565532027804863E-2</v>
      </c>
    </row>
    <row r="106" spans="1:22" customFormat="1" x14ac:dyDescent="0.3">
      <c r="A106" s="165">
        <v>914000000</v>
      </c>
      <c r="B106" s="116">
        <v>-66.746563320000007</v>
      </c>
      <c r="C106" s="116">
        <v>121.9558164</v>
      </c>
      <c r="D106" s="165">
        <v>914000000</v>
      </c>
      <c r="E106" s="116">
        <v>-66.292813899999999</v>
      </c>
      <c r="F106" s="116">
        <v>120.9317638</v>
      </c>
      <c r="G106" s="165">
        <v>914000000</v>
      </c>
      <c r="H106" s="116">
        <v>-60.377639180000003</v>
      </c>
      <c r="I106" s="116">
        <v>121.6975412</v>
      </c>
      <c r="J106" s="165">
        <v>914000000</v>
      </c>
      <c r="K106" s="116">
        <v>-60.332140930000001</v>
      </c>
      <c r="L106" s="116">
        <v>126.5421391</v>
      </c>
      <c r="M106" s="165">
        <v>914000000</v>
      </c>
      <c r="N106" s="116">
        <v>-60.34150717</v>
      </c>
      <c r="O106" s="116">
        <v>115.2102543</v>
      </c>
      <c r="P106" s="165">
        <v>914000000</v>
      </c>
      <c r="Q106" s="116">
        <v>-60.298180942469997</v>
      </c>
      <c r="R106" s="116">
        <v>120.079108968792</v>
      </c>
      <c r="S106" s="120">
        <f t="shared" si="5"/>
        <v>914</v>
      </c>
      <c r="T106" s="121">
        <f t="shared" si="2"/>
        <v>-0.45374942000000829</v>
      </c>
      <c r="U106" s="122">
        <f t="shared" si="3"/>
        <v>-4.5498250000001406E-2</v>
      </c>
      <c r="V106" s="123">
        <f t="shared" si="4"/>
        <v>-4.332622753000237E-2</v>
      </c>
    </row>
    <row r="107" spans="1:22" customFormat="1" x14ac:dyDescent="0.3">
      <c r="A107" s="165">
        <v>921000000</v>
      </c>
      <c r="B107" s="116">
        <v>-66.664158220000004</v>
      </c>
      <c r="C107" s="116">
        <v>72.774362389999993</v>
      </c>
      <c r="D107" s="165">
        <v>921000000</v>
      </c>
      <c r="E107" s="116">
        <v>-66.233594729999993</v>
      </c>
      <c r="F107" s="116">
        <v>71.598750449999997</v>
      </c>
      <c r="G107" s="165">
        <v>921000000</v>
      </c>
      <c r="H107" s="116">
        <v>-60.374474980000002</v>
      </c>
      <c r="I107" s="116">
        <v>72.650101840000005</v>
      </c>
      <c r="J107" s="165">
        <v>921000000</v>
      </c>
      <c r="K107" s="116">
        <v>-60.248348309999997</v>
      </c>
      <c r="L107" s="116">
        <v>77.304936780000006</v>
      </c>
      <c r="M107" s="165">
        <v>921000000</v>
      </c>
      <c r="N107" s="116">
        <v>-60.407816750000002</v>
      </c>
      <c r="O107" s="116">
        <v>66.201164809999995</v>
      </c>
      <c r="P107" s="165">
        <v>921000000</v>
      </c>
      <c r="Q107" s="116">
        <v>-60.268132141345497</v>
      </c>
      <c r="R107" s="116">
        <v>70.650590668415404</v>
      </c>
      <c r="S107" s="120">
        <f t="shared" si="5"/>
        <v>921</v>
      </c>
      <c r="T107" s="121">
        <f t="shared" si="2"/>
        <v>-0.43056349000001148</v>
      </c>
      <c r="U107" s="122">
        <f t="shared" si="3"/>
        <v>-0.12612667000000499</v>
      </c>
      <c r="V107" s="123">
        <f t="shared" si="4"/>
        <v>-0.13968460865450538</v>
      </c>
    </row>
    <row r="108" spans="1:22" customFormat="1" x14ac:dyDescent="0.3">
      <c r="A108" s="165">
        <v>928000000</v>
      </c>
      <c r="B108" s="116">
        <v>-66.591702159999997</v>
      </c>
      <c r="C108" s="116">
        <v>23.671584769999999</v>
      </c>
      <c r="D108" s="165">
        <v>928000000</v>
      </c>
      <c r="E108" s="116">
        <v>-66.216929039999997</v>
      </c>
      <c r="F108" s="116">
        <v>22.528755390000001</v>
      </c>
      <c r="G108" s="165">
        <v>928000000</v>
      </c>
      <c r="H108" s="116">
        <v>-60.332617569999996</v>
      </c>
      <c r="I108" s="116">
        <v>23.755248770000001</v>
      </c>
      <c r="J108" s="165">
        <v>928000000</v>
      </c>
      <c r="K108" s="116">
        <v>-60.168068650000002</v>
      </c>
      <c r="L108" s="116">
        <v>28.10706755</v>
      </c>
      <c r="M108" s="165">
        <v>928000000</v>
      </c>
      <c r="N108" s="116">
        <v>-60.388562550000003</v>
      </c>
      <c r="O108" s="116">
        <v>17.489688820000001</v>
      </c>
      <c r="P108" s="165">
        <v>928000000</v>
      </c>
      <c r="Q108" s="116">
        <v>-60.211440346171599</v>
      </c>
      <c r="R108" s="116">
        <v>21.504019707507801</v>
      </c>
      <c r="S108" s="120">
        <f t="shared" si="5"/>
        <v>928</v>
      </c>
      <c r="T108" s="121">
        <f t="shared" si="2"/>
        <v>-0.3747731200000004</v>
      </c>
      <c r="U108" s="122">
        <f t="shared" si="3"/>
        <v>-0.16454891999999433</v>
      </c>
      <c r="V108" s="123">
        <f t="shared" si="4"/>
        <v>-0.17712220382840371</v>
      </c>
    </row>
    <row r="109" spans="1:22" customFormat="1" x14ac:dyDescent="0.3">
      <c r="A109" s="165">
        <v>935000000</v>
      </c>
      <c r="B109" s="116">
        <v>-66.470083410000001</v>
      </c>
      <c r="C109" s="116">
        <v>-25.830095249999999</v>
      </c>
      <c r="D109" s="165">
        <v>935000000</v>
      </c>
      <c r="E109" s="116">
        <v>-66.119484990000004</v>
      </c>
      <c r="F109" s="116">
        <v>-26.925730260000002</v>
      </c>
      <c r="G109" s="165">
        <v>935000000</v>
      </c>
      <c r="H109" s="116">
        <v>-60.209034940000002</v>
      </c>
      <c r="I109" s="116">
        <v>-25.618816389999999</v>
      </c>
      <c r="J109" s="165">
        <v>935000000</v>
      </c>
      <c r="K109" s="116">
        <v>-60.06604565</v>
      </c>
      <c r="L109" s="116">
        <v>-21.37753004</v>
      </c>
      <c r="M109" s="165">
        <v>935000000</v>
      </c>
      <c r="N109" s="116">
        <v>-60.280653860000001</v>
      </c>
      <c r="O109" s="116">
        <v>-31.602508530000001</v>
      </c>
      <c r="P109" s="165">
        <v>935000000</v>
      </c>
      <c r="Q109" s="116">
        <v>-60.121351842590201</v>
      </c>
      <c r="R109" s="116">
        <v>-27.7137249864486</v>
      </c>
      <c r="S109" s="120">
        <f t="shared" si="5"/>
        <v>935</v>
      </c>
      <c r="T109" s="121">
        <f t="shared" si="2"/>
        <v>-0.35059841999999719</v>
      </c>
      <c r="U109" s="122">
        <f t="shared" si="3"/>
        <v>-0.14298929000000271</v>
      </c>
      <c r="V109" s="123">
        <f t="shared" si="4"/>
        <v>-0.1593020174098001</v>
      </c>
    </row>
    <row r="110" spans="1:22" customFormat="1" x14ac:dyDescent="0.3">
      <c r="A110" s="165">
        <v>942000000</v>
      </c>
      <c r="B110" s="116">
        <v>-66.343301199999999</v>
      </c>
      <c r="C110" s="116">
        <v>-75.307353550000002</v>
      </c>
      <c r="D110" s="165">
        <v>942000000</v>
      </c>
      <c r="E110" s="116">
        <v>-66.058180500000006</v>
      </c>
      <c r="F110" s="116">
        <v>-76.140181859999998</v>
      </c>
      <c r="G110" s="165">
        <v>942000000</v>
      </c>
      <c r="H110" s="116">
        <v>-60.13724465</v>
      </c>
      <c r="I110" s="116">
        <v>-75.19820473</v>
      </c>
      <c r="J110" s="165">
        <v>942000000</v>
      </c>
      <c r="K110" s="116">
        <v>-60.023537300000001</v>
      </c>
      <c r="L110" s="116">
        <v>-70.997680990000006</v>
      </c>
      <c r="M110" s="165">
        <v>942000000</v>
      </c>
      <c r="N110" s="116">
        <v>-60.21078894</v>
      </c>
      <c r="O110" s="116">
        <v>-80.978675550000006</v>
      </c>
      <c r="P110" s="165">
        <v>942000000</v>
      </c>
      <c r="Q110" s="116">
        <v>-60.050850604190998</v>
      </c>
      <c r="R110" s="116">
        <v>-77.073503279818794</v>
      </c>
      <c r="S110" s="120">
        <f t="shared" si="5"/>
        <v>942</v>
      </c>
      <c r="T110" s="121">
        <f t="shared" si="2"/>
        <v>-0.28512069999999312</v>
      </c>
      <c r="U110" s="122">
        <f t="shared" si="3"/>
        <v>-0.11370734999999854</v>
      </c>
      <c r="V110" s="123">
        <f t="shared" si="4"/>
        <v>-0.1599383358090023</v>
      </c>
    </row>
    <row r="111" spans="1:22" customFormat="1" x14ac:dyDescent="0.3">
      <c r="A111" s="165">
        <v>949000000</v>
      </c>
      <c r="B111" s="116">
        <v>-66.256644170000001</v>
      </c>
      <c r="C111" s="116">
        <v>-124.6964548</v>
      </c>
      <c r="D111" s="165">
        <v>949000000</v>
      </c>
      <c r="E111" s="116">
        <v>-66.061994060000004</v>
      </c>
      <c r="F111" s="116">
        <v>-125.2775747</v>
      </c>
      <c r="G111" s="165">
        <v>949000000</v>
      </c>
      <c r="H111" s="116">
        <v>-60.159959229999998</v>
      </c>
      <c r="I111" s="116">
        <v>-124.5412013</v>
      </c>
      <c r="J111" s="165">
        <v>949000000</v>
      </c>
      <c r="K111" s="116">
        <v>-60.043392339999997</v>
      </c>
      <c r="L111" s="116">
        <v>-120.25641090000001</v>
      </c>
      <c r="M111" s="165">
        <v>949000000</v>
      </c>
      <c r="N111" s="116">
        <v>-60.187522870000002</v>
      </c>
      <c r="O111" s="116">
        <v>-130.06183110000001</v>
      </c>
      <c r="P111" s="165">
        <v>949000000</v>
      </c>
      <c r="Q111" s="116">
        <v>-60.031222874545698</v>
      </c>
      <c r="R111" s="116">
        <v>-126.199391842186</v>
      </c>
      <c r="S111" s="120">
        <f t="shared" si="5"/>
        <v>949</v>
      </c>
      <c r="T111" s="121">
        <f t="shared" si="2"/>
        <v>-0.19465010999999777</v>
      </c>
      <c r="U111" s="122">
        <f t="shared" si="3"/>
        <v>-0.11656689000000142</v>
      </c>
      <c r="V111" s="123">
        <f t="shared" si="4"/>
        <v>-0.15629999545430451</v>
      </c>
    </row>
    <row r="112" spans="1:22" customFormat="1" x14ac:dyDescent="0.3">
      <c r="A112" s="165">
        <v>956000000</v>
      </c>
      <c r="B112" s="116">
        <v>-66.160587739999997</v>
      </c>
      <c r="C112" s="116">
        <v>-173.7014921</v>
      </c>
      <c r="D112" s="165">
        <v>956000000</v>
      </c>
      <c r="E112" s="116">
        <v>-66.034673639999994</v>
      </c>
      <c r="F112" s="116">
        <v>-174.20609759999999</v>
      </c>
      <c r="G112" s="165">
        <v>956000000</v>
      </c>
      <c r="H112" s="116">
        <v>-60.144038620000003</v>
      </c>
      <c r="I112" s="116">
        <v>-173.57188830000001</v>
      </c>
      <c r="J112" s="165">
        <v>956000000</v>
      </c>
      <c r="K112" s="116">
        <v>-60.015025710000003</v>
      </c>
      <c r="L112" s="116">
        <v>-169.04324489999999</v>
      </c>
      <c r="M112" s="165">
        <v>956000000</v>
      </c>
      <c r="N112" s="116">
        <v>-60.111497929999999</v>
      </c>
      <c r="O112" s="116">
        <v>-179.2178691</v>
      </c>
      <c r="P112" s="165">
        <v>956000000</v>
      </c>
      <c r="Q112" s="116">
        <v>-59.921208684484803</v>
      </c>
      <c r="R112" s="116">
        <v>-175.14355457070999</v>
      </c>
      <c r="S112" s="120">
        <f t="shared" si="5"/>
        <v>956</v>
      </c>
      <c r="T112" s="121">
        <f t="shared" ref="T112:T175" si="6">B112-E112</f>
        <v>-0.1259141000000028</v>
      </c>
      <c r="U112" s="122">
        <f t="shared" ref="U112:U175" si="7">H112-K112</f>
        <v>-0.12901291000000015</v>
      </c>
      <c r="V112" s="123">
        <f t="shared" ref="V112:V175" si="8">N112-Q112</f>
        <v>-0.19028924551519566</v>
      </c>
    </row>
    <row r="113" spans="1:22" customFormat="1" x14ac:dyDescent="0.3">
      <c r="A113" s="165">
        <v>963000000</v>
      </c>
      <c r="B113" s="116">
        <v>-65.97220016</v>
      </c>
      <c r="C113" s="116">
        <v>136.76377869999999</v>
      </c>
      <c r="D113" s="165">
        <v>963000000</v>
      </c>
      <c r="E113" s="116">
        <v>-65.885685980000005</v>
      </c>
      <c r="F113" s="116">
        <v>136.6488799</v>
      </c>
      <c r="G113" s="165">
        <v>963000000</v>
      </c>
      <c r="H113" s="116">
        <v>-60.064058709999998</v>
      </c>
      <c r="I113" s="116">
        <v>137.2839998</v>
      </c>
      <c r="J113" s="165">
        <v>963000000</v>
      </c>
      <c r="K113" s="116">
        <v>-59.892805670000001</v>
      </c>
      <c r="L113" s="116">
        <v>141.88846319999999</v>
      </c>
      <c r="M113" s="165">
        <v>963000000</v>
      </c>
      <c r="N113" s="116">
        <v>-60.001854029999997</v>
      </c>
      <c r="O113" s="116">
        <v>131.23662999999999</v>
      </c>
      <c r="P113" s="165">
        <v>963000000</v>
      </c>
      <c r="Q113" s="116">
        <v>-59.762425302459398</v>
      </c>
      <c r="R113" s="116">
        <v>135.56377443765001</v>
      </c>
      <c r="S113" s="120">
        <f t="shared" si="5"/>
        <v>963</v>
      </c>
      <c r="T113" s="121">
        <f t="shared" si="6"/>
        <v>-8.6514179999994667E-2</v>
      </c>
      <c r="U113" s="122">
        <f t="shared" si="7"/>
        <v>-0.1712530399999963</v>
      </c>
      <c r="V113" s="123">
        <f t="shared" si="8"/>
        <v>-0.23942872754059863</v>
      </c>
    </row>
    <row r="114" spans="1:22" customFormat="1" x14ac:dyDescent="0.3">
      <c r="A114" s="165">
        <v>970000000</v>
      </c>
      <c r="B114" s="116">
        <v>-65.823604020000005</v>
      </c>
      <c r="C114" s="116">
        <v>87.270807950000005</v>
      </c>
      <c r="D114" s="165">
        <v>970000000</v>
      </c>
      <c r="E114" s="116">
        <v>-65.778657839999994</v>
      </c>
      <c r="F114" s="116">
        <v>87.453053150000002</v>
      </c>
      <c r="G114" s="165">
        <v>970000000</v>
      </c>
      <c r="H114" s="116">
        <v>-60.017807359999999</v>
      </c>
      <c r="I114" s="116">
        <v>87.998889090000006</v>
      </c>
      <c r="J114" s="165">
        <v>970000000</v>
      </c>
      <c r="K114" s="116">
        <v>-59.79540162</v>
      </c>
      <c r="L114" s="116">
        <v>92.534074570000001</v>
      </c>
      <c r="M114" s="165">
        <v>970000000</v>
      </c>
      <c r="N114" s="116">
        <v>-59.939672629999997</v>
      </c>
      <c r="O114" s="116">
        <v>81.511794030000004</v>
      </c>
      <c r="P114" s="165">
        <v>970000000</v>
      </c>
      <c r="Q114" s="116">
        <v>-59.653757516691797</v>
      </c>
      <c r="R114" s="116">
        <v>85.913627847520303</v>
      </c>
      <c r="S114" s="120">
        <f t="shared" si="5"/>
        <v>970</v>
      </c>
      <c r="T114" s="121">
        <f t="shared" si="6"/>
        <v>-4.4946180000010827E-2</v>
      </c>
      <c r="U114" s="122">
        <f t="shared" si="7"/>
        <v>-0.22240573999999924</v>
      </c>
      <c r="V114" s="123">
        <f t="shared" si="8"/>
        <v>-0.28591511330819941</v>
      </c>
    </row>
    <row r="115" spans="1:22" customFormat="1" x14ac:dyDescent="0.3">
      <c r="A115" s="165">
        <v>977000000</v>
      </c>
      <c r="B115" s="116">
        <v>-65.739627429999999</v>
      </c>
      <c r="C115" s="116">
        <v>38.082045649999998</v>
      </c>
      <c r="D115" s="165">
        <v>977000000</v>
      </c>
      <c r="E115" s="116">
        <v>-65.716698800000003</v>
      </c>
      <c r="F115" s="116">
        <v>38.401337779999999</v>
      </c>
      <c r="G115" s="165">
        <v>977000000</v>
      </c>
      <c r="H115" s="116">
        <v>-60.004065799999999</v>
      </c>
      <c r="I115" s="116">
        <v>39.009195560000002</v>
      </c>
      <c r="J115" s="165">
        <v>977000000</v>
      </c>
      <c r="K115" s="116">
        <v>-59.711596999999998</v>
      </c>
      <c r="L115" s="116">
        <v>43.253500379999998</v>
      </c>
      <c r="M115" s="165">
        <v>977000000</v>
      </c>
      <c r="N115" s="116">
        <v>-59.952564610000003</v>
      </c>
      <c r="O115" s="116">
        <v>32.05488115</v>
      </c>
      <c r="P115" s="165">
        <v>977000000</v>
      </c>
      <c r="Q115" s="116">
        <v>-59.607167593938598</v>
      </c>
      <c r="R115" s="116">
        <v>36.260291259416597</v>
      </c>
      <c r="S115" s="120">
        <f t="shared" si="5"/>
        <v>977</v>
      </c>
      <c r="T115" s="121">
        <f t="shared" si="6"/>
        <v>-2.2928629999995565E-2</v>
      </c>
      <c r="U115" s="122">
        <f t="shared" si="7"/>
        <v>-0.29246880000000175</v>
      </c>
      <c r="V115" s="123">
        <f t="shared" si="8"/>
        <v>-0.34539701606140483</v>
      </c>
    </row>
    <row r="116" spans="1:22" customFormat="1" x14ac:dyDescent="0.3">
      <c r="A116" s="165">
        <v>984000000</v>
      </c>
      <c r="B116" s="116">
        <v>-65.641512359999993</v>
      </c>
      <c r="C116" s="116">
        <v>-11.19475628</v>
      </c>
      <c r="D116" s="165">
        <v>984000000</v>
      </c>
      <c r="E116" s="116">
        <v>-65.571513010000004</v>
      </c>
      <c r="F116" s="116">
        <v>-10.930558209999999</v>
      </c>
      <c r="G116" s="165">
        <v>984000000</v>
      </c>
      <c r="H116" s="116">
        <v>-59.946420760000002</v>
      </c>
      <c r="I116" s="116">
        <v>-10.014960670000001</v>
      </c>
      <c r="J116" s="165">
        <v>984000000</v>
      </c>
      <c r="K116" s="116">
        <v>-59.576629269999998</v>
      </c>
      <c r="L116" s="116">
        <v>-6.3032497679999997</v>
      </c>
      <c r="M116" s="165">
        <v>984000000</v>
      </c>
      <c r="N116" s="116">
        <v>-59.913668729999998</v>
      </c>
      <c r="O116" s="116">
        <v>-17.098587559999999</v>
      </c>
      <c r="P116" s="165">
        <v>984000000</v>
      </c>
      <c r="Q116" s="116">
        <v>-59.545733204639603</v>
      </c>
      <c r="R116" s="116">
        <v>-13.4385810592029</v>
      </c>
      <c r="S116" s="120">
        <f t="shared" si="5"/>
        <v>984</v>
      </c>
      <c r="T116" s="121">
        <f t="shared" si="6"/>
        <v>-6.9999349999989136E-2</v>
      </c>
      <c r="U116" s="122">
        <f t="shared" si="7"/>
        <v>-0.36979149000000433</v>
      </c>
      <c r="V116" s="123">
        <f t="shared" si="8"/>
        <v>-0.36793552536039442</v>
      </c>
    </row>
    <row r="117" spans="1:22" customFormat="1" x14ac:dyDescent="0.3">
      <c r="A117" s="165">
        <v>991000000</v>
      </c>
      <c r="B117" s="116">
        <v>-65.537938999999994</v>
      </c>
      <c r="C117" s="116">
        <v>-60.786518950000001</v>
      </c>
      <c r="D117" s="165">
        <v>991000000</v>
      </c>
      <c r="E117" s="116">
        <v>-65.438747109999994</v>
      </c>
      <c r="F117" s="116">
        <v>-60.666105600000002</v>
      </c>
      <c r="G117" s="165">
        <v>991000000</v>
      </c>
      <c r="H117" s="116">
        <v>-59.842027160000001</v>
      </c>
      <c r="I117" s="116">
        <v>-59.401471360000002</v>
      </c>
      <c r="J117" s="165">
        <v>991000000</v>
      </c>
      <c r="K117" s="116">
        <v>-59.445398580000003</v>
      </c>
      <c r="L117" s="116">
        <v>-56.103267629999998</v>
      </c>
      <c r="M117" s="165">
        <v>991000000</v>
      </c>
      <c r="N117" s="116">
        <v>-59.856747810000002</v>
      </c>
      <c r="O117" s="116">
        <v>-66.366321170000006</v>
      </c>
      <c r="P117" s="165">
        <v>991000000</v>
      </c>
      <c r="Q117" s="116">
        <v>-59.497766913053297</v>
      </c>
      <c r="R117" s="116">
        <v>-63.323337795189403</v>
      </c>
      <c r="S117" s="120">
        <f t="shared" si="5"/>
        <v>991</v>
      </c>
      <c r="T117" s="121">
        <f t="shared" si="6"/>
        <v>-9.9191890000000171E-2</v>
      </c>
      <c r="U117" s="122">
        <f t="shared" si="7"/>
        <v>-0.39662857999999801</v>
      </c>
      <c r="V117" s="123">
        <f t="shared" si="8"/>
        <v>-0.35898089694670432</v>
      </c>
    </row>
    <row r="118" spans="1:22" customFormat="1" x14ac:dyDescent="0.3">
      <c r="A118" s="165">
        <v>998000000</v>
      </c>
      <c r="B118" s="116">
        <v>-65.480746170000003</v>
      </c>
      <c r="C118" s="116">
        <v>-110.31723390000001</v>
      </c>
      <c r="D118" s="165">
        <v>998000000</v>
      </c>
      <c r="E118" s="116">
        <v>-65.379086959999995</v>
      </c>
      <c r="F118" s="116">
        <v>-110.0311744</v>
      </c>
      <c r="G118" s="165">
        <v>998000000</v>
      </c>
      <c r="H118" s="116">
        <v>-59.79573706</v>
      </c>
      <c r="I118" s="116">
        <v>-108.7136002</v>
      </c>
      <c r="J118" s="165">
        <v>998000000</v>
      </c>
      <c r="K118" s="116">
        <v>-59.436344060000003</v>
      </c>
      <c r="L118" s="116">
        <v>-106.0487906</v>
      </c>
      <c r="M118" s="165">
        <v>998000000</v>
      </c>
      <c r="N118" s="116">
        <v>-59.847385520000003</v>
      </c>
      <c r="O118" s="116">
        <v>-115.6739232</v>
      </c>
      <c r="P118" s="165">
        <v>998000000</v>
      </c>
      <c r="Q118" s="116">
        <v>-59.508375515055803</v>
      </c>
      <c r="R118" s="116">
        <v>-113.066131961325</v>
      </c>
      <c r="S118" s="120">
        <f t="shared" si="5"/>
        <v>998</v>
      </c>
      <c r="T118" s="121">
        <f t="shared" si="6"/>
        <v>-0.10165921000000822</v>
      </c>
      <c r="U118" s="122">
        <f t="shared" si="7"/>
        <v>-0.35939299999999719</v>
      </c>
      <c r="V118" s="123">
        <f t="shared" si="8"/>
        <v>-0.33901000494419975</v>
      </c>
    </row>
    <row r="119" spans="1:22" customFormat="1" x14ac:dyDescent="0.3">
      <c r="A119" s="165">
        <v>1005000000</v>
      </c>
      <c r="B119" s="116">
        <v>-65.451477659999995</v>
      </c>
      <c r="C119" s="116">
        <v>-159.75716919999999</v>
      </c>
      <c r="D119" s="165">
        <v>1005000000</v>
      </c>
      <c r="E119" s="116">
        <v>-65.329214039999997</v>
      </c>
      <c r="F119" s="116">
        <v>-159.19584860000001</v>
      </c>
      <c r="G119" s="165">
        <v>1005000000</v>
      </c>
      <c r="H119" s="116">
        <v>-59.749578130000003</v>
      </c>
      <c r="I119" s="116">
        <v>-157.79003900000001</v>
      </c>
      <c r="J119" s="165">
        <v>1005000000</v>
      </c>
      <c r="K119" s="116">
        <v>-59.46023194</v>
      </c>
      <c r="L119" s="116">
        <v>-155.63439969999999</v>
      </c>
      <c r="M119" s="165">
        <v>1005000000</v>
      </c>
      <c r="N119" s="116">
        <v>-59.82533952</v>
      </c>
      <c r="O119" s="116">
        <v>-164.38023609999999</v>
      </c>
      <c r="P119" s="165">
        <v>1005000000</v>
      </c>
      <c r="Q119" s="116">
        <v>-59.5505865265255</v>
      </c>
      <c r="R119" s="116">
        <v>-162.36304601808399</v>
      </c>
      <c r="S119" s="120">
        <f t="shared" si="5"/>
        <v>1005</v>
      </c>
      <c r="T119" s="121">
        <f t="shared" si="6"/>
        <v>-0.12226361999999824</v>
      </c>
      <c r="U119" s="122">
        <f t="shared" si="7"/>
        <v>-0.28934619000000339</v>
      </c>
      <c r="V119" s="123">
        <f t="shared" si="8"/>
        <v>-0.27475299347450033</v>
      </c>
    </row>
    <row r="120" spans="1:22" customFormat="1" x14ac:dyDescent="0.3">
      <c r="A120" s="165">
        <v>1012000000</v>
      </c>
      <c r="B120" s="116">
        <v>-65.349742719999995</v>
      </c>
      <c r="C120" s="116">
        <v>150.92779920000001</v>
      </c>
      <c r="D120" s="165">
        <v>1012000000</v>
      </c>
      <c r="E120" s="116">
        <v>-65.22730258</v>
      </c>
      <c r="F120" s="116">
        <v>151.5803319</v>
      </c>
      <c r="G120" s="165">
        <v>1012000000</v>
      </c>
      <c r="H120" s="116">
        <v>-59.618125859999999</v>
      </c>
      <c r="I120" s="116">
        <v>153.0485697</v>
      </c>
      <c r="J120" s="165">
        <v>1012000000</v>
      </c>
      <c r="K120" s="116">
        <v>-59.423437790000001</v>
      </c>
      <c r="L120" s="116">
        <v>155.0124989</v>
      </c>
      <c r="M120" s="165">
        <v>1012000000</v>
      </c>
      <c r="N120" s="116">
        <v>-59.66908608</v>
      </c>
      <c r="O120" s="116">
        <v>146.5947199</v>
      </c>
      <c r="P120" s="165">
        <v>1012000000</v>
      </c>
      <c r="Q120" s="116">
        <v>-59.502179279862901</v>
      </c>
      <c r="R120" s="116">
        <v>148.52374597361799</v>
      </c>
      <c r="S120" s="120">
        <f t="shared" si="5"/>
        <v>1012</v>
      </c>
      <c r="T120" s="121">
        <f t="shared" si="6"/>
        <v>-0.12244013999999481</v>
      </c>
      <c r="U120" s="122">
        <f t="shared" si="7"/>
        <v>-0.19468806999999799</v>
      </c>
      <c r="V120" s="123">
        <f t="shared" si="8"/>
        <v>-0.1669068001370988</v>
      </c>
    </row>
    <row r="121" spans="1:22" customFormat="1" x14ac:dyDescent="0.3">
      <c r="A121" s="165">
        <v>1019000000</v>
      </c>
      <c r="B121" s="116">
        <v>-65.239292210000002</v>
      </c>
      <c r="C121" s="116">
        <v>101.2729617</v>
      </c>
      <c r="D121" s="165">
        <v>1019000000</v>
      </c>
      <c r="E121" s="116">
        <v>-65.090996329999996</v>
      </c>
      <c r="F121" s="116">
        <v>102.19529009999999</v>
      </c>
      <c r="G121" s="165">
        <v>1019000000</v>
      </c>
      <c r="H121" s="116">
        <v>-59.513985429999998</v>
      </c>
      <c r="I121" s="116">
        <v>103.5133996</v>
      </c>
      <c r="J121" s="165">
        <v>1019000000</v>
      </c>
      <c r="K121" s="116">
        <v>-59.382485150000001</v>
      </c>
      <c r="L121" s="116">
        <v>105.4768639</v>
      </c>
      <c r="M121" s="165">
        <v>1019000000</v>
      </c>
      <c r="N121" s="116">
        <v>-59.522692149999997</v>
      </c>
      <c r="O121" s="116">
        <v>97.037874770000002</v>
      </c>
      <c r="P121" s="165">
        <v>1019000000</v>
      </c>
      <c r="Q121" s="116">
        <v>-59.452807182350298</v>
      </c>
      <c r="R121" s="116">
        <v>99.136510402147806</v>
      </c>
      <c r="S121" s="120">
        <f t="shared" si="5"/>
        <v>1019</v>
      </c>
      <c r="T121" s="121">
        <f t="shared" si="6"/>
        <v>-0.14829588000000626</v>
      </c>
      <c r="U121" s="122">
        <f t="shared" si="7"/>
        <v>-0.13150027999999736</v>
      </c>
      <c r="V121" s="123">
        <f t="shared" si="8"/>
        <v>-6.9884967649699092E-2</v>
      </c>
    </row>
    <row r="122" spans="1:22" customFormat="1" x14ac:dyDescent="0.3">
      <c r="A122" s="165">
        <v>1026000000</v>
      </c>
      <c r="B122" s="116">
        <v>-65.216851689999999</v>
      </c>
      <c r="C122" s="116">
        <v>51.353069259999998</v>
      </c>
      <c r="D122" s="165">
        <v>1026000000</v>
      </c>
      <c r="E122" s="116">
        <v>-65.026233230000003</v>
      </c>
      <c r="F122" s="116">
        <v>52.56249442</v>
      </c>
      <c r="G122" s="165">
        <v>1026000000</v>
      </c>
      <c r="H122" s="116">
        <v>-59.487674460000001</v>
      </c>
      <c r="I122" s="116">
        <v>53.819145720000002</v>
      </c>
      <c r="J122" s="165">
        <v>1026000000</v>
      </c>
      <c r="K122" s="116">
        <v>-59.419023680000002</v>
      </c>
      <c r="L122" s="116">
        <v>56.073265540000001</v>
      </c>
      <c r="M122" s="165">
        <v>1026000000</v>
      </c>
      <c r="N122" s="116">
        <v>-59.460585330000001</v>
      </c>
      <c r="O122" s="116">
        <v>47.299423220000001</v>
      </c>
      <c r="P122" s="165">
        <v>1026000000</v>
      </c>
      <c r="Q122" s="116">
        <v>-59.457474773633201</v>
      </c>
      <c r="R122" s="116">
        <v>49.657228524746699</v>
      </c>
      <c r="S122" s="120">
        <f t="shared" si="5"/>
        <v>1026</v>
      </c>
      <c r="T122" s="121">
        <f t="shared" si="6"/>
        <v>-0.19061845999999605</v>
      </c>
      <c r="U122" s="122">
        <f t="shared" si="7"/>
        <v>-6.865077999999869E-2</v>
      </c>
      <c r="V122" s="123">
        <f t="shared" si="8"/>
        <v>-3.1105563667992442E-3</v>
      </c>
    </row>
    <row r="123" spans="1:22" customFormat="1" x14ac:dyDescent="0.3">
      <c r="A123" s="165">
        <v>1033000000</v>
      </c>
      <c r="B123" s="116">
        <v>-65.149989619999999</v>
      </c>
      <c r="C123" s="116">
        <v>1.842967534</v>
      </c>
      <c r="D123" s="165">
        <v>1033000000</v>
      </c>
      <c r="E123" s="116">
        <v>-64.97064159</v>
      </c>
      <c r="F123" s="116">
        <v>3.068741057</v>
      </c>
      <c r="G123" s="165">
        <v>1033000000</v>
      </c>
      <c r="H123" s="116">
        <v>-59.446827210000002</v>
      </c>
      <c r="I123" s="116">
        <v>4.3125397620000001</v>
      </c>
      <c r="J123" s="165">
        <v>1033000000</v>
      </c>
      <c r="K123" s="116">
        <v>-59.418920759999999</v>
      </c>
      <c r="L123" s="116">
        <v>6.9696500590000001</v>
      </c>
      <c r="M123" s="165">
        <v>1033000000</v>
      </c>
      <c r="N123" s="116">
        <v>-59.413010280000002</v>
      </c>
      <c r="O123" s="116">
        <v>-2.3731900339999998</v>
      </c>
      <c r="P123" s="165">
        <v>1033000000</v>
      </c>
      <c r="Q123" s="116">
        <v>-59.418278095037898</v>
      </c>
      <c r="R123" s="116">
        <v>0.225432417711602</v>
      </c>
      <c r="S123" s="120">
        <f t="shared" si="5"/>
        <v>1033</v>
      </c>
      <c r="T123" s="121">
        <f t="shared" si="6"/>
        <v>-0.17934802999999988</v>
      </c>
      <c r="U123" s="122">
        <f t="shared" si="7"/>
        <v>-2.7906450000003247E-2</v>
      </c>
      <c r="V123" s="123">
        <f t="shared" si="8"/>
        <v>5.2678150378966393E-3</v>
      </c>
    </row>
    <row r="124" spans="1:22" customFormat="1" x14ac:dyDescent="0.3">
      <c r="A124" s="165">
        <v>1040000000</v>
      </c>
      <c r="B124" s="116">
        <v>-65.053499270000003</v>
      </c>
      <c r="C124" s="116">
        <v>-47.860397800000001</v>
      </c>
      <c r="D124" s="165">
        <v>1040000000</v>
      </c>
      <c r="E124" s="116">
        <v>-64.837244830000003</v>
      </c>
      <c r="F124" s="116">
        <v>-46.373608670000003</v>
      </c>
      <c r="G124" s="165">
        <v>1040000000</v>
      </c>
      <c r="H124" s="116">
        <v>-59.381779369999997</v>
      </c>
      <c r="I124" s="116">
        <v>-45.284247290000003</v>
      </c>
      <c r="J124" s="165">
        <v>1040000000</v>
      </c>
      <c r="K124" s="116">
        <v>-59.36128282</v>
      </c>
      <c r="L124" s="116">
        <v>-42.276506240000003</v>
      </c>
      <c r="M124" s="165">
        <v>1040000000</v>
      </c>
      <c r="N124" s="116">
        <v>-59.347630119999998</v>
      </c>
      <c r="O124" s="116">
        <v>-52.251240680000002</v>
      </c>
      <c r="P124" s="165">
        <v>1040000000</v>
      </c>
      <c r="Q124" s="116">
        <v>-59.361629852512998</v>
      </c>
      <c r="R124" s="116">
        <v>-49.304231830487304</v>
      </c>
      <c r="S124" s="120">
        <f t="shared" si="5"/>
        <v>1040</v>
      </c>
      <c r="T124" s="121">
        <f t="shared" si="6"/>
        <v>-0.21625444000000016</v>
      </c>
      <c r="U124" s="122">
        <f t="shared" si="7"/>
        <v>-2.0496549999997171E-2</v>
      </c>
      <c r="V124" s="123">
        <f t="shared" si="8"/>
        <v>1.3999732512999685E-2</v>
      </c>
    </row>
    <row r="125" spans="1:22" customFormat="1" x14ac:dyDescent="0.3">
      <c r="A125" s="165">
        <v>1047000000</v>
      </c>
      <c r="B125" s="116">
        <v>-65.05160515</v>
      </c>
      <c r="C125" s="116">
        <v>-97.441419280000005</v>
      </c>
      <c r="D125" s="165">
        <v>1047000000</v>
      </c>
      <c r="E125" s="116">
        <v>-64.803777879999998</v>
      </c>
      <c r="F125" s="116">
        <v>-96.032961580000006</v>
      </c>
      <c r="G125" s="165">
        <v>1047000000</v>
      </c>
      <c r="H125" s="116">
        <v>-59.38301886</v>
      </c>
      <c r="I125" s="116">
        <v>-94.9717524</v>
      </c>
      <c r="J125" s="165">
        <v>1047000000</v>
      </c>
      <c r="K125" s="116">
        <v>-59.345287800000001</v>
      </c>
      <c r="L125" s="116">
        <v>-91.721645229999993</v>
      </c>
      <c r="M125" s="165">
        <v>1047000000</v>
      </c>
      <c r="N125" s="116">
        <v>-59.385885889999997</v>
      </c>
      <c r="O125" s="116">
        <v>-102.0012112</v>
      </c>
      <c r="P125" s="165">
        <v>1047000000</v>
      </c>
      <c r="Q125" s="116">
        <v>-59.3915177000802</v>
      </c>
      <c r="R125" s="116">
        <v>-98.983728220921805</v>
      </c>
      <c r="S125" s="120">
        <f t="shared" si="5"/>
        <v>1047</v>
      </c>
      <c r="T125" s="121">
        <f t="shared" si="6"/>
        <v>-0.24782727000000193</v>
      </c>
      <c r="U125" s="122">
        <f t="shared" si="7"/>
        <v>-3.7731059999998706E-2</v>
      </c>
      <c r="V125" s="123">
        <f t="shared" si="8"/>
        <v>5.6318100802030813E-3</v>
      </c>
    </row>
    <row r="126" spans="1:22" customFormat="1" x14ac:dyDescent="0.3">
      <c r="A126" s="165">
        <v>1054000000</v>
      </c>
      <c r="B126" s="116">
        <v>-65.096507029999998</v>
      </c>
      <c r="C126" s="116">
        <v>-146.9726512</v>
      </c>
      <c r="D126" s="165">
        <v>1054000000</v>
      </c>
      <c r="E126" s="116">
        <v>-64.814816890000003</v>
      </c>
      <c r="F126" s="116">
        <v>-145.4552965</v>
      </c>
      <c r="G126" s="165">
        <v>1054000000</v>
      </c>
      <c r="H126" s="116">
        <v>-59.445663320000001</v>
      </c>
      <c r="I126" s="116">
        <v>-144.22070249999999</v>
      </c>
      <c r="J126" s="165">
        <v>1054000000</v>
      </c>
      <c r="K126" s="116">
        <v>-59.368079129999998</v>
      </c>
      <c r="L126" s="116">
        <v>-141.03300590000001</v>
      </c>
      <c r="M126" s="165">
        <v>1054000000</v>
      </c>
      <c r="N126" s="116">
        <v>-59.469538249999999</v>
      </c>
      <c r="O126" s="116">
        <v>-151.5787468</v>
      </c>
      <c r="P126" s="165">
        <v>1054000000</v>
      </c>
      <c r="Q126" s="116">
        <v>-59.475440761362002</v>
      </c>
      <c r="R126" s="116">
        <v>-148.45692557395299</v>
      </c>
      <c r="S126" s="120">
        <f t="shared" si="5"/>
        <v>1054</v>
      </c>
      <c r="T126" s="121">
        <f t="shared" si="6"/>
        <v>-0.28169013999999493</v>
      </c>
      <c r="U126" s="122">
        <f t="shared" si="7"/>
        <v>-7.7584190000003161E-2</v>
      </c>
      <c r="V126" s="123">
        <f t="shared" si="8"/>
        <v>5.9025113620023717E-3</v>
      </c>
    </row>
    <row r="127" spans="1:22" customFormat="1" x14ac:dyDescent="0.3">
      <c r="A127" s="165">
        <v>1061000000</v>
      </c>
      <c r="B127" s="116">
        <v>-65.049484109999995</v>
      </c>
      <c r="C127" s="116">
        <v>164.0229641</v>
      </c>
      <c r="D127" s="165">
        <v>1061000000</v>
      </c>
      <c r="E127" s="116">
        <v>-64.741263020000005</v>
      </c>
      <c r="F127" s="116">
        <v>165.4501491</v>
      </c>
      <c r="G127" s="165">
        <v>1061000000</v>
      </c>
      <c r="H127" s="116">
        <v>-59.41530221</v>
      </c>
      <c r="I127" s="116">
        <v>166.6873525</v>
      </c>
      <c r="J127" s="165">
        <v>1061000000</v>
      </c>
      <c r="K127" s="116">
        <v>-59.331726609999997</v>
      </c>
      <c r="L127" s="116">
        <v>169.83227650000001</v>
      </c>
      <c r="M127" s="165">
        <v>1061000000</v>
      </c>
      <c r="N127" s="116">
        <v>-59.494979659999998</v>
      </c>
      <c r="O127" s="116">
        <v>159.48549199999999</v>
      </c>
      <c r="P127" s="165">
        <v>1061000000</v>
      </c>
      <c r="Q127" s="116">
        <v>-59.475144757439999</v>
      </c>
      <c r="R127" s="116">
        <v>162.41530961384501</v>
      </c>
      <c r="S127" s="120">
        <f t="shared" si="5"/>
        <v>1061</v>
      </c>
      <c r="T127" s="121">
        <f t="shared" si="6"/>
        <v>-0.30822108999998932</v>
      </c>
      <c r="U127" s="122">
        <f t="shared" si="7"/>
        <v>-8.3575600000003192E-2</v>
      </c>
      <c r="V127" s="123">
        <f t="shared" si="8"/>
        <v>-1.9834902559999534E-2</v>
      </c>
    </row>
    <row r="128" spans="1:22" customFormat="1" x14ac:dyDescent="0.3">
      <c r="A128" s="165">
        <v>1068000000</v>
      </c>
      <c r="B128" s="116">
        <v>-64.962414240000001</v>
      </c>
      <c r="C128" s="116">
        <v>115.01181510000001</v>
      </c>
      <c r="D128" s="165">
        <v>1068000000</v>
      </c>
      <c r="E128" s="116">
        <v>-64.664722990000001</v>
      </c>
      <c r="F128" s="116">
        <v>116.3223498</v>
      </c>
      <c r="G128" s="165">
        <v>1068000000</v>
      </c>
      <c r="H128" s="116">
        <v>-59.341281760000001</v>
      </c>
      <c r="I128" s="116">
        <v>117.3516075</v>
      </c>
      <c r="J128" s="165">
        <v>1068000000</v>
      </c>
      <c r="K128" s="116">
        <v>-59.290168850000001</v>
      </c>
      <c r="L128" s="116">
        <v>120.3456667</v>
      </c>
      <c r="M128" s="165">
        <v>1068000000</v>
      </c>
      <c r="N128" s="116">
        <v>-59.45840389</v>
      </c>
      <c r="O128" s="116">
        <v>110.4048586</v>
      </c>
      <c r="P128" s="165">
        <v>1068000000</v>
      </c>
      <c r="Q128" s="116">
        <v>-59.462838082382902</v>
      </c>
      <c r="R128" s="116">
        <v>113.146089704358</v>
      </c>
      <c r="S128" s="120">
        <f t="shared" si="5"/>
        <v>1068</v>
      </c>
      <c r="T128" s="121">
        <f t="shared" si="6"/>
        <v>-0.29769124999999974</v>
      </c>
      <c r="U128" s="122">
        <f t="shared" si="7"/>
        <v>-5.1112910000000511E-2</v>
      </c>
      <c r="V128" s="123">
        <f t="shared" si="8"/>
        <v>4.4341923829023244E-3</v>
      </c>
    </row>
    <row r="129" spans="1:22" customFormat="1" x14ac:dyDescent="0.3">
      <c r="A129" s="165">
        <v>1075000000</v>
      </c>
      <c r="B129" s="116">
        <v>-64.920825300000004</v>
      </c>
      <c r="C129" s="116">
        <v>65.907667000000004</v>
      </c>
      <c r="D129" s="165">
        <v>1075000000</v>
      </c>
      <c r="E129" s="116">
        <v>-64.658792020000007</v>
      </c>
      <c r="F129" s="116">
        <v>66.776985780000004</v>
      </c>
      <c r="G129" s="165">
        <v>1075000000</v>
      </c>
      <c r="H129" s="116">
        <v>-59.333426979999999</v>
      </c>
      <c r="I129" s="116">
        <v>67.880577360000004</v>
      </c>
      <c r="J129" s="165">
        <v>1075000000</v>
      </c>
      <c r="K129" s="116">
        <v>-59.314247969999997</v>
      </c>
      <c r="L129" s="116">
        <v>70.769379880000002</v>
      </c>
      <c r="M129" s="165">
        <v>1075000000</v>
      </c>
      <c r="N129" s="116">
        <v>-59.464963939999997</v>
      </c>
      <c r="O129" s="116">
        <v>61.15674585</v>
      </c>
      <c r="P129" s="165">
        <v>1075000000</v>
      </c>
      <c r="Q129" s="116">
        <v>-59.501867355421403</v>
      </c>
      <c r="R129" s="116">
        <v>63.9046313313235</v>
      </c>
      <c r="S129" s="120">
        <f t="shared" si="5"/>
        <v>1075</v>
      </c>
      <c r="T129" s="121">
        <f t="shared" si="6"/>
        <v>-0.26203327999999715</v>
      </c>
      <c r="U129" s="122">
        <f t="shared" si="7"/>
        <v>-1.9179010000001995E-2</v>
      </c>
      <c r="V129" s="123">
        <f t="shared" si="8"/>
        <v>3.6903415421406294E-2</v>
      </c>
    </row>
    <row r="130" spans="1:22" customFormat="1" x14ac:dyDescent="0.3">
      <c r="A130" s="165">
        <v>1082000000</v>
      </c>
      <c r="B130" s="116">
        <v>-64.895273200000005</v>
      </c>
      <c r="C130" s="116">
        <v>16.701791920000002</v>
      </c>
      <c r="D130" s="165">
        <v>1082000000</v>
      </c>
      <c r="E130" s="116">
        <v>-64.644520510000007</v>
      </c>
      <c r="F130" s="116">
        <v>17.525617709999999</v>
      </c>
      <c r="G130" s="165">
        <v>1082000000</v>
      </c>
      <c r="H130" s="116">
        <v>-59.31064113</v>
      </c>
      <c r="I130" s="116">
        <v>18.560103609999999</v>
      </c>
      <c r="J130" s="165">
        <v>1082000000</v>
      </c>
      <c r="K130" s="116">
        <v>-59.390705109999999</v>
      </c>
      <c r="L130" s="116">
        <v>21.478425900000001</v>
      </c>
      <c r="M130" s="165">
        <v>1082000000</v>
      </c>
      <c r="N130" s="116">
        <v>-59.463583759999999</v>
      </c>
      <c r="O130" s="116">
        <v>12.12716438</v>
      </c>
      <c r="P130" s="165">
        <v>1082000000</v>
      </c>
      <c r="Q130" s="116">
        <v>-59.545220195154698</v>
      </c>
      <c r="R130" s="116">
        <v>14.958936216372701</v>
      </c>
      <c r="S130" s="120">
        <f t="shared" si="5"/>
        <v>1082</v>
      </c>
      <c r="T130" s="121">
        <f t="shared" si="6"/>
        <v>-0.25075268999999878</v>
      </c>
      <c r="U130" s="122">
        <f t="shared" si="7"/>
        <v>8.006397999999848E-2</v>
      </c>
      <c r="V130" s="123">
        <f t="shared" si="8"/>
        <v>8.1636435154699427E-2</v>
      </c>
    </row>
    <row r="131" spans="1:22" customFormat="1" x14ac:dyDescent="0.3">
      <c r="A131" s="165">
        <v>1089000000</v>
      </c>
      <c r="B131" s="116">
        <v>-64.792299369999995</v>
      </c>
      <c r="C131" s="116">
        <v>-32.27056193</v>
      </c>
      <c r="D131" s="165">
        <v>1089000000</v>
      </c>
      <c r="E131" s="116">
        <v>-64.569967239999997</v>
      </c>
      <c r="F131" s="116">
        <v>-31.54388775</v>
      </c>
      <c r="G131" s="165">
        <v>1089000000</v>
      </c>
      <c r="H131" s="116">
        <v>-59.27402867</v>
      </c>
      <c r="I131" s="116">
        <v>-30.995452090000001</v>
      </c>
      <c r="J131" s="165">
        <v>1089000000</v>
      </c>
      <c r="K131" s="116">
        <v>-59.393223239999998</v>
      </c>
      <c r="L131" s="116">
        <v>-27.692028059999998</v>
      </c>
      <c r="M131" s="165">
        <v>1089000000</v>
      </c>
      <c r="N131" s="116">
        <v>-59.403414869999999</v>
      </c>
      <c r="O131" s="116">
        <v>-37.091517230000001</v>
      </c>
      <c r="P131" s="165">
        <v>1089000000</v>
      </c>
      <c r="Q131" s="116">
        <v>-59.4874816859571</v>
      </c>
      <c r="R131" s="116">
        <v>-33.963355885044002</v>
      </c>
      <c r="S131" s="120">
        <f t="shared" si="5"/>
        <v>1089</v>
      </c>
      <c r="T131" s="121">
        <f t="shared" si="6"/>
        <v>-0.22233212999999807</v>
      </c>
      <c r="U131" s="122">
        <f t="shared" si="7"/>
        <v>0.11919456999999767</v>
      </c>
      <c r="V131" s="123">
        <f t="shared" si="8"/>
        <v>8.4066815957100971E-2</v>
      </c>
    </row>
    <row r="132" spans="1:22" customFormat="1" x14ac:dyDescent="0.3">
      <c r="A132" s="165">
        <v>1096000000</v>
      </c>
      <c r="B132" s="116">
        <v>-64.729412830000001</v>
      </c>
      <c r="C132" s="116">
        <v>-81.299976150000006</v>
      </c>
      <c r="D132" s="165">
        <v>1096000000</v>
      </c>
      <c r="E132" s="116">
        <v>-64.52458489</v>
      </c>
      <c r="F132" s="116">
        <v>-80.6381406</v>
      </c>
      <c r="G132" s="165">
        <v>1096000000</v>
      </c>
      <c r="H132" s="116">
        <v>-59.289620929999998</v>
      </c>
      <c r="I132" s="116">
        <v>-80.610323519999994</v>
      </c>
      <c r="J132" s="165">
        <v>1096000000</v>
      </c>
      <c r="K132" s="116">
        <v>-59.403430419999999</v>
      </c>
      <c r="L132" s="116">
        <v>-76.900843949999995</v>
      </c>
      <c r="M132" s="165">
        <v>1096000000</v>
      </c>
      <c r="N132" s="116">
        <v>-59.360869119999997</v>
      </c>
      <c r="O132" s="116">
        <v>-86.558665869999999</v>
      </c>
      <c r="P132" s="165">
        <v>1096000000</v>
      </c>
      <c r="Q132" s="116">
        <v>-59.437398052885399</v>
      </c>
      <c r="R132" s="116">
        <v>-83.083617637557694</v>
      </c>
      <c r="S132" s="120">
        <f t="shared" si="5"/>
        <v>1096</v>
      </c>
      <c r="T132" s="121">
        <f t="shared" si="6"/>
        <v>-0.20482794000000126</v>
      </c>
      <c r="U132" s="122">
        <f t="shared" si="7"/>
        <v>0.11380949000000129</v>
      </c>
      <c r="V132" s="123">
        <f t="shared" si="8"/>
        <v>7.6528932885402412E-2</v>
      </c>
    </row>
    <row r="133" spans="1:22" customFormat="1" x14ac:dyDescent="0.3">
      <c r="A133" s="165">
        <v>1103000000</v>
      </c>
      <c r="B133" s="116">
        <v>-64.750047679999994</v>
      </c>
      <c r="C133" s="116">
        <v>-130.4782127</v>
      </c>
      <c r="D133" s="165">
        <v>1103000000</v>
      </c>
      <c r="E133" s="116">
        <v>-64.560601140000003</v>
      </c>
      <c r="F133" s="116">
        <v>-130.02077320000001</v>
      </c>
      <c r="G133" s="165">
        <v>1103000000</v>
      </c>
      <c r="H133" s="116">
        <v>-59.373201899999998</v>
      </c>
      <c r="I133" s="116">
        <v>-130.10130580000001</v>
      </c>
      <c r="J133" s="165">
        <v>1103000000</v>
      </c>
      <c r="K133" s="116">
        <v>-59.488946419999998</v>
      </c>
      <c r="L133" s="116">
        <v>-125.9516331</v>
      </c>
      <c r="M133" s="165">
        <v>1103000000</v>
      </c>
      <c r="N133" s="116">
        <v>-59.392156989999997</v>
      </c>
      <c r="O133" s="116">
        <v>-136.0290014</v>
      </c>
      <c r="P133" s="165">
        <v>1103000000</v>
      </c>
      <c r="Q133" s="116">
        <v>-59.453854065746498</v>
      </c>
      <c r="R133" s="116">
        <v>-132.20824896604799</v>
      </c>
      <c r="S133" s="120">
        <f t="shared" ref="S133:S196" si="9">A133/1000000</f>
        <v>1103</v>
      </c>
      <c r="T133" s="121">
        <f t="shared" si="6"/>
        <v>-0.18944653999999161</v>
      </c>
      <c r="U133" s="122">
        <f t="shared" si="7"/>
        <v>0.1157445199999998</v>
      </c>
      <c r="V133" s="123">
        <f t="shared" si="8"/>
        <v>6.1697075746501184E-2</v>
      </c>
    </row>
    <row r="134" spans="1:22" customFormat="1" x14ac:dyDescent="0.3">
      <c r="A134" s="165">
        <v>1110000000</v>
      </c>
      <c r="B134" s="116">
        <v>-64.758831169999993</v>
      </c>
      <c r="C134" s="116">
        <v>-179.4782204</v>
      </c>
      <c r="D134" s="165">
        <v>1110000000</v>
      </c>
      <c r="E134" s="116">
        <v>-64.578737200000006</v>
      </c>
      <c r="F134" s="116">
        <v>-178.88100180000001</v>
      </c>
      <c r="G134" s="165">
        <v>1110000000</v>
      </c>
      <c r="H134" s="116">
        <v>-59.441810930000003</v>
      </c>
      <c r="I134" s="116">
        <v>-179.11806910000001</v>
      </c>
      <c r="J134" s="165">
        <v>1110000000</v>
      </c>
      <c r="K134" s="116">
        <v>-59.517795970000002</v>
      </c>
      <c r="L134" s="116">
        <v>-174.4943265</v>
      </c>
      <c r="M134" s="165">
        <v>1110000000</v>
      </c>
      <c r="N134" s="116">
        <v>-59.424930230000001</v>
      </c>
      <c r="O134" s="116">
        <v>174.7903738</v>
      </c>
      <c r="P134" s="165">
        <v>1110000000</v>
      </c>
      <c r="Q134" s="116">
        <v>-59.438877153986702</v>
      </c>
      <c r="R134" s="116">
        <v>178.97331572987699</v>
      </c>
      <c r="S134" s="120">
        <f t="shared" si="9"/>
        <v>1110</v>
      </c>
      <c r="T134" s="121">
        <f t="shared" si="6"/>
        <v>-0.18009396999998728</v>
      </c>
      <c r="U134" s="122">
        <f t="shared" si="7"/>
        <v>7.598503999999906E-2</v>
      </c>
      <c r="V134" s="123">
        <f t="shared" si="8"/>
        <v>1.3946923986701165E-2</v>
      </c>
    </row>
    <row r="135" spans="1:22" customFormat="1" x14ac:dyDescent="0.3">
      <c r="A135" s="165">
        <v>1117000000</v>
      </c>
      <c r="B135" s="116">
        <v>-64.660187809999996</v>
      </c>
      <c r="C135" s="116">
        <v>131.69925040000001</v>
      </c>
      <c r="D135" s="165">
        <v>1117000000</v>
      </c>
      <c r="E135" s="116">
        <v>-64.468688369999995</v>
      </c>
      <c r="F135" s="116">
        <v>132.08930899999999</v>
      </c>
      <c r="G135" s="165">
        <v>1117000000</v>
      </c>
      <c r="H135" s="116">
        <v>-59.43379959</v>
      </c>
      <c r="I135" s="116">
        <v>132.08879809999999</v>
      </c>
      <c r="J135" s="165">
        <v>1117000000</v>
      </c>
      <c r="K135" s="116">
        <v>-59.427075430000002</v>
      </c>
      <c r="L135" s="116">
        <v>137.04603739999999</v>
      </c>
      <c r="M135" s="165">
        <v>1117000000</v>
      </c>
      <c r="N135" s="116">
        <v>-59.391232080000002</v>
      </c>
      <c r="O135" s="116">
        <v>125.7189047</v>
      </c>
      <c r="P135" s="165">
        <v>1117000000</v>
      </c>
      <c r="Q135" s="116">
        <v>-59.338676161674499</v>
      </c>
      <c r="R135" s="116">
        <v>130.109355277801</v>
      </c>
      <c r="S135" s="120">
        <f t="shared" si="9"/>
        <v>1117</v>
      </c>
      <c r="T135" s="121">
        <f t="shared" si="6"/>
        <v>-0.19149944000000119</v>
      </c>
      <c r="U135" s="122">
        <f t="shared" si="7"/>
        <v>-6.7241599999974255E-3</v>
      </c>
      <c r="V135" s="123">
        <f t="shared" si="8"/>
        <v>-5.255591832550266E-2</v>
      </c>
    </row>
    <row r="136" spans="1:22" customFormat="1" x14ac:dyDescent="0.3">
      <c r="A136" s="165">
        <v>1124000000</v>
      </c>
      <c r="B136" s="116">
        <v>-64.606868579999997</v>
      </c>
      <c r="C136" s="116">
        <v>82.545595419999998</v>
      </c>
      <c r="D136" s="165">
        <v>1124000000</v>
      </c>
      <c r="E136" s="116">
        <v>-64.397285299999993</v>
      </c>
      <c r="F136" s="116">
        <v>83.212851729999997</v>
      </c>
      <c r="G136" s="165">
        <v>1124000000</v>
      </c>
      <c r="H136" s="116">
        <v>-59.436330939999998</v>
      </c>
      <c r="I136" s="116">
        <v>83.08098468</v>
      </c>
      <c r="J136" s="165">
        <v>1124000000</v>
      </c>
      <c r="K136" s="116">
        <v>-59.376355510000003</v>
      </c>
      <c r="L136" s="116">
        <v>87.950299330000007</v>
      </c>
      <c r="M136" s="165">
        <v>1124000000</v>
      </c>
      <c r="N136" s="116">
        <v>-59.413793409999997</v>
      </c>
      <c r="O136" s="116">
        <v>76.542759189999998</v>
      </c>
      <c r="P136" s="165">
        <v>1124000000</v>
      </c>
      <c r="Q136" s="116">
        <v>-59.299892764933396</v>
      </c>
      <c r="R136" s="116">
        <v>80.743498390220694</v>
      </c>
      <c r="S136" s="120">
        <f t="shared" si="9"/>
        <v>1124</v>
      </c>
      <c r="T136" s="121">
        <f t="shared" si="6"/>
        <v>-0.20958328000000392</v>
      </c>
      <c r="U136" s="122">
        <f t="shared" si="7"/>
        <v>-5.997542999999439E-2</v>
      </c>
      <c r="V136" s="123">
        <f t="shared" si="8"/>
        <v>-0.11390064506660025</v>
      </c>
    </row>
    <row r="137" spans="1:22" customFormat="1" x14ac:dyDescent="0.3">
      <c r="A137" s="165">
        <v>1131000000</v>
      </c>
      <c r="B137" s="116">
        <v>-64.599872689999998</v>
      </c>
      <c r="C137" s="116">
        <v>33.369000739999997</v>
      </c>
      <c r="D137" s="165">
        <v>1131000000</v>
      </c>
      <c r="E137" s="116">
        <v>-64.389658019999999</v>
      </c>
      <c r="F137" s="116">
        <v>34.083694000000001</v>
      </c>
      <c r="G137" s="165">
        <v>1131000000</v>
      </c>
      <c r="H137" s="116">
        <v>-59.475595980000001</v>
      </c>
      <c r="I137" s="116">
        <v>34.082523479999999</v>
      </c>
      <c r="J137" s="165">
        <v>1131000000</v>
      </c>
      <c r="K137" s="116">
        <v>-59.344472930000002</v>
      </c>
      <c r="L137" s="116">
        <v>38.850762639999999</v>
      </c>
      <c r="M137" s="165">
        <v>1131000000</v>
      </c>
      <c r="N137" s="116">
        <v>-59.458059550000002</v>
      </c>
      <c r="O137" s="116">
        <v>27.509901880000001</v>
      </c>
      <c r="P137" s="165">
        <v>1131000000</v>
      </c>
      <c r="Q137" s="116">
        <v>-59.316560023597098</v>
      </c>
      <c r="R137" s="116">
        <v>31.5303252893112</v>
      </c>
      <c r="S137" s="120">
        <f t="shared" si="9"/>
        <v>1131</v>
      </c>
      <c r="T137" s="121">
        <f t="shared" si="6"/>
        <v>-0.21021466999999916</v>
      </c>
      <c r="U137" s="122">
        <f t="shared" si="7"/>
        <v>-0.13112304999999935</v>
      </c>
      <c r="V137" s="123">
        <f t="shared" si="8"/>
        <v>-0.14149952640290309</v>
      </c>
    </row>
    <row r="138" spans="1:22" customFormat="1" x14ac:dyDescent="0.3">
      <c r="A138" s="165">
        <v>1138000000</v>
      </c>
      <c r="B138" s="116">
        <v>-64.527294359999999</v>
      </c>
      <c r="C138" s="116">
        <v>-15.618533530000001</v>
      </c>
      <c r="D138" s="165">
        <v>1138000000</v>
      </c>
      <c r="E138" s="116">
        <v>-64.269128600000002</v>
      </c>
      <c r="F138" s="116">
        <v>-14.869708490000001</v>
      </c>
      <c r="G138" s="165">
        <v>1138000000</v>
      </c>
      <c r="H138" s="116">
        <v>-59.420300599999997</v>
      </c>
      <c r="I138" s="116">
        <v>-14.5035711</v>
      </c>
      <c r="J138" s="165">
        <v>1138000000</v>
      </c>
      <c r="K138" s="116">
        <v>-59.275509130000003</v>
      </c>
      <c r="L138" s="116">
        <v>-10.08937302</v>
      </c>
      <c r="M138" s="165">
        <v>1138000000</v>
      </c>
      <c r="N138" s="116">
        <v>-59.419924139999999</v>
      </c>
      <c r="O138" s="116">
        <v>-21.142557929999999</v>
      </c>
      <c r="P138" s="165">
        <v>1138000000</v>
      </c>
      <c r="Q138" s="116">
        <v>-59.286667442116602</v>
      </c>
      <c r="R138" s="116">
        <v>-17.369676000416899</v>
      </c>
      <c r="S138" s="120">
        <f t="shared" si="9"/>
        <v>1138</v>
      </c>
      <c r="T138" s="121">
        <f t="shared" si="6"/>
        <v>-0.25816575999999714</v>
      </c>
      <c r="U138" s="122">
        <f t="shared" si="7"/>
        <v>-0.14479146999999415</v>
      </c>
      <c r="V138" s="123">
        <f t="shared" si="8"/>
        <v>-0.13325669788339667</v>
      </c>
    </row>
    <row r="139" spans="1:22" customFormat="1" x14ac:dyDescent="0.3">
      <c r="A139" s="165">
        <v>1145000000</v>
      </c>
      <c r="B139" s="116">
        <v>-64.41688929</v>
      </c>
      <c r="C139" s="116">
        <v>-64.401150490000006</v>
      </c>
      <c r="D139" s="165">
        <v>1145000000</v>
      </c>
      <c r="E139" s="116">
        <v>-64.170191689999996</v>
      </c>
      <c r="F139" s="116">
        <v>-63.887376179999997</v>
      </c>
      <c r="G139" s="165">
        <v>1145000000</v>
      </c>
      <c r="H139" s="116">
        <v>-59.321843000000001</v>
      </c>
      <c r="I139" s="116">
        <v>-63.543894889999997</v>
      </c>
      <c r="J139" s="165">
        <v>1145000000</v>
      </c>
      <c r="K139" s="116">
        <v>-59.189169669999998</v>
      </c>
      <c r="L139" s="116">
        <v>-59.341433590000001</v>
      </c>
      <c r="M139" s="165">
        <v>1145000000</v>
      </c>
      <c r="N139" s="116">
        <v>-59.350984709999999</v>
      </c>
      <c r="O139" s="116">
        <v>-70.115657859999999</v>
      </c>
      <c r="P139" s="165">
        <v>1145000000</v>
      </c>
      <c r="Q139" s="116">
        <v>-59.226930900741898</v>
      </c>
      <c r="R139" s="116">
        <v>-66.2564037814046</v>
      </c>
      <c r="S139" s="120">
        <f t="shared" si="9"/>
        <v>1145</v>
      </c>
      <c r="T139" s="121">
        <f t="shared" si="6"/>
        <v>-0.24669760000000451</v>
      </c>
      <c r="U139" s="122">
        <f t="shared" si="7"/>
        <v>-0.13267333000000292</v>
      </c>
      <c r="V139" s="123">
        <f t="shared" si="8"/>
        <v>-0.1240538092581005</v>
      </c>
    </row>
    <row r="140" spans="1:22" customFormat="1" x14ac:dyDescent="0.3">
      <c r="A140" s="165">
        <v>1152000000</v>
      </c>
      <c r="B140" s="116">
        <v>-64.304999339999995</v>
      </c>
      <c r="C140" s="116">
        <v>-113.520213</v>
      </c>
      <c r="D140" s="165">
        <v>1152000000</v>
      </c>
      <c r="E140" s="116">
        <v>-64.141892519999999</v>
      </c>
      <c r="F140" s="116">
        <v>-113.1094832</v>
      </c>
      <c r="G140" s="165">
        <v>1152000000</v>
      </c>
      <c r="H140" s="116">
        <v>-59.303685590000001</v>
      </c>
      <c r="I140" s="116">
        <v>-112.92702850000001</v>
      </c>
      <c r="J140" s="165">
        <v>1152000000</v>
      </c>
      <c r="K140" s="116">
        <v>-59.191712959999997</v>
      </c>
      <c r="L140" s="116">
        <v>-108.6975403</v>
      </c>
      <c r="M140" s="165">
        <v>1152000000</v>
      </c>
      <c r="N140" s="116">
        <v>-59.318107320000003</v>
      </c>
      <c r="O140" s="116">
        <v>-119.1383233</v>
      </c>
      <c r="P140" s="165">
        <v>1152000000</v>
      </c>
      <c r="Q140" s="116">
        <v>-59.217255569015101</v>
      </c>
      <c r="R140" s="116">
        <v>-115.304444626012</v>
      </c>
      <c r="S140" s="120">
        <f t="shared" si="9"/>
        <v>1152</v>
      </c>
      <c r="T140" s="121">
        <f t="shared" si="6"/>
        <v>-0.16310681999999588</v>
      </c>
      <c r="U140" s="122">
        <f t="shared" si="7"/>
        <v>-0.1119726300000039</v>
      </c>
      <c r="V140" s="123">
        <f t="shared" si="8"/>
        <v>-0.1008517509849014</v>
      </c>
    </row>
    <row r="141" spans="1:22" customFormat="1" x14ac:dyDescent="0.3">
      <c r="A141" s="165">
        <v>1159000000</v>
      </c>
      <c r="B141" s="116">
        <v>-64.224948139999995</v>
      </c>
      <c r="C141" s="116">
        <v>-162.3645569</v>
      </c>
      <c r="D141" s="165">
        <v>1159000000</v>
      </c>
      <c r="E141" s="116">
        <v>-64.103149650000006</v>
      </c>
      <c r="F141" s="116">
        <v>-162.11341580000001</v>
      </c>
      <c r="G141" s="165">
        <v>1159000000</v>
      </c>
      <c r="H141" s="116">
        <v>-59.315092579999998</v>
      </c>
      <c r="I141" s="116">
        <v>-161.7615151</v>
      </c>
      <c r="J141" s="165">
        <v>1159000000</v>
      </c>
      <c r="K141" s="116">
        <v>-59.247048159999999</v>
      </c>
      <c r="L141" s="116">
        <v>-157.76186709999999</v>
      </c>
      <c r="M141" s="165">
        <v>1159000000</v>
      </c>
      <c r="N141" s="116">
        <v>-59.27313565</v>
      </c>
      <c r="O141" s="116">
        <v>-168.00637459999999</v>
      </c>
      <c r="P141" s="165">
        <v>1159000000</v>
      </c>
      <c r="Q141" s="116">
        <v>-59.208631580729097</v>
      </c>
      <c r="R141" s="116">
        <v>-164.12307518653799</v>
      </c>
      <c r="S141" s="120">
        <f t="shared" si="9"/>
        <v>1159</v>
      </c>
      <c r="T141" s="121">
        <f t="shared" si="6"/>
        <v>-0.1217984899999891</v>
      </c>
      <c r="U141" s="122">
        <f t="shared" si="7"/>
        <v>-6.8044419999999661E-2</v>
      </c>
      <c r="V141" s="123">
        <f t="shared" si="8"/>
        <v>-6.450406927090313E-2</v>
      </c>
    </row>
    <row r="142" spans="1:22" customFormat="1" x14ac:dyDescent="0.3">
      <c r="A142" s="165">
        <v>1166000000</v>
      </c>
      <c r="B142" s="116">
        <v>-64.082192430000006</v>
      </c>
      <c r="C142" s="116">
        <v>148.68245769999999</v>
      </c>
      <c r="D142" s="165">
        <v>1166000000</v>
      </c>
      <c r="E142" s="116">
        <v>-63.989824089999999</v>
      </c>
      <c r="F142" s="116">
        <v>149.27542550000001</v>
      </c>
      <c r="G142" s="165">
        <v>1166000000</v>
      </c>
      <c r="H142" s="116">
        <v>-59.24234105</v>
      </c>
      <c r="I142" s="116">
        <v>149.50227849999999</v>
      </c>
      <c r="J142" s="165">
        <v>1166000000</v>
      </c>
      <c r="K142" s="116">
        <v>-59.218361610000002</v>
      </c>
      <c r="L142" s="116">
        <v>153.6894787</v>
      </c>
      <c r="M142" s="165">
        <v>1166000000</v>
      </c>
      <c r="N142" s="116">
        <v>-59.146010930000003</v>
      </c>
      <c r="O142" s="116">
        <v>142.97489849999999</v>
      </c>
      <c r="P142" s="165">
        <v>1166000000</v>
      </c>
      <c r="Q142" s="116">
        <v>-59.110660898848501</v>
      </c>
      <c r="R142" s="116">
        <v>147.24779776408101</v>
      </c>
      <c r="S142" s="120">
        <f t="shared" si="9"/>
        <v>1166</v>
      </c>
      <c r="T142" s="121">
        <f t="shared" si="6"/>
        <v>-9.2368340000007265E-2</v>
      </c>
      <c r="U142" s="122">
        <f t="shared" si="7"/>
        <v>-2.3979439999997965E-2</v>
      </c>
      <c r="V142" s="123">
        <f t="shared" si="8"/>
        <v>-3.5350031151502037E-2</v>
      </c>
    </row>
    <row r="143" spans="1:22" customFormat="1" x14ac:dyDescent="0.3">
      <c r="A143" s="165">
        <v>1173000000</v>
      </c>
      <c r="B143" s="116">
        <v>-63.937819599999997</v>
      </c>
      <c r="C143" s="116">
        <v>99.573785310000005</v>
      </c>
      <c r="D143" s="165">
        <v>1173000000</v>
      </c>
      <c r="E143" s="116">
        <v>-63.834646130000003</v>
      </c>
      <c r="F143" s="116">
        <v>100.45629479999999</v>
      </c>
      <c r="G143" s="165">
        <v>1173000000</v>
      </c>
      <c r="H143" s="116">
        <v>-59.188426370000002</v>
      </c>
      <c r="I143" s="116">
        <v>100.46448549999999</v>
      </c>
      <c r="J143" s="165">
        <v>1173000000</v>
      </c>
      <c r="K143" s="116">
        <v>-59.141931810000003</v>
      </c>
      <c r="L143" s="116">
        <v>105.00312049999999</v>
      </c>
      <c r="M143" s="165">
        <v>1173000000</v>
      </c>
      <c r="N143" s="116">
        <v>-59.012060249999998</v>
      </c>
      <c r="O143" s="116">
        <v>93.450260929999999</v>
      </c>
      <c r="P143" s="165">
        <v>1173000000</v>
      </c>
      <c r="Q143" s="116">
        <v>-58.975194207841596</v>
      </c>
      <c r="R143" s="116">
        <v>98.256818263266297</v>
      </c>
      <c r="S143" s="120">
        <f t="shared" si="9"/>
        <v>1173</v>
      </c>
      <c r="T143" s="121">
        <f t="shared" si="6"/>
        <v>-0.10317346999999444</v>
      </c>
      <c r="U143" s="122">
        <f t="shared" si="7"/>
        <v>-4.6494559999999296E-2</v>
      </c>
      <c r="V143" s="123">
        <f t="shared" si="8"/>
        <v>-3.6866042158401058E-2</v>
      </c>
    </row>
    <row r="144" spans="1:22" customFormat="1" x14ac:dyDescent="0.3">
      <c r="A144" s="165">
        <v>1180000000</v>
      </c>
      <c r="B144" s="116">
        <v>-63.833420500000003</v>
      </c>
      <c r="C144" s="116">
        <v>50.239524199999998</v>
      </c>
      <c r="D144" s="165">
        <v>1180000000</v>
      </c>
      <c r="E144" s="116">
        <v>-63.750041469999999</v>
      </c>
      <c r="F144" s="116">
        <v>51.296180079999999</v>
      </c>
      <c r="G144" s="165">
        <v>1180000000</v>
      </c>
      <c r="H144" s="116">
        <v>-59.177466260000003</v>
      </c>
      <c r="I144" s="116">
        <v>51.354506190000002</v>
      </c>
      <c r="J144" s="165">
        <v>1180000000</v>
      </c>
      <c r="K144" s="116">
        <v>-59.109059330000001</v>
      </c>
      <c r="L144" s="116">
        <v>56.090492470000001</v>
      </c>
      <c r="M144" s="165">
        <v>1180000000</v>
      </c>
      <c r="N144" s="116">
        <v>-58.959914210000001</v>
      </c>
      <c r="O144" s="116">
        <v>43.840070939999997</v>
      </c>
      <c r="P144" s="165">
        <v>1180000000</v>
      </c>
      <c r="Q144" s="116">
        <v>-58.882737124165502</v>
      </c>
      <c r="R144" s="116">
        <v>48.8245682627227</v>
      </c>
      <c r="S144" s="120">
        <f t="shared" si="9"/>
        <v>1180</v>
      </c>
      <c r="T144" s="121">
        <f t="shared" si="6"/>
        <v>-8.337903000000324E-2</v>
      </c>
      <c r="U144" s="122">
        <f t="shared" si="7"/>
        <v>-6.8406930000001864E-2</v>
      </c>
      <c r="V144" s="123">
        <f t="shared" si="8"/>
        <v>-7.7177085834499337E-2</v>
      </c>
    </row>
    <row r="145" spans="1:22" customFormat="1" x14ac:dyDescent="0.3">
      <c r="A145" s="165">
        <v>1187000000</v>
      </c>
      <c r="B145" s="116">
        <v>-63.734803450000001</v>
      </c>
      <c r="C145" s="116">
        <v>0.87612380599999995</v>
      </c>
      <c r="D145" s="165">
        <v>1187000000</v>
      </c>
      <c r="E145" s="116">
        <v>-63.671971409999998</v>
      </c>
      <c r="F145" s="116">
        <v>2.226228168</v>
      </c>
      <c r="G145" s="165">
        <v>1187000000</v>
      </c>
      <c r="H145" s="116">
        <v>-59.15188611</v>
      </c>
      <c r="I145" s="116">
        <v>2.4615543030000002</v>
      </c>
      <c r="J145" s="165">
        <v>1187000000</v>
      </c>
      <c r="K145" s="116">
        <v>-59.064966400000003</v>
      </c>
      <c r="L145" s="116">
        <v>7.3097763340000004</v>
      </c>
      <c r="M145" s="165">
        <v>1187000000</v>
      </c>
      <c r="N145" s="116">
        <v>-58.928959900000002</v>
      </c>
      <c r="O145" s="116">
        <v>-5.5727392589999996</v>
      </c>
      <c r="P145" s="165">
        <v>1187000000</v>
      </c>
      <c r="Q145" s="116">
        <v>-58.8232478827017</v>
      </c>
      <c r="R145" s="116">
        <v>-0.43540685358169601</v>
      </c>
      <c r="S145" s="120">
        <f t="shared" si="9"/>
        <v>1187</v>
      </c>
      <c r="T145" s="121">
        <f t="shared" si="6"/>
        <v>-6.2832040000003531E-2</v>
      </c>
      <c r="U145" s="122">
        <f t="shared" si="7"/>
        <v>-8.6919709999996542E-2</v>
      </c>
      <c r="V145" s="123">
        <f t="shared" si="8"/>
        <v>-0.10571201729830193</v>
      </c>
    </row>
    <row r="146" spans="1:22" customFormat="1" x14ac:dyDescent="0.3">
      <c r="A146" s="165">
        <v>1194000000</v>
      </c>
      <c r="B146" s="116">
        <v>-63.614575170000002</v>
      </c>
      <c r="C146" s="116">
        <v>-48.633023809999997</v>
      </c>
      <c r="D146" s="165">
        <v>1194000000</v>
      </c>
      <c r="E146" s="116">
        <v>-63.476004349999997</v>
      </c>
      <c r="F146" s="116">
        <v>-47.027742680000003</v>
      </c>
      <c r="G146" s="165">
        <v>1194000000</v>
      </c>
      <c r="H146" s="116">
        <v>-59.053298589999997</v>
      </c>
      <c r="I146" s="116">
        <v>-46.420156239999997</v>
      </c>
      <c r="J146" s="165">
        <v>1194000000</v>
      </c>
      <c r="K146" s="116">
        <v>-58.939681960000001</v>
      </c>
      <c r="L146" s="116">
        <v>-41.673106750000002</v>
      </c>
      <c r="M146" s="165">
        <v>1194000000</v>
      </c>
      <c r="N146" s="116">
        <v>-58.858977709999998</v>
      </c>
      <c r="O146" s="116">
        <v>-54.753113370000001</v>
      </c>
      <c r="P146" s="165">
        <v>1194000000</v>
      </c>
      <c r="Q146" s="116">
        <v>-58.727935878697103</v>
      </c>
      <c r="R146" s="116">
        <v>-49.931336245291199</v>
      </c>
      <c r="S146" s="120">
        <f t="shared" si="9"/>
        <v>1194</v>
      </c>
      <c r="T146" s="121">
        <f t="shared" si="6"/>
        <v>-0.13857082000000531</v>
      </c>
      <c r="U146" s="122">
        <f t="shared" si="7"/>
        <v>-0.11361662999999567</v>
      </c>
      <c r="V146" s="123">
        <f t="shared" si="8"/>
        <v>-0.13104183130289471</v>
      </c>
    </row>
    <row r="147" spans="1:22" customFormat="1" x14ac:dyDescent="0.3">
      <c r="A147" s="165">
        <v>1201000000</v>
      </c>
      <c r="B147" s="116">
        <v>-63.552538380000001</v>
      </c>
      <c r="C147" s="116">
        <v>-97.763759210000003</v>
      </c>
      <c r="D147" s="165">
        <v>1201000000</v>
      </c>
      <c r="E147" s="116">
        <v>-63.33953202</v>
      </c>
      <c r="F147" s="116">
        <v>-96.150399829999998</v>
      </c>
      <c r="G147" s="165">
        <v>1201000000</v>
      </c>
      <c r="H147" s="116">
        <v>-58.992615720000003</v>
      </c>
      <c r="I147" s="116">
        <v>-95.482793920000006</v>
      </c>
      <c r="J147" s="165">
        <v>1201000000</v>
      </c>
      <c r="K147" s="116">
        <v>-58.851424610000002</v>
      </c>
      <c r="L147" s="116">
        <v>-90.998057610000004</v>
      </c>
      <c r="M147" s="165">
        <v>1201000000</v>
      </c>
      <c r="N147" s="116">
        <v>-58.841161210000003</v>
      </c>
      <c r="O147" s="116">
        <v>-104.1952915</v>
      </c>
      <c r="P147" s="165">
        <v>1201000000</v>
      </c>
      <c r="Q147" s="116">
        <v>-58.673574804594402</v>
      </c>
      <c r="R147" s="116">
        <v>-99.5926124379653</v>
      </c>
      <c r="S147" s="120">
        <f t="shared" si="9"/>
        <v>1201</v>
      </c>
      <c r="T147" s="121">
        <f t="shared" si="6"/>
        <v>-0.21300636000000139</v>
      </c>
      <c r="U147" s="122">
        <f t="shared" si="7"/>
        <v>-0.14119111000000117</v>
      </c>
      <c r="V147" s="123">
        <f t="shared" si="8"/>
        <v>-0.16758640540560066</v>
      </c>
    </row>
    <row r="148" spans="1:22" customFormat="1" x14ac:dyDescent="0.3">
      <c r="A148" s="165">
        <v>1208000000</v>
      </c>
      <c r="B148" s="116">
        <v>-63.505910479999997</v>
      </c>
      <c r="C148" s="116">
        <v>-147.1923448</v>
      </c>
      <c r="D148" s="165">
        <v>1208000000</v>
      </c>
      <c r="E148" s="116">
        <v>-63.28669103</v>
      </c>
      <c r="F148" s="116">
        <v>-145.53376170000001</v>
      </c>
      <c r="G148" s="165">
        <v>1208000000</v>
      </c>
      <c r="H148" s="116">
        <v>-58.968935020000004</v>
      </c>
      <c r="I148" s="116">
        <v>-144.55046569999999</v>
      </c>
      <c r="J148" s="165">
        <v>1208000000</v>
      </c>
      <c r="K148" s="116">
        <v>-58.826521049999997</v>
      </c>
      <c r="L148" s="116">
        <v>-140.31155670000001</v>
      </c>
      <c r="M148" s="165">
        <v>1208000000</v>
      </c>
      <c r="N148" s="116">
        <v>-58.844353560000002</v>
      </c>
      <c r="O148" s="116">
        <v>-153.46893399999999</v>
      </c>
      <c r="P148" s="165">
        <v>1208000000</v>
      </c>
      <c r="Q148" s="116">
        <v>-58.677304049430198</v>
      </c>
      <c r="R148" s="116">
        <v>-149.10759212898401</v>
      </c>
      <c r="S148" s="120">
        <f t="shared" si="9"/>
        <v>1208</v>
      </c>
      <c r="T148" s="121">
        <f t="shared" si="6"/>
        <v>-0.2192194499999971</v>
      </c>
      <c r="U148" s="122">
        <f t="shared" si="7"/>
        <v>-0.14241397000000688</v>
      </c>
      <c r="V148" s="123">
        <f t="shared" si="8"/>
        <v>-0.16704951056980377</v>
      </c>
    </row>
    <row r="149" spans="1:22" customFormat="1" x14ac:dyDescent="0.3">
      <c r="A149" s="165">
        <v>1215000000</v>
      </c>
      <c r="B149" s="116">
        <v>-63.39067841</v>
      </c>
      <c r="C149" s="116">
        <v>163.94529130000001</v>
      </c>
      <c r="D149" s="165">
        <v>1215000000</v>
      </c>
      <c r="E149" s="116">
        <v>-63.15293509</v>
      </c>
      <c r="F149" s="116">
        <v>165.41452939999999</v>
      </c>
      <c r="G149" s="165">
        <v>1215000000</v>
      </c>
      <c r="H149" s="116">
        <v>-58.868584120000001</v>
      </c>
      <c r="I149" s="116">
        <v>166.63117310000001</v>
      </c>
      <c r="J149" s="165">
        <v>1215000000</v>
      </c>
      <c r="K149" s="116">
        <v>-58.769970520000001</v>
      </c>
      <c r="L149" s="116">
        <v>170.5642857</v>
      </c>
      <c r="M149" s="165">
        <v>1215000000</v>
      </c>
      <c r="N149" s="116">
        <v>-58.767732150000001</v>
      </c>
      <c r="O149" s="116">
        <v>157.74703460000001</v>
      </c>
      <c r="P149" s="165">
        <v>1215000000</v>
      </c>
      <c r="Q149" s="116">
        <v>-58.6296450566334</v>
      </c>
      <c r="R149" s="116">
        <v>161.725946407061</v>
      </c>
      <c r="S149" s="120">
        <f t="shared" si="9"/>
        <v>1215</v>
      </c>
      <c r="T149" s="121">
        <f t="shared" si="6"/>
        <v>-0.23774331999999987</v>
      </c>
      <c r="U149" s="122">
        <f t="shared" si="7"/>
        <v>-9.861360000000019E-2</v>
      </c>
      <c r="V149" s="123">
        <f t="shared" si="8"/>
        <v>-0.1380870933666003</v>
      </c>
    </row>
    <row r="150" spans="1:22" customFormat="1" x14ac:dyDescent="0.3">
      <c r="A150" s="165">
        <v>1222000000</v>
      </c>
      <c r="B150" s="116">
        <v>-63.209478850000004</v>
      </c>
      <c r="C150" s="116">
        <v>114.8395026</v>
      </c>
      <c r="D150" s="165">
        <v>1222000000</v>
      </c>
      <c r="E150" s="116">
        <v>-63.000523710000003</v>
      </c>
      <c r="F150" s="116">
        <v>116.0704319</v>
      </c>
      <c r="G150" s="165">
        <v>1222000000</v>
      </c>
      <c r="H150" s="116">
        <v>-58.705727600000003</v>
      </c>
      <c r="I150" s="116">
        <v>117.361948</v>
      </c>
      <c r="J150" s="165">
        <v>1222000000</v>
      </c>
      <c r="K150" s="116">
        <v>-58.646077079999998</v>
      </c>
      <c r="L150" s="116">
        <v>121.3817178</v>
      </c>
      <c r="M150" s="165">
        <v>1222000000</v>
      </c>
      <c r="N150" s="116">
        <v>-58.646589650000003</v>
      </c>
      <c r="O150" s="116">
        <v>108.50473599999999</v>
      </c>
      <c r="P150" s="165">
        <v>1222000000</v>
      </c>
      <c r="Q150" s="116">
        <v>-58.541438187852201</v>
      </c>
      <c r="R150" s="116">
        <v>112.41192483775799</v>
      </c>
      <c r="S150" s="120">
        <f t="shared" si="9"/>
        <v>1222</v>
      </c>
      <c r="T150" s="121">
        <f t="shared" si="6"/>
        <v>-0.20895514000000048</v>
      </c>
      <c r="U150" s="122">
        <f t="shared" si="7"/>
        <v>-5.9650520000005258E-2</v>
      </c>
      <c r="V150" s="123">
        <f t="shared" si="8"/>
        <v>-0.10515146214780202</v>
      </c>
    </row>
    <row r="151" spans="1:22" customFormat="1" x14ac:dyDescent="0.3">
      <c r="A151" s="165">
        <v>1229000000</v>
      </c>
      <c r="B151" s="116">
        <v>-63.103940160000001</v>
      </c>
      <c r="C151" s="116">
        <v>65.189792969999999</v>
      </c>
      <c r="D151" s="165">
        <v>1229000000</v>
      </c>
      <c r="E151" s="116">
        <v>-62.891606459999998</v>
      </c>
      <c r="F151" s="116">
        <v>66.43191204</v>
      </c>
      <c r="G151" s="165">
        <v>1229000000</v>
      </c>
      <c r="H151" s="116">
        <v>-58.620164440000003</v>
      </c>
      <c r="I151" s="116">
        <v>67.632972980000005</v>
      </c>
      <c r="J151" s="165">
        <v>1229000000</v>
      </c>
      <c r="K151" s="116">
        <v>-58.613345459999998</v>
      </c>
      <c r="L151" s="116">
        <v>71.804281709999998</v>
      </c>
      <c r="M151" s="165">
        <v>1229000000</v>
      </c>
      <c r="N151" s="116">
        <v>-58.598032490000001</v>
      </c>
      <c r="O151" s="116">
        <v>58.811342699999997</v>
      </c>
      <c r="P151" s="165">
        <v>1229000000</v>
      </c>
      <c r="Q151" s="116">
        <v>-58.527394825354598</v>
      </c>
      <c r="R151" s="116">
        <v>62.855781039647603</v>
      </c>
      <c r="S151" s="120">
        <f t="shared" si="9"/>
        <v>1229</v>
      </c>
      <c r="T151" s="121">
        <f t="shared" si="6"/>
        <v>-0.21233370000000207</v>
      </c>
      <c r="U151" s="122">
        <f t="shared" si="7"/>
        <v>-6.8189800000055811E-3</v>
      </c>
      <c r="V151" s="123">
        <f t="shared" si="8"/>
        <v>-7.063766464540322E-2</v>
      </c>
    </row>
    <row r="152" spans="1:22" customFormat="1" x14ac:dyDescent="0.3">
      <c r="A152" s="165">
        <v>1236000000</v>
      </c>
      <c r="B152" s="116">
        <v>-63.037863289999997</v>
      </c>
      <c r="C152" s="116">
        <v>15.583300469999999</v>
      </c>
      <c r="D152" s="165">
        <v>1236000000</v>
      </c>
      <c r="E152" s="116">
        <v>-62.841177780000002</v>
      </c>
      <c r="F152" s="116">
        <v>16.78763378</v>
      </c>
      <c r="G152" s="165">
        <v>1236000000</v>
      </c>
      <c r="H152" s="116">
        <v>-58.593905339999999</v>
      </c>
      <c r="I152" s="116">
        <v>18.073737319999999</v>
      </c>
      <c r="J152" s="165">
        <v>1236000000</v>
      </c>
      <c r="K152" s="116">
        <v>-58.602551079999998</v>
      </c>
      <c r="L152" s="116">
        <v>22.380838969999999</v>
      </c>
      <c r="M152" s="165">
        <v>1236000000</v>
      </c>
      <c r="N152" s="116">
        <v>-58.565494200000003</v>
      </c>
      <c r="O152" s="116">
        <v>9.2047849690000003</v>
      </c>
      <c r="P152" s="165">
        <v>1236000000</v>
      </c>
      <c r="Q152" s="116">
        <v>-58.534682513091497</v>
      </c>
      <c r="R152" s="116">
        <v>13.3352036742703</v>
      </c>
      <c r="S152" s="120">
        <f t="shared" si="9"/>
        <v>1236</v>
      </c>
      <c r="T152" s="121">
        <f t="shared" si="6"/>
        <v>-0.19668550999999468</v>
      </c>
      <c r="U152" s="122">
        <f t="shared" si="7"/>
        <v>8.6457399999986251E-3</v>
      </c>
      <c r="V152" s="123">
        <f t="shared" si="8"/>
        <v>-3.0811686908506886E-2</v>
      </c>
    </row>
    <row r="153" spans="1:22" customFormat="1" x14ac:dyDescent="0.3">
      <c r="A153" s="165">
        <v>1243000000</v>
      </c>
      <c r="B153" s="116">
        <v>-62.912538179999999</v>
      </c>
      <c r="C153" s="116">
        <v>-33.714118970000001</v>
      </c>
      <c r="D153" s="165">
        <v>1243000000</v>
      </c>
      <c r="E153" s="116">
        <v>-62.748931759999998</v>
      </c>
      <c r="F153" s="116">
        <v>-32.4580056</v>
      </c>
      <c r="G153" s="165">
        <v>1243000000</v>
      </c>
      <c r="H153" s="116">
        <v>-58.54281177</v>
      </c>
      <c r="I153" s="116">
        <v>-31.28964109</v>
      </c>
      <c r="J153" s="165">
        <v>1243000000</v>
      </c>
      <c r="K153" s="116">
        <v>-58.543159080000002</v>
      </c>
      <c r="L153" s="116">
        <v>-26.529832580000001</v>
      </c>
      <c r="M153" s="165">
        <v>1243000000</v>
      </c>
      <c r="N153" s="116">
        <v>-58.511553450000001</v>
      </c>
      <c r="O153" s="116">
        <v>-40.344512459999997</v>
      </c>
      <c r="P153" s="165">
        <v>1243000000</v>
      </c>
      <c r="Q153" s="116">
        <v>-58.480818467529197</v>
      </c>
      <c r="R153" s="116">
        <v>-35.803197420130601</v>
      </c>
      <c r="S153" s="120">
        <f t="shared" si="9"/>
        <v>1243</v>
      </c>
      <c r="T153" s="121">
        <f t="shared" si="6"/>
        <v>-0.1636064200000007</v>
      </c>
      <c r="U153" s="122">
        <f t="shared" si="7"/>
        <v>3.4731000000221002E-4</v>
      </c>
      <c r="V153" s="123">
        <f t="shared" si="8"/>
        <v>-3.0734982470804084E-2</v>
      </c>
    </row>
    <row r="154" spans="1:22" customFormat="1" x14ac:dyDescent="0.3">
      <c r="A154" s="165">
        <v>1250000000</v>
      </c>
      <c r="B154" s="116">
        <v>-62.833046469999999</v>
      </c>
      <c r="C154" s="116">
        <v>-83.346855149999996</v>
      </c>
      <c r="D154" s="165">
        <v>1250000000</v>
      </c>
      <c r="E154" s="116">
        <v>-62.640747560000001</v>
      </c>
      <c r="F154" s="116">
        <v>-81.869198490000002</v>
      </c>
      <c r="G154" s="165">
        <v>1250000000</v>
      </c>
      <c r="H154" s="116">
        <v>-58.484747050000003</v>
      </c>
      <c r="I154" s="116">
        <v>-80.804591149999993</v>
      </c>
      <c r="J154" s="165">
        <v>1250000000</v>
      </c>
      <c r="K154" s="116">
        <v>-58.466601879999999</v>
      </c>
      <c r="L154" s="116">
        <v>-75.819920379999999</v>
      </c>
      <c r="M154" s="165">
        <v>1250000000</v>
      </c>
      <c r="N154" s="116">
        <v>-58.492812880000002</v>
      </c>
      <c r="O154" s="116">
        <v>-90.101218889999998</v>
      </c>
      <c r="P154" s="165">
        <v>1250000000</v>
      </c>
      <c r="Q154" s="116">
        <v>-58.420580095435199</v>
      </c>
      <c r="R154" s="116">
        <v>-85.145786771488503</v>
      </c>
      <c r="S154" s="120">
        <f t="shared" si="9"/>
        <v>1250</v>
      </c>
      <c r="T154" s="121">
        <f t="shared" si="6"/>
        <v>-0.1922989099999981</v>
      </c>
      <c r="U154" s="122">
        <f t="shared" si="7"/>
        <v>-1.814517000000393E-2</v>
      </c>
      <c r="V154" s="123">
        <f t="shared" si="8"/>
        <v>-7.2232784564803865E-2</v>
      </c>
    </row>
    <row r="155" spans="1:22" customFormat="1" x14ac:dyDescent="0.3">
      <c r="A155" s="165">
        <v>1257000000</v>
      </c>
      <c r="B155" s="116">
        <v>-62.828015100000002</v>
      </c>
      <c r="C155" s="116">
        <v>-132.88852610000001</v>
      </c>
      <c r="D155" s="165">
        <v>1257000000</v>
      </c>
      <c r="E155" s="116">
        <v>-62.606949929999999</v>
      </c>
      <c r="F155" s="116">
        <v>-131.40984320000001</v>
      </c>
      <c r="G155" s="165">
        <v>1257000000</v>
      </c>
      <c r="H155" s="116">
        <v>-58.516169179999999</v>
      </c>
      <c r="I155" s="116">
        <v>-130.43392990000001</v>
      </c>
      <c r="J155" s="165">
        <v>1257000000</v>
      </c>
      <c r="K155" s="116">
        <v>-58.453283149999997</v>
      </c>
      <c r="L155" s="116">
        <v>-125.2726061</v>
      </c>
      <c r="M155" s="165">
        <v>1257000000</v>
      </c>
      <c r="N155" s="116">
        <v>-58.534955269999998</v>
      </c>
      <c r="O155" s="116">
        <v>-139.80456369999999</v>
      </c>
      <c r="P155" s="165">
        <v>1257000000</v>
      </c>
      <c r="Q155" s="116">
        <v>-58.4352324848576</v>
      </c>
      <c r="R155" s="116">
        <v>-134.62515939420501</v>
      </c>
      <c r="S155" s="120">
        <f t="shared" si="9"/>
        <v>1257</v>
      </c>
      <c r="T155" s="121">
        <f t="shared" si="6"/>
        <v>-0.22106517000000281</v>
      </c>
      <c r="U155" s="122">
        <f t="shared" si="7"/>
        <v>-6.2886030000001369E-2</v>
      </c>
      <c r="V155" s="123">
        <f t="shared" si="8"/>
        <v>-9.9722785142397186E-2</v>
      </c>
    </row>
    <row r="156" spans="1:22" customFormat="1" x14ac:dyDescent="0.3">
      <c r="A156" s="165">
        <v>1264000000</v>
      </c>
      <c r="B156" s="116">
        <v>-62.794354329999997</v>
      </c>
      <c r="C156" s="116">
        <v>177.74221639999999</v>
      </c>
      <c r="D156" s="165">
        <v>1264000000</v>
      </c>
      <c r="E156" s="116">
        <v>-62.578095500000003</v>
      </c>
      <c r="F156" s="116">
        <v>179.53981110000001</v>
      </c>
      <c r="G156" s="165">
        <v>1264000000</v>
      </c>
      <c r="H156" s="116">
        <v>-58.541745259999999</v>
      </c>
      <c r="I156" s="116">
        <v>-179.62966929999999</v>
      </c>
      <c r="J156" s="165">
        <v>1264000000</v>
      </c>
      <c r="K156" s="116">
        <v>-58.426919419999997</v>
      </c>
      <c r="L156" s="116">
        <v>-174.4247642</v>
      </c>
      <c r="M156" s="165">
        <v>1264000000</v>
      </c>
      <c r="N156" s="116">
        <v>-58.617825500000002</v>
      </c>
      <c r="O156" s="116">
        <v>171.02689380000001</v>
      </c>
      <c r="P156" s="165">
        <v>1264000000</v>
      </c>
      <c r="Q156" s="116">
        <v>-58.457200549420598</v>
      </c>
      <c r="R156" s="116">
        <v>176.07243023673001</v>
      </c>
      <c r="S156" s="120">
        <f t="shared" si="9"/>
        <v>1264</v>
      </c>
      <c r="T156" s="121">
        <f t="shared" si="6"/>
        <v>-0.21625882999999391</v>
      </c>
      <c r="U156" s="122">
        <f t="shared" si="7"/>
        <v>-0.11482584000000173</v>
      </c>
      <c r="V156" s="123">
        <f t="shared" si="8"/>
        <v>-0.16062495057940396</v>
      </c>
    </row>
    <row r="157" spans="1:22" customFormat="1" x14ac:dyDescent="0.3">
      <c r="A157" s="165">
        <v>1271000000</v>
      </c>
      <c r="B157" s="116">
        <v>-62.710532100000002</v>
      </c>
      <c r="C157" s="116">
        <v>128.8186862</v>
      </c>
      <c r="D157" s="165">
        <v>1271000000</v>
      </c>
      <c r="E157" s="116">
        <v>-62.462125120000003</v>
      </c>
      <c r="F157" s="116">
        <v>130.51318749999999</v>
      </c>
      <c r="G157" s="165">
        <v>1271000000</v>
      </c>
      <c r="H157" s="116">
        <v>-58.486921299999999</v>
      </c>
      <c r="I157" s="116">
        <v>131.62340409999999</v>
      </c>
      <c r="J157" s="165">
        <v>1271000000</v>
      </c>
      <c r="K157" s="116">
        <v>-58.349511749999998</v>
      </c>
      <c r="L157" s="116">
        <v>136.4378552</v>
      </c>
      <c r="M157" s="165">
        <v>1271000000</v>
      </c>
      <c r="N157" s="116">
        <v>-58.615177029999998</v>
      </c>
      <c r="O157" s="116">
        <v>122.2219668</v>
      </c>
      <c r="P157" s="165">
        <v>1271000000</v>
      </c>
      <c r="Q157" s="116">
        <v>-58.426799974368599</v>
      </c>
      <c r="R157" s="116">
        <v>126.976960946074</v>
      </c>
      <c r="S157" s="120">
        <f t="shared" si="9"/>
        <v>1271</v>
      </c>
      <c r="T157" s="121">
        <f t="shared" si="6"/>
        <v>-0.24840697999999861</v>
      </c>
      <c r="U157" s="122">
        <f t="shared" si="7"/>
        <v>-0.13740955000000099</v>
      </c>
      <c r="V157" s="123">
        <f t="shared" si="8"/>
        <v>-0.18837705563139906</v>
      </c>
    </row>
    <row r="158" spans="1:22" customFormat="1" x14ac:dyDescent="0.3">
      <c r="A158" s="165">
        <v>1278000000</v>
      </c>
      <c r="B158" s="116">
        <v>-62.682012110000002</v>
      </c>
      <c r="C158" s="116">
        <v>79.659474450000005</v>
      </c>
      <c r="D158" s="165">
        <v>1278000000</v>
      </c>
      <c r="E158" s="116">
        <v>-62.415886639999997</v>
      </c>
      <c r="F158" s="116">
        <v>81.248886999999996</v>
      </c>
      <c r="G158" s="165">
        <v>1278000000</v>
      </c>
      <c r="H158" s="116">
        <v>-58.442574380000003</v>
      </c>
      <c r="I158" s="116">
        <v>82.454321109999995</v>
      </c>
      <c r="J158" s="165">
        <v>1278000000</v>
      </c>
      <c r="K158" s="116">
        <v>-58.272671389999999</v>
      </c>
      <c r="L158" s="116">
        <v>87.162798309999999</v>
      </c>
      <c r="M158" s="165">
        <v>1278000000</v>
      </c>
      <c r="N158" s="116">
        <v>-58.614751550000001</v>
      </c>
      <c r="O158" s="116">
        <v>73.034305590000002</v>
      </c>
      <c r="P158" s="165">
        <v>1278000000</v>
      </c>
      <c r="Q158" s="116">
        <v>-58.428133171481299</v>
      </c>
      <c r="R158" s="116">
        <v>77.540346358345005</v>
      </c>
      <c r="S158" s="120">
        <f t="shared" si="9"/>
        <v>1278</v>
      </c>
      <c r="T158" s="121">
        <f t="shared" si="6"/>
        <v>-0.26612547000000575</v>
      </c>
      <c r="U158" s="122">
        <f t="shared" si="7"/>
        <v>-0.16990299000000419</v>
      </c>
      <c r="V158" s="123">
        <f t="shared" si="8"/>
        <v>-0.18661837851870189</v>
      </c>
    </row>
    <row r="159" spans="1:22" customFormat="1" x14ac:dyDescent="0.3">
      <c r="A159" s="165">
        <v>1285000000</v>
      </c>
      <c r="B159" s="116">
        <v>-62.652028629999997</v>
      </c>
      <c r="C159" s="116">
        <v>30.41840354</v>
      </c>
      <c r="D159" s="165">
        <v>1285000000</v>
      </c>
      <c r="E159" s="116">
        <v>-62.382321670000003</v>
      </c>
      <c r="F159" s="116">
        <v>31.821799760000001</v>
      </c>
      <c r="G159" s="165">
        <v>1285000000</v>
      </c>
      <c r="H159" s="116">
        <v>-58.41900665</v>
      </c>
      <c r="I159" s="116">
        <v>33.164520680000003</v>
      </c>
      <c r="J159" s="165">
        <v>1285000000</v>
      </c>
      <c r="K159" s="116">
        <v>-58.261317079999998</v>
      </c>
      <c r="L159" s="116">
        <v>37.675160529999999</v>
      </c>
      <c r="M159" s="165">
        <v>1285000000</v>
      </c>
      <c r="N159" s="116">
        <v>-58.637454290000001</v>
      </c>
      <c r="O159" s="116">
        <v>23.952299780000001</v>
      </c>
      <c r="P159" s="165">
        <v>1285000000</v>
      </c>
      <c r="Q159" s="116">
        <v>-58.445812284362802</v>
      </c>
      <c r="R159" s="116">
        <v>28.347969897507301</v>
      </c>
      <c r="S159" s="120">
        <f t="shared" si="9"/>
        <v>1285</v>
      </c>
      <c r="T159" s="121">
        <f t="shared" si="6"/>
        <v>-0.2697069599999935</v>
      </c>
      <c r="U159" s="122">
        <f t="shared" si="7"/>
        <v>-0.15768957000000228</v>
      </c>
      <c r="V159" s="123">
        <f t="shared" si="8"/>
        <v>-0.19164200563719902</v>
      </c>
    </row>
    <row r="160" spans="1:22" customFormat="1" ht="15" thickBot="1" x14ac:dyDescent="0.35">
      <c r="A160" s="165">
        <v>1292000000</v>
      </c>
      <c r="B160" s="116">
        <v>-62.562473179999998</v>
      </c>
      <c r="C160" s="116">
        <v>-18.480892820000001</v>
      </c>
      <c r="D160" s="165">
        <v>1292000000</v>
      </c>
      <c r="E160" s="116">
        <v>-62.283557430000002</v>
      </c>
      <c r="F160" s="116">
        <v>-17.303678269999999</v>
      </c>
      <c r="G160" s="165">
        <v>1292000000</v>
      </c>
      <c r="H160" s="116">
        <v>-58.347072789999999</v>
      </c>
      <c r="I160" s="116">
        <v>-15.88946028</v>
      </c>
      <c r="J160" s="165">
        <v>1292000000</v>
      </c>
      <c r="K160" s="116">
        <v>-58.242834479999999</v>
      </c>
      <c r="L160" s="116">
        <v>-11.55653916</v>
      </c>
      <c r="M160" s="165">
        <v>1292000000</v>
      </c>
      <c r="N160" s="116">
        <v>-58.599722040000003</v>
      </c>
      <c r="O160" s="116">
        <v>-24.90813047</v>
      </c>
      <c r="P160" s="165">
        <v>1292000000</v>
      </c>
      <c r="Q160" s="116">
        <v>-58.449269696511799</v>
      </c>
      <c r="R160" s="116">
        <v>-20.5329985692068</v>
      </c>
      <c r="S160" s="120">
        <f t="shared" si="9"/>
        <v>1292</v>
      </c>
      <c r="T160" s="121">
        <f t="shared" si="6"/>
        <v>-0.27891574999999591</v>
      </c>
      <c r="U160" s="122">
        <f t="shared" si="7"/>
        <v>-0.1042383099999995</v>
      </c>
      <c r="V160" s="123">
        <f t="shared" si="8"/>
        <v>-0.15045234348820458</v>
      </c>
    </row>
    <row r="161" spans="1:22" customFormat="1" ht="18.600000000000001" thickBot="1" x14ac:dyDescent="0.4">
      <c r="A161" s="165">
        <v>1299000000</v>
      </c>
      <c r="B161" s="116">
        <v>-62.431403809999999</v>
      </c>
      <c r="C161" s="116">
        <v>-67.445841200000004</v>
      </c>
      <c r="D161" s="165">
        <v>1299000000</v>
      </c>
      <c r="E161" s="116">
        <v>-62.206358719999997</v>
      </c>
      <c r="F161" s="116">
        <v>-66.373636079999997</v>
      </c>
      <c r="G161" s="165">
        <v>1299000000</v>
      </c>
      <c r="H161" s="116">
        <v>-58.27572077</v>
      </c>
      <c r="I161" s="116">
        <v>-65.313918409999999</v>
      </c>
      <c r="J161" s="165">
        <v>1299000000</v>
      </c>
      <c r="K161" s="116">
        <v>-58.197709430000003</v>
      </c>
      <c r="L161" s="116">
        <v>-60.865800030000003</v>
      </c>
      <c r="M161" s="165">
        <v>1299000000</v>
      </c>
      <c r="N161" s="116">
        <v>-58.535534849999998</v>
      </c>
      <c r="O161" s="116">
        <v>-73.911583590000006</v>
      </c>
      <c r="P161" s="165">
        <v>1299000000</v>
      </c>
      <c r="Q161" s="116">
        <v>-58.404318751645597</v>
      </c>
      <c r="R161" s="116">
        <v>-69.521553036694499</v>
      </c>
      <c r="S161" s="124">
        <f t="shared" si="9"/>
        <v>1299</v>
      </c>
      <c r="T161" s="121">
        <f t="shared" si="6"/>
        <v>-0.22504509000000184</v>
      </c>
      <c r="U161" s="122">
        <f t="shared" si="7"/>
        <v>-7.801133999999621E-2</v>
      </c>
      <c r="V161" s="123">
        <f t="shared" si="8"/>
        <v>-0.1312160983544004</v>
      </c>
    </row>
    <row r="162" spans="1:22" customFormat="1" x14ac:dyDescent="0.3">
      <c r="A162" s="165">
        <v>1306000000</v>
      </c>
      <c r="B162" s="116">
        <v>-62.353845589999999</v>
      </c>
      <c r="C162" s="116">
        <v>-116.9747299</v>
      </c>
      <c r="D162" s="165">
        <v>1306000000</v>
      </c>
      <c r="E162" s="116">
        <v>-62.18395451</v>
      </c>
      <c r="F162" s="116">
        <v>-116.1112018</v>
      </c>
      <c r="G162" s="165">
        <v>1306000000</v>
      </c>
      <c r="H162" s="116">
        <v>-58.283321950000001</v>
      </c>
      <c r="I162" s="116">
        <v>-115.0792103</v>
      </c>
      <c r="J162" s="165">
        <v>1306000000</v>
      </c>
      <c r="K162" s="116">
        <v>-58.196766490000002</v>
      </c>
      <c r="L162" s="116">
        <v>-110.43466119999999</v>
      </c>
      <c r="M162" s="165">
        <v>1306000000</v>
      </c>
      <c r="N162" s="116">
        <v>-58.552419999999998</v>
      </c>
      <c r="O162" s="116">
        <v>-123.2759444</v>
      </c>
      <c r="P162" s="165">
        <v>1306000000</v>
      </c>
      <c r="Q162" s="116">
        <v>-58.425392181034098</v>
      </c>
      <c r="R162" s="116">
        <v>-118.89025018945</v>
      </c>
      <c r="S162" s="120">
        <f t="shared" si="9"/>
        <v>1306</v>
      </c>
      <c r="T162" s="121">
        <f t="shared" si="6"/>
        <v>-0.16989107999999931</v>
      </c>
      <c r="U162" s="122">
        <f t="shared" si="7"/>
        <v>-8.6555459999999584E-2</v>
      </c>
      <c r="V162" s="123">
        <f t="shared" si="8"/>
        <v>-0.12702781896589954</v>
      </c>
    </row>
    <row r="163" spans="1:22" customFormat="1" x14ac:dyDescent="0.3">
      <c r="A163" s="165">
        <v>1313000000</v>
      </c>
      <c r="B163" s="116">
        <v>-62.314127059999997</v>
      </c>
      <c r="C163" s="116">
        <v>-166.14556379999999</v>
      </c>
      <c r="D163" s="165">
        <v>1313000000</v>
      </c>
      <c r="E163" s="116">
        <v>-62.188200250000001</v>
      </c>
      <c r="F163" s="116">
        <v>-165.37974679999999</v>
      </c>
      <c r="G163" s="165">
        <v>1313000000</v>
      </c>
      <c r="H163" s="116">
        <v>-58.347732100000002</v>
      </c>
      <c r="I163" s="116">
        <v>-164.35389040000001</v>
      </c>
      <c r="J163" s="165">
        <v>1313000000</v>
      </c>
      <c r="K163" s="116">
        <v>-58.274521350000001</v>
      </c>
      <c r="L163" s="116">
        <v>-159.6698403</v>
      </c>
      <c r="M163" s="165">
        <v>1313000000</v>
      </c>
      <c r="N163" s="116">
        <v>-58.559494340000001</v>
      </c>
      <c r="O163" s="116">
        <v>-172.41120169999999</v>
      </c>
      <c r="P163" s="165">
        <v>1313000000</v>
      </c>
      <c r="Q163" s="116">
        <v>-58.435468091633602</v>
      </c>
      <c r="R163" s="116">
        <v>-167.705037099848</v>
      </c>
      <c r="S163" s="120">
        <f t="shared" si="9"/>
        <v>1313</v>
      </c>
      <c r="T163" s="121">
        <f t="shared" si="6"/>
        <v>-0.12592680999999573</v>
      </c>
      <c r="U163" s="122">
        <f t="shared" si="7"/>
        <v>-7.3210750000001212E-2</v>
      </c>
      <c r="V163" s="123">
        <f t="shared" si="8"/>
        <v>-0.12402624836639831</v>
      </c>
    </row>
    <row r="164" spans="1:22" customFormat="1" x14ac:dyDescent="0.3">
      <c r="A164" s="165">
        <v>1320000000</v>
      </c>
      <c r="B164" s="116">
        <v>-62.20176326</v>
      </c>
      <c r="C164" s="116">
        <v>144.95986479999999</v>
      </c>
      <c r="D164" s="165">
        <v>1320000000</v>
      </c>
      <c r="E164" s="116">
        <v>-62.117365700000001</v>
      </c>
      <c r="F164" s="116">
        <v>146.0488694</v>
      </c>
      <c r="G164" s="165">
        <v>1320000000</v>
      </c>
      <c r="H164" s="116">
        <v>-58.355146230000003</v>
      </c>
      <c r="I164" s="116">
        <v>146.7303167</v>
      </c>
      <c r="J164" s="165">
        <v>1320000000</v>
      </c>
      <c r="K164" s="116">
        <v>-58.264295830000002</v>
      </c>
      <c r="L164" s="116">
        <v>151.64552929999999</v>
      </c>
      <c r="M164" s="165">
        <v>1320000000</v>
      </c>
      <c r="N164" s="116">
        <v>-58.508630779999997</v>
      </c>
      <c r="O164" s="116">
        <v>138.6816177</v>
      </c>
      <c r="P164" s="165">
        <v>1320000000</v>
      </c>
      <c r="Q164" s="116">
        <v>-58.365368407865503</v>
      </c>
      <c r="R164" s="116">
        <v>143.56500295492199</v>
      </c>
      <c r="S164" s="120">
        <f t="shared" si="9"/>
        <v>1320</v>
      </c>
      <c r="T164" s="121">
        <f t="shared" si="6"/>
        <v>-8.4397559999999316E-2</v>
      </c>
      <c r="U164" s="122">
        <f t="shared" si="7"/>
        <v>-9.0850400000000775E-2</v>
      </c>
      <c r="V164" s="123">
        <f t="shared" si="8"/>
        <v>-0.14326237213449389</v>
      </c>
    </row>
    <row r="165" spans="1:22" customFormat="1" x14ac:dyDescent="0.3">
      <c r="A165" s="165">
        <v>1327000000</v>
      </c>
      <c r="B165" s="116">
        <v>-62.077973249999999</v>
      </c>
      <c r="C165" s="116">
        <v>95.767898669999994</v>
      </c>
      <c r="D165" s="165">
        <v>1327000000</v>
      </c>
      <c r="E165" s="116">
        <v>-61.99704826</v>
      </c>
      <c r="F165" s="116">
        <v>97.173023279999995</v>
      </c>
      <c r="G165" s="165">
        <v>1327000000</v>
      </c>
      <c r="H165" s="116">
        <v>-58.337943840000001</v>
      </c>
      <c r="I165" s="116">
        <v>97.682016919999995</v>
      </c>
      <c r="J165" s="165">
        <v>1327000000</v>
      </c>
      <c r="K165" s="116">
        <v>-58.224382140000003</v>
      </c>
      <c r="L165" s="116">
        <v>102.4596264</v>
      </c>
      <c r="M165" s="165">
        <v>1327000000</v>
      </c>
      <c r="N165" s="116">
        <v>-58.461921879999998</v>
      </c>
      <c r="O165" s="116">
        <v>89.397185210000004</v>
      </c>
      <c r="P165" s="165">
        <v>1327000000</v>
      </c>
      <c r="Q165" s="116">
        <v>-58.279934740020401</v>
      </c>
      <c r="R165" s="116">
        <v>94.477042828055303</v>
      </c>
      <c r="S165" s="120">
        <f t="shared" si="9"/>
        <v>1327</v>
      </c>
      <c r="T165" s="121">
        <f t="shared" si="6"/>
        <v>-8.0924989999999752E-2</v>
      </c>
      <c r="U165" s="122">
        <f t="shared" si="7"/>
        <v>-0.11356169999999821</v>
      </c>
      <c r="V165" s="123">
        <f t="shared" si="8"/>
        <v>-0.18198713997959715</v>
      </c>
    </row>
    <row r="166" spans="1:22" customFormat="1" x14ac:dyDescent="0.3">
      <c r="A166" s="165">
        <v>1334000000</v>
      </c>
      <c r="B166" s="116">
        <v>-62.05815475</v>
      </c>
      <c r="C166" s="116">
        <v>46.291136010000002</v>
      </c>
      <c r="D166" s="165">
        <v>1334000000</v>
      </c>
      <c r="E166" s="116">
        <v>-61.93059401</v>
      </c>
      <c r="F166" s="116">
        <v>47.925411930000003</v>
      </c>
      <c r="G166" s="165">
        <v>1334000000</v>
      </c>
      <c r="H166" s="116">
        <v>-58.358165759999999</v>
      </c>
      <c r="I166" s="116">
        <v>48.432610859999997</v>
      </c>
      <c r="J166" s="165">
        <v>1334000000</v>
      </c>
      <c r="K166" s="116">
        <v>-58.218498349999997</v>
      </c>
      <c r="L166" s="116">
        <v>53.114322360000003</v>
      </c>
      <c r="M166" s="165">
        <v>1334000000</v>
      </c>
      <c r="N166" s="116">
        <v>-58.48603198</v>
      </c>
      <c r="O166" s="116">
        <v>40.041425269999998</v>
      </c>
      <c r="P166" s="165">
        <v>1334000000</v>
      </c>
      <c r="Q166" s="116">
        <v>-58.265570207973802</v>
      </c>
      <c r="R166" s="116">
        <v>45.073866335296003</v>
      </c>
      <c r="S166" s="120">
        <f t="shared" si="9"/>
        <v>1334</v>
      </c>
      <c r="T166" s="121">
        <f t="shared" si="6"/>
        <v>-0.12756073999999984</v>
      </c>
      <c r="U166" s="122">
        <f t="shared" si="7"/>
        <v>-0.13966741000000127</v>
      </c>
      <c r="V166" s="123">
        <f t="shared" si="8"/>
        <v>-0.22046177202619788</v>
      </c>
    </row>
    <row r="167" spans="1:22" customFormat="1" x14ac:dyDescent="0.3">
      <c r="A167" s="165">
        <v>1341000000</v>
      </c>
      <c r="B167" s="116">
        <v>-62.013330940000003</v>
      </c>
      <c r="C167" s="116">
        <v>-2.9023492809999998</v>
      </c>
      <c r="D167" s="165">
        <v>1341000000</v>
      </c>
      <c r="E167" s="116">
        <v>-61.861286790000001</v>
      </c>
      <c r="F167" s="116">
        <v>-1.0857372300000001</v>
      </c>
      <c r="G167" s="165">
        <v>1341000000</v>
      </c>
      <c r="H167" s="116">
        <v>-58.388877669999999</v>
      </c>
      <c r="I167" s="116">
        <v>-0.34146299299999999</v>
      </c>
      <c r="J167" s="165">
        <v>1341000000</v>
      </c>
      <c r="K167" s="116">
        <v>-58.207944130000001</v>
      </c>
      <c r="L167" s="116">
        <v>4.0294276309999999</v>
      </c>
      <c r="M167" s="165">
        <v>1341000000</v>
      </c>
      <c r="N167" s="116">
        <v>-58.491412699999998</v>
      </c>
      <c r="O167" s="116">
        <v>-8.7058529030000003</v>
      </c>
      <c r="P167" s="165">
        <v>1341000000</v>
      </c>
      <c r="Q167" s="116">
        <v>-58.259639291852899</v>
      </c>
      <c r="R167" s="116">
        <v>-3.9965965871720601</v>
      </c>
      <c r="S167" s="120">
        <f t="shared" si="9"/>
        <v>1341</v>
      </c>
      <c r="T167" s="121">
        <f t="shared" si="6"/>
        <v>-0.15204415000000182</v>
      </c>
      <c r="U167" s="122">
        <f t="shared" si="7"/>
        <v>-0.18093353999999806</v>
      </c>
      <c r="V167" s="123">
        <f t="shared" si="8"/>
        <v>-0.23177340814709879</v>
      </c>
    </row>
    <row r="168" spans="1:22" customFormat="1" x14ac:dyDescent="0.3">
      <c r="A168" s="165">
        <v>1348000000</v>
      </c>
      <c r="B168" s="116">
        <v>-61.934096590000003</v>
      </c>
      <c r="C168" s="116">
        <v>-51.769001439999997</v>
      </c>
      <c r="D168" s="165">
        <v>1348000000</v>
      </c>
      <c r="E168" s="116">
        <v>-61.726544539999999</v>
      </c>
      <c r="F168" s="116">
        <v>-49.919862719999998</v>
      </c>
      <c r="G168" s="165">
        <v>1348000000</v>
      </c>
      <c r="H168" s="116">
        <v>-58.32396945</v>
      </c>
      <c r="I168" s="116">
        <v>-48.964230800000003</v>
      </c>
      <c r="J168" s="165">
        <v>1348000000</v>
      </c>
      <c r="K168" s="116">
        <v>-58.159777419999998</v>
      </c>
      <c r="L168" s="116">
        <v>-44.898756689999999</v>
      </c>
      <c r="M168" s="165">
        <v>1348000000</v>
      </c>
      <c r="N168" s="116">
        <v>-58.428313930000002</v>
      </c>
      <c r="O168" s="116">
        <v>-57.294848739999999</v>
      </c>
      <c r="P168" s="165">
        <v>1348000000</v>
      </c>
      <c r="Q168" s="116">
        <v>-58.226627334803503</v>
      </c>
      <c r="R168" s="116">
        <v>-52.960805873557902</v>
      </c>
      <c r="S168" s="120">
        <f t="shared" si="9"/>
        <v>1348</v>
      </c>
      <c r="T168" s="121">
        <f t="shared" si="6"/>
        <v>-0.20755205000000387</v>
      </c>
      <c r="U168" s="122">
        <f t="shared" si="7"/>
        <v>-0.16419203000000238</v>
      </c>
      <c r="V168" s="123">
        <f t="shared" si="8"/>
        <v>-0.20168659519649879</v>
      </c>
    </row>
    <row r="169" spans="1:22" customFormat="1" x14ac:dyDescent="0.3">
      <c r="A169" s="165">
        <v>1355000000</v>
      </c>
      <c r="B169" s="116">
        <v>-61.864923040000001</v>
      </c>
      <c r="C169" s="116">
        <v>-100.73076759999999</v>
      </c>
      <c r="D169" s="165">
        <v>1355000000</v>
      </c>
      <c r="E169" s="116">
        <v>-61.610118999999997</v>
      </c>
      <c r="F169" s="116">
        <v>-98.824570170000001</v>
      </c>
      <c r="G169" s="165">
        <v>1355000000</v>
      </c>
      <c r="H169" s="116">
        <v>-58.255725730000002</v>
      </c>
      <c r="I169" s="116">
        <v>-98.116849529999996</v>
      </c>
      <c r="J169" s="165">
        <v>1355000000</v>
      </c>
      <c r="K169" s="116">
        <v>-58.150964119999998</v>
      </c>
      <c r="L169" s="116">
        <v>-94.147365089999994</v>
      </c>
      <c r="M169" s="165">
        <v>1355000000</v>
      </c>
      <c r="N169" s="116">
        <v>-58.354590049999999</v>
      </c>
      <c r="O169" s="116">
        <v>-106.21242100000001</v>
      </c>
      <c r="P169" s="165">
        <v>1355000000</v>
      </c>
      <c r="Q169" s="116">
        <v>-58.181647560117199</v>
      </c>
      <c r="R169" s="116">
        <v>-102.17934628771</v>
      </c>
      <c r="S169" s="120">
        <f t="shared" si="9"/>
        <v>1355</v>
      </c>
      <c r="T169" s="121">
        <f t="shared" si="6"/>
        <v>-0.25480404000000334</v>
      </c>
      <c r="U169" s="122">
        <f t="shared" si="7"/>
        <v>-0.10476161000000417</v>
      </c>
      <c r="V169" s="123">
        <f t="shared" si="8"/>
        <v>-0.17294248988280003</v>
      </c>
    </row>
    <row r="170" spans="1:22" customFormat="1" x14ac:dyDescent="0.3">
      <c r="A170" s="165">
        <v>1362000000</v>
      </c>
      <c r="B170" s="116">
        <v>-61.82876211</v>
      </c>
      <c r="C170" s="116">
        <v>-149.80876810000001</v>
      </c>
      <c r="D170" s="165">
        <v>1362000000</v>
      </c>
      <c r="E170" s="116">
        <v>-61.549185829999999</v>
      </c>
      <c r="F170" s="116">
        <v>-148.21268509999999</v>
      </c>
      <c r="G170" s="165">
        <v>1362000000</v>
      </c>
      <c r="H170" s="116">
        <v>-58.242320079999999</v>
      </c>
      <c r="I170" s="116">
        <v>-147.4515371</v>
      </c>
      <c r="J170" s="165">
        <v>1362000000</v>
      </c>
      <c r="K170" s="116">
        <v>-58.174810440000002</v>
      </c>
      <c r="L170" s="116">
        <v>-143.44012040000001</v>
      </c>
      <c r="M170" s="165">
        <v>1362000000</v>
      </c>
      <c r="N170" s="116">
        <v>-58.301176810000001</v>
      </c>
      <c r="O170" s="116">
        <v>-155.1852548</v>
      </c>
      <c r="P170" s="165">
        <v>1362000000</v>
      </c>
      <c r="Q170" s="116">
        <v>-58.185640698500798</v>
      </c>
      <c r="R170" s="116">
        <v>-151.38480254149499</v>
      </c>
      <c r="S170" s="120">
        <f t="shared" si="9"/>
        <v>1362</v>
      </c>
      <c r="T170" s="121">
        <f t="shared" si="6"/>
        <v>-0.27957628000000057</v>
      </c>
      <c r="U170" s="122">
        <f t="shared" si="7"/>
        <v>-6.7509639999997262E-2</v>
      </c>
      <c r="V170" s="123">
        <f t="shared" si="8"/>
        <v>-0.11553611149920329</v>
      </c>
    </row>
    <row r="171" spans="1:22" customFormat="1" x14ac:dyDescent="0.3">
      <c r="A171" s="165">
        <v>1369000000</v>
      </c>
      <c r="B171" s="116">
        <v>-61.711923140000003</v>
      </c>
      <c r="C171" s="116">
        <v>161.3765238</v>
      </c>
      <c r="D171" s="165">
        <v>1369000000</v>
      </c>
      <c r="E171" s="116">
        <v>-61.463047080000003</v>
      </c>
      <c r="F171" s="116">
        <v>163.00886320000001</v>
      </c>
      <c r="G171" s="165">
        <v>1369000000</v>
      </c>
      <c r="H171" s="116">
        <v>-58.175464730000002</v>
      </c>
      <c r="I171" s="116">
        <v>163.60840909999999</v>
      </c>
      <c r="J171" s="165">
        <v>1369000000</v>
      </c>
      <c r="K171" s="116">
        <v>-58.186120899999999</v>
      </c>
      <c r="L171" s="116">
        <v>167.69874759999999</v>
      </c>
      <c r="M171" s="165">
        <v>1369000000</v>
      </c>
      <c r="N171" s="116">
        <v>-58.213519089999998</v>
      </c>
      <c r="O171" s="116">
        <v>156.14284319999999</v>
      </c>
      <c r="P171" s="165">
        <v>1369000000</v>
      </c>
      <c r="Q171" s="116">
        <v>-58.152072639256197</v>
      </c>
      <c r="R171" s="116">
        <v>159.93123586015599</v>
      </c>
      <c r="S171" s="120">
        <f t="shared" si="9"/>
        <v>1369</v>
      </c>
      <c r="T171" s="121">
        <f t="shared" si="6"/>
        <v>-0.24887606000000062</v>
      </c>
      <c r="U171" s="122">
        <f t="shared" si="7"/>
        <v>1.0656169999997189E-2</v>
      </c>
      <c r="V171" s="123">
        <f t="shared" si="8"/>
        <v>-6.1446450743801506E-2</v>
      </c>
    </row>
    <row r="172" spans="1:22" customFormat="1" x14ac:dyDescent="0.3">
      <c r="A172" s="165">
        <v>1376000000</v>
      </c>
      <c r="B172" s="116">
        <v>-61.548537719999999</v>
      </c>
      <c r="C172" s="116">
        <v>112.6353684</v>
      </c>
      <c r="D172" s="165">
        <v>1376000000</v>
      </c>
      <c r="E172" s="116">
        <v>-61.336031470000002</v>
      </c>
      <c r="F172" s="116">
        <v>113.9274118</v>
      </c>
      <c r="G172" s="165">
        <v>1376000000</v>
      </c>
      <c r="H172" s="116">
        <v>-58.10113226</v>
      </c>
      <c r="I172" s="116">
        <v>114.47143939999999</v>
      </c>
      <c r="J172" s="165">
        <v>1376000000</v>
      </c>
      <c r="K172" s="116">
        <v>-58.140747519999998</v>
      </c>
      <c r="L172" s="116">
        <v>118.8449766</v>
      </c>
      <c r="M172" s="165">
        <v>1376000000</v>
      </c>
      <c r="N172" s="116">
        <v>-58.080789590000002</v>
      </c>
      <c r="O172" s="116">
        <v>107.1417153</v>
      </c>
      <c r="P172" s="165">
        <v>1376000000</v>
      </c>
      <c r="Q172" s="116">
        <v>-58.044737192495397</v>
      </c>
      <c r="R172" s="116">
        <v>111.0498142445</v>
      </c>
      <c r="S172" s="120">
        <f t="shared" si="9"/>
        <v>1376</v>
      </c>
      <c r="T172" s="121">
        <f t="shared" si="6"/>
        <v>-0.21250624999999701</v>
      </c>
      <c r="U172" s="122">
        <f t="shared" si="7"/>
        <v>3.9615259999997932E-2</v>
      </c>
      <c r="V172" s="123">
        <f t="shared" si="8"/>
        <v>-3.6052397504604983E-2</v>
      </c>
    </row>
    <row r="173" spans="1:22" customFormat="1" x14ac:dyDescent="0.3">
      <c r="A173" s="165">
        <v>1383000000</v>
      </c>
      <c r="B173" s="116">
        <v>-61.425711790000001</v>
      </c>
      <c r="C173" s="116">
        <v>63.342233630000003</v>
      </c>
      <c r="D173" s="165">
        <v>1383000000</v>
      </c>
      <c r="E173" s="116">
        <v>-61.261206659999999</v>
      </c>
      <c r="F173" s="116">
        <v>64.602107500000002</v>
      </c>
      <c r="G173" s="165">
        <v>1383000000</v>
      </c>
      <c r="H173" s="116">
        <v>-58.098311279999997</v>
      </c>
      <c r="I173" s="116">
        <v>65.152811639999996</v>
      </c>
      <c r="J173" s="165">
        <v>1383000000</v>
      </c>
      <c r="K173" s="116">
        <v>-58.153345199999997</v>
      </c>
      <c r="L173" s="116">
        <v>69.659571209999996</v>
      </c>
      <c r="M173" s="165">
        <v>1383000000</v>
      </c>
      <c r="N173" s="116">
        <v>-58.009887509999999</v>
      </c>
      <c r="O173" s="116">
        <v>57.58296713</v>
      </c>
      <c r="P173" s="165">
        <v>1383000000</v>
      </c>
      <c r="Q173" s="116">
        <v>-57.998034981828503</v>
      </c>
      <c r="R173" s="116">
        <v>61.661819378368399</v>
      </c>
      <c r="S173" s="120">
        <f t="shared" si="9"/>
        <v>1383</v>
      </c>
      <c r="T173" s="121">
        <f t="shared" si="6"/>
        <v>-0.164505130000002</v>
      </c>
      <c r="U173" s="122">
        <f t="shared" si="7"/>
        <v>5.5033919999999625E-2</v>
      </c>
      <c r="V173" s="123">
        <f t="shared" si="8"/>
        <v>-1.185252817149518E-2</v>
      </c>
    </row>
    <row r="174" spans="1:22" customFormat="1" x14ac:dyDescent="0.3">
      <c r="A174" s="165">
        <v>1390000000</v>
      </c>
      <c r="B174" s="116">
        <v>-61.358363490000002</v>
      </c>
      <c r="C174" s="116">
        <v>14.093174879999999</v>
      </c>
      <c r="D174" s="165">
        <v>1390000000</v>
      </c>
      <c r="E174" s="116">
        <v>-61.208726830000003</v>
      </c>
      <c r="F174" s="116">
        <v>15.61012111</v>
      </c>
      <c r="G174" s="165">
        <v>1390000000</v>
      </c>
      <c r="H174" s="116">
        <v>-58.094801330000003</v>
      </c>
      <c r="I174" s="116">
        <v>15.980699489999999</v>
      </c>
      <c r="J174" s="165">
        <v>1390000000</v>
      </c>
      <c r="K174" s="116">
        <v>-58.190888260000001</v>
      </c>
      <c r="L174" s="116">
        <v>20.903025280000001</v>
      </c>
      <c r="M174" s="165">
        <v>1390000000</v>
      </c>
      <c r="N174" s="116">
        <v>-57.978181999999997</v>
      </c>
      <c r="O174" s="116">
        <v>8.1320370910000008</v>
      </c>
      <c r="P174" s="165">
        <v>1390000000</v>
      </c>
      <c r="Q174" s="116">
        <v>-57.965206248379999</v>
      </c>
      <c r="R174" s="116">
        <v>12.5034875558437</v>
      </c>
      <c r="S174" s="120">
        <f t="shared" si="9"/>
        <v>1390</v>
      </c>
      <c r="T174" s="121">
        <f t="shared" si="6"/>
        <v>-0.14963665999999876</v>
      </c>
      <c r="U174" s="122">
        <f t="shared" si="7"/>
        <v>9.6086929999998461E-2</v>
      </c>
      <c r="V174" s="123">
        <f t="shared" si="8"/>
        <v>-1.2975751619997311E-2</v>
      </c>
    </row>
    <row r="175" spans="1:22" customFormat="1" x14ac:dyDescent="0.3">
      <c r="A175" s="165">
        <v>1397000000</v>
      </c>
      <c r="B175" s="116">
        <v>-61.221367489999999</v>
      </c>
      <c r="C175" s="116">
        <v>-34.92336014</v>
      </c>
      <c r="D175" s="165">
        <v>1397000000</v>
      </c>
      <c r="E175" s="116">
        <v>-61.073114410000002</v>
      </c>
      <c r="F175" s="116">
        <v>-33.168932580000003</v>
      </c>
      <c r="G175" s="165">
        <v>1397000000</v>
      </c>
      <c r="H175" s="116">
        <v>-58.039036690000003</v>
      </c>
      <c r="I175" s="116">
        <v>-32.914898319999999</v>
      </c>
      <c r="J175" s="165">
        <v>1397000000</v>
      </c>
      <c r="K175" s="116">
        <v>-58.133525110000001</v>
      </c>
      <c r="L175" s="116">
        <v>-27.62374526</v>
      </c>
      <c r="M175" s="165">
        <v>1397000000</v>
      </c>
      <c r="N175" s="116">
        <v>-57.88575574</v>
      </c>
      <c r="O175" s="116">
        <v>-41.05016148</v>
      </c>
      <c r="P175" s="165">
        <v>1397000000</v>
      </c>
      <c r="Q175" s="116">
        <v>-57.883457270675798</v>
      </c>
      <c r="R175" s="116">
        <v>-36.435632878175298</v>
      </c>
      <c r="S175" s="120">
        <f t="shared" si="9"/>
        <v>1397</v>
      </c>
      <c r="T175" s="121">
        <f t="shared" si="6"/>
        <v>-0.14825307999999637</v>
      </c>
      <c r="U175" s="122">
        <f t="shared" si="7"/>
        <v>9.4488419999997575E-2</v>
      </c>
      <c r="V175" s="123">
        <f t="shared" si="8"/>
        <v>-2.2984693242023013E-3</v>
      </c>
    </row>
    <row r="176" spans="1:22" customFormat="1" x14ac:dyDescent="0.3">
      <c r="A176" s="165">
        <v>1404000000</v>
      </c>
      <c r="B176" s="116">
        <v>-61.098985120000002</v>
      </c>
      <c r="C176" s="116">
        <v>-84.385994589999996</v>
      </c>
      <c r="D176" s="165">
        <v>1404000000</v>
      </c>
      <c r="E176" s="116">
        <v>-60.930044629999998</v>
      </c>
      <c r="F176" s="116">
        <v>-82.413010639999996</v>
      </c>
      <c r="G176" s="165">
        <v>1404000000</v>
      </c>
      <c r="H176" s="116">
        <v>-57.963068790000001</v>
      </c>
      <c r="I176" s="116">
        <v>-82.081655569999995</v>
      </c>
      <c r="J176" s="165">
        <v>1404000000</v>
      </c>
      <c r="K176" s="116">
        <v>-58.04613398</v>
      </c>
      <c r="L176" s="116">
        <v>-76.651324299999999</v>
      </c>
      <c r="M176" s="165">
        <v>1404000000</v>
      </c>
      <c r="N176" s="116">
        <v>-57.823244840000001</v>
      </c>
      <c r="O176" s="116">
        <v>-90.743010429999998</v>
      </c>
      <c r="P176" s="165">
        <v>1404000000</v>
      </c>
      <c r="Q176" s="116">
        <v>-57.789616091748996</v>
      </c>
      <c r="R176" s="116">
        <v>-85.723321371009206</v>
      </c>
      <c r="S176" s="120">
        <f t="shared" si="9"/>
        <v>1404</v>
      </c>
      <c r="T176" s="121">
        <f t="shared" ref="T176:T239" si="10">B176-E176</f>
        <v>-0.16894049000000422</v>
      </c>
      <c r="U176" s="122">
        <f t="shared" ref="U176:U239" si="11">H176-K176</f>
        <v>8.3065189999999234E-2</v>
      </c>
      <c r="V176" s="123">
        <f t="shared" ref="V176:V239" si="12">N176-Q176</f>
        <v>-3.3628748251004481E-2</v>
      </c>
    </row>
    <row r="177" spans="1:22" customFormat="1" x14ac:dyDescent="0.3">
      <c r="A177" s="165">
        <v>1411000000</v>
      </c>
      <c r="B177" s="116">
        <v>-61.054592919999997</v>
      </c>
      <c r="C177" s="116">
        <v>-133.98515750000001</v>
      </c>
      <c r="D177" s="165">
        <v>1411000000</v>
      </c>
      <c r="E177" s="116">
        <v>-60.845047710000003</v>
      </c>
      <c r="F177" s="116">
        <v>-131.76852579999999</v>
      </c>
      <c r="G177" s="165">
        <v>1411000000</v>
      </c>
      <c r="H177" s="116">
        <v>-57.981804670000002</v>
      </c>
      <c r="I177" s="116">
        <v>-131.4308552</v>
      </c>
      <c r="J177" s="165">
        <v>1411000000</v>
      </c>
      <c r="K177" s="116">
        <v>-58.038264699999999</v>
      </c>
      <c r="L177" s="116">
        <v>-126.0198953</v>
      </c>
      <c r="M177" s="165">
        <v>1411000000</v>
      </c>
      <c r="N177" s="116">
        <v>-57.858064769999999</v>
      </c>
      <c r="O177" s="116">
        <v>-140.46510230000001</v>
      </c>
      <c r="P177" s="165">
        <v>1411000000</v>
      </c>
      <c r="Q177" s="116">
        <v>-57.777608257085397</v>
      </c>
      <c r="R177" s="116">
        <v>-135.18160945078401</v>
      </c>
      <c r="S177" s="120">
        <f t="shared" si="9"/>
        <v>1411</v>
      </c>
      <c r="T177" s="121">
        <f t="shared" si="10"/>
        <v>-0.2095452099999946</v>
      </c>
      <c r="U177" s="122">
        <f t="shared" si="11"/>
        <v>5.6460029999996664E-2</v>
      </c>
      <c r="V177" s="123">
        <f t="shared" si="12"/>
        <v>-8.0456512914601319E-2</v>
      </c>
    </row>
    <row r="178" spans="1:22" customFormat="1" x14ac:dyDescent="0.3">
      <c r="A178" s="165">
        <v>1418000000</v>
      </c>
      <c r="B178" s="116">
        <v>-61.048616160000002</v>
      </c>
      <c r="C178" s="116">
        <v>177.17362650000001</v>
      </c>
      <c r="D178" s="165">
        <v>1418000000</v>
      </c>
      <c r="E178" s="116">
        <v>-60.777684469999997</v>
      </c>
      <c r="F178" s="116">
        <v>179.2272121</v>
      </c>
      <c r="G178" s="165">
        <v>1418000000</v>
      </c>
      <c r="H178" s="116">
        <v>-57.986453939999997</v>
      </c>
      <c r="I178" s="116">
        <v>179.81745979999999</v>
      </c>
      <c r="J178" s="165">
        <v>1418000000</v>
      </c>
      <c r="K178" s="116">
        <v>-58.04778606</v>
      </c>
      <c r="L178" s="116">
        <v>-174.65476749999999</v>
      </c>
      <c r="M178" s="165">
        <v>1418000000</v>
      </c>
      <c r="N178" s="116">
        <v>-57.854687599999998</v>
      </c>
      <c r="O178" s="116">
        <v>170.54496570000001</v>
      </c>
      <c r="P178" s="165">
        <v>1418000000</v>
      </c>
      <c r="Q178" s="116">
        <v>-57.771312818540601</v>
      </c>
      <c r="R178" s="116">
        <v>175.89952799413899</v>
      </c>
      <c r="S178" s="120">
        <f t="shared" si="9"/>
        <v>1418</v>
      </c>
      <c r="T178" s="121">
        <f t="shared" si="10"/>
        <v>-0.27093169000000472</v>
      </c>
      <c r="U178" s="122">
        <f t="shared" si="11"/>
        <v>6.1332120000002988E-2</v>
      </c>
      <c r="V178" s="123">
        <f t="shared" si="12"/>
        <v>-8.3374781459397695E-2</v>
      </c>
    </row>
    <row r="179" spans="1:22" customFormat="1" x14ac:dyDescent="0.3">
      <c r="A179" s="165">
        <v>1425000000</v>
      </c>
      <c r="B179" s="116">
        <v>-60.917569120000003</v>
      </c>
      <c r="C179" s="116">
        <v>128.4317088</v>
      </c>
      <c r="D179" s="165">
        <v>1425000000</v>
      </c>
      <c r="E179" s="116">
        <v>-60.59953471</v>
      </c>
      <c r="F179" s="116">
        <v>130.64610060000001</v>
      </c>
      <c r="G179" s="165">
        <v>1425000000</v>
      </c>
      <c r="H179" s="116">
        <v>-57.888288410000001</v>
      </c>
      <c r="I179" s="116">
        <v>131.30843659999999</v>
      </c>
      <c r="J179" s="165">
        <v>1425000000</v>
      </c>
      <c r="K179" s="116">
        <v>-57.960333460000001</v>
      </c>
      <c r="L179" s="116">
        <v>136.84736219999999</v>
      </c>
      <c r="M179" s="165">
        <v>1425000000</v>
      </c>
      <c r="N179" s="116">
        <v>-57.761504360000004</v>
      </c>
      <c r="O179" s="116">
        <v>121.71610769999999</v>
      </c>
      <c r="P179" s="165">
        <v>1425000000</v>
      </c>
      <c r="Q179" s="116">
        <v>-57.678493999463598</v>
      </c>
      <c r="R179" s="116">
        <v>127.19815326570399</v>
      </c>
      <c r="S179" s="120">
        <f t="shared" si="9"/>
        <v>1425</v>
      </c>
      <c r="T179" s="121">
        <f t="shared" si="10"/>
        <v>-0.31803441000000277</v>
      </c>
      <c r="U179" s="122">
        <f t="shared" si="11"/>
        <v>7.2045049999999833E-2</v>
      </c>
      <c r="V179" s="123">
        <f t="shared" si="12"/>
        <v>-8.3010360536405869E-2</v>
      </c>
    </row>
    <row r="180" spans="1:22" customFormat="1" x14ac:dyDescent="0.3">
      <c r="A180" s="165">
        <v>1432000000</v>
      </c>
      <c r="B180" s="116">
        <v>-60.782226119999997</v>
      </c>
      <c r="C180" s="116">
        <v>79.049543249999999</v>
      </c>
      <c r="D180" s="165">
        <v>1432000000</v>
      </c>
      <c r="E180" s="116">
        <v>-60.433341079999998</v>
      </c>
      <c r="F180" s="116">
        <v>81.159788570000003</v>
      </c>
      <c r="G180" s="165">
        <v>1432000000</v>
      </c>
      <c r="H180" s="116">
        <v>-57.792647549999998</v>
      </c>
      <c r="I180" s="116">
        <v>81.927648259999998</v>
      </c>
      <c r="J180" s="165">
        <v>1432000000</v>
      </c>
      <c r="K180" s="116">
        <v>-57.830452999999999</v>
      </c>
      <c r="L180" s="116">
        <v>87.589832979999997</v>
      </c>
      <c r="M180" s="165">
        <v>1432000000</v>
      </c>
      <c r="N180" s="116">
        <v>-57.676606390000003</v>
      </c>
      <c r="O180" s="116">
        <v>72.097294469999994</v>
      </c>
      <c r="P180" s="165">
        <v>1432000000</v>
      </c>
      <c r="Q180" s="116">
        <v>-57.597307298804097</v>
      </c>
      <c r="R180" s="116">
        <v>77.684838571381405</v>
      </c>
      <c r="S180" s="120">
        <f t="shared" si="9"/>
        <v>1432</v>
      </c>
      <c r="T180" s="121">
        <f t="shared" si="10"/>
        <v>-0.34888503999999898</v>
      </c>
      <c r="U180" s="122">
        <f t="shared" si="11"/>
        <v>3.7805450000000462E-2</v>
      </c>
      <c r="V180" s="123">
        <f t="shared" si="12"/>
        <v>-7.9299091195906612E-2</v>
      </c>
    </row>
    <row r="181" spans="1:22" customFormat="1" x14ac:dyDescent="0.3">
      <c r="A181" s="165">
        <v>1439000000</v>
      </c>
      <c r="B181" s="116">
        <v>-60.68938224</v>
      </c>
      <c r="C181" s="116">
        <v>29.628574539999999</v>
      </c>
      <c r="D181" s="165">
        <v>1439000000</v>
      </c>
      <c r="E181" s="116">
        <v>-60.370414230000002</v>
      </c>
      <c r="F181" s="116">
        <v>31.49563543</v>
      </c>
      <c r="G181" s="165">
        <v>1439000000</v>
      </c>
      <c r="H181" s="116">
        <v>-57.76923034</v>
      </c>
      <c r="I181" s="116">
        <v>32.327745399999998</v>
      </c>
      <c r="J181" s="165">
        <v>1439000000</v>
      </c>
      <c r="K181" s="116">
        <v>-57.781725649999998</v>
      </c>
      <c r="L181" s="116">
        <v>38.097057630000002</v>
      </c>
      <c r="M181" s="165">
        <v>1439000000</v>
      </c>
      <c r="N181" s="116">
        <v>-57.66903258</v>
      </c>
      <c r="O181" s="116">
        <v>22.463194189999999</v>
      </c>
      <c r="P181" s="165">
        <v>1439000000</v>
      </c>
      <c r="Q181" s="116">
        <v>-57.603686586406297</v>
      </c>
      <c r="R181" s="116">
        <v>27.986804488008499</v>
      </c>
      <c r="S181" s="120">
        <f t="shared" si="9"/>
        <v>1439</v>
      </c>
      <c r="T181" s="121">
        <f t="shared" si="10"/>
        <v>-0.31896800999999897</v>
      </c>
      <c r="U181" s="122">
        <f t="shared" si="11"/>
        <v>1.2495309999998483E-2</v>
      </c>
      <c r="V181" s="123">
        <f t="shared" si="12"/>
        <v>-6.534599359370219E-2</v>
      </c>
    </row>
    <row r="182" spans="1:22" customFormat="1" x14ac:dyDescent="0.3">
      <c r="A182" s="165">
        <v>1446000000</v>
      </c>
      <c r="B182" s="116">
        <v>-60.611334960000001</v>
      </c>
      <c r="C182" s="116">
        <v>-19.390508619999999</v>
      </c>
      <c r="D182" s="165">
        <v>1446000000</v>
      </c>
      <c r="E182" s="116">
        <v>-60.286418740000002</v>
      </c>
      <c r="F182" s="116">
        <v>-17.542943950000002</v>
      </c>
      <c r="G182" s="165">
        <v>1446000000</v>
      </c>
      <c r="H182" s="116">
        <v>-57.755032229999998</v>
      </c>
      <c r="I182" s="116">
        <v>-16.56761375</v>
      </c>
      <c r="J182" s="165">
        <v>1446000000</v>
      </c>
      <c r="K182" s="116">
        <v>-57.763055180000002</v>
      </c>
      <c r="L182" s="116">
        <v>-10.6194442</v>
      </c>
      <c r="M182" s="165">
        <v>1446000000</v>
      </c>
      <c r="N182" s="116">
        <v>-57.66373462</v>
      </c>
      <c r="O182" s="116">
        <v>-26.609906240000001</v>
      </c>
      <c r="P182" s="165">
        <v>1446000000</v>
      </c>
      <c r="Q182" s="116">
        <v>-57.611610239772403</v>
      </c>
      <c r="R182" s="116">
        <v>-20.820735166321601</v>
      </c>
      <c r="S182" s="120">
        <f t="shared" si="9"/>
        <v>1446</v>
      </c>
      <c r="T182" s="121">
        <f t="shared" si="10"/>
        <v>-0.32491621999999865</v>
      </c>
      <c r="U182" s="122">
        <f t="shared" si="11"/>
        <v>8.0229500000044141E-3</v>
      </c>
      <c r="V182" s="123">
        <f t="shared" si="12"/>
        <v>-5.2124380227596134E-2</v>
      </c>
    </row>
    <row r="183" spans="1:22" customFormat="1" x14ac:dyDescent="0.3">
      <c r="A183" s="165">
        <v>1453000000</v>
      </c>
      <c r="B183" s="116">
        <v>-60.482014020000001</v>
      </c>
      <c r="C183" s="116">
        <v>-68.227717209999994</v>
      </c>
      <c r="D183" s="165">
        <v>1453000000</v>
      </c>
      <c r="E183" s="116">
        <v>-60.165380030000001</v>
      </c>
      <c r="F183" s="116">
        <v>-66.362940559999998</v>
      </c>
      <c r="G183" s="165">
        <v>1453000000</v>
      </c>
      <c r="H183" s="116">
        <v>-57.698197399999998</v>
      </c>
      <c r="I183" s="116">
        <v>-65.591332730000005</v>
      </c>
      <c r="J183" s="165">
        <v>1453000000</v>
      </c>
      <c r="K183" s="116">
        <v>-57.666798319999998</v>
      </c>
      <c r="L183" s="116">
        <v>-59.329861479999998</v>
      </c>
      <c r="M183" s="165">
        <v>1453000000</v>
      </c>
      <c r="N183" s="116">
        <v>-57.615815359999999</v>
      </c>
      <c r="O183" s="116">
        <v>-75.816349529999997</v>
      </c>
      <c r="P183" s="165">
        <v>1453000000</v>
      </c>
      <c r="Q183" s="116">
        <v>-57.556083307392697</v>
      </c>
      <c r="R183" s="116">
        <v>-69.670155588112806</v>
      </c>
      <c r="S183" s="120">
        <f t="shared" si="9"/>
        <v>1453</v>
      </c>
      <c r="T183" s="121">
        <f t="shared" si="10"/>
        <v>-0.3166339899999997</v>
      </c>
      <c r="U183" s="122">
        <f t="shared" si="11"/>
        <v>-3.1399079999999913E-2</v>
      </c>
      <c r="V183" s="123">
        <f t="shared" si="12"/>
        <v>-5.9732052607301966E-2</v>
      </c>
    </row>
    <row r="184" spans="1:22" customFormat="1" x14ac:dyDescent="0.3">
      <c r="A184" s="165">
        <v>1460000000</v>
      </c>
      <c r="B184" s="116">
        <v>-60.363227899999998</v>
      </c>
      <c r="C184" s="116">
        <v>-117.74058909999999</v>
      </c>
      <c r="D184" s="165">
        <v>1460000000</v>
      </c>
      <c r="E184" s="116">
        <v>-60.079932300000003</v>
      </c>
      <c r="F184" s="116">
        <v>-115.97128840000001</v>
      </c>
      <c r="G184" s="165">
        <v>1460000000</v>
      </c>
      <c r="H184" s="116">
        <v>-57.660482010000003</v>
      </c>
      <c r="I184" s="116">
        <v>-115.09165710000001</v>
      </c>
      <c r="J184" s="165">
        <v>1460000000</v>
      </c>
      <c r="K184" s="116">
        <v>-57.573457550000001</v>
      </c>
      <c r="L184" s="116">
        <v>-108.59956939999999</v>
      </c>
      <c r="M184" s="165">
        <v>1460000000</v>
      </c>
      <c r="N184" s="116">
        <v>-57.604231050000003</v>
      </c>
      <c r="O184" s="116">
        <v>-125.5198785</v>
      </c>
      <c r="P184" s="165">
        <v>1460000000</v>
      </c>
      <c r="Q184" s="116">
        <v>-57.525736900113699</v>
      </c>
      <c r="R184" s="116">
        <v>-119.263231631235</v>
      </c>
      <c r="S184" s="120">
        <f t="shared" si="9"/>
        <v>1460</v>
      </c>
      <c r="T184" s="121">
        <f t="shared" si="10"/>
        <v>-0.28329559999999532</v>
      </c>
      <c r="U184" s="122">
        <f t="shared" si="11"/>
        <v>-8.702446000000208E-2</v>
      </c>
      <c r="V184" s="123">
        <f t="shared" si="12"/>
        <v>-7.8494149886303433E-2</v>
      </c>
    </row>
    <row r="185" spans="1:22" customFormat="1" x14ac:dyDescent="0.3">
      <c r="A185" s="165">
        <v>1467000000</v>
      </c>
      <c r="B185" s="116">
        <v>-60.303639420000003</v>
      </c>
      <c r="C185" s="116">
        <v>-167.18228529999999</v>
      </c>
      <c r="D185" s="165">
        <v>1467000000</v>
      </c>
      <c r="E185" s="116">
        <v>-60.037540839999998</v>
      </c>
      <c r="F185" s="116">
        <v>-165.3513552</v>
      </c>
      <c r="G185" s="165">
        <v>1467000000</v>
      </c>
      <c r="H185" s="116">
        <v>-57.720419130000003</v>
      </c>
      <c r="I185" s="116">
        <v>-164.27058460000001</v>
      </c>
      <c r="J185" s="165">
        <v>1467000000</v>
      </c>
      <c r="K185" s="116">
        <v>-57.550664349999998</v>
      </c>
      <c r="L185" s="116">
        <v>-157.939426</v>
      </c>
      <c r="M185" s="165">
        <v>1467000000</v>
      </c>
      <c r="N185" s="116">
        <v>-57.672536860000001</v>
      </c>
      <c r="O185" s="116">
        <v>-174.78191630000001</v>
      </c>
      <c r="P185" s="165">
        <v>1467000000</v>
      </c>
      <c r="Q185" s="116">
        <v>-57.544538462551699</v>
      </c>
      <c r="R185" s="116">
        <v>-168.54334898279399</v>
      </c>
      <c r="S185" s="120">
        <f t="shared" si="9"/>
        <v>1467</v>
      </c>
      <c r="T185" s="121">
        <f t="shared" si="10"/>
        <v>-0.26609858000000486</v>
      </c>
      <c r="U185" s="122">
        <f t="shared" si="11"/>
        <v>-0.16975478000000521</v>
      </c>
      <c r="V185" s="123">
        <f t="shared" si="12"/>
        <v>-0.12799839744830166</v>
      </c>
    </row>
    <row r="186" spans="1:22" customFormat="1" x14ac:dyDescent="0.3">
      <c r="A186" s="165">
        <v>1474000000</v>
      </c>
      <c r="B186" s="116">
        <v>-60.214145119999998</v>
      </c>
      <c r="C186" s="116">
        <v>144.11667539999999</v>
      </c>
      <c r="D186" s="165">
        <v>1474000000</v>
      </c>
      <c r="E186" s="116">
        <v>-59.955385800000002</v>
      </c>
      <c r="F186" s="116">
        <v>146.13007870000001</v>
      </c>
      <c r="G186" s="165">
        <v>1474000000</v>
      </c>
      <c r="H186" s="116">
        <v>-57.693418600000001</v>
      </c>
      <c r="I186" s="116">
        <v>147.21907049999999</v>
      </c>
      <c r="J186" s="165">
        <v>1474000000</v>
      </c>
      <c r="K186" s="116">
        <v>-57.484434120000003</v>
      </c>
      <c r="L186" s="116">
        <v>153.4629037</v>
      </c>
      <c r="M186" s="165">
        <v>1474000000</v>
      </c>
      <c r="N186" s="116">
        <v>-57.68399144</v>
      </c>
      <c r="O186" s="116">
        <v>136.53289340000001</v>
      </c>
      <c r="P186" s="165">
        <v>1474000000</v>
      </c>
      <c r="Q186" s="116">
        <v>-57.514355779533801</v>
      </c>
      <c r="R186" s="116">
        <v>142.74316548743201</v>
      </c>
      <c r="S186" s="120">
        <f t="shared" si="9"/>
        <v>1474</v>
      </c>
      <c r="T186" s="121">
        <f t="shared" si="10"/>
        <v>-0.2587593199999958</v>
      </c>
      <c r="U186" s="122">
        <f t="shared" si="11"/>
        <v>-0.20898447999999803</v>
      </c>
      <c r="V186" s="123">
        <f t="shared" si="12"/>
        <v>-0.1696356604661986</v>
      </c>
    </row>
    <row r="187" spans="1:22" customFormat="1" x14ac:dyDescent="0.3">
      <c r="A187" s="165">
        <v>1481000000</v>
      </c>
      <c r="B187" s="116">
        <v>-60.063082029999997</v>
      </c>
      <c r="C187" s="116">
        <v>95.076774439999994</v>
      </c>
      <c r="D187" s="165">
        <v>1481000000</v>
      </c>
      <c r="E187" s="116">
        <v>-59.816764689999999</v>
      </c>
      <c r="F187" s="116">
        <v>97.202633750000004</v>
      </c>
      <c r="G187" s="165">
        <v>1481000000</v>
      </c>
      <c r="H187" s="116">
        <v>-57.594549360000002</v>
      </c>
      <c r="I187" s="116">
        <v>98.165334759999993</v>
      </c>
      <c r="J187" s="165">
        <v>1481000000</v>
      </c>
      <c r="K187" s="116">
        <v>-57.38911212</v>
      </c>
      <c r="L187" s="116">
        <v>104.46851770000001</v>
      </c>
      <c r="M187" s="165">
        <v>1481000000</v>
      </c>
      <c r="N187" s="116">
        <v>-57.630441519999998</v>
      </c>
      <c r="O187" s="116">
        <v>87.541995779999993</v>
      </c>
      <c r="P187" s="165">
        <v>1481000000</v>
      </c>
      <c r="Q187" s="116">
        <v>-57.413615580411502</v>
      </c>
      <c r="R187" s="116">
        <v>93.589201692383099</v>
      </c>
      <c r="S187" s="120">
        <f t="shared" si="9"/>
        <v>1481</v>
      </c>
      <c r="T187" s="121">
        <f t="shared" si="10"/>
        <v>-0.24631733999999739</v>
      </c>
      <c r="U187" s="122">
        <f t="shared" si="11"/>
        <v>-0.20543724000000196</v>
      </c>
      <c r="V187" s="123">
        <f t="shared" si="12"/>
        <v>-0.21682593958849594</v>
      </c>
    </row>
    <row r="188" spans="1:22" customFormat="1" x14ac:dyDescent="0.3">
      <c r="A188" s="165">
        <v>1488000000</v>
      </c>
      <c r="B188" s="116">
        <v>-59.969918200000002</v>
      </c>
      <c r="C188" s="116">
        <v>45.523749960000004</v>
      </c>
      <c r="D188" s="165">
        <v>1488000000</v>
      </c>
      <c r="E188" s="116">
        <v>-59.697132699999997</v>
      </c>
      <c r="F188" s="116">
        <v>47.639421210000002</v>
      </c>
      <c r="G188" s="165">
        <v>1488000000</v>
      </c>
      <c r="H188" s="116">
        <v>-57.556053769999998</v>
      </c>
      <c r="I188" s="116">
        <v>48.72037452</v>
      </c>
      <c r="J188" s="165">
        <v>1488000000</v>
      </c>
      <c r="K188" s="116">
        <v>-57.326984439999997</v>
      </c>
      <c r="L188" s="116">
        <v>54.838459620000002</v>
      </c>
      <c r="M188" s="165">
        <v>1488000000</v>
      </c>
      <c r="N188" s="116">
        <v>-57.62779364</v>
      </c>
      <c r="O188" s="116">
        <v>38.085525480000001</v>
      </c>
      <c r="P188" s="165">
        <v>1488000000</v>
      </c>
      <c r="Q188" s="116">
        <v>-57.368635772745201</v>
      </c>
      <c r="R188" s="116">
        <v>44.016980968080098</v>
      </c>
      <c r="S188" s="120">
        <f t="shared" si="9"/>
        <v>1488</v>
      </c>
      <c r="T188" s="121">
        <f t="shared" si="10"/>
        <v>-0.27278550000000479</v>
      </c>
      <c r="U188" s="122">
        <f t="shared" si="11"/>
        <v>-0.22906933000000151</v>
      </c>
      <c r="V188" s="123">
        <f t="shared" si="12"/>
        <v>-0.25915786725479961</v>
      </c>
    </row>
    <row r="189" spans="1:22" customFormat="1" x14ac:dyDescent="0.3">
      <c r="A189" s="165">
        <v>1495000000</v>
      </c>
      <c r="B189" s="116">
        <v>-59.923534289999999</v>
      </c>
      <c r="C189" s="116">
        <v>-3.330650254</v>
      </c>
      <c r="D189" s="165">
        <v>1495000000</v>
      </c>
      <c r="E189" s="116">
        <v>-59.64461086</v>
      </c>
      <c r="F189" s="116">
        <v>-1.5264126360000001</v>
      </c>
      <c r="G189" s="165">
        <v>1495000000</v>
      </c>
      <c r="H189" s="116">
        <v>-57.551048610000002</v>
      </c>
      <c r="I189" s="116">
        <v>-0.22937090299999999</v>
      </c>
      <c r="J189" s="165">
        <v>1495000000</v>
      </c>
      <c r="K189" s="116">
        <v>-57.299076820000003</v>
      </c>
      <c r="L189" s="116">
        <v>5.6076023199999998</v>
      </c>
      <c r="M189" s="165">
        <v>1495000000</v>
      </c>
      <c r="N189" s="116">
        <v>-57.658121790000003</v>
      </c>
      <c r="O189" s="116">
        <v>-10.865765440000001</v>
      </c>
      <c r="P189" s="165">
        <v>1495000000</v>
      </c>
      <c r="Q189" s="116">
        <v>-57.377222281771303</v>
      </c>
      <c r="R189" s="116">
        <v>-5.2119203327762298</v>
      </c>
      <c r="S189" s="120">
        <f t="shared" si="9"/>
        <v>1495</v>
      </c>
      <c r="T189" s="121">
        <f t="shared" si="10"/>
        <v>-0.27892342999999897</v>
      </c>
      <c r="U189" s="122">
        <f t="shared" si="11"/>
        <v>-0.25197178999999892</v>
      </c>
      <c r="V189" s="123">
        <f t="shared" si="12"/>
        <v>-0.2808995082286998</v>
      </c>
    </row>
    <row r="190" spans="1:22" customFormat="1" x14ac:dyDescent="0.3">
      <c r="A190" s="165">
        <v>1502000000</v>
      </c>
      <c r="B190" s="116">
        <v>-59.809381610000003</v>
      </c>
      <c r="C190" s="116">
        <v>-51.806182550000003</v>
      </c>
      <c r="D190" s="165">
        <v>1502000000</v>
      </c>
      <c r="E190" s="116">
        <v>-59.517635859999999</v>
      </c>
      <c r="F190" s="116">
        <v>-50.209566969999997</v>
      </c>
      <c r="G190" s="165">
        <v>1502000000</v>
      </c>
      <c r="H190" s="116">
        <v>-57.466260409999997</v>
      </c>
      <c r="I190" s="116">
        <v>-48.73236309</v>
      </c>
      <c r="J190" s="165">
        <v>1502000000</v>
      </c>
      <c r="K190" s="116">
        <v>-57.213639260000001</v>
      </c>
      <c r="L190" s="116">
        <v>-43.085983540000001</v>
      </c>
      <c r="M190" s="165">
        <v>1502000000</v>
      </c>
      <c r="N190" s="116">
        <v>-57.598770639999998</v>
      </c>
      <c r="O190" s="116">
        <v>-59.156433710000002</v>
      </c>
      <c r="P190" s="165">
        <v>1502000000</v>
      </c>
      <c r="Q190" s="116">
        <v>-57.337950582209899</v>
      </c>
      <c r="R190" s="116">
        <v>-53.829015896745602</v>
      </c>
      <c r="S190" s="120">
        <f t="shared" si="9"/>
        <v>1502</v>
      </c>
      <c r="T190" s="121">
        <f t="shared" si="10"/>
        <v>-0.29174575000000402</v>
      </c>
      <c r="U190" s="122">
        <f t="shared" si="11"/>
        <v>-0.25262114999999596</v>
      </c>
      <c r="V190" s="123">
        <f t="shared" si="12"/>
        <v>-0.26082005779009876</v>
      </c>
    </row>
    <row r="191" spans="1:22" customFormat="1" x14ac:dyDescent="0.3">
      <c r="A191" s="165">
        <v>1509000000</v>
      </c>
      <c r="B191" s="116">
        <v>-59.64383831</v>
      </c>
      <c r="C191" s="116">
        <v>-101.1640776</v>
      </c>
      <c r="D191" s="165">
        <v>1509000000</v>
      </c>
      <c r="E191" s="116">
        <v>-59.349464789999999</v>
      </c>
      <c r="F191" s="116">
        <v>-99.469499729999995</v>
      </c>
      <c r="G191" s="165">
        <v>1509000000</v>
      </c>
      <c r="H191" s="116">
        <v>-57.330767430000002</v>
      </c>
      <c r="I191" s="116">
        <v>-98.176322889999994</v>
      </c>
      <c r="J191" s="165">
        <v>1509000000</v>
      </c>
      <c r="K191" s="116">
        <v>-57.103277890000001</v>
      </c>
      <c r="L191" s="116">
        <v>-92.596697570000003</v>
      </c>
      <c r="M191" s="165">
        <v>1509000000</v>
      </c>
      <c r="N191" s="116">
        <v>-57.504810640000002</v>
      </c>
      <c r="O191" s="116">
        <v>-108.39620429999999</v>
      </c>
      <c r="P191" s="165">
        <v>1509000000</v>
      </c>
      <c r="Q191" s="116">
        <v>-57.240621265365299</v>
      </c>
      <c r="R191" s="116">
        <v>-103.09481245670599</v>
      </c>
      <c r="S191" s="120">
        <f t="shared" si="9"/>
        <v>1509</v>
      </c>
      <c r="T191" s="121">
        <f t="shared" si="10"/>
        <v>-0.29437352000000061</v>
      </c>
      <c r="U191" s="122">
        <f t="shared" si="11"/>
        <v>-0.22748954000000055</v>
      </c>
      <c r="V191" s="123">
        <f t="shared" si="12"/>
        <v>-0.26418937463470371</v>
      </c>
    </row>
    <row r="192" spans="1:22" customFormat="1" x14ac:dyDescent="0.3">
      <c r="A192" s="165">
        <v>1516000000</v>
      </c>
      <c r="B192" s="116">
        <v>-59.527844880000004</v>
      </c>
      <c r="C192" s="116">
        <v>-150.51954699999999</v>
      </c>
      <c r="D192" s="165">
        <v>1516000000</v>
      </c>
      <c r="E192" s="116">
        <v>-59.249345419999997</v>
      </c>
      <c r="F192" s="116">
        <v>-149.12159389999999</v>
      </c>
      <c r="G192" s="165">
        <v>1516000000</v>
      </c>
      <c r="H192" s="116">
        <v>-57.288234019999997</v>
      </c>
      <c r="I192" s="116">
        <v>-147.9035859</v>
      </c>
      <c r="J192" s="165">
        <v>1516000000</v>
      </c>
      <c r="K192" s="116">
        <v>-57.083079779999998</v>
      </c>
      <c r="L192" s="116">
        <v>-142.2811097</v>
      </c>
      <c r="M192" s="165">
        <v>1516000000</v>
      </c>
      <c r="N192" s="116">
        <v>-57.471924510000001</v>
      </c>
      <c r="O192" s="116">
        <v>-157.84173369999999</v>
      </c>
      <c r="P192" s="165">
        <v>1516000000</v>
      </c>
      <c r="Q192" s="116">
        <v>-57.214309872565103</v>
      </c>
      <c r="R192" s="116">
        <v>-152.68854676604801</v>
      </c>
      <c r="S192" s="120">
        <f t="shared" si="9"/>
        <v>1516</v>
      </c>
      <c r="T192" s="121">
        <f t="shared" si="10"/>
        <v>-0.27849946000000614</v>
      </c>
      <c r="U192" s="122">
        <f t="shared" si="11"/>
        <v>-0.20515423999999882</v>
      </c>
      <c r="V192" s="123">
        <f t="shared" si="12"/>
        <v>-0.25761463743489799</v>
      </c>
    </row>
    <row r="193" spans="1:22" customFormat="1" x14ac:dyDescent="0.3">
      <c r="A193" s="165">
        <v>1523000000</v>
      </c>
      <c r="B193" s="116">
        <v>-59.446714440000001</v>
      </c>
      <c r="C193" s="116">
        <v>160.6710161</v>
      </c>
      <c r="D193" s="165">
        <v>1523000000</v>
      </c>
      <c r="E193" s="116">
        <v>-59.194525830000003</v>
      </c>
      <c r="F193" s="116">
        <v>161.99816490000001</v>
      </c>
      <c r="G193" s="165">
        <v>1523000000</v>
      </c>
      <c r="H193" s="116">
        <v>-57.290374579999998</v>
      </c>
      <c r="I193" s="116">
        <v>163.24467559999999</v>
      </c>
      <c r="J193" s="165">
        <v>1523000000</v>
      </c>
      <c r="K193" s="116">
        <v>-57.101594820000003</v>
      </c>
      <c r="L193" s="116">
        <v>168.7890122</v>
      </c>
      <c r="M193" s="165">
        <v>1523000000</v>
      </c>
      <c r="N193" s="116">
        <v>-57.45081193</v>
      </c>
      <c r="O193" s="116">
        <v>153.51084779999999</v>
      </c>
      <c r="P193" s="165">
        <v>1523000000</v>
      </c>
      <c r="Q193" s="116">
        <v>-57.214151005623897</v>
      </c>
      <c r="R193" s="116">
        <v>158.48771092566</v>
      </c>
      <c r="S193" s="120">
        <f t="shared" si="9"/>
        <v>1523</v>
      </c>
      <c r="T193" s="121">
        <f t="shared" si="10"/>
        <v>-0.25218860999999748</v>
      </c>
      <c r="U193" s="122">
        <f t="shared" si="11"/>
        <v>-0.18877975999999563</v>
      </c>
      <c r="V193" s="123">
        <f t="shared" si="12"/>
        <v>-0.23666092437610331</v>
      </c>
    </row>
    <row r="194" spans="1:22" customFormat="1" x14ac:dyDescent="0.3">
      <c r="A194" s="165">
        <v>1530000000</v>
      </c>
      <c r="B194" s="116">
        <v>-59.276507170000002</v>
      </c>
      <c r="C194" s="116">
        <v>112.034881</v>
      </c>
      <c r="D194" s="165">
        <v>1530000000</v>
      </c>
      <c r="E194" s="116">
        <v>-59.035789459999997</v>
      </c>
      <c r="F194" s="116">
        <v>113.2828928</v>
      </c>
      <c r="G194" s="165">
        <v>1530000000</v>
      </c>
      <c r="H194" s="116">
        <v>-57.198818369999998</v>
      </c>
      <c r="I194" s="116">
        <v>114.55508709999999</v>
      </c>
      <c r="J194" s="165">
        <v>1530000000</v>
      </c>
      <c r="K194" s="116">
        <v>-57.026656879999997</v>
      </c>
      <c r="L194" s="116">
        <v>119.9640502</v>
      </c>
      <c r="M194" s="165">
        <v>1530000000</v>
      </c>
      <c r="N194" s="116">
        <v>-57.346280919999998</v>
      </c>
      <c r="O194" s="116">
        <v>104.7862074</v>
      </c>
      <c r="P194" s="165">
        <v>1530000000</v>
      </c>
      <c r="Q194" s="116">
        <v>-57.114651950539198</v>
      </c>
      <c r="R194" s="116">
        <v>109.815368969085</v>
      </c>
      <c r="S194" s="120">
        <f t="shared" si="9"/>
        <v>1530</v>
      </c>
      <c r="T194" s="121">
        <f t="shared" si="10"/>
        <v>-0.24071771000000552</v>
      </c>
      <c r="U194" s="122">
        <f t="shared" si="11"/>
        <v>-0.17216149000000058</v>
      </c>
      <c r="V194" s="123">
        <f t="shared" si="12"/>
        <v>-0.23162896946080025</v>
      </c>
    </row>
    <row r="195" spans="1:22" customFormat="1" x14ac:dyDescent="0.3">
      <c r="A195" s="165">
        <v>1537000000</v>
      </c>
      <c r="B195" s="116">
        <v>-59.125020990000003</v>
      </c>
      <c r="C195" s="116">
        <v>62.322505700000001</v>
      </c>
      <c r="D195" s="165">
        <v>1537000000</v>
      </c>
      <c r="E195" s="116">
        <v>-58.870926240000003</v>
      </c>
      <c r="F195" s="116">
        <v>63.929971289999997</v>
      </c>
      <c r="G195" s="165">
        <v>1537000000</v>
      </c>
      <c r="H195" s="116">
        <v>-57.114366089999997</v>
      </c>
      <c r="I195" s="116">
        <v>65.099225129999994</v>
      </c>
      <c r="J195" s="165">
        <v>1537000000</v>
      </c>
      <c r="K195" s="116">
        <v>-56.931279320000002</v>
      </c>
      <c r="L195" s="116">
        <v>70.437682940000002</v>
      </c>
      <c r="M195" s="165">
        <v>1537000000</v>
      </c>
      <c r="N195" s="116">
        <v>-57.243026860000001</v>
      </c>
      <c r="O195" s="116">
        <v>55.172218600000001</v>
      </c>
      <c r="P195" s="165">
        <v>1537000000</v>
      </c>
      <c r="Q195" s="116">
        <v>-57.031912286090297</v>
      </c>
      <c r="R195" s="116">
        <v>60.228920644067699</v>
      </c>
      <c r="S195" s="120">
        <f t="shared" si="9"/>
        <v>1537</v>
      </c>
      <c r="T195" s="121">
        <f t="shared" si="10"/>
        <v>-0.25409475000000015</v>
      </c>
      <c r="U195" s="122">
        <f t="shared" si="11"/>
        <v>-0.18308676999999562</v>
      </c>
      <c r="V195" s="123">
        <f t="shared" si="12"/>
        <v>-0.21111457390970401</v>
      </c>
    </row>
    <row r="196" spans="1:22" customFormat="1" x14ac:dyDescent="0.3">
      <c r="A196" s="165">
        <v>1544000000</v>
      </c>
      <c r="B196" s="116">
        <v>-59.037146970000002</v>
      </c>
      <c r="C196" s="116">
        <v>12.47039597</v>
      </c>
      <c r="D196" s="165">
        <v>1544000000</v>
      </c>
      <c r="E196" s="116">
        <v>-58.784776309999998</v>
      </c>
      <c r="F196" s="116">
        <v>14.40661002</v>
      </c>
      <c r="G196" s="165">
        <v>1544000000</v>
      </c>
      <c r="H196" s="116">
        <v>-57.105286339999999</v>
      </c>
      <c r="I196" s="116">
        <v>15.57782044</v>
      </c>
      <c r="J196" s="165">
        <v>1544000000</v>
      </c>
      <c r="K196" s="116">
        <v>-56.928415800000003</v>
      </c>
      <c r="L196" s="116">
        <v>20.809697239999998</v>
      </c>
      <c r="M196" s="165">
        <v>1544000000</v>
      </c>
      <c r="N196" s="116">
        <v>-57.240505079999998</v>
      </c>
      <c r="O196" s="116">
        <v>5.7540691190000004</v>
      </c>
      <c r="P196" s="165">
        <v>1544000000</v>
      </c>
      <c r="Q196" s="116">
        <v>-57.037734655868498</v>
      </c>
      <c r="R196" s="116">
        <v>10.62464163706</v>
      </c>
      <c r="S196" s="120">
        <f t="shared" si="9"/>
        <v>1544</v>
      </c>
      <c r="T196" s="121">
        <f t="shared" si="10"/>
        <v>-0.25237066000000397</v>
      </c>
      <c r="U196" s="122">
        <f t="shared" si="11"/>
        <v>-0.17687053999999591</v>
      </c>
      <c r="V196" s="123">
        <f t="shared" si="12"/>
        <v>-0.2027704241315007</v>
      </c>
    </row>
    <row r="197" spans="1:22" customFormat="1" x14ac:dyDescent="0.3">
      <c r="A197" s="165">
        <v>1551000000</v>
      </c>
      <c r="B197" s="116">
        <v>-58.962699809999997</v>
      </c>
      <c r="C197" s="116">
        <v>-36.456578350000001</v>
      </c>
      <c r="D197" s="165">
        <v>1551000000</v>
      </c>
      <c r="E197" s="116">
        <v>-58.711685439999997</v>
      </c>
      <c r="F197" s="116">
        <v>-34.282739120000002</v>
      </c>
      <c r="G197" s="165">
        <v>1551000000</v>
      </c>
      <c r="H197" s="116">
        <v>-57.075996750000002</v>
      </c>
      <c r="I197" s="116">
        <v>-33.07943367</v>
      </c>
      <c r="J197" s="165">
        <v>1551000000</v>
      </c>
      <c r="K197" s="116">
        <v>-56.957182009999997</v>
      </c>
      <c r="L197" s="116">
        <v>-28.012068679999999</v>
      </c>
      <c r="M197" s="165">
        <v>1551000000</v>
      </c>
      <c r="N197" s="116">
        <v>-57.227105100000003</v>
      </c>
      <c r="O197" s="116">
        <v>-42.94910488</v>
      </c>
      <c r="P197" s="165">
        <v>1551000000</v>
      </c>
      <c r="Q197" s="116">
        <v>-57.041293133728097</v>
      </c>
      <c r="R197" s="116">
        <v>-38.205662641076799</v>
      </c>
      <c r="S197" s="120">
        <f t="shared" ref="S197:S260" si="13">A197/1000000</f>
        <v>1551</v>
      </c>
      <c r="T197" s="121">
        <f t="shared" si="10"/>
        <v>-0.25101437000000004</v>
      </c>
      <c r="U197" s="122">
        <f t="shared" si="11"/>
        <v>-0.1188147400000048</v>
      </c>
      <c r="V197" s="123">
        <f t="shared" si="12"/>
        <v>-0.18581196627190621</v>
      </c>
    </row>
    <row r="198" spans="1:22" customFormat="1" x14ac:dyDescent="0.3">
      <c r="A198" s="165">
        <v>1558000000</v>
      </c>
      <c r="B198" s="116">
        <v>-58.811104540000002</v>
      </c>
      <c r="C198" s="116">
        <v>-85.105938069999993</v>
      </c>
      <c r="D198" s="165">
        <v>1558000000</v>
      </c>
      <c r="E198" s="116">
        <v>-58.538159219999997</v>
      </c>
      <c r="F198" s="116">
        <v>-83.126497850000007</v>
      </c>
      <c r="G198" s="165">
        <v>1558000000</v>
      </c>
      <c r="H198" s="116">
        <v>-56.961096329999997</v>
      </c>
      <c r="I198" s="116">
        <v>-81.887724349999999</v>
      </c>
      <c r="J198" s="165">
        <v>1558000000</v>
      </c>
      <c r="K198" s="116">
        <v>-56.87146662</v>
      </c>
      <c r="L198" s="116">
        <v>-76.826868480000002</v>
      </c>
      <c r="M198" s="165">
        <v>1558000000</v>
      </c>
      <c r="N198" s="116">
        <v>-57.119367939999997</v>
      </c>
      <c r="O198" s="116">
        <v>-91.728635830000002</v>
      </c>
      <c r="P198" s="165">
        <v>1558000000</v>
      </c>
      <c r="Q198" s="116">
        <v>-56.961064563425097</v>
      </c>
      <c r="R198" s="116">
        <v>-86.990478024257001</v>
      </c>
      <c r="S198" s="120">
        <f t="shared" si="13"/>
        <v>1558</v>
      </c>
      <c r="T198" s="121">
        <f t="shared" si="10"/>
        <v>-0.27294532000000515</v>
      </c>
      <c r="U198" s="122">
        <f t="shared" si="11"/>
        <v>-8.9629709999996976E-2</v>
      </c>
      <c r="V198" s="123">
        <f t="shared" si="12"/>
        <v>-0.15830337657489935</v>
      </c>
    </row>
    <row r="199" spans="1:22" customFormat="1" x14ac:dyDescent="0.3">
      <c r="A199" s="165">
        <v>1565000000</v>
      </c>
      <c r="B199" s="116">
        <v>-58.664824170000003</v>
      </c>
      <c r="C199" s="116">
        <v>-134.8408125</v>
      </c>
      <c r="D199" s="165">
        <v>1565000000</v>
      </c>
      <c r="E199" s="116">
        <v>-58.388094469999999</v>
      </c>
      <c r="F199" s="116">
        <v>-132.7042586</v>
      </c>
      <c r="G199" s="165">
        <v>1565000000</v>
      </c>
      <c r="H199" s="116">
        <v>-56.859809060000003</v>
      </c>
      <c r="I199" s="116">
        <v>-131.6005778</v>
      </c>
      <c r="J199" s="165">
        <v>1565000000</v>
      </c>
      <c r="K199" s="116">
        <v>-56.806664390000002</v>
      </c>
      <c r="L199" s="116">
        <v>-126.5026469</v>
      </c>
      <c r="M199" s="165">
        <v>1565000000</v>
      </c>
      <c r="N199" s="116">
        <v>-57.041632679999999</v>
      </c>
      <c r="O199" s="116">
        <v>-141.37148239999999</v>
      </c>
      <c r="P199" s="165">
        <v>1565000000</v>
      </c>
      <c r="Q199" s="116">
        <v>-56.882750254332301</v>
      </c>
      <c r="R199" s="116">
        <v>-136.47772292365599</v>
      </c>
      <c r="S199" s="120">
        <f t="shared" si="13"/>
        <v>1565</v>
      </c>
      <c r="T199" s="121">
        <f t="shared" si="10"/>
        <v>-0.27672970000000419</v>
      </c>
      <c r="U199" s="122">
        <f t="shared" si="11"/>
        <v>-5.3144670000001781E-2</v>
      </c>
      <c r="V199" s="123">
        <f t="shared" si="12"/>
        <v>-0.15888242566769861</v>
      </c>
    </row>
    <row r="200" spans="1:22" customFormat="1" x14ac:dyDescent="0.3">
      <c r="A200" s="165">
        <v>1572000000</v>
      </c>
      <c r="B200" s="116">
        <v>-58.580887750000002</v>
      </c>
      <c r="C200" s="116">
        <v>175.6971657</v>
      </c>
      <c r="D200" s="165">
        <v>1572000000</v>
      </c>
      <c r="E200" s="116">
        <v>-58.29544654</v>
      </c>
      <c r="F200" s="116">
        <v>177.84033239999999</v>
      </c>
      <c r="G200" s="165">
        <v>1572000000</v>
      </c>
      <c r="H200" s="116">
        <v>-56.876125969999997</v>
      </c>
      <c r="I200" s="116">
        <v>178.91600629999999</v>
      </c>
      <c r="J200" s="165">
        <v>1572000000</v>
      </c>
      <c r="K200" s="116">
        <v>-56.830888960000003</v>
      </c>
      <c r="L200" s="116">
        <v>-175.98868870000001</v>
      </c>
      <c r="M200" s="165">
        <v>1572000000</v>
      </c>
      <c r="N200" s="116">
        <v>-57.024927079999998</v>
      </c>
      <c r="O200" s="116">
        <v>169.32189389999999</v>
      </c>
      <c r="P200" s="165">
        <v>1572000000</v>
      </c>
      <c r="Q200" s="116">
        <v>-56.891076880281702</v>
      </c>
      <c r="R200" s="116">
        <v>174.29162542579701</v>
      </c>
      <c r="S200" s="120">
        <f t="shared" si="13"/>
        <v>1572</v>
      </c>
      <c r="T200" s="121">
        <f t="shared" si="10"/>
        <v>-0.28544121000000189</v>
      </c>
      <c r="U200" s="122">
        <f t="shared" si="11"/>
        <v>-4.5237009999993916E-2</v>
      </c>
      <c r="V200" s="123">
        <f t="shared" si="12"/>
        <v>-0.13385019971829593</v>
      </c>
    </row>
    <row r="201" spans="1:22" customFormat="1" x14ac:dyDescent="0.3">
      <c r="A201" s="165">
        <v>1579000000</v>
      </c>
      <c r="B201" s="116">
        <v>-58.469338559999997</v>
      </c>
      <c r="C201" s="116">
        <v>126.93023890000001</v>
      </c>
      <c r="D201" s="165">
        <v>1579000000</v>
      </c>
      <c r="E201" s="116">
        <v>-58.199418569999999</v>
      </c>
      <c r="F201" s="116">
        <v>129.15985480000001</v>
      </c>
      <c r="G201" s="165">
        <v>1579000000</v>
      </c>
      <c r="H201" s="116">
        <v>-56.839514919999999</v>
      </c>
      <c r="I201" s="116">
        <v>130.16517020000001</v>
      </c>
      <c r="J201" s="165">
        <v>1579000000</v>
      </c>
      <c r="K201" s="116">
        <v>-56.815704949999997</v>
      </c>
      <c r="L201" s="116">
        <v>135.43876499999999</v>
      </c>
      <c r="M201" s="165">
        <v>1579000000</v>
      </c>
      <c r="N201" s="116">
        <v>-56.949544930000002</v>
      </c>
      <c r="O201" s="116">
        <v>120.61204960000001</v>
      </c>
      <c r="P201" s="165">
        <v>1579000000</v>
      </c>
      <c r="Q201" s="116">
        <v>-56.858114309601703</v>
      </c>
      <c r="R201" s="116">
        <v>125.727902833575</v>
      </c>
      <c r="S201" s="120">
        <f t="shared" si="13"/>
        <v>1579</v>
      </c>
      <c r="T201" s="121">
        <f t="shared" si="10"/>
        <v>-0.26991998999999822</v>
      </c>
      <c r="U201" s="122">
        <f t="shared" si="11"/>
        <v>-2.3809970000002068E-2</v>
      </c>
      <c r="V201" s="123">
        <f t="shared" si="12"/>
        <v>-9.1430620398298856E-2</v>
      </c>
    </row>
    <row r="202" spans="1:22" customFormat="1" x14ac:dyDescent="0.3">
      <c r="A202" s="165">
        <v>1586000000</v>
      </c>
      <c r="B202" s="116">
        <v>-58.270639070000001</v>
      </c>
      <c r="C202" s="116">
        <v>77.795180939999995</v>
      </c>
      <c r="D202" s="165">
        <v>1586000000</v>
      </c>
      <c r="E202" s="116">
        <v>-58.038138979999999</v>
      </c>
      <c r="F202" s="116">
        <v>79.850428269999995</v>
      </c>
      <c r="G202" s="165">
        <v>1586000000</v>
      </c>
      <c r="H202" s="116">
        <v>-56.749890299999997</v>
      </c>
      <c r="I202" s="116">
        <v>80.857814169999997</v>
      </c>
      <c r="J202" s="165">
        <v>1586000000</v>
      </c>
      <c r="K202" s="116">
        <v>-56.740968770000002</v>
      </c>
      <c r="L202" s="116">
        <v>86.322219149999995</v>
      </c>
      <c r="M202" s="165">
        <v>1586000000</v>
      </c>
      <c r="N202" s="116">
        <v>-56.831084330000003</v>
      </c>
      <c r="O202" s="116">
        <v>71.270157940000004</v>
      </c>
      <c r="P202" s="165">
        <v>1586000000</v>
      </c>
      <c r="Q202" s="116">
        <v>-56.730417969469698</v>
      </c>
      <c r="R202" s="116">
        <v>76.547765268144801</v>
      </c>
      <c r="S202" s="120">
        <f t="shared" si="13"/>
        <v>1586</v>
      </c>
      <c r="T202" s="121">
        <f t="shared" si="10"/>
        <v>-0.23250009000000205</v>
      </c>
      <c r="U202" s="122">
        <f t="shared" si="11"/>
        <v>-8.9215299999949593E-3</v>
      </c>
      <c r="V202" s="123">
        <f t="shared" si="12"/>
        <v>-0.10066636053030464</v>
      </c>
    </row>
    <row r="203" spans="1:22" customFormat="1" x14ac:dyDescent="0.3">
      <c r="A203" s="165">
        <v>1593000000</v>
      </c>
      <c r="B203" s="116">
        <v>-58.148512760000003</v>
      </c>
      <c r="C203" s="116">
        <v>28.015482850000001</v>
      </c>
      <c r="D203" s="165">
        <v>1593000000</v>
      </c>
      <c r="E203" s="116">
        <v>-57.943213819999997</v>
      </c>
      <c r="F203" s="116">
        <v>30.172342319999998</v>
      </c>
      <c r="G203" s="165">
        <v>1593000000</v>
      </c>
      <c r="H203" s="116">
        <v>-56.727547280000003</v>
      </c>
      <c r="I203" s="116">
        <v>31.036551110000001</v>
      </c>
      <c r="J203" s="165">
        <v>1593000000</v>
      </c>
      <c r="K203" s="116">
        <v>-56.730503179999999</v>
      </c>
      <c r="L203" s="116">
        <v>36.630446679999999</v>
      </c>
      <c r="M203" s="165">
        <v>1593000000</v>
      </c>
      <c r="N203" s="116">
        <v>-56.787039550000003</v>
      </c>
      <c r="O203" s="116">
        <v>21.327379659999998</v>
      </c>
      <c r="P203" s="165">
        <v>1593000000</v>
      </c>
      <c r="Q203" s="116">
        <v>-56.674939031968101</v>
      </c>
      <c r="R203" s="116">
        <v>26.773831746691702</v>
      </c>
      <c r="S203" s="120">
        <f t="shared" si="13"/>
        <v>1593</v>
      </c>
      <c r="T203" s="121">
        <f t="shared" si="10"/>
        <v>-0.20529894000000581</v>
      </c>
      <c r="U203" s="122">
        <f t="shared" si="11"/>
        <v>2.9558999999963476E-3</v>
      </c>
      <c r="V203" s="123">
        <f t="shared" si="12"/>
        <v>-0.11210051803190169</v>
      </c>
    </row>
    <row r="204" spans="1:22" customFormat="1" x14ac:dyDescent="0.3">
      <c r="A204" s="165">
        <v>1600000000</v>
      </c>
      <c r="B204" s="116">
        <v>-58.095754479999997</v>
      </c>
      <c r="C204" s="116">
        <v>-21.29461079</v>
      </c>
      <c r="D204" s="165">
        <v>1600000000</v>
      </c>
      <c r="E204" s="116">
        <v>-57.888587649999998</v>
      </c>
      <c r="F204" s="116">
        <v>-19.147904610000001</v>
      </c>
      <c r="G204" s="165">
        <v>1600000000</v>
      </c>
      <c r="H204" s="116">
        <v>-56.782740760000003</v>
      </c>
      <c r="I204" s="116">
        <v>-18.251016709999998</v>
      </c>
      <c r="J204" s="165">
        <v>1600000000</v>
      </c>
      <c r="K204" s="116">
        <v>-56.769175449999999</v>
      </c>
      <c r="L204" s="116">
        <v>-12.5714369</v>
      </c>
      <c r="M204" s="165">
        <v>1600000000</v>
      </c>
      <c r="N204" s="116">
        <v>-56.826002250000002</v>
      </c>
      <c r="O204" s="116">
        <v>-28.059665169999999</v>
      </c>
      <c r="P204" s="165">
        <v>1600000000</v>
      </c>
      <c r="Q204" s="116">
        <v>-56.703895461421602</v>
      </c>
      <c r="R204" s="116">
        <v>-22.4985434790688</v>
      </c>
      <c r="S204" s="120">
        <f t="shared" si="13"/>
        <v>1600</v>
      </c>
      <c r="T204" s="121">
        <f t="shared" si="10"/>
        <v>-0.20716682999999847</v>
      </c>
      <c r="U204" s="122">
        <f t="shared" si="11"/>
        <v>-1.356531000000416E-2</v>
      </c>
      <c r="V204" s="123">
        <f t="shared" si="12"/>
        <v>-0.12210678857839952</v>
      </c>
    </row>
    <row r="205" spans="1:22" customFormat="1" x14ac:dyDescent="0.3">
      <c r="A205" s="165">
        <v>1607000000</v>
      </c>
      <c r="B205" s="116">
        <v>-57.991885600000003</v>
      </c>
      <c r="C205" s="116">
        <v>-69.985707210000001</v>
      </c>
      <c r="D205" s="165">
        <v>1607000000</v>
      </c>
      <c r="E205" s="116">
        <v>-57.778610030000003</v>
      </c>
      <c r="F205" s="116">
        <v>-67.668624620000003</v>
      </c>
      <c r="G205" s="165">
        <v>1607000000</v>
      </c>
      <c r="H205" s="116">
        <v>-56.769614689999997</v>
      </c>
      <c r="I205" s="116">
        <v>-66.891054550000007</v>
      </c>
      <c r="J205" s="165">
        <v>1607000000</v>
      </c>
      <c r="K205" s="116">
        <v>-56.742291799999997</v>
      </c>
      <c r="L205" s="116">
        <v>-61.034734</v>
      </c>
      <c r="M205" s="165">
        <v>1607000000</v>
      </c>
      <c r="N205" s="116">
        <v>-56.78215127</v>
      </c>
      <c r="O205" s="116">
        <v>-76.716185139999993</v>
      </c>
      <c r="P205" s="165">
        <v>1607000000</v>
      </c>
      <c r="Q205" s="116">
        <v>-56.656805623428298</v>
      </c>
      <c r="R205" s="116">
        <v>-71.124043536418895</v>
      </c>
      <c r="S205" s="120">
        <f t="shared" si="13"/>
        <v>1607</v>
      </c>
      <c r="T205" s="121">
        <f t="shared" si="10"/>
        <v>-0.21327557000000041</v>
      </c>
      <c r="U205" s="122">
        <f t="shared" si="11"/>
        <v>-2.7322890000000655E-2</v>
      </c>
      <c r="V205" s="123">
        <f t="shared" si="12"/>
        <v>-0.12534564657170222</v>
      </c>
    </row>
    <row r="206" spans="1:22" customFormat="1" x14ac:dyDescent="0.3">
      <c r="A206" s="165">
        <v>1614000000</v>
      </c>
      <c r="B206" s="116">
        <v>-57.84478386</v>
      </c>
      <c r="C206" s="116">
        <v>-119.2377388</v>
      </c>
      <c r="D206" s="165">
        <v>1614000000</v>
      </c>
      <c r="E206" s="116">
        <v>-57.606132440000003</v>
      </c>
      <c r="F206" s="116">
        <v>-116.9169306</v>
      </c>
      <c r="G206" s="165">
        <v>1614000000</v>
      </c>
      <c r="H206" s="116">
        <v>-56.714153349999997</v>
      </c>
      <c r="I206" s="116">
        <v>-116.131638</v>
      </c>
      <c r="J206" s="165">
        <v>1614000000</v>
      </c>
      <c r="K206" s="116">
        <v>-56.641656599999997</v>
      </c>
      <c r="L206" s="116">
        <v>-110.2599134</v>
      </c>
      <c r="M206" s="165">
        <v>1614000000</v>
      </c>
      <c r="N206" s="116">
        <v>-56.68941367</v>
      </c>
      <c r="O206" s="116">
        <v>-126.12016730000001</v>
      </c>
      <c r="P206" s="165">
        <v>1614000000</v>
      </c>
      <c r="Q206" s="116">
        <v>-56.5672378193686</v>
      </c>
      <c r="R206" s="116">
        <v>-120.40950783567401</v>
      </c>
      <c r="S206" s="120">
        <f t="shared" si="13"/>
        <v>1614</v>
      </c>
      <c r="T206" s="121">
        <f t="shared" si="10"/>
        <v>-0.23865141999999651</v>
      </c>
      <c r="U206" s="122">
        <f t="shared" si="11"/>
        <v>-7.2496749999999111E-2</v>
      </c>
      <c r="V206" s="123">
        <f t="shared" si="12"/>
        <v>-0.12217585063140035</v>
      </c>
    </row>
    <row r="207" spans="1:22" customFormat="1" x14ac:dyDescent="0.3">
      <c r="A207" s="165">
        <v>1621000000</v>
      </c>
      <c r="B207" s="116">
        <v>-57.758615390000003</v>
      </c>
      <c r="C207" s="116">
        <v>-168.82562540000001</v>
      </c>
      <c r="D207" s="165">
        <v>1621000000</v>
      </c>
      <c r="E207" s="116">
        <v>-57.514268629999997</v>
      </c>
      <c r="F207" s="116">
        <v>-166.5486755</v>
      </c>
      <c r="G207" s="165">
        <v>1621000000</v>
      </c>
      <c r="H207" s="116">
        <v>-56.700964550000002</v>
      </c>
      <c r="I207" s="116">
        <v>-165.658143</v>
      </c>
      <c r="J207" s="165">
        <v>1621000000</v>
      </c>
      <c r="K207" s="116">
        <v>-56.618476860000001</v>
      </c>
      <c r="L207" s="116">
        <v>-159.82827130000001</v>
      </c>
      <c r="M207" s="165">
        <v>1621000000</v>
      </c>
      <c r="N207" s="116">
        <v>-56.688398630000002</v>
      </c>
      <c r="O207" s="116">
        <v>-175.77466029999999</v>
      </c>
      <c r="P207" s="165">
        <v>1621000000</v>
      </c>
      <c r="Q207" s="116">
        <v>-56.531991007029397</v>
      </c>
      <c r="R207" s="116">
        <v>-170.04741951685699</v>
      </c>
      <c r="S207" s="120">
        <f t="shared" si="13"/>
        <v>1621</v>
      </c>
      <c r="T207" s="121">
        <f t="shared" si="10"/>
        <v>-0.24434676000000621</v>
      </c>
      <c r="U207" s="122">
        <f t="shared" si="11"/>
        <v>-8.2487690000000669E-2</v>
      </c>
      <c r="V207" s="123">
        <f t="shared" si="12"/>
        <v>-0.15640762297060462</v>
      </c>
    </row>
    <row r="208" spans="1:22" customFormat="1" x14ac:dyDescent="0.3">
      <c r="A208" s="165">
        <v>1628000000</v>
      </c>
      <c r="B208" s="116">
        <v>-57.712411860000003</v>
      </c>
      <c r="C208" s="116">
        <v>142.36020429999999</v>
      </c>
      <c r="D208" s="165">
        <v>1628000000</v>
      </c>
      <c r="E208" s="116">
        <v>-57.451787250000002</v>
      </c>
      <c r="F208" s="116">
        <v>144.64185019999999</v>
      </c>
      <c r="G208" s="165">
        <v>1628000000</v>
      </c>
      <c r="H208" s="116">
        <v>-56.726493349999998</v>
      </c>
      <c r="I208" s="116">
        <v>145.51536730000001</v>
      </c>
      <c r="J208" s="165">
        <v>1628000000</v>
      </c>
      <c r="K208" s="116">
        <v>-56.658793609999996</v>
      </c>
      <c r="L208" s="116">
        <v>151.3763787</v>
      </c>
      <c r="M208" s="165">
        <v>1628000000</v>
      </c>
      <c r="N208" s="116">
        <v>-56.706751019999999</v>
      </c>
      <c r="O208" s="116">
        <v>135.3329559</v>
      </c>
      <c r="P208" s="165">
        <v>1628000000</v>
      </c>
      <c r="Q208" s="116">
        <v>-56.543628333534599</v>
      </c>
      <c r="R208" s="116">
        <v>141.00706431166199</v>
      </c>
      <c r="S208" s="120">
        <f t="shared" si="13"/>
        <v>1628</v>
      </c>
      <c r="T208" s="121">
        <f t="shared" si="10"/>
        <v>-0.2606246100000007</v>
      </c>
      <c r="U208" s="122">
        <f t="shared" si="11"/>
        <v>-6.7699740000001896E-2</v>
      </c>
      <c r="V208" s="123">
        <f t="shared" si="12"/>
        <v>-0.16312268646539962</v>
      </c>
    </row>
    <row r="209" spans="1:22" customFormat="1" x14ac:dyDescent="0.3">
      <c r="A209" s="165">
        <v>1635000000</v>
      </c>
      <c r="B209" s="116">
        <v>-57.561603949999999</v>
      </c>
      <c r="C209" s="116">
        <v>93.624474539999994</v>
      </c>
      <c r="D209" s="165">
        <v>1635000000</v>
      </c>
      <c r="E209" s="116">
        <v>-57.29205829</v>
      </c>
      <c r="F209" s="116">
        <v>96.04714027</v>
      </c>
      <c r="G209" s="165">
        <v>1635000000</v>
      </c>
      <c r="H209" s="116">
        <v>-56.648762619999999</v>
      </c>
      <c r="I209" s="116">
        <v>96.87059386</v>
      </c>
      <c r="J209" s="165">
        <v>1635000000</v>
      </c>
      <c r="K209" s="116">
        <v>-56.599506529999999</v>
      </c>
      <c r="L209" s="116">
        <v>102.8810096</v>
      </c>
      <c r="M209" s="165">
        <v>1635000000</v>
      </c>
      <c r="N209" s="116">
        <v>-56.621152889999998</v>
      </c>
      <c r="O209" s="116">
        <v>86.422049450000003</v>
      </c>
      <c r="P209" s="165">
        <v>1635000000</v>
      </c>
      <c r="Q209" s="116">
        <v>-56.461082285168303</v>
      </c>
      <c r="R209" s="116">
        <v>92.171862843754397</v>
      </c>
      <c r="S209" s="120">
        <f t="shared" si="13"/>
        <v>1635</v>
      </c>
      <c r="T209" s="121">
        <f t="shared" si="10"/>
        <v>-0.26954565999999858</v>
      </c>
      <c r="U209" s="122">
        <f t="shared" si="11"/>
        <v>-4.9256090000000086E-2</v>
      </c>
      <c r="V209" s="123">
        <f t="shared" si="12"/>
        <v>-0.16007060483169511</v>
      </c>
    </row>
    <row r="210" spans="1:22" customFormat="1" x14ac:dyDescent="0.3">
      <c r="A210" s="165">
        <v>1642000000</v>
      </c>
      <c r="B210" s="116">
        <v>-57.385732019999999</v>
      </c>
      <c r="C210" s="116">
        <v>44.09077362</v>
      </c>
      <c r="D210" s="165">
        <v>1642000000</v>
      </c>
      <c r="E210" s="116">
        <v>-57.110742209999998</v>
      </c>
      <c r="F210" s="116">
        <v>46.561340639999997</v>
      </c>
      <c r="G210" s="165">
        <v>1642000000</v>
      </c>
      <c r="H210" s="116">
        <v>-56.564572140000003</v>
      </c>
      <c r="I210" s="116">
        <v>47.455580320000003</v>
      </c>
      <c r="J210" s="165">
        <v>1642000000</v>
      </c>
      <c r="K210" s="116">
        <v>-56.492498169999998</v>
      </c>
      <c r="L210" s="116">
        <v>53.523276629999998</v>
      </c>
      <c r="M210" s="165">
        <v>1642000000</v>
      </c>
      <c r="N210" s="116">
        <v>-56.538253560000001</v>
      </c>
      <c r="O210" s="116">
        <v>36.718284420000003</v>
      </c>
      <c r="P210" s="165">
        <v>1642000000</v>
      </c>
      <c r="Q210" s="116">
        <v>-56.359027305452798</v>
      </c>
      <c r="R210" s="116">
        <v>42.563311091627803</v>
      </c>
      <c r="S210" s="120">
        <f t="shared" si="13"/>
        <v>1642</v>
      </c>
      <c r="T210" s="121">
        <f t="shared" si="10"/>
        <v>-0.274989810000001</v>
      </c>
      <c r="U210" s="122">
        <f t="shared" si="11"/>
        <v>-7.2073970000005261E-2</v>
      </c>
      <c r="V210" s="123">
        <f t="shared" si="12"/>
        <v>-0.17922625454720276</v>
      </c>
    </row>
    <row r="211" spans="1:22" customFormat="1" x14ac:dyDescent="0.3">
      <c r="A211" s="165">
        <v>1649000000</v>
      </c>
      <c r="B211" s="116">
        <v>-57.315199679999999</v>
      </c>
      <c r="C211" s="116">
        <v>-5.480375542</v>
      </c>
      <c r="D211" s="165">
        <v>1649000000</v>
      </c>
      <c r="E211" s="116">
        <v>-57.025313580000002</v>
      </c>
      <c r="F211" s="116">
        <v>-2.88459596</v>
      </c>
      <c r="G211" s="165">
        <v>1649000000</v>
      </c>
      <c r="H211" s="116">
        <v>-56.579478000000002</v>
      </c>
      <c r="I211" s="116">
        <v>-1.9589265870000001</v>
      </c>
      <c r="J211" s="165">
        <v>1649000000</v>
      </c>
      <c r="K211" s="116">
        <v>-56.484675299999999</v>
      </c>
      <c r="L211" s="116">
        <v>4.1662544889999999</v>
      </c>
      <c r="M211" s="165">
        <v>1649000000</v>
      </c>
      <c r="N211" s="116">
        <v>-56.558931469999997</v>
      </c>
      <c r="O211" s="116">
        <v>-12.81898361</v>
      </c>
      <c r="P211" s="165">
        <v>1649000000</v>
      </c>
      <c r="Q211" s="116">
        <v>-56.361185437643798</v>
      </c>
      <c r="R211" s="116">
        <v>-7.01214068753728</v>
      </c>
      <c r="S211" s="120">
        <f t="shared" si="13"/>
        <v>1649</v>
      </c>
      <c r="T211" s="121">
        <f t="shared" si="10"/>
        <v>-0.28988609999999682</v>
      </c>
      <c r="U211" s="122">
        <f t="shared" si="11"/>
        <v>-9.480270000000246E-2</v>
      </c>
      <c r="V211" s="123">
        <f t="shared" si="12"/>
        <v>-0.19774603235619992</v>
      </c>
    </row>
    <row r="212" spans="1:22" customFormat="1" x14ac:dyDescent="0.3">
      <c r="A212" s="165">
        <v>1656000000</v>
      </c>
      <c r="B212" s="116">
        <v>-57.294067140000003</v>
      </c>
      <c r="C212" s="116">
        <v>-54.268256559999998</v>
      </c>
      <c r="D212" s="165">
        <v>1656000000</v>
      </c>
      <c r="E212" s="116">
        <v>-56.987109770000004</v>
      </c>
      <c r="F212" s="116">
        <v>-51.461568939999999</v>
      </c>
      <c r="G212" s="165">
        <v>1656000000</v>
      </c>
      <c r="H212" s="116">
        <v>-56.601392169999997</v>
      </c>
      <c r="I212" s="116">
        <v>-50.525378809999999</v>
      </c>
      <c r="J212" s="165">
        <v>1656000000</v>
      </c>
      <c r="K212" s="116">
        <v>-56.514797829999999</v>
      </c>
      <c r="L212" s="116">
        <v>-44.424930420000003</v>
      </c>
      <c r="M212" s="165">
        <v>1656000000</v>
      </c>
      <c r="N212" s="116">
        <v>-56.604343499999999</v>
      </c>
      <c r="O212" s="116">
        <v>-61.664423509999999</v>
      </c>
      <c r="P212" s="165">
        <v>1656000000</v>
      </c>
      <c r="Q212" s="116">
        <v>-56.4108860675125</v>
      </c>
      <c r="R212" s="116">
        <v>-55.731975773130998</v>
      </c>
      <c r="S212" s="120">
        <f t="shared" si="13"/>
        <v>1656</v>
      </c>
      <c r="T212" s="121">
        <f t="shared" si="10"/>
        <v>-0.30695736999999923</v>
      </c>
      <c r="U212" s="122">
        <f t="shared" si="11"/>
        <v>-8.6594339999997771E-2</v>
      </c>
      <c r="V212" s="123">
        <f t="shared" si="12"/>
        <v>-0.19345743248749869</v>
      </c>
    </row>
    <row r="213" spans="1:22" customFormat="1" x14ac:dyDescent="0.3">
      <c r="A213" s="165">
        <v>1663000000</v>
      </c>
      <c r="B213" s="116">
        <v>-57.134844110000003</v>
      </c>
      <c r="C213" s="116">
        <v>-103.06940470000001</v>
      </c>
      <c r="D213" s="165">
        <v>1663000000</v>
      </c>
      <c r="E213" s="116">
        <v>-56.815476140000001</v>
      </c>
      <c r="F213" s="116">
        <v>-100.1073864</v>
      </c>
      <c r="G213" s="165">
        <v>1663000000</v>
      </c>
      <c r="H213" s="116">
        <v>-56.506219469999998</v>
      </c>
      <c r="I213" s="116">
        <v>-99.326792260000005</v>
      </c>
      <c r="J213" s="165">
        <v>1663000000</v>
      </c>
      <c r="K213" s="116">
        <v>-56.422400469999999</v>
      </c>
      <c r="L213" s="116">
        <v>-93.019857520000002</v>
      </c>
      <c r="M213" s="165">
        <v>1663000000</v>
      </c>
      <c r="N213" s="116">
        <v>-56.53796732</v>
      </c>
      <c r="O213" s="116">
        <v>-110.6607595</v>
      </c>
      <c r="P213" s="165">
        <v>1663000000</v>
      </c>
      <c r="Q213" s="116">
        <v>-56.336455161580403</v>
      </c>
      <c r="R213" s="116">
        <v>-104.547790130967</v>
      </c>
      <c r="S213" s="120">
        <f t="shared" si="13"/>
        <v>1663</v>
      </c>
      <c r="T213" s="121">
        <f t="shared" si="10"/>
        <v>-0.31936797000000183</v>
      </c>
      <c r="U213" s="122">
        <f t="shared" si="11"/>
        <v>-8.3818999999998312E-2</v>
      </c>
      <c r="V213" s="123">
        <f t="shared" si="12"/>
        <v>-0.20151215841959669</v>
      </c>
    </row>
    <row r="214" spans="1:22" customFormat="1" x14ac:dyDescent="0.3">
      <c r="A214" s="165">
        <v>1670000000</v>
      </c>
      <c r="B214" s="116">
        <v>-56.97139499</v>
      </c>
      <c r="C214" s="116">
        <v>-152.49145179999999</v>
      </c>
      <c r="D214" s="165">
        <v>1670000000</v>
      </c>
      <c r="E214" s="116">
        <v>-56.643284080000001</v>
      </c>
      <c r="F214" s="116">
        <v>-149.53732919999999</v>
      </c>
      <c r="G214" s="165">
        <v>1670000000</v>
      </c>
      <c r="H214" s="116">
        <v>-56.420795939999998</v>
      </c>
      <c r="I214" s="116">
        <v>-148.81195439999999</v>
      </c>
      <c r="J214" s="165">
        <v>1670000000</v>
      </c>
      <c r="K214" s="116">
        <v>-56.32400123</v>
      </c>
      <c r="L214" s="116">
        <v>-142.42305870000001</v>
      </c>
      <c r="M214" s="165">
        <v>1670000000</v>
      </c>
      <c r="N214" s="116">
        <v>-56.482613800000003</v>
      </c>
      <c r="O214" s="116">
        <v>-160.11576339999999</v>
      </c>
      <c r="P214" s="165">
        <v>1670000000</v>
      </c>
      <c r="Q214" s="116">
        <v>-56.258863318417099</v>
      </c>
      <c r="R214" s="116">
        <v>-154.07691424049699</v>
      </c>
      <c r="S214" s="120">
        <f t="shared" si="13"/>
        <v>1670</v>
      </c>
      <c r="T214" s="121">
        <f t="shared" si="10"/>
        <v>-0.32811090999999948</v>
      </c>
      <c r="U214" s="122">
        <f t="shared" si="11"/>
        <v>-9.6794709999997508E-2</v>
      </c>
      <c r="V214" s="123">
        <f t="shared" si="12"/>
        <v>-0.22375048158290411</v>
      </c>
    </row>
    <row r="215" spans="1:22" customFormat="1" x14ac:dyDescent="0.3">
      <c r="A215" s="165">
        <v>1677000000</v>
      </c>
      <c r="B215" s="116">
        <v>-56.893756799999998</v>
      </c>
      <c r="C215" s="116">
        <v>158.2958472</v>
      </c>
      <c r="D215" s="165">
        <v>1677000000</v>
      </c>
      <c r="E215" s="116">
        <v>-56.554585090000003</v>
      </c>
      <c r="F215" s="116">
        <v>161.21123660000001</v>
      </c>
      <c r="G215" s="165">
        <v>1677000000</v>
      </c>
      <c r="H215" s="116">
        <v>-56.443701969999999</v>
      </c>
      <c r="I215" s="116">
        <v>162.11139069999999</v>
      </c>
      <c r="J215" s="165">
        <v>1677000000</v>
      </c>
      <c r="K215" s="116">
        <v>-56.318660100000002</v>
      </c>
      <c r="L215" s="116">
        <v>168.332323</v>
      </c>
      <c r="M215" s="165">
        <v>1677000000</v>
      </c>
      <c r="N215" s="116">
        <v>-56.526155359999997</v>
      </c>
      <c r="O215" s="116">
        <v>150.7480602</v>
      </c>
      <c r="P215" s="165">
        <v>1677000000</v>
      </c>
      <c r="Q215" s="116">
        <v>-56.281539826517601</v>
      </c>
      <c r="R215" s="116">
        <v>156.67805025946799</v>
      </c>
      <c r="S215" s="120">
        <f t="shared" si="13"/>
        <v>1677</v>
      </c>
      <c r="T215" s="121">
        <f t="shared" si="10"/>
        <v>-0.33917170999999513</v>
      </c>
      <c r="U215" s="122">
        <f t="shared" si="11"/>
        <v>-0.12504186999999689</v>
      </c>
      <c r="V215" s="123">
        <f t="shared" si="12"/>
        <v>-0.24461553348239562</v>
      </c>
    </row>
    <row r="216" spans="1:22" customFormat="1" x14ac:dyDescent="0.3">
      <c r="A216" s="165">
        <v>1684000000</v>
      </c>
      <c r="B216" s="116">
        <v>-56.808813450000002</v>
      </c>
      <c r="C216" s="116">
        <v>109.8051511</v>
      </c>
      <c r="D216" s="165">
        <v>1684000000</v>
      </c>
      <c r="E216" s="116">
        <v>-56.443144089999997</v>
      </c>
      <c r="F216" s="116">
        <v>112.684911</v>
      </c>
      <c r="G216" s="165">
        <v>1684000000</v>
      </c>
      <c r="H216" s="116">
        <v>-56.420264019999998</v>
      </c>
      <c r="I216" s="116">
        <v>113.7072443</v>
      </c>
      <c r="J216" s="165">
        <v>1684000000</v>
      </c>
      <c r="K216" s="116">
        <v>-56.293065290000001</v>
      </c>
      <c r="L216" s="116">
        <v>119.76622759999999</v>
      </c>
      <c r="M216" s="165">
        <v>1684000000</v>
      </c>
      <c r="N216" s="116">
        <v>-56.507764129999998</v>
      </c>
      <c r="O216" s="116">
        <v>102.31443659999999</v>
      </c>
      <c r="P216" s="165">
        <v>1684000000</v>
      </c>
      <c r="Q216" s="116">
        <v>-56.266325274839303</v>
      </c>
      <c r="R216" s="116">
        <v>108.114747568936</v>
      </c>
      <c r="S216" s="120">
        <f t="shared" si="13"/>
        <v>1684</v>
      </c>
      <c r="T216" s="121">
        <f t="shared" si="10"/>
        <v>-0.36566936000000538</v>
      </c>
      <c r="U216" s="122">
        <f t="shared" si="11"/>
        <v>-0.12719872999999637</v>
      </c>
      <c r="V216" s="123">
        <f t="shared" si="12"/>
        <v>-0.24143885516069474</v>
      </c>
    </row>
    <row r="217" spans="1:22" customFormat="1" x14ac:dyDescent="0.3">
      <c r="A217" s="165">
        <v>1691000000</v>
      </c>
      <c r="B217" s="116">
        <v>-56.597915960000002</v>
      </c>
      <c r="C217" s="116">
        <v>60.866495389999997</v>
      </c>
      <c r="D217" s="165">
        <v>1691000000</v>
      </c>
      <c r="E217" s="116">
        <v>-56.211145449999997</v>
      </c>
      <c r="F217" s="116">
        <v>63.648158260000002</v>
      </c>
      <c r="G217" s="165">
        <v>1691000000</v>
      </c>
      <c r="H217" s="116">
        <v>-56.267037979999998</v>
      </c>
      <c r="I217" s="116">
        <v>64.752223909999998</v>
      </c>
      <c r="J217" s="165">
        <v>1691000000</v>
      </c>
      <c r="K217" s="116">
        <v>-56.159149880000001</v>
      </c>
      <c r="L217" s="116">
        <v>70.915720280000002</v>
      </c>
      <c r="M217" s="165">
        <v>1691000000</v>
      </c>
      <c r="N217" s="116">
        <v>-56.367930870000002</v>
      </c>
      <c r="O217" s="116">
        <v>53.266209539999998</v>
      </c>
      <c r="P217" s="165">
        <v>1691000000</v>
      </c>
      <c r="Q217" s="116">
        <v>-56.136726899621898</v>
      </c>
      <c r="R217" s="116">
        <v>59.053202290424501</v>
      </c>
      <c r="S217" s="120">
        <f t="shared" si="13"/>
        <v>1691</v>
      </c>
      <c r="T217" s="121">
        <f t="shared" si="10"/>
        <v>-0.38677051000000517</v>
      </c>
      <c r="U217" s="122">
        <f t="shared" si="11"/>
        <v>-0.10788809999999671</v>
      </c>
      <c r="V217" s="123">
        <f t="shared" si="12"/>
        <v>-0.23120397037810392</v>
      </c>
    </row>
    <row r="218" spans="1:22" customFormat="1" x14ac:dyDescent="0.3">
      <c r="A218" s="165">
        <v>1698000000</v>
      </c>
      <c r="B218" s="116">
        <v>-56.423294589999998</v>
      </c>
      <c r="C218" s="116">
        <v>11.33368596</v>
      </c>
      <c r="D218" s="165">
        <v>1698000000</v>
      </c>
      <c r="E218" s="116">
        <v>-56.027122349999999</v>
      </c>
      <c r="F218" s="116">
        <v>14.0419173</v>
      </c>
      <c r="G218" s="165">
        <v>1698000000</v>
      </c>
      <c r="H218" s="116">
        <v>-56.171924259999997</v>
      </c>
      <c r="I218" s="116">
        <v>15.24306136</v>
      </c>
      <c r="J218" s="165">
        <v>1698000000</v>
      </c>
      <c r="K218" s="116">
        <v>-56.068439910000002</v>
      </c>
      <c r="L218" s="116">
        <v>21.302745479999999</v>
      </c>
      <c r="M218" s="165">
        <v>1698000000</v>
      </c>
      <c r="N218" s="116">
        <v>-56.294468809999998</v>
      </c>
      <c r="O218" s="116">
        <v>3.6715842869999999</v>
      </c>
      <c r="P218" s="165">
        <v>1698000000</v>
      </c>
      <c r="Q218" s="116">
        <v>-56.062847747503298</v>
      </c>
      <c r="R218" s="116">
        <v>9.4205655343574808</v>
      </c>
      <c r="S218" s="120">
        <f t="shared" si="13"/>
        <v>1698</v>
      </c>
      <c r="T218" s="121">
        <f t="shared" si="10"/>
        <v>-0.39617223999999851</v>
      </c>
      <c r="U218" s="122">
        <f t="shared" si="11"/>
        <v>-0.10348434999999512</v>
      </c>
      <c r="V218" s="123">
        <f t="shared" si="12"/>
        <v>-0.23162106249669989</v>
      </c>
    </row>
    <row r="219" spans="1:22" customFormat="1" x14ac:dyDescent="0.3">
      <c r="A219" s="165">
        <v>1705000000</v>
      </c>
      <c r="B219" s="116">
        <v>-56.352309859999998</v>
      </c>
      <c r="C219" s="116">
        <v>-37.804645399999998</v>
      </c>
      <c r="D219" s="165">
        <v>1705000000</v>
      </c>
      <c r="E219" s="116">
        <v>-55.941722810000002</v>
      </c>
      <c r="F219" s="116">
        <v>-35.266223500000002</v>
      </c>
      <c r="G219" s="165">
        <v>1705000000</v>
      </c>
      <c r="H219" s="116">
        <v>-56.179732819999998</v>
      </c>
      <c r="I219" s="116">
        <v>-33.892389770000001</v>
      </c>
      <c r="J219" s="165">
        <v>1705000000</v>
      </c>
      <c r="K219" s="116">
        <v>-56.081496389999998</v>
      </c>
      <c r="L219" s="116">
        <v>-27.807787439999998</v>
      </c>
      <c r="M219" s="165">
        <v>1705000000</v>
      </c>
      <c r="N219" s="116">
        <v>-56.32165226</v>
      </c>
      <c r="O219" s="116">
        <v>-45.39325857</v>
      </c>
      <c r="P219" s="165">
        <v>1705000000</v>
      </c>
      <c r="Q219" s="116">
        <v>-56.099879477588999</v>
      </c>
      <c r="R219" s="116">
        <v>-39.802618765541702</v>
      </c>
      <c r="S219" s="120">
        <f t="shared" si="13"/>
        <v>1705</v>
      </c>
      <c r="T219" s="121">
        <f t="shared" si="10"/>
        <v>-0.41058704999999662</v>
      </c>
      <c r="U219" s="122">
        <f t="shared" si="11"/>
        <v>-9.8236430000000041E-2</v>
      </c>
      <c r="V219" s="123">
        <f t="shared" si="12"/>
        <v>-0.2217727824110014</v>
      </c>
    </row>
    <row r="220" spans="1:22" customFormat="1" x14ac:dyDescent="0.3">
      <c r="A220" s="165">
        <v>1712000000</v>
      </c>
      <c r="B220" s="116">
        <v>-56.22197225</v>
      </c>
      <c r="C220" s="116">
        <v>-86.321929339999997</v>
      </c>
      <c r="D220" s="165">
        <v>1712000000</v>
      </c>
      <c r="E220" s="116">
        <v>-55.802891279999997</v>
      </c>
      <c r="F220" s="116">
        <v>-83.983716369999996</v>
      </c>
      <c r="G220" s="165">
        <v>1712000000</v>
      </c>
      <c r="H220" s="116">
        <v>-56.11386006</v>
      </c>
      <c r="I220" s="116">
        <v>-82.485587870000003</v>
      </c>
      <c r="J220" s="165">
        <v>1712000000</v>
      </c>
      <c r="K220" s="116">
        <v>-56.032091209999997</v>
      </c>
      <c r="L220" s="116">
        <v>-76.431142589999993</v>
      </c>
      <c r="M220" s="165">
        <v>1712000000</v>
      </c>
      <c r="N220" s="116">
        <v>-56.268868949999998</v>
      </c>
      <c r="O220" s="116">
        <v>-93.899115690000002</v>
      </c>
      <c r="P220" s="165">
        <v>1712000000</v>
      </c>
      <c r="Q220" s="116">
        <v>-56.052865987617601</v>
      </c>
      <c r="R220" s="116">
        <v>-88.391711658581798</v>
      </c>
      <c r="S220" s="120">
        <f t="shared" si="13"/>
        <v>1712</v>
      </c>
      <c r="T220" s="121">
        <f t="shared" si="10"/>
        <v>-0.41908097000000311</v>
      </c>
      <c r="U220" s="122">
        <f t="shared" si="11"/>
        <v>-8.1768850000003113E-2</v>
      </c>
      <c r="V220" s="123">
        <f t="shared" si="12"/>
        <v>-0.21600296238239736</v>
      </c>
    </row>
    <row r="221" spans="1:22" customFormat="1" x14ac:dyDescent="0.3">
      <c r="A221" s="165">
        <v>1719000000</v>
      </c>
      <c r="B221" s="116">
        <v>-56.003032920000003</v>
      </c>
      <c r="C221" s="116">
        <v>-135.420706</v>
      </c>
      <c r="D221" s="165">
        <v>1719000000</v>
      </c>
      <c r="E221" s="116">
        <v>-55.56905673</v>
      </c>
      <c r="F221" s="116">
        <v>-133.1214233</v>
      </c>
      <c r="G221" s="165">
        <v>1719000000</v>
      </c>
      <c r="H221" s="116">
        <v>-55.990729680000001</v>
      </c>
      <c r="I221" s="116">
        <v>-131.79053250000001</v>
      </c>
      <c r="J221" s="165">
        <v>1719000000</v>
      </c>
      <c r="K221" s="116">
        <v>-55.90106411</v>
      </c>
      <c r="L221" s="116">
        <v>-125.61672</v>
      </c>
      <c r="M221" s="165">
        <v>1719000000</v>
      </c>
      <c r="N221" s="116">
        <v>-56.140851619999999</v>
      </c>
      <c r="O221" s="116">
        <v>-143.1579787</v>
      </c>
      <c r="P221" s="165">
        <v>1719000000</v>
      </c>
      <c r="Q221" s="116">
        <v>-55.928180424606097</v>
      </c>
      <c r="R221" s="116">
        <v>-137.457910989667</v>
      </c>
      <c r="S221" s="120">
        <f t="shared" si="13"/>
        <v>1719</v>
      </c>
      <c r="T221" s="121">
        <f t="shared" si="10"/>
        <v>-0.43397619000000276</v>
      </c>
      <c r="U221" s="122">
        <f t="shared" si="11"/>
        <v>-8.9665570000001082E-2</v>
      </c>
      <c r="V221" s="123">
        <f t="shared" si="12"/>
        <v>-0.21267119539390222</v>
      </c>
    </row>
    <row r="222" spans="1:22" customFormat="1" x14ac:dyDescent="0.3">
      <c r="A222" s="165">
        <v>1726000000</v>
      </c>
      <c r="B222" s="116">
        <v>-55.844728279999998</v>
      </c>
      <c r="C222" s="116">
        <v>175.09205660000001</v>
      </c>
      <c r="D222" s="165">
        <v>1726000000</v>
      </c>
      <c r="E222" s="116">
        <v>-55.404165710000001</v>
      </c>
      <c r="F222" s="116">
        <v>177.3897087</v>
      </c>
      <c r="G222" s="165">
        <v>1726000000</v>
      </c>
      <c r="H222" s="116">
        <v>-55.933345770000003</v>
      </c>
      <c r="I222" s="116">
        <v>178.59416529999999</v>
      </c>
      <c r="J222" s="165">
        <v>1726000000</v>
      </c>
      <c r="K222" s="116">
        <v>-55.83785013</v>
      </c>
      <c r="L222" s="116">
        <v>-175.14186090000001</v>
      </c>
      <c r="M222" s="165">
        <v>1726000000</v>
      </c>
      <c r="N222" s="116">
        <v>-56.08390223</v>
      </c>
      <c r="O222" s="116">
        <v>167.44398889999999</v>
      </c>
      <c r="P222" s="165">
        <v>1726000000</v>
      </c>
      <c r="Q222" s="116">
        <v>-55.842582636264503</v>
      </c>
      <c r="R222" s="116">
        <v>173.17496256784599</v>
      </c>
      <c r="S222" s="120">
        <f t="shared" si="13"/>
        <v>1726</v>
      </c>
      <c r="T222" s="121">
        <f t="shared" si="10"/>
        <v>-0.44056256999999732</v>
      </c>
      <c r="U222" s="122">
        <f t="shared" si="11"/>
        <v>-9.5495640000002879E-2</v>
      </c>
      <c r="V222" s="123">
        <f t="shared" si="12"/>
        <v>-0.24131959373549705</v>
      </c>
    </row>
    <row r="223" spans="1:22" customFormat="1" x14ac:dyDescent="0.3">
      <c r="A223" s="165">
        <v>1733000000</v>
      </c>
      <c r="B223" s="116">
        <v>-55.744915890000001</v>
      </c>
      <c r="C223" s="116">
        <v>126.0824216</v>
      </c>
      <c r="D223" s="165">
        <v>1733000000</v>
      </c>
      <c r="E223" s="116">
        <v>-55.287934329999999</v>
      </c>
      <c r="F223" s="116">
        <v>128.27012450000001</v>
      </c>
      <c r="G223" s="165">
        <v>1733000000</v>
      </c>
      <c r="H223" s="116">
        <v>-55.931910530000003</v>
      </c>
      <c r="I223" s="116">
        <v>129.5693832</v>
      </c>
      <c r="J223" s="165">
        <v>1733000000</v>
      </c>
      <c r="K223" s="116">
        <v>-55.836757949999999</v>
      </c>
      <c r="L223" s="116">
        <v>135.8184923</v>
      </c>
      <c r="M223" s="165">
        <v>1733000000</v>
      </c>
      <c r="N223" s="116">
        <v>-56.079419960000003</v>
      </c>
      <c r="O223" s="116">
        <v>118.4498553</v>
      </c>
      <c r="P223" s="165">
        <v>1733000000</v>
      </c>
      <c r="Q223" s="116">
        <v>-55.827330181602498</v>
      </c>
      <c r="R223" s="116">
        <v>124.250744136503</v>
      </c>
      <c r="S223" s="120">
        <f t="shared" si="13"/>
        <v>1733</v>
      </c>
      <c r="T223" s="121">
        <f t="shared" si="10"/>
        <v>-0.45698156000000267</v>
      </c>
      <c r="U223" s="122">
        <f t="shared" si="11"/>
        <v>-9.515258000000415E-2</v>
      </c>
      <c r="V223" s="123">
        <f t="shared" si="12"/>
        <v>-0.25208977839750446</v>
      </c>
    </row>
    <row r="224" spans="1:22" customFormat="1" x14ac:dyDescent="0.3">
      <c r="A224" s="165">
        <v>1740000000</v>
      </c>
      <c r="B224" s="116">
        <v>-55.558840920000002</v>
      </c>
      <c r="C224" s="116">
        <v>77.326236489999999</v>
      </c>
      <c r="D224" s="165">
        <v>1740000000</v>
      </c>
      <c r="E224" s="116">
        <v>-55.099448529999997</v>
      </c>
      <c r="F224" s="116">
        <v>79.388868959999996</v>
      </c>
      <c r="G224" s="165">
        <v>1740000000</v>
      </c>
      <c r="H224" s="116">
        <v>-55.856916320000003</v>
      </c>
      <c r="I224" s="116">
        <v>80.709310779999996</v>
      </c>
      <c r="J224" s="165">
        <v>1740000000</v>
      </c>
      <c r="K224" s="116">
        <v>-55.757480170000001</v>
      </c>
      <c r="L224" s="116">
        <v>86.9825807</v>
      </c>
      <c r="M224" s="165">
        <v>1740000000</v>
      </c>
      <c r="N224" s="116">
        <v>-55.980902870000001</v>
      </c>
      <c r="O224" s="116">
        <v>69.555643559999993</v>
      </c>
      <c r="P224" s="165">
        <v>1740000000</v>
      </c>
      <c r="Q224" s="116">
        <v>-55.733710734494402</v>
      </c>
      <c r="R224" s="116">
        <v>75.386701380122005</v>
      </c>
      <c r="S224" s="120">
        <f t="shared" si="13"/>
        <v>1740</v>
      </c>
      <c r="T224" s="121">
        <f t="shared" si="10"/>
        <v>-0.45939239000000498</v>
      </c>
      <c r="U224" s="122">
        <f t="shared" si="11"/>
        <v>-9.9436150000002499E-2</v>
      </c>
      <c r="V224" s="123">
        <f t="shared" si="12"/>
        <v>-0.24719213550559971</v>
      </c>
    </row>
    <row r="225" spans="1:22" customFormat="1" x14ac:dyDescent="0.3">
      <c r="A225" s="165">
        <v>1747000000</v>
      </c>
      <c r="B225" s="116">
        <v>-55.340278179999999</v>
      </c>
      <c r="C225" s="116">
        <v>27.94004988</v>
      </c>
      <c r="D225" s="165">
        <v>1747000000</v>
      </c>
      <c r="E225" s="116">
        <v>-54.878009179999999</v>
      </c>
      <c r="F225" s="116">
        <v>29.84621886</v>
      </c>
      <c r="G225" s="165">
        <v>1747000000</v>
      </c>
      <c r="H225" s="116">
        <v>-55.736951750000003</v>
      </c>
      <c r="I225" s="116">
        <v>31.327495949999999</v>
      </c>
      <c r="J225" s="165">
        <v>1747000000</v>
      </c>
      <c r="K225" s="116">
        <v>-55.62952516</v>
      </c>
      <c r="L225" s="116">
        <v>37.584247810000001</v>
      </c>
      <c r="M225" s="165">
        <v>1747000000</v>
      </c>
      <c r="N225" s="116">
        <v>-55.865423380000003</v>
      </c>
      <c r="O225" s="116">
        <v>20.009241410000001</v>
      </c>
      <c r="P225" s="165">
        <v>1747000000</v>
      </c>
      <c r="Q225" s="116">
        <v>-55.606992626310898</v>
      </c>
      <c r="R225" s="116">
        <v>25.856522406081101</v>
      </c>
      <c r="S225" s="120">
        <f t="shared" si="13"/>
        <v>1747</v>
      </c>
      <c r="T225" s="121">
        <f t="shared" si="10"/>
        <v>-0.46226899999999915</v>
      </c>
      <c r="U225" s="122">
        <f t="shared" si="11"/>
        <v>-0.10742659000000288</v>
      </c>
      <c r="V225" s="123">
        <f t="shared" si="12"/>
        <v>-0.25843075368910462</v>
      </c>
    </row>
    <row r="226" spans="1:22" customFormat="1" x14ac:dyDescent="0.3">
      <c r="A226" s="165">
        <v>1754000000</v>
      </c>
      <c r="B226" s="116">
        <v>-55.19130621</v>
      </c>
      <c r="C226" s="116">
        <v>-21.504440079999998</v>
      </c>
      <c r="D226" s="165">
        <v>1754000000</v>
      </c>
      <c r="E226" s="116">
        <v>-54.735713699999998</v>
      </c>
      <c r="F226" s="116">
        <v>-19.766552109999999</v>
      </c>
      <c r="G226" s="165">
        <v>1754000000</v>
      </c>
      <c r="H226" s="116">
        <v>-55.69308916</v>
      </c>
      <c r="I226" s="116">
        <v>-18.135900199999998</v>
      </c>
      <c r="J226" s="165">
        <v>1754000000</v>
      </c>
      <c r="K226" s="116">
        <v>-55.584930319999998</v>
      </c>
      <c r="L226" s="116">
        <v>-12.05234332</v>
      </c>
      <c r="M226" s="165">
        <v>1754000000</v>
      </c>
      <c r="N226" s="116">
        <v>-55.833520810000003</v>
      </c>
      <c r="O226" s="116">
        <v>-29.585208040000001</v>
      </c>
      <c r="P226" s="165">
        <v>1754000000</v>
      </c>
      <c r="Q226" s="116">
        <v>-55.5674333233002</v>
      </c>
      <c r="R226" s="116">
        <v>-23.791363379952799</v>
      </c>
      <c r="S226" s="120">
        <f t="shared" si="13"/>
        <v>1754</v>
      </c>
      <c r="T226" s="121">
        <f t="shared" si="10"/>
        <v>-0.45559251000000245</v>
      </c>
      <c r="U226" s="122">
        <f t="shared" si="11"/>
        <v>-0.10815884000000153</v>
      </c>
      <c r="V226" s="123">
        <f t="shared" si="12"/>
        <v>-0.26608748669980287</v>
      </c>
    </row>
    <row r="227" spans="1:22" customFormat="1" x14ac:dyDescent="0.3">
      <c r="A227" s="165">
        <v>1761000000</v>
      </c>
      <c r="B227" s="116">
        <v>-55.07350572</v>
      </c>
      <c r="C227" s="116">
        <v>-70.534174160000006</v>
      </c>
      <c r="D227" s="165">
        <v>1761000000</v>
      </c>
      <c r="E227" s="116">
        <v>-54.627158620000003</v>
      </c>
      <c r="F227" s="116">
        <v>-68.90667904</v>
      </c>
      <c r="G227" s="165">
        <v>1761000000</v>
      </c>
      <c r="H227" s="116">
        <v>-55.665832330000001</v>
      </c>
      <c r="I227" s="116">
        <v>-67.116139200000006</v>
      </c>
      <c r="J227" s="165">
        <v>1761000000</v>
      </c>
      <c r="K227" s="116">
        <v>-55.580632940000001</v>
      </c>
      <c r="L227" s="116">
        <v>-61.084979570000002</v>
      </c>
      <c r="M227" s="165">
        <v>1761000000</v>
      </c>
      <c r="N227" s="116">
        <v>-55.811935609999999</v>
      </c>
      <c r="O227" s="116">
        <v>-78.595249629999998</v>
      </c>
      <c r="P227" s="165">
        <v>1761000000</v>
      </c>
      <c r="Q227" s="116">
        <v>-55.569931333685197</v>
      </c>
      <c r="R227" s="116">
        <v>-72.788630845134193</v>
      </c>
      <c r="S227" s="120">
        <f t="shared" si="13"/>
        <v>1761</v>
      </c>
      <c r="T227" s="121">
        <f t="shared" si="10"/>
        <v>-0.446347099999997</v>
      </c>
      <c r="U227" s="122">
        <f t="shared" si="11"/>
        <v>-8.5199389999999653E-2</v>
      </c>
      <c r="V227" s="123">
        <f t="shared" si="12"/>
        <v>-0.24200427631480181</v>
      </c>
    </row>
    <row r="228" spans="1:22" customFormat="1" x14ac:dyDescent="0.3">
      <c r="A228" s="165">
        <v>1768000000</v>
      </c>
      <c r="B228" s="116">
        <v>-54.86086959</v>
      </c>
      <c r="C228" s="116">
        <v>-119.5229307</v>
      </c>
      <c r="D228" s="165">
        <v>1768000000</v>
      </c>
      <c r="E228" s="116">
        <v>-54.448727910000002</v>
      </c>
      <c r="F228" s="116">
        <v>-118.1837056</v>
      </c>
      <c r="G228" s="165">
        <v>1768000000</v>
      </c>
      <c r="H228" s="116">
        <v>-55.557477939999998</v>
      </c>
      <c r="I228" s="116">
        <v>-116.28192009999999</v>
      </c>
      <c r="J228" s="165">
        <v>1768000000</v>
      </c>
      <c r="K228" s="116">
        <v>-55.48046806</v>
      </c>
      <c r="L228" s="116">
        <v>-110.1483339</v>
      </c>
      <c r="M228" s="165">
        <v>1768000000</v>
      </c>
      <c r="N228" s="116">
        <v>-55.710978519999998</v>
      </c>
      <c r="O228" s="116">
        <v>-127.71568600000001</v>
      </c>
      <c r="P228" s="165">
        <v>1768000000</v>
      </c>
      <c r="Q228" s="116">
        <v>-55.4806879348493</v>
      </c>
      <c r="R228" s="116">
        <v>-121.86755997824</v>
      </c>
      <c r="S228" s="120">
        <f t="shared" si="13"/>
        <v>1768</v>
      </c>
      <c r="T228" s="121">
        <f t="shared" si="10"/>
        <v>-0.41214167999999773</v>
      </c>
      <c r="U228" s="122">
        <f t="shared" si="11"/>
        <v>-7.7009879999998532E-2</v>
      </c>
      <c r="V228" s="123">
        <f t="shared" si="12"/>
        <v>-0.23029058515069778</v>
      </c>
    </row>
    <row r="229" spans="1:22" customFormat="1" x14ac:dyDescent="0.3">
      <c r="A229" s="165">
        <v>1775000000</v>
      </c>
      <c r="B229" s="116">
        <v>-54.649994159999999</v>
      </c>
      <c r="C229" s="116">
        <v>-169.04198410000001</v>
      </c>
      <c r="D229" s="165">
        <v>1775000000</v>
      </c>
      <c r="E229" s="116">
        <v>-54.278579579999999</v>
      </c>
      <c r="F229" s="116">
        <v>-167.8880911</v>
      </c>
      <c r="G229" s="165">
        <v>1775000000</v>
      </c>
      <c r="H229" s="116">
        <v>-55.466808370000003</v>
      </c>
      <c r="I229" s="116">
        <v>-165.89443489999999</v>
      </c>
      <c r="J229" s="165">
        <v>1775000000</v>
      </c>
      <c r="K229" s="116">
        <v>-55.389634059999999</v>
      </c>
      <c r="L229" s="116">
        <v>-159.72779</v>
      </c>
      <c r="M229" s="165">
        <v>1775000000</v>
      </c>
      <c r="N229" s="116">
        <v>-55.625059479999997</v>
      </c>
      <c r="O229" s="116">
        <v>-177.24803470000001</v>
      </c>
      <c r="P229" s="165">
        <v>1775000000</v>
      </c>
      <c r="Q229" s="116">
        <v>-55.407730685256901</v>
      </c>
      <c r="R229" s="116">
        <v>-171.39131615165101</v>
      </c>
      <c r="S229" s="120">
        <f t="shared" si="13"/>
        <v>1775</v>
      </c>
      <c r="T229" s="121">
        <f t="shared" si="10"/>
        <v>-0.37141457999999972</v>
      </c>
      <c r="U229" s="122">
        <f t="shared" si="11"/>
        <v>-7.7174310000003743E-2</v>
      </c>
      <c r="V229" s="123">
        <f t="shared" si="12"/>
        <v>-0.21732879474309641</v>
      </c>
    </row>
    <row r="230" spans="1:22" customFormat="1" x14ac:dyDescent="0.3">
      <c r="A230" s="165">
        <v>1782000000</v>
      </c>
      <c r="B230" s="116">
        <v>-54.491871039999999</v>
      </c>
      <c r="C230" s="116">
        <v>141.56840700000001</v>
      </c>
      <c r="D230" s="165">
        <v>1782000000</v>
      </c>
      <c r="E230" s="116">
        <v>-54.191261930000003</v>
      </c>
      <c r="F230" s="116">
        <v>142.69347629999999</v>
      </c>
      <c r="G230" s="165">
        <v>1782000000</v>
      </c>
      <c r="H230" s="116">
        <v>-55.455121220000002</v>
      </c>
      <c r="I230" s="116">
        <v>144.67489979999999</v>
      </c>
      <c r="J230" s="165">
        <v>1782000000</v>
      </c>
      <c r="K230" s="116">
        <v>-55.384766749999997</v>
      </c>
      <c r="L230" s="116">
        <v>150.81702680000001</v>
      </c>
      <c r="M230" s="165">
        <v>1782000000</v>
      </c>
      <c r="N230" s="116">
        <v>-55.61293921</v>
      </c>
      <c r="O230" s="116">
        <v>133.39543620000001</v>
      </c>
      <c r="P230" s="165">
        <v>1782000000</v>
      </c>
      <c r="Q230" s="116">
        <v>-55.393428456760901</v>
      </c>
      <c r="R230" s="116">
        <v>139.25780999430299</v>
      </c>
      <c r="S230" s="120">
        <f t="shared" si="13"/>
        <v>1782</v>
      </c>
      <c r="T230" s="121">
        <f t="shared" si="10"/>
        <v>-0.30060910999999635</v>
      </c>
      <c r="U230" s="122">
        <f t="shared" si="11"/>
        <v>-7.0354470000005165E-2</v>
      </c>
      <c r="V230" s="123">
        <f t="shared" si="12"/>
        <v>-0.21951075323909919</v>
      </c>
    </row>
    <row r="231" spans="1:22" customFormat="1" x14ac:dyDescent="0.3">
      <c r="A231" s="165">
        <v>1789000000</v>
      </c>
      <c r="B231" s="116">
        <v>-54.323282540000001</v>
      </c>
      <c r="C231" s="116">
        <v>92.433583040000002</v>
      </c>
      <c r="D231" s="165">
        <v>1789000000</v>
      </c>
      <c r="E231" s="116">
        <v>-54.073351359999997</v>
      </c>
      <c r="F231" s="116">
        <v>93.761175140000006</v>
      </c>
      <c r="G231" s="165">
        <v>1789000000</v>
      </c>
      <c r="H231" s="116">
        <v>-55.423828559999997</v>
      </c>
      <c r="I231" s="116">
        <v>95.584717499999996</v>
      </c>
      <c r="J231" s="165">
        <v>1789000000</v>
      </c>
      <c r="K231" s="116">
        <v>-55.359118760000001</v>
      </c>
      <c r="L231" s="116">
        <v>101.78530929999999</v>
      </c>
      <c r="M231" s="165">
        <v>1789000000</v>
      </c>
      <c r="N231" s="116">
        <v>-55.565752369999998</v>
      </c>
      <c r="O231" s="116">
        <v>84.266886510000006</v>
      </c>
      <c r="P231" s="165">
        <v>1789000000</v>
      </c>
      <c r="Q231" s="116">
        <v>-55.3413214556901</v>
      </c>
      <c r="R231" s="116">
        <v>90.206961764368998</v>
      </c>
      <c r="S231" s="120">
        <f t="shared" si="13"/>
        <v>1789</v>
      </c>
      <c r="T231" s="121">
        <f t="shared" si="10"/>
        <v>-0.24993118000000436</v>
      </c>
      <c r="U231" s="122">
        <f t="shared" si="11"/>
        <v>-6.470979999999571E-2</v>
      </c>
      <c r="V231" s="123">
        <f t="shared" si="12"/>
        <v>-0.22443091430989881</v>
      </c>
    </row>
    <row r="232" spans="1:22" customFormat="1" x14ac:dyDescent="0.3">
      <c r="A232" s="165">
        <v>1796000000</v>
      </c>
      <c r="B232" s="116">
        <v>-54.091552749999998</v>
      </c>
      <c r="C232" s="116">
        <v>42.830298999999997</v>
      </c>
      <c r="D232" s="165">
        <v>1796000000</v>
      </c>
      <c r="E232" s="116">
        <v>-53.889403000000001</v>
      </c>
      <c r="F232" s="116">
        <v>44.508840450000001</v>
      </c>
      <c r="G232" s="165">
        <v>1796000000</v>
      </c>
      <c r="H232" s="116">
        <v>-55.331140789999999</v>
      </c>
      <c r="I232" s="116">
        <v>46.079072009999997</v>
      </c>
      <c r="J232" s="165">
        <v>1796000000</v>
      </c>
      <c r="K232" s="116">
        <v>-55.269734</v>
      </c>
      <c r="L232" s="116">
        <v>52.455952330000002</v>
      </c>
      <c r="M232" s="165">
        <v>1796000000</v>
      </c>
      <c r="N232" s="116">
        <v>-55.461974929999997</v>
      </c>
      <c r="O232" s="116">
        <v>34.731782440000003</v>
      </c>
      <c r="P232" s="165">
        <v>1796000000</v>
      </c>
      <c r="Q232" s="116">
        <v>-55.237093923408899</v>
      </c>
      <c r="R232" s="116">
        <v>40.732742671483201</v>
      </c>
      <c r="S232" s="120">
        <f t="shared" si="13"/>
        <v>1796</v>
      </c>
      <c r="T232" s="121">
        <f t="shared" si="10"/>
        <v>-0.20214974999999669</v>
      </c>
      <c r="U232" s="122">
        <f t="shared" si="11"/>
        <v>-6.1406789999999489E-2</v>
      </c>
      <c r="V232" s="123">
        <f t="shared" si="12"/>
        <v>-0.22488100659109733</v>
      </c>
    </row>
    <row r="233" spans="1:22" customFormat="1" x14ac:dyDescent="0.3">
      <c r="A233" s="165">
        <v>1803000000</v>
      </c>
      <c r="B233" s="116">
        <v>-53.935249659999997</v>
      </c>
      <c r="C233" s="116">
        <v>-7.1328569059999998</v>
      </c>
      <c r="D233" s="165">
        <v>1803000000</v>
      </c>
      <c r="E233" s="116">
        <v>-53.751770579999999</v>
      </c>
      <c r="F233" s="116">
        <v>-5.0685867919999996</v>
      </c>
      <c r="G233" s="165">
        <v>1803000000</v>
      </c>
      <c r="H233" s="116">
        <v>-55.320187570000002</v>
      </c>
      <c r="I233" s="116">
        <v>-3.583995415</v>
      </c>
      <c r="J233" s="165">
        <v>1803000000</v>
      </c>
      <c r="K233" s="116">
        <v>-55.240084590000002</v>
      </c>
      <c r="L233" s="116">
        <v>2.7804926719999998</v>
      </c>
      <c r="M233" s="165">
        <v>1803000000</v>
      </c>
      <c r="N233" s="116">
        <v>-55.444732940000002</v>
      </c>
      <c r="O233" s="116">
        <v>-14.995502800000001</v>
      </c>
      <c r="P233" s="165">
        <v>1803000000</v>
      </c>
      <c r="Q233" s="116">
        <v>-55.197775011046197</v>
      </c>
      <c r="R233" s="116">
        <v>-8.9974678270141304</v>
      </c>
      <c r="S233" s="120">
        <f t="shared" si="13"/>
        <v>1803</v>
      </c>
      <c r="T233" s="121">
        <f t="shared" si="10"/>
        <v>-0.18347907999999791</v>
      </c>
      <c r="U233" s="122">
        <f t="shared" si="11"/>
        <v>-8.0102979999999491E-2</v>
      </c>
      <c r="V233" s="123">
        <f t="shared" si="12"/>
        <v>-0.24695792895380464</v>
      </c>
    </row>
    <row r="234" spans="1:22" customFormat="1" x14ac:dyDescent="0.3">
      <c r="A234" s="165">
        <v>1810000000</v>
      </c>
      <c r="B234" s="116">
        <v>-53.866833470000003</v>
      </c>
      <c r="C234" s="116">
        <v>-56.538274469999998</v>
      </c>
      <c r="D234" s="165">
        <v>1810000000</v>
      </c>
      <c r="E234" s="116">
        <v>-53.678741279999997</v>
      </c>
      <c r="F234" s="116">
        <v>-54.097214970000003</v>
      </c>
      <c r="G234" s="165">
        <v>1810000000</v>
      </c>
      <c r="H234" s="116">
        <v>-55.369887419999998</v>
      </c>
      <c r="I234" s="116">
        <v>-52.694299149999999</v>
      </c>
      <c r="J234" s="165">
        <v>1810000000</v>
      </c>
      <c r="K234" s="116">
        <v>-55.272466919999999</v>
      </c>
      <c r="L234" s="116">
        <v>-46.452752089999997</v>
      </c>
      <c r="M234" s="165">
        <v>1810000000</v>
      </c>
      <c r="N234" s="116">
        <v>-55.513026199999999</v>
      </c>
      <c r="O234" s="116">
        <v>-64.048135590000001</v>
      </c>
      <c r="P234" s="165">
        <v>1810000000</v>
      </c>
      <c r="Q234" s="116">
        <v>-55.233858557684101</v>
      </c>
      <c r="R234" s="116">
        <v>-58.252780093139897</v>
      </c>
      <c r="S234" s="120">
        <f t="shared" si="13"/>
        <v>1810</v>
      </c>
      <c r="T234" s="121">
        <f t="shared" si="10"/>
        <v>-0.1880921900000061</v>
      </c>
      <c r="U234" s="122">
        <f t="shared" si="11"/>
        <v>-9.7420499999998356E-2</v>
      </c>
      <c r="V234" s="123">
        <f t="shared" si="12"/>
        <v>-0.27916764231589752</v>
      </c>
    </row>
    <row r="235" spans="1:22" customFormat="1" x14ac:dyDescent="0.3">
      <c r="A235" s="165">
        <v>1817000000</v>
      </c>
      <c r="B235" s="116">
        <v>-53.736511909999997</v>
      </c>
      <c r="C235" s="116">
        <v>-105.5441433</v>
      </c>
      <c r="D235" s="165">
        <v>1817000000</v>
      </c>
      <c r="E235" s="116">
        <v>-53.515267850000001</v>
      </c>
      <c r="F235" s="116">
        <v>-102.74578510000001</v>
      </c>
      <c r="G235" s="165">
        <v>1817000000</v>
      </c>
      <c r="H235" s="116">
        <v>-55.321382380000003</v>
      </c>
      <c r="I235" s="116">
        <v>-101.5112465</v>
      </c>
      <c r="J235" s="165">
        <v>1817000000</v>
      </c>
      <c r="K235" s="116">
        <v>-55.238411859999999</v>
      </c>
      <c r="L235" s="116">
        <v>-95.368704559999998</v>
      </c>
      <c r="M235" s="165">
        <v>1817000000</v>
      </c>
      <c r="N235" s="116">
        <v>-55.469369409999999</v>
      </c>
      <c r="O235" s="116">
        <v>-112.8907459</v>
      </c>
      <c r="P235" s="165">
        <v>1817000000</v>
      </c>
      <c r="Q235" s="116">
        <v>-55.196081330765502</v>
      </c>
      <c r="R235" s="116">
        <v>-107.15868117826101</v>
      </c>
      <c r="S235" s="120">
        <f t="shared" si="13"/>
        <v>1817</v>
      </c>
      <c r="T235" s="121">
        <f t="shared" si="10"/>
        <v>-0.22124405999999652</v>
      </c>
      <c r="U235" s="122">
        <f t="shared" si="11"/>
        <v>-8.2970520000003489E-2</v>
      </c>
      <c r="V235" s="123">
        <f t="shared" si="12"/>
        <v>-0.27328807923449716</v>
      </c>
    </row>
    <row r="236" spans="1:22" customFormat="1" x14ac:dyDescent="0.3">
      <c r="A236" s="165">
        <v>1824000000</v>
      </c>
      <c r="B236" s="116">
        <v>-53.541202560000002</v>
      </c>
      <c r="C236" s="116">
        <v>-154.85313650000001</v>
      </c>
      <c r="D236" s="165">
        <v>1824000000</v>
      </c>
      <c r="E236" s="116">
        <v>-53.297193579999998</v>
      </c>
      <c r="F236" s="116">
        <v>-151.93916290000001</v>
      </c>
      <c r="G236" s="165">
        <v>1824000000</v>
      </c>
      <c r="H236" s="116">
        <v>-55.237528400000002</v>
      </c>
      <c r="I236" s="116">
        <v>-150.80589330000001</v>
      </c>
      <c r="J236" s="165">
        <v>1824000000</v>
      </c>
      <c r="K236" s="116">
        <v>-55.14288183</v>
      </c>
      <c r="L236" s="116">
        <v>-144.738969</v>
      </c>
      <c r="M236" s="165">
        <v>1824000000</v>
      </c>
      <c r="N236" s="116">
        <v>-55.38178911</v>
      </c>
      <c r="O236" s="116">
        <v>-162.24371859999999</v>
      </c>
      <c r="P236" s="165">
        <v>1824000000</v>
      </c>
      <c r="Q236" s="116">
        <v>-55.100468253593696</v>
      </c>
      <c r="R236" s="116">
        <v>-156.50029366323599</v>
      </c>
      <c r="S236" s="120">
        <f t="shared" si="13"/>
        <v>1824</v>
      </c>
      <c r="T236" s="121">
        <f t="shared" si="10"/>
        <v>-0.24400898000000382</v>
      </c>
      <c r="U236" s="122">
        <f t="shared" si="11"/>
        <v>-9.4646570000001873E-2</v>
      </c>
      <c r="V236" s="123">
        <f t="shared" si="12"/>
        <v>-0.28132085640630322</v>
      </c>
    </row>
    <row r="237" spans="1:22" customFormat="1" x14ac:dyDescent="0.3">
      <c r="A237" s="165">
        <v>1831000000</v>
      </c>
      <c r="B237" s="116">
        <v>-53.420618949999998</v>
      </c>
      <c r="C237" s="116">
        <v>155.68423440000001</v>
      </c>
      <c r="D237" s="165">
        <v>1831000000</v>
      </c>
      <c r="E237" s="116">
        <v>-53.158014700000003</v>
      </c>
      <c r="F237" s="116">
        <v>158.61767639999999</v>
      </c>
      <c r="G237" s="165">
        <v>1831000000</v>
      </c>
      <c r="H237" s="116">
        <v>-55.231698950000002</v>
      </c>
      <c r="I237" s="116">
        <v>159.8224218</v>
      </c>
      <c r="J237" s="165">
        <v>1831000000</v>
      </c>
      <c r="K237" s="116">
        <v>-55.134098379999998</v>
      </c>
      <c r="L237" s="116">
        <v>165.7474173</v>
      </c>
      <c r="M237" s="165">
        <v>1831000000</v>
      </c>
      <c r="N237" s="116">
        <v>-55.370391069999997</v>
      </c>
      <c r="O237" s="116">
        <v>148.41968499999999</v>
      </c>
      <c r="P237" s="165">
        <v>1831000000</v>
      </c>
      <c r="Q237" s="116">
        <v>-55.083691671543903</v>
      </c>
      <c r="R237" s="116">
        <v>153.96945954827501</v>
      </c>
      <c r="S237" s="120">
        <f t="shared" si="13"/>
        <v>1831</v>
      </c>
      <c r="T237" s="121">
        <f t="shared" si="10"/>
        <v>-0.26260424999999543</v>
      </c>
      <c r="U237" s="122">
        <f t="shared" si="11"/>
        <v>-9.7600570000004438E-2</v>
      </c>
      <c r="V237" s="123">
        <f t="shared" si="12"/>
        <v>-0.28669939845609349</v>
      </c>
    </row>
    <row r="238" spans="1:22" customFormat="1" x14ac:dyDescent="0.3">
      <c r="A238" s="165">
        <v>1838000000</v>
      </c>
      <c r="B238" s="116">
        <v>-53.322016040000001</v>
      </c>
      <c r="C238" s="116">
        <v>106.6673594</v>
      </c>
      <c r="D238" s="165">
        <v>1838000000</v>
      </c>
      <c r="E238" s="116">
        <v>-53.048026030000003</v>
      </c>
      <c r="F238" s="116">
        <v>109.56857309999999</v>
      </c>
      <c r="G238" s="165">
        <v>1838000000</v>
      </c>
      <c r="H238" s="116">
        <v>-55.242755389999999</v>
      </c>
      <c r="I238" s="116">
        <v>110.9364707</v>
      </c>
      <c r="J238" s="165">
        <v>1838000000</v>
      </c>
      <c r="K238" s="116">
        <v>-55.176272670000003</v>
      </c>
      <c r="L238" s="116">
        <v>116.7009779</v>
      </c>
      <c r="M238" s="165">
        <v>1838000000</v>
      </c>
      <c r="N238" s="116">
        <v>-55.366122900000001</v>
      </c>
      <c r="O238" s="116">
        <v>99.538629700000001</v>
      </c>
      <c r="P238" s="165">
        <v>1838000000</v>
      </c>
      <c r="Q238" s="116">
        <v>-55.098878961530303</v>
      </c>
      <c r="R238" s="116">
        <v>104.92246966534</v>
      </c>
      <c r="S238" s="120">
        <f t="shared" si="13"/>
        <v>1838</v>
      </c>
      <c r="T238" s="121">
        <f t="shared" si="10"/>
        <v>-0.27399000999999856</v>
      </c>
      <c r="U238" s="122">
        <f t="shared" si="11"/>
        <v>-6.648271999999622E-2</v>
      </c>
      <c r="V238" s="123">
        <f t="shared" si="12"/>
        <v>-0.26724393846969718</v>
      </c>
    </row>
    <row r="239" spans="1:22" customFormat="1" x14ac:dyDescent="0.3">
      <c r="A239" s="165">
        <v>1845000000</v>
      </c>
      <c r="B239" s="116">
        <v>-53.124552309999999</v>
      </c>
      <c r="C239" s="116">
        <v>57.725324200000003</v>
      </c>
      <c r="D239" s="165">
        <v>1845000000</v>
      </c>
      <c r="E239" s="116">
        <v>-52.852199679999998</v>
      </c>
      <c r="F239" s="116">
        <v>60.604069119999998</v>
      </c>
      <c r="G239" s="165">
        <v>1845000000</v>
      </c>
      <c r="H239" s="116">
        <v>-55.16161512</v>
      </c>
      <c r="I239" s="116">
        <v>61.993442260000002</v>
      </c>
      <c r="J239" s="165">
        <v>1845000000</v>
      </c>
      <c r="K239" s="116">
        <v>-55.116955740000002</v>
      </c>
      <c r="L239" s="116">
        <v>67.744147960000006</v>
      </c>
      <c r="M239" s="165">
        <v>1845000000</v>
      </c>
      <c r="N239" s="116">
        <v>-55.268030099999997</v>
      </c>
      <c r="O239" s="116">
        <v>50.465519880000002</v>
      </c>
      <c r="P239" s="165">
        <v>1845000000</v>
      </c>
      <c r="Q239" s="116">
        <v>-55.021021248467498</v>
      </c>
      <c r="R239" s="116">
        <v>55.926203603237902</v>
      </c>
      <c r="S239" s="120">
        <f t="shared" si="13"/>
        <v>1845</v>
      </c>
      <c r="T239" s="121">
        <f t="shared" si="10"/>
        <v>-0.27235263000000032</v>
      </c>
      <c r="U239" s="122">
        <f t="shared" si="11"/>
        <v>-4.4659379999998805E-2</v>
      </c>
      <c r="V239" s="123">
        <f t="shared" si="12"/>
        <v>-0.24700885153249885</v>
      </c>
    </row>
    <row r="240" spans="1:22" customFormat="1" x14ac:dyDescent="0.3">
      <c r="A240" s="165">
        <v>1852000000</v>
      </c>
      <c r="B240" s="116">
        <v>-52.913741790000003</v>
      </c>
      <c r="C240" s="116">
        <v>8.1926739410000007</v>
      </c>
      <c r="D240" s="165">
        <v>1852000000</v>
      </c>
      <c r="E240" s="116">
        <v>-52.654422590000003</v>
      </c>
      <c r="F240" s="116">
        <v>11.22956802</v>
      </c>
      <c r="G240" s="165">
        <v>1852000000</v>
      </c>
      <c r="H240" s="116">
        <v>-55.076210369999998</v>
      </c>
      <c r="I240" s="116">
        <v>12.574906459999999</v>
      </c>
      <c r="J240" s="165">
        <v>1852000000</v>
      </c>
      <c r="K240" s="116">
        <v>-55.039989759999997</v>
      </c>
      <c r="L240" s="116">
        <v>18.42930102</v>
      </c>
      <c r="M240" s="165">
        <v>1852000000</v>
      </c>
      <c r="N240" s="116">
        <v>-55.184013700000001</v>
      </c>
      <c r="O240" s="116">
        <v>0.83032585599999997</v>
      </c>
      <c r="P240" s="165">
        <v>1852000000</v>
      </c>
      <c r="Q240" s="116">
        <v>-54.940602371009</v>
      </c>
      <c r="R240" s="116">
        <v>6.4526219806869598</v>
      </c>
      <c r="S240" s="120">
        <f t="shared" si="13"/>
        <v>1852</v>
      </c>
      <c r="T240" s="121">
        <f t="shared" ref="T240:T275" si="14">B240-E240</f>
        <v>-0.25931920000000019</v>
      </c>
      <c r="U240" s="122">
        <f t="shared" ref="U240:U275" si="15">H240-K240</f>
        <v>-3.6220610000000875E-2</v>
      </c>
      <c r="V240" s="123">
        <f t="shared" ref="V240:V275" si="16">N240-Q240</f>
        <v>-0.2434113289910016</v>
      </c>
    </row>
    <row r="241" spans="1:22" customFormat="1" x14ac:dyDescent="0.3">
      <c r="A241" s="165">
        <v>1859000000</v>
      </c>
      <c r="B241" s="116">
        <v>-52.803778350000002</v>
      </c>
      <c r="C241" s="116">
        <v>-41.253494920000001</v>
      </c>
      <c r="D241" s="165">
        <v>1859000000</v>
      </c>
      <c r="E241" s="116">
        <v>-52.552218609999997</v>
      </c>
      <c r="F241" s="116">
        <v>-38.046387080000002</v>
      </c>
      <c r="G241" s="165">
        <v>1859000000</v>
      </c>
      <c r="H241" s="116">
        <v>-55.089887779999998</v>
      </c>
      <c r="I241" s="116">
        <v>-36.831151329999997</v>
      </c>
      <c r="J241" s="165">
        <v>1859000000</v>
      </c>
      <c r="K241" s="116">
        <v>-55.057599799999998</v>
      </c>
      <c r="L241" s="116">
        <v>-30.787213829999999</v>
      </c>
      <c r="M241" s="165">
        <v>1859000000</v>
      </c>
      <c r="N241" s="116">
        <v>-55.217911460000003</v>
      </c>
      <c r="O241" s="116">
        <v>-48.690098140000003</v>
      </c>
      <c r="P241" s="165">
        <v>1859000000</v>
      </c>
      <c r="Q241" s="116">
        <v>-54.984865895551202</v>
      </c>
      <c r="R241" s="116">
        <v>-42.928109947120802</v>
      </c>
      <c r="S241" s="120">
        <f t="shared" si="13"/>
        <v>1859</v>
      </c>
      <c r="T241" s="121">
        <f t="shared" si="14"/>
        <v>-0.25155974000000469</v>
      </c>
      <c r="U241" s="122">
        <f t="shared" si="15"/>
        <v>-3.228797999999955E-2</v>
      </c>
      <c r="V241" s="123">
        <f t="shared" si="16"/>
        <v>-0.2330455644488012</v>
      </c>
    </row>
    <row r="242" spans="1:22" customFormat="1" x14ac:dyDescent="0.3">
      <c r="A242" s="165">
        <v>1866000000</v>
      </c>
      <c r="B242" s="116">
        <v>-52.693430319999997</v>
      </c>
      <c r="C242" s="116">
        <v>-90.284822320000004</v>
      </c>
      <c r="D242" s="165">
        <v>1866000000</v>
      </c>
      <c r="E242" s="116">
        <v>-52.430433749999999</v>
      </c>
      <c r="F242" s="116">
        <v>-86.716448909999997</v>
      </c>
      <c r="G242" s="165">
        <v>1866000000</v>
      </c>
      <c r="H242" s="116">
        <v>-55.093349809999999</v>
      </c>
      <c r="I242" s="116">
        <v>-85.683163660000005</v>
      </c>
      <c r="J242" s="165">
        <v>1866000000</v>
      </c>
      <c r="K242" s="116">
        <v>-55.078162900000002</v>
      </c>
      <c r="L242" s="116">
        <v>-79.529819419999995</v>
      </c>
      <c r="M242" s="165">
        <v>1866000000</v>
      </c>
      <c r="N242" s="116">
        <v>-55.216005289999998</v>
      </c>
      <c r="O242" s="116">
        <v>-97.608105690000002</v>
      </c>
      <c r="P242" s="165">
        <v>1866000000</v>
      </c>
      <c r="Q242" s="116">
        <v>-54.999387765706302</v>
      </c>
      <c r="R242" s="116">
        <v>-91.760467478874105</v>
      </c>
      <c r="S242" s="120">
        <f t="shared" si="13"/>
        <v>1866</v>
      </c>
      <c r="T242" s="121">
        <f t="shared" si="14"/>
        <v>-0.26299656999999854</v>
      </c>
      <c r="U242" s="122">
        <f t="shared" si="15"/>
        <v>-1.5186909999997056E-2</v>
      </c>
      <c r="V242" s="123">
        <f t="shared" si="16"/>
        <v>-0.21661752429369585</v>
      </c>
    </row>
    <row r="243" spans="1:22" customFormat="1" x14ac:dyDescent="0.3">
      <c r="A243" s="165">
        <v>1873000000</v>
      </c>
      <c r="B243" s="116">
        <v>-52.50387491</v>
      </c>
      <c r="C243" s="116">
        <v>-139.43832320000001</v>
      </c>
      <c r="D243" s="165">
        <v>1873000000</v>
      </c>
      <c r="E243" s="116">
        <v>-52.193457819999999</v>
      </c>
      <c r="F243" s="116">
        <v>-135.44839279999999</v>
      </c>
      <c r="G243" s="165">
        <v>1873000000</v>
      </c>
      <c r="H243" s="116">
        <v>-54.995230849999999</v>
      </c>
      <c r="I243" s="116">
        <v>-134.63272319999999</v>
      </c>
      <c r="J243" s="165">
        <v>1873000000</v>
      </c>
      <c r="K243" s="116">
        <v>-54.991655379999997</v>
      </c>
      <c r="L243" s="116">
        <v>-128.35042480000001</v>
      </c>
      <c r="M243" s="165">
        <v>1873000000</v>
      </c>
      <c r="N243" s="116">
        <v>-55.136220940000001</v>
      </c>
      <c r="O243" s="116">
        <v>-146.6697719</v>
      </c>
      <c r="P243" s="165">
        <v>1873000000</v>
      </c>
      <c r="Q243" s="116">
        <v>-54.913073906619204</v>
      </c>
      <c r="R243" s="116">
        <v>-140.674892772948</v>
      </c>
      <c r="S243" s="120">
        <f t="shared" si="13"/>
        <v>1873</v>
      </c>
      <c r="T243" s="121">
        <f t="shared" si="14"/>
        <v>-0.31041709000000139</v>
      </c>
      <c r="U243" s="122">
        <f t="shared" si="15"/>
        <v>-3.5754700000012463E-3</v>
      </c>
      <c r="V243" s="123">
        <f t="shared" si="16"/>
        <v>-0.22314703338079767</v>
      </c>
    </row>
    <row r="244" spans="1:22" customFormat="1" x14ac:dyDescent="0.3">
      <c r="A244" s="165">
        <v>1880000000</v>
      </c>
      <c r="B244" s="116">
        <v>-52.344963280000002</v>
      </c>
      <c r="C244" s="116">
        <v>171.16095050000001</v>
      </c>
      <c r="D244" s="165">
        <v>1880000000</v>
      </c>
      <c r="E244" s="116">
        <v>-51.956737699999998</v>
      </c>
      <c r="F244" s="116">
        <v>175.3498749</v>
      </c>
      <c r="G244" s="165">
        <v>1880000000</v>
      </c>
      <c r="H244" s="116">
        <v>-54.934848430000002</v>
      </c>
      <c r="I244" s="116">
        <v>176.0173508</v>
      </c>
      <c r="J244" s="165">
        <v>1880000000</v>
      </c>
      <c r="K244" s="116">
        <v>-54.915202659999999</v>
      </c>
      <c r="L244" s="116">
        <v>-177.61489900000001</v>
      </c>
      <c r="M244" s="165">
        <v>1880000000</v>
      </c>
      <c r="N244" s="116">
        <v>-55.078286579999997</v>
      </c>
      <c r="O244" s="116">
        <v>164.0107764</v>
      </c>
      <c r="P244" s="165">
        <v>1880000000</v>
      </c>
      <c r="Q244" s="116">
        <v>-54.839997329773396</v>
      </c>
      <c r="R244" s="116">
        <v>170.05627088430799</v>
      </c>
      <c r="S244" s="120">
        <f t="shared" si="13"/>
        <v>1880</v>
      </c>
      <c r="T244" s="121">
        <f t="shared" si="14"/>
        <v>-0.38822558000000384</v>
      </c>
      <c r="U244" s="122">
        <f t="shared" si="15"/>
        <v>-1.9645770000003893E-2</v>
      </c>
      <c r="V244" s="123">
        <f t="shared" si="16"/>
        <v>-0.2382892502266003</v>
      </c>
    </row>
    <row r="245" spans="1:22" customFormat="1" x14ac:dyDescent="0.3">
      <c r="A245" s="165">
        <v>1887000000</v>
      </c>
      <c r="B245" s="116">
        <v>-52.243673170000001</v>
      </c>
      <c r="C245" s="116">
        <v>122.0536328</v>
      </c>
      <c r="D245" s="165">
        <v>1887000000</v>
      </c>
      <c r="E245" s="116">
        <v>-51.780922390000001</v>
      </c>
      <c r="F245" s="116">
        <v>126.2449534</v>
      </c>
      <c r="G245" s="165">
        <v>1887000000</v>
      </c>
      <c r="H245" s="116">
        <v>-54.928213200000002</v>
      </c>
      <c r="I245" s="116">
        <v>126.9416693</v>
      </c>
      <c r="J245" s="165">
        <v>1887000000</v>
      </c>
      <c r="K245" s="116">
        <v>-54.909616489999998</v>
      </c>
      <c r="L245" s="116">
        <v>133.21913129999999</v>
      </c>
      <c r="M245" s="165">
        <v>1887000000</v>
      </c>
      <c r="N245" s="116">
        <v>-55.07877225</v>
      </c>
      <c r="O245" s="116">
        <v>114.9622368</v>
      </c>
      <c r="P245" s="165">
        <v>1887000000</v>
      </c>
      <c r="Q245" s="116">
        <v>-54.8330762019418</v>
      </c>
      <c r="R245" s="116">
        <v>120.919452233562</v>
      </c>
      <c r="S245" s="120">
        <f t="shared" si="13"/>
        <v>1887</v>
      </c>
      <c r="T245" s="121">
        <f t="shared" si="14"/>
        <v>-0.46275078000000036</v>
      </c>
      <c r="U245" s="122">
        <f t="shared" si="15"/>
        <v>-1.859671000000418E-2</v>
      </c>
      <c r="V245" s="123">
        <f t="shared" si="16"/>
        <v>-0.24569604805819978</v>
      </c>
    </row>
    <row r="246" spans="1:22" customFormat="1" x14ac:dyDescent="0.3">
      <c r="A246" s="165">
        <v>1894000000</v>
      </c>
      <c r="B246" s="116">
        <v>-52.083935789999998</v>
      </c>
      <c r="C246" s="116">
        <v>73.312393220000004</v>
      </c>
      <c r="D246" s="165">
        <v>1894000000</v>
      </c>
      <c r="E246" s="116">
        <v>-51.545646480000002</v>
      </c>
      <c r="F246" s="116">
        <v>77.323932850000006</v>
      </c>
      <c r="G246" s="165">
        <v>1894000000</v>
      </c>
      <c r="H246" s="116">
        <v>-54.86925548</v>
      </c>
      <c r="I246" s="116">
        <v>78.147279240000003</v>
      </c>
      <c r="J246" s="165">
        <v>1894000000</v>
      </c>
      <c r="K246" s="116">
        <v>-54.873100880000003</v>
      </c>
      <c r="L246" s="116">
        <v>84.455415779999996</v>
      </c>
      <c r="M246" s="165">
        <v>1894000000</v>
      </c>
      <c r="N246" s="116">
        <v>-54.996892379999998</v>
      </c>
      <c r="O246" s="116">
        <v>66.14523269</v>
      </c>
      <c r="P246" s="165">
        <v>1894000000</v>
      </c>
      <c r="Q246" s="116">
        <v>-54.762960894277697</v>
      </c>
      <c r="R246" s="116">
        <v>72.066872349137796</v>
      </c>
      <c r="S246" s="120">
        <f t="shared" si="13"/>
        <v>1894</v>
      </c>
      <c r="T246" s="121">
        <f t="shared" si="14"/>
        <v>-0.53828930999999614</v>
      </c>
      <c r="U246" s="122">
        <f t="shared" si="15"/>
        <v>3.8454000000029964E-3</v>
      </c>
      <c r="V246" s="123">
        <f t="shared" si="16"/>
        <v>-0.2339314857223016</v>
      </c>
    </row>
    <row r="247" spans="1:22" customFormat="1" x14ac:dyDescent="0.3">
      <c r="A247" s="165">
        <v>1901000000</v>
      </c>
      <c r="B247" s="116">
        <v>-51.85670391</v>
      </c>
      <c r="C247" s="116">
        <v>24.30332567</v>
      </c>
      <c r="D247" s="165">
        <v>1901000000</v>
      </c>
      <c r="E247" s="116">
        <v>-51.261423479999998</v>
      </c>
      <c r="F247" s="116">
        <v>27.922020419999999</v>
      </c>
      <c r="G247" s="165">
        <v>1901000000</v>
      </c>
      <c r="H247" s="116">
        <v>-54.742915519999997</v>
      </c>
      <c r="I247" s="116">
        <v>28.949966920000001</v>
      </c>
      <c r="J247" s="165">
        <v>1901000000</v>
      </c>
      <c r="K247" s="116">
        <v>-54.778286569999999</v>
      </c>
      <c r="L247" s="116">
        <v>35.325032489999998</v>
      </c>
      <c r="M247" s="165">
        <v>1901000000</v>
      </c>
      <c r="N247" s="116">
        <v>-54.870805660000002</v>
      </c>
      <c r="O247" s="116">
        <v>16.974637359999999</v>
      </c>
      <c r="P247" s="165">
        <v>1901000000</v>
      </c>
      <c r="Q247" s="116">
        <v>-54.654713121879901</v>
      </c>
      <c r="R247" s="116">
        <v>22.835609874212299</v>
      </c>
      <c r="S247" s="120">
        <f t="shared" si="13"/>
        <v>1901</v>
      </c>
      <c r="T247" s="121">
        <f t="shared" si="14"/>
        <v>-0.59528043000000253</v>
      </c>
      <c r="U247" s="122">
        <f t="shared" si="15"/>
        <v>3.5371050000001958E-2</v>
      </c>
      <c r="V247" s="123">
        <f t="shared" si="16"/>
        <v>-0.2160925381201011</v>
      </c>
    </row>
    <row r="248" spans="1:22" customFormat="1" x14ac:dyDescent="0.3">
      <c r="A248" s="165">
        <v>1908000000</v>
      </c>
      <c r="B248" s="116">
        <v>-51.678942110000001</v>
      </c>
      <c r="C248" s="116">
        <v>-24.985057380000001</v>
      </c>
      <c r="D248" s="165">
        <v>1908000000</v>
      </c>
      <c r="E248" s="116">
        <v>-51.044837289999997</v>
      </c>
      <c r="F248" s="116">
        <v>-21.753888409999998</v>
      </c>
      <c r="G248" s="165">
        <v>1908000000</v>
      </c>
      <c r="H248" s="116">
        <v>-54.679885159999998</v>
      </c>
      <c r="I248" s="116">
        <v>-20.353414749999999</v>
      </c>
      <c r="J248" s="165">
        <v>1908000000</v>
      </c>
      <c r="K248" s="116">
        <v>-54.753314279999998</v>
      </c>
      <c r="L248" s="116">
        <v>-13.95094961</v>
      </c>
      <c r="M248" s="165">
        <v>1908000000</v>
      </c>
      <c r="N248" s="116">
        <v>-54.798283179999999</v>
      </c>
      <c r="O248" s="116">
        <v>-32.587565120000001</v>
      </c>
      <c r="P248" s="165">
        <v>1908000000</v>
      </c>
      <c r="Q248" s="116">
        <v>-54.613999463478599</v>
      </c>
      <c r="R248" s="116">
        <v>-26.595033744063699</v>
      </c>
      <c r="S248" s="120">
        <f t="shared" si="13"/>
        <v>1908</v>
      </c>
      <c r="T248" s="121">
        <f t="shared" si="14"/>
        <v>-0.63410482000000457</v>
      </c>
      <c r="U248" s="122">
        <f t="shared" si="15"/>
        <v>7.3429120000000125E-2</v>
      </c>
      <c r="V248" s="123">
        <f t="shared" si="16"/>
        <v>-0.1842837165213993</v>
      </c>
    </row>
    <row r="249" spans="1:22" customFormat="1" x14ac:dyDescent="0.3">
      <c r="A249" s="165">
        <v>1915000000</v>
      </c>
      <c r="B249" s="116">
        <v>-51.518892860000001</v>
      </c>
      <c r="C249" s="116">
        <v>-73.890813410000007</v>
      </c>
      <c r="D249" s="165">
        <v>1915000000</v>
      </c>
      <c r="E249" s="116">
        <v>-50.882181840000001</v>
      </c>
      <c r="F249" s="116">
        <v>-71.10296366</v>
      </c>
      <c r="G249" s="165">
        <v>1915000000</v>
      </c>
      <c r="H249" s="116">
        <v>-54.643617630000001</v>
      </c>
      <c r="I249" s="116">
        <v>-69.521699749999996</v>
      </c>
      <c r="J249" s="165">
        <v>1915000000</v>
      </c>
      <c r="K249" s="116">
        <v>-54.741366259999999</v>
      </c>
      <c r="L249" s="116">
        <v>-63.037443269999997</v>
      </c>
      <c r="M249" s="165">
        <v>1915000000</v>
      </c>
      <c r="N249" s="116">
        <v>-54.764143439999998</v>
      </c>
      <c r="O249" s="116">
        <v>-81.746810859999997</v>
      </c>
      <c r="P249" s="165">
        <v>1915000000</v>
      </c>
      <c r="Q249" s="116">
        <v>-54.596345040060498</v>
      </c>
      <c r="R249" s="116">
        <v>-75.6677427922844</v>
      </c>
      <c r="S249" s="120">
        <f t="shared" si="13"/>
        <v>1915</v>
      </c>
      <c r="T249" s="121">
        <f t="shared" si="14"/>
        <v>-0.63671101999999991</v>
      </c>
      <c r="U249" s="122">
        <f t="shared" si="15"/>
        <v>9.7748629999998116E-2</v>
      </c>
      <c r="V249" s="123">
        <f t="shared" si="16"/>
        <v>-0.16779839993949963</v>
      </c>
    </row>
    <row r="250" spans="1:22" customFormat="1" x14ac:dyDescent="0.3">
      <c r="A250" s="165">
        <v>1922000000</v>
      </c>
      <c r="B250" s="116">
        <v>-51.27255237</v>
      </c>
      <c r="C250" s="116">
        <v>-122.7094566</v>
      </c>
      <c r="D250" s="165">
        <v>1922000000</v>
      </c>
      <c r="E250" s="116">
        <v>-50.657742489999997</v>
      </c>
      <c r="F250" s="116">
        <v>-120.302998</v>
      </c>
      <c r="G250" s="165">
        <v>1922000000</v>
      </c>
      <c r="H250" s="116">
        <v>-54.558334590000001</v>
      </c>
      <c r="I250" s="116">
        <v>-118.7150481</v>
      </c>
      <c r="J250" s="165">
        <v>1922000000</v>
      </c>
      <c r="K250" s="116">
        <v>-54.657913260000001</v>
      </c>
      <c r="L250" s="116">
        <v>-111.90322329999999</v>
      </c>
      <c r="M250" s="165">
        <v>1922000000</v>
      </c>
      <c r="N250" s="116">
        <v>-54.667928609999997</v>
      </c>
      <c r="O250" s="116">
        <v>-130.94292340000001</v>
      </c>
      <c r="P250" s="165">
        <v>1922000000</v>
      </c>
      <c r="Q250" s="116">
        <v>-54.503161847164399</v>
      </c>
      <c r="R250" s="116">
        <v>-124.587383359428</v>
      </c>
      <c r="S250" s="120">
        <f t="shared" si="13"/>
        <v>1922</v>
      </c>
      <c r="T250" s="121">
        <f t="shared" si="14"/>
        <v>-0.61480988000000281</v>
      </c>
      <c r="U250" s="122">
        <f t="shared" si="15"/>
        <v>9.9578669999999647E-2</v>
      </c>
      <c r="V250" s="123">
        <f t="shared" si="16"/>
        <v>-0.16476676283559755</v>
      </c>
    </row>
    <row r="251" spans="1:22" customFormat="1" x14ac:dyDescent="0.3">
      <c r="A251" s="165">
        <v>1929000000</v>
      </c>
      <c r="B251" s="116">
        <v>-51.004426539999997</v>
      </c>
      <c r="C251" s="116">
        <v>-172.05636949999999</v>
      </c>
      <c r="D251" s="165">
        <v>1929000000</v>
      </c>
      <c r="E251" s="116">
        <v>-50.420344239999999</v>
      </c>
      <c r="F251" s="116">
        <v>-169.7866085</v>
      </c>
      <c r="G251" s="165">
        <v>1929000000</v>
      </c>
      <c r="H251" s="116">
        <v>-54.464146159999999</v>
      </c>
      <c r="I251" s="116">
        <v>-168.29683689999999</v>
      </c>
      <c r="J251" s="165">
        <v>1929000000</v>
      </c>
      <c r="K251" s="116">
        <v>-54.551372999999998</v>
      </c>
      <c r="L251" s="116">
        <v>-161.11488320000001</v>
      </c>
      <c r="M251" s="165">
        <v>1929000000</v>
      </c>
      <c r="N251" s="116">
        <v>-54.586503260000001</v>
      </c>
      <c r="O251" s="116">
        <v>179.47498640000001</v>
      </c>
      <c r="P251" s="165">
        <v>1929000000</v>
      </c>
      <c r="Q251" s="116">
        <v>-54.396796653185</v>
      </c>
      <c r="R251" s="116">
        <v>-173.87529511191801</v>
      </c>
      <c r="S251" s="120">
        <f t="shared" si="13"/>
        <v>1929</v>
      </c>
      <c r="T251" s="121">
        <f t="shared" si="14"/>
        <v>-0.58408229999999861</v>
      </c>
      <c r="U251" s="122">
        <f t="shared" si="15"/>
        <v>8.7226839999999584E-2</v>
      </c>
      <c r="V251" s="123">
        <f t="shared" si="16"/>
        <v>-0.18970660681500107</v>
      </c>
    </row>
    <row r="252" spans="1:22" customFormat="1" x14ac:dyDescent="0.3">
      <c r="A252" s="165">
        <v>1936000000</v>
      </c>
      <c r="B252" s="116">
        <v>-50.814357389999998</v>
      </c>
      <c r="C252" s="116">
        <v>138.5479058</v>
      </c>
      <c r="D252" s="165">
        <v>1936000000</v>
      </c>
      <c r="E252" s="116">
        <v>-50.245283749999999</v>
      </c>
      <c r="F252" s="116">
        <v>140.77718770000001</v>
      </c>
      <c r="G252" s="165">
        <v>1936000000</v>
      </c>
      <c r="H252" s="116">
        <v>-54.461741609999997</v>
      </c>
      <c r="I252" s="116">
        <v>142.15041859999999</v>
      </c>
      <c r="J252" s="165">
        <v>1936000000</v>
      </c>
      <c r="K252" s="116">
        <v>-54.522418080000001</v>
      </c>
      <c r="L252" s="116">
        <v>149.59360849999999</v>
      </c>
      <c r="M252" s="165">
        <v>1936000000</v>
      </c>
      <c r="N252" s="116">
        <v>-54.575755690000001</v>
      </c>
      <c r="O252" s="116">
        <v>130.00520270000001</v>
      </c>
      <c r="P252" s="165">
        <v>1936000000</v>
      </c>
      <c r="Q252" s="116">
        <v>-54.347865699682004</v>
      </c>
      <c r="R252" s="116">
        <v>136.86763991360601</v>
      </c>
      <c r="S252" s="120">
        <f t="shared" si="13"/>
        <v>1936</v>
      </c>
      <c r="T252" s="121">
        <f t="shared" si="14"/>
        <v>-0.56907363999999916</v>
      </c>
      <c r="U252" s="122">
        <f t="shared" si="15"/>
        <v>6.0676470000004201E-2</v>
      </c>
      <c r="V252" s="123">
        <f t="shared" si="16"/>
        <v>-0.22788999031799761</v>
      </c>
    </row>
    <row r="253" spans="1:22" customFormat="1" x14ac:dyDescent="0.3">
      <c r="A253" s="165">
        <v>1943000000</v>
      </c>
      <c r="B253" s="116">
        <v>-50.631623670000003</v>
      </c>
      <c r="C253" s="116">
        <v>89.551099280000003</v>
      </c>
      <c r="D253" s="165">
        <v>1943000000</v>
      </c>
      <c r="E253" s="116">
        <v>-50.062486659999998</v>
      </c>
      <c r="F253" s="116">
        <v>91.828578919999998</v>
      </c>
      <c r="G253" s="165">
        <v>1943000000</v>
      </c>
      <c r="H253" s="116">
        <v>-54.461030430000001</v>
      </c>
      <c r="I253" s="116">
        <v>93.109955080000006</v>
      </c>
      <c r="J253" s="165">
        <v>1943000000</v>
      </c>
      <c r="K253" s="116">
        <v>-54.485467389999997</v>
      </c>
      <c r="L253" s="116">
        <v>100.6431314</v>
      </c>
      <c r="M253" s="165">
        <v>1943000000</v>
      </c>
      <c r="N253" s="116">
        <v>-54.549437509999997</v>
      </c>
      <c r="O253" s="116">
        <v>80.974999560000001</v>
      </c>
      <c r="P253" s="165">
        <v>1943000000</v>
      </c>
      <c r="Q253" s="116">
        <v>-54.2977891740017</v>
      </c>
      <c r="R253" s="116">
        <v>87.885266607649399</v>
      </c>
      <c r="S253" s="120">
        <f t="shared" si="13"/>
        <v>1943</v>
      </c>
      <c r="T253" s="121">
        <f t="shared" si="14"/>
        <v>-0.56913701000000572</v>
      </c>
      <c r="U253" s="122">
        <f t="shared" si="15"/>
        <v>2.4436959999995622E-2</v>
      </c>
      <c r="V253" s="123">
        <f t="shared" si="16"/>
        <v>-0.25164833599829706</v>
      </c>
    </row>
    <row r="254" spans="1:22" customFormat="1" x14ac:dyDescent="0.3">
      <c r="A254" s="165">
        <v>1950000000</v>
      </c>
      <c r="B254" s="116">
        <v>-50.378739340000003</v>
      </c>
      <c r="C254" s="116">
        <v>40.43470602</v>
      </c>
      <c r="D254" s="165">
        <v>1950000000</v>
      </c>
      <c r="E254" s="116">
        <v>-49.784720030000003</v>
      </c>
      <c r="F254" s="116">
        <v>42.71655561</v>
      </c>
      <c r="G254" s="165">
        <v>1950000000</v>
      </c>
      <c r="H254" s="116">
        <v>-54.383744149999998</v>
      </c>
      <c r="I254" s="116">
        <v>43.983629069999999</v>
      </c>
      <c r="J254" s="165">
        <v>1950000000</v>
      </c>
      <c r="K254" s="116">
        <v>-54.368200199999997</v>
      </c>
      <c r="L254" s="116">
        <v>51.617161400000001</v>
      </c>
      <c r="M254" s="165">
        <v>1950000000</v>
      </c>
      <c r="N254" s="116">
        <v>-54.460424959999997</v>
      </c>
      <c r="O254" s="116">
        <v>31.716703119999998</v>
      </c>
      <c r="P254" s="165">
        <v>1950000000</v>
      </c>
      <c r="Q254" s="116">
        <v>-54.164451368019101</v>
      </c>
      <c r="R254" s="116">
        <v>38.636694462312697</v>
      </c>
      <c r="S254" s="120">
        <f t="shared" si="13"/>
        <v>1950</v>
      </c>
      <c r="T254" s="121">
        <f t="shared" si="14"/>
        <v>-0.59401931000000019</v>
      </c>
      <c r="U254" s="122">
        <f t="shared" si="15"/>
        <v>-1.5543950000001416E-2</v>
      </c>
      <c r="V254" s="123">
        <f t="shared" si="16"/>
        <v>-0.29597359198089634</v>
      </c>
    </row>
    <row r="255" spans="1:22" customFormat="1" x14ac:dyDescent="0.3">
      <c r="A255" s="165">
        <v>1957000000</v>
      </c>
      <c r="B255" s="116">
        <v>-50.152294329999997</v>
      </c>
      <c r="C255" s="116">
        <v>-9.003668201</v>
      </c>
      <c r="D255" s="165">
        <v>1957000000</v>
      </c>
      <c r="E255" s="116">
        <v>-49.530990389999999</v>
      </c>
      <c r="F255" s="116">
        <v>-6.8751616860000002</v>
      </c>
      <c r="G255" s="165">
        <v>1957000000</v>
      </c>
      <c r="H255" s="116">
        <v>-54.335204429999997</v>
      </c>
      <c r="I255" s="116">
        <v>-5.4821395989999999</v>
      </c>
      <c r="J255" s="165">
        <v>1957000000</v>
      </c>
      <c r="K255" s="116">
        <v>-54.274974989999997</v>
      </c>
      <c r="L255" s="116">
        <v>2.1644374769999999</v>
      </c>
      <c r="M255" s="165">
        <v>1957000000</v>
      </c>
      <c r="N255" s="116">
        <v>-54.408088409999998</v>
      </c>
      <c r="O255" s="116">
        <v>-17.83621522</v>
      </c>
      <c r="P255" s="165">
        <v>1957000000</v>
      </c>
      <c r="Q255" s="116">
        <v>-54.0737862558776</v>
      </c>
      <c r="R255" s="116">
        <v>-11.019332421463499</v>
      </c>
      <c r="S255" s="120">
        <f t="shared" si="13"/>
        <v>1957</v>
      </c>
      <c r="T255" s="121">
        <f t="shared" si="14"/>
        <v>-0.62130393999999711</v>
      </c>
      <c r="U255" s="122">
        <f t="shared" si="15"/>
        <v>-6.0229440000000523E-2</v>
      </c>
      <c r="V255" s="123">
        <f t="shared" si="16"/>
        <v>-0.33430215412239761</v>
      </c>
    </row>
    <row r="256" spans="1:22" customFormat="1" x14ac:dyDescent="0.3">
      <c r="A256" s="165">
        <v>1964000000</v>
      </c>
      <c r="B256" s="116">
        <v>-49.989469710000002</v>
      </c>
      <c r="C256" s="116">
        <v>-58.089184940000003</v>
      </c>
      <c r="D256" s="165">
        <v>1964000000</v>
      </c>
      <c r="E256" s="116">
        <v>-49.335299020000001</v>
      </c>
      <c r="F256" s="116">
        <v>-56.352145989999997</v>
      </c>
      <c r="G256" s="165">
        <v>1964000000</v>
      </c>
      <c r="H256" s="116">
        <v>-54.325766909999999</v>
      </c>
      <c r="I256" s="116">
        <v>-54.595772279999998</v>
      </c>
      <c r="J256" s="165">
        <v>1964000000</v>
      </c>
      <c r="K256" s="116">
        <v>-54.243942920000002</v>
      </c>
      <c r="L256" s="116">
        <v>-47.007152210000001</v>
      </c>
      <c r="M256" s="165">
        <v>1964000000</v>
      </c>
      <c r="N256" s="116">
        <v>-54.418808159999998</v>
      </c>
      <c r="O256" s="116">
        <v>-67.001814060000001</v>
      </c>
      <c r="P256" s="165">
        <v>1964000000</v>
      </c>
      <c r="Q256" s="116">
        <v>-54.052039065625102</v>
      </c>
      <c r="R256" s="116">
        <v>-60.327947041215602</v>
      </c>
      <c r="S256" s="120">
        <f t="shared" si="13"/>
        <v>1964</v>
      </c>
      <c r="T256" s="121">
        <f t="shared" si="14"/>
        <v>-0.65417069000000083</v>
      </c>
      <c r="U256" s="122">
        <f t="shared" si="15"/>
        <v>-8.1823989999996627E-2</v>
      </c>
      <c r="V256" s="123">
        <f t="shared" si="16"/>
        <v>-0.36676909437489513</v>
      </c>
    </row>
    <row r="257" spans="1:22" customFormat="1" x14ac:dyDescent="0.3">
      <c r="A257" s="165">
        <v>1971000000</v>
      </c>
      <c r="B257" s="116">
        <v>-49.761234219999999</v>
      </c>
      <c r="C257" s="116">
        <v>-106.71462510000001</v>
      </c>
      <c r="D257" s="165">
        <v>1971000000</v>
      </c>
      <c r="E257" s="116">
        <v>-49.108915690000003</v>
      </c>
      <c r="F257" s="116">
        <v>-105.5613998</v>
      </c>
      <c r="G257" s="165">
        <v>1971000000</v>
      </c>
      <c r="H257" s="116">
        <v>-54.261681950000003</v>
      </c>
      <c r="I257" s="116">
        <v>-103.5044951</v>
      </c>
      <c r="J257" s="165">
        <v>1971000000</v>
      </c>
      <c r="K257" s="116">
        <v>-54.183899920000002</v>
      </c>
      <c r="L257" s="116">
        <v>-95.955553120000005</v>
      </c>
      <c r="M257" s="165">
        <v>1971000000</v>
      </c>
      <c r="N257" s="116">
        <v>-54.357993829999998</v>
      </c>
      <c r="O257" s="116">
        <v>-116.0282483</v>
      </c>
      <c r="P257" s="165">
        <v>1971000000</v>
      </c>
      <c r="Q257" s="116">
        <v>-53.984336049787998</v>
      </c>
      <c r="R257" s="116">
        <v>-109.428964448648</v>
      </c>
      <c r="S257" s="120">
        <f t="shared" si="13"/>
        <v>1971</v>
      </c>
      <c r="T257" s="121">
        <f t="shared" si="14"/>
        <v>-0.65231852999999518</v>
      </c>
      <c r="U257" s="122">
        <f t="shared" si="15"/>
        <v>-7.7782030000001612E-2</v>
      </c>
      <c r="V257" s="123">
        <f t="shared" si="16"/>
        <v>-0.37365778021199958</v>
      </c>
    </row>
    <row r="258" spans="1:22" customFormat="1" x14ac:dyDescent="0.3">
      <c r="A258" s="165">
        <v>1978000000</v>
      </c>
      <c r="B258" s="116">
        <v>-49.440535779999998</v>
      </c>
      <c r="C258" s="116">
        <v>-155.73285390000001</v>
      </c>
      <c r="D258" s="165">
        <v>1978000000</v>
      </c>
      <c r="E258" s="116">
        <v>-48.845605399999997</v>
      </c>
      <c r="F258" s="116">
        <v>-155.0961246</v>
      </c>
      <c r="G258" s="165">
        <v>1978000000</v>
      </c>
      <c r="H258" s="116">
        <v>-54.152006020000002</v>
      </c>
      <c r="I258" s="116">
        <v>-152.70763590000001</v>
      </c>
      <c r="J258" s="165">
        <v>1978000000</v>
      </c>
      <c r="K258" s="116">
        <v>-54.068042460000001</v>
      </c>
      <c r="L258" s="116">
        <v>-145.2207463</v>
      </c>
      <c r="M258" s="165">
        <v>1978000000</v>
      </c>
      <c r="N258" s="116">
        <v>-54.250033330000001</v>
      </c>
      <c r="O258" s="116">
        <v>-165.3255556</v>
      </c>
      <c r="P258" s="165">
        <v>1978000000</v>
      </c>
      <c r="Q258" s="116">
        <v>-53.8603453416288</v>
      </c>
      <c r="R258" s="116">
        <v>-158.77019864726299</v>
      </c>
      <c r="S258" s="120">
        <f t="shared" si="13"/>
        <v>1978</v>
      </c>
      <c r="T258" s="121">
        <f t="shared" si="14"/>
        <v>-0.59493038000000098</v>
      </c>
      <c r="U258" s="122">
        <f t="shared" si="15"/>
        <v>-8.3963560000000825E-2</v>
      </c>
      <c r="V258" s="123">
        <f t="shared" si="16"/>
        <v>-0.38968798837120033</v>
      </c>
    </row>
    <row r="259" spans="1:22" customFormat="1" x14ac:dyDescent="0.3">
      <c r="A259" s="165">
        <v>1985000000</v>
      </c>
      <c r="B259" s="116">
        <v>-49.144057320000002</v>
      </c>
      <c r="C259" s="116">
        <v>154.85671529999999</v>
      </c>
      <c r="D259" s="165">
        <v>1985000000</v>
      </c>
      <c r="E259" s="116">
        <v>-48.65043361</v>
      </c>
      <c r="F259" s="116">
        <v>155.1790953</v>
      </c>
      <c r="G259" s="165">
        <v>1985000000</v>
      </c>
      <c r="H259" s="116">
        <v>-54.107490349999999</v>
      </c>
      <c r="I259" s="116">
        <v>157.9093675</v>
      </c>
      <c r="J259" s="165">
        <v>1985000000</v>
      </c>
      <c r="K259" s="116">
        <v>-53.992726920000003</v>
      </c>
      <c r="L259" s="116">
        <v>165.28355379999999</v>
      </c>
      <c r="M259" s="165">
        <v>1985000000</v>
      </c>
      <c r="N259" s="116">
        <v>-54.206751179999998</v>
      </c>
      <c r="O259" s="116">
        <v>145.07878719999999</v>
      </c>
      <c r="P259" s="165">
        <v>1985000000</v>
      </c>
      <c r="Q259" s="116">
        <v>-53.790454961914101</v>
      </c>
      <c r="R259" s="116">
        <v>151.555072561674</v>
      </c>
      <c r="S259" s="120">
        <f t="shared" si="13"/>
        <v>1985</v>
      </c>
      <c r="T259" s="121">
        <f t="shared" si="14"/>
        <v>-0.49362371000000138</v>
      </c>
      <c r="U259" s="122">
        <f t="shared" si="15"/>
        <v>-0.11476342999999645</v>
      </c>
      <c r="V259" s="123">
        <f t="shared" si="16"/>
        <v>-0.4162962180858969</v>
      </c>
    </row>
    <row r="260" spans="1:22" customFormat="1" x14ac:dyDescent="0.3">
      <c r="A260" s="165">
        <v>1992000000</v>
      </c>
      <c r="B260" s="116">
        <v>-48.87478085</v>
      </c>
      <c r="C260" s="116">
        <v>105.5371375</v>
      </c>
      <c r="D260" s="165">
        <v>1992000000</v>
      </c>
      <c r="E260" s="116">
        <v>-48.497588499999999</v>
      </c>
      <c r="F260" s="116">
        <v>105.86304269999999</v>
      </c>
      <c r="G260" s="165">
        <v>1992000000</v>
      </c>
      <c r="H260" s="116">
        <v>-54.084604630000001</v>
      </c>
      <c r="I260" s="116">
        <v>108.6934878</v>
      </c>
      <c r="J260" s="165">
        <v>1992000000</v>
      </c>
      <c r="K260" s="116">
        <v>-53.96222066</v>
      </c>
      <c r="L260" s="116">
        <v>115.9687776</v>
      </c>
      <c r="M260" s="165">
        <v>1992000000</v>
      </c>
      <c r="N260" s="116">
        <v>-54.193481269999999</v>
      </c>
      <c r="O260" s="116">
        <v>95.730954639999993</v>
      </c>
      <c r="P260" s="165">
        <v>1992000000</v>
      </c>
      <c r="Q260" s="116">
        <v>-53.750594085474901</v>
      </c>
      <c r="R260" s="116">
        <v>102.115304243534</v>
      </c>
      <c r="S260" s="120">
        <f t="shared" si="13"/>
        <v>1992</v>
      </c>
      <c r="T260" s="121">
        <f t="shared" si="14"/>
        <v>-0.3771923500000014</v>
      </c>
      <c r="U260" s="122">
        <f t="shared" si="15"/>
        <v>-0.12238397000000134</v>
      </c>
      <c r="V260" s="123">
        <f t="shared" si="16"/>
        <v>-0.44288718452509812</v>
      </c>
    </row>
    <row r="261" spans="1:22" customFormat="1" x14ac:dyDescent="0.3">
      <c r="A261" s="165">
        <v>1999000000</v>
      </c>
      <c r="B261" s="116">
        <v>-48.546270810000003</v>
      </c>
      <c r="C261" s="116">
        <v>56.146114439999998</v>
      </c>
      <c r="D261" s="165">
        <v>1999000000</v>
      </c>
      <c r="E261" s="116">
        <v>-48.274139990000002</v>
      </c>
      <c r="F261" s="116">
        <v>56.802893640000001</v>
      </c>
      <c r="G261" s="165">
        <v>1999000000</v>
      </c>
      <c r="H261" s="116">
        <v>-54.004027469999997</v>
      </c>
      <c r="I261" s="116">
        <v>59.63376925</v>
      </c>
      <c r="J261" s="165">
        <v>1999000000</v>
      </c>
      <c r="K261" s="116">
        <v>-53.873484400000002</v>
      </c>
      <c r="L261" s="116">
        <v>66.845153150000002</v>
      </c>
      <c r="M261" s="165">
        <v>1999000000</v>
      </c>
      <c r="N261" s="116">
        <v>-54.107632670000001</v>
      </c>
      <c r="O261" s="116">
        <v>46.410561620000003</v>
      </c>
      <c r="P261" s="165">
        <v>1999000000</v>
      </c>
      <c r="Q261" s="116">
        <v>-53.653561113156201</v>
      </c>
      <c r="R261" s="116">
        <v>52.702428595259804</v>
      </c>
      <c r="S261" s="120">
        <f t="shared" ref="S261:S324" si="17">A261/1000000</f>
        <v>1999</v>
      </c>
      <c r="T261" s="121">
        <f t="shared" si="14"/>
        <v>-0.27213082000000099</v>
      </c>
      <c r="U261" s="122">
        <f t="shared" si="15"/>
        <v>-0.13054306999999454</v>
      </c>
      <c r="V261" s="123">
        <f t="shared" si="16"/>
        <v>-0.45407155684380029</v>
      </c>
    </row>
    <row r="262" spans="1:22" customFormat="1" x14ac:dyDescent="0.3">
      <c r="A262" s="165">
        <v>2006000000</v>
      </c>
      <c r="B262" s="116">
        <v>-48.23499795</v>
      </c>
      <c r="C262" s="116">
        <v>6.1622377620000002</v>
      </c>
      <c r="D262" s="165">
        <v>2006000000</v>
      </c>
      <c r="E262" s="116">
        <v>-48.027761060000003</v>
      </c>
      <c r="F262" s="116">
        <v>7.445683292</v>
      </c>
      <c r="G262" s="165">
        <v>2006000000</v>
      </c>
      <c r="H262" s="116">
        <v>-53.924811859999998</v>
      </c>
      <c r="I262" s="116">
        <v>10.147175389999999</v>
      </c>
      <c r="J262" s="165">
        <v>2006000000</v>
      </c>
      <c r="K262" s="116">
        <v>-53.769118480000003</v>
      </c>
      <c r="L262" s="116">
        <v>17.195214459999999</v>
      </c>
      <c r="M262" s="165">
        <v>2006000000</v>
      </c>
      <c r="N262" s="116">
        <v>-54.058543309999997</v>
      </c>
      <c r="O262" s="116">
        <v>-3.3517360369999998</v>
      </c>
      <c r="P262" s="165">
        <v>2006000000</v>
      </c>
      <c r="Q262" s="116">
        <v>-53.568842185168101</v>
      </c>
      <c r="R262" s="116">
        <v>2.8221206679450002</v>
      </c>
      <c r="S262" s="120">
        <f t="shared" si="17"/>
        <v>2006</v>
      </c>
      <c r="T262" s="121">
        <f t="shared" si="14"/>
        <v>-0.20723688999999723</v>
      </c>
      <c r="U262" s="122">
        <f t="shared" si="15"/>
        <v>-0.15569337999999533</v>
      </c>
      <c r="V262" s="123">
        <f t="shared" si="16"/>
        <v>-0.4897011248318961</v>
      </c>
    </row>
    <row r="263" spans="1:22" customFormat="1" x14ac:dyDescent="0.3">
      <c r="A263" s="165">
        <v>2013000000</v>
      </c>
      <c r="B263" s="116">
        <v>-48.03592905</v>
      </c>
      <c r="C263" s="116">
        <v>-43.809214050000001</v>
      </c>
      <c r="D263" s="165">
        <v>2013000000</v>
      </c>
      <c r="E263" s="116">
        <v>-47.845577810000002</v>
      </c>
      <c r="F263" s="116">
        <v>-41.827838290000003</v>
      </c>
      <c r="G263" s="165">
        <v>2013000000</v>
      </c>
      <c r="H263" s="116">
        <v>-53.93189795</v>
      </c>
      <c r="I263" s="116">
        <v>-39.135798979999997</v>
      </c>
      <c r="J263" s="165">
        <v>2013000000</v>
      </c>
      <c r="K263" s="116">
        <v>-53.741210389999999</v>
      </c>
      <c r="L263" s="116">
        <v>-32.387765250000001</v>
      </c>
      <c r="M263" s="165">
        <v>2013000000</v>
      </c>
      <c r="N263" s="116">
        <v>-54.128044950000003</v>
      </c>
      <c r="O263" s="116">
        <v>-52.818758250000002</v>
      </c>
      <c r="P263" s="165">
        <v>2013000000</v>
      </c>
      <c r="Q263" s="116">
        <v>-53.597123635777201</v>
      </c>
      <c r="R263" s="116">
        <v>-46.863151378569597</v>
      </c>
      <c r="S263" s="120">
        <f t="shared" si="17"/>
        <v>2013</v>
      </c>
      <c r="T263" s="121">
        <f t="shared" si="14"/>
        <v>-0.19035123999999826</v>
      </c>
      <c r="U263" s="122">
        <f t="shared" si="15"/>
        <v>-0.19068756000000064</v>
      </c>
      <c r="V263" s="123">
        <f t="shared" si="16"/>
        <v>-0.53092131422280175</v>
      </c>
    </row>
    <row r="264" spans="1:22" customFormat="1" x14ac:dyDescent="0.3">
      <c r="A264" s="165">
        <v>2020000000</v>
      </c>
      <c r="B264" s="116">
        <v>-47.852364690000002</v>
      </c>
      <c r="C264" s="116">
        <v>-93.255046570000005</v>
      </c>
      <c r="D264" s="165">
        <v>2020000000</v>
      </c>
      <c r="E264" s="116">
        <v>-47.63187542</v>
      </c>
      <c r="F264" s="116">
        <v>-90.59906058</v>
      </c>
      <c r="G264" s="165">
        <v>2020000000</v>
      </c>
      <c r="H264" s="116">
        <v>-53.911071499999998</v>
      </c>
      <c r="I264" s="116">
        <v>-87.972627079999995</v>
      </c>
      <c r="J264" s="165">
        <v>2020000000</v>
      </c>
      <c r="K264" s="116">
        <v>-53.720863389999998</v>
      </c>
      <c r="L264" s="116">
        <v>-81.636531939999998</v>
      </c>
      <c r="M264" s="165">
        <v>2020000000</v>
      </c>
      <c r="N264" s="116">
        <v>-54.151983389999998</v>
      </c>
      <c r="O264" s="116">
        <v>-101.7185286</v>
      </c>
      <c r="P264" s="165">
        <v>2020000000</v>
      </c>
      <c r="Q264" s="116">
        <v>-53.611506761381001</v>
      </c>
      <c r="R264" s="116">
        <v>-96.082557659583003</v>
      </c>
      <c r="S264" s="120">
        <f t="shared" si="17"/>
        <v>2020</v>
      </c>
      <c r="T264" s="121">
        <f t="shared" si="14"/>
        <v>-0.22048927000000162</v>
      </c>
      <c r="U264" s="122">
        <f t="shared" si="15"/>
        <v>-0.19020811000000037</v>
      </c>
      <c r="V264" s="123">
        <f t="shared" si="16"/>
        <v>-0.54047662861899681</v>
      </c>
    </row>
    <row r="265" spans="1:22" customFormat="1" x14ac:dyDescent="0.3">
      <c r="A265" s="165">
        <v>2027000000</v>
      </c>
      <c r="B265" s="116">
        <v>-47.595648660000002</v>
      </c>
      <c r="C265" s="116">
        <v>-142.55710250000001</v>
      </c>
      <c r="D265" s="165">
        <v>2027000000</v>
      </c>
      <c r="E265" s="116">
        <v>-47.301525740000002</v>
      </c>
      <c r="F265" s="116">
        <v>-139.50759160000001</v>
      </c>
      <c r="G265" s="165">
        <v>2027000000</v>
      </c>
      <c r="H265" s="116">
        <v>-53.797163210000001</v>
      </c>
      <c r="I265" s="116">
        <v>-136.90842459999999</v>
      </c>
      <c r="J265" s="165">
        <v>2027000000</v>
      </c>
      <c r="K265" s="116">
        <v>-53.627162980000001</v>
      </c>
      <c r="L265" s="116">
        <v>-130.95461370000001</v>
      </c>
      <c r="M265" s="165">
        <v>2027000000</v>
      </c>
      <c r="N265" s="116">
        <v>-54.068856420000003</v>
      </c>
      <c r="O265" s="116">
        <v>-150.71510019999999</v>
      </c>
      <c r="P265" s="165">
        <v>2027000000</v>
      </c>
      <c r="Q265" s="116">
        <v>-53.538376923632001</v>
      </c>
      <c r="R265" s="116">
        <v>-145.39083489636101</v>
      </c>
      <c r="S265" s="120">
        <f t="shared" si="17"/>
        <v>2027</v>
      </c>
      <c r="T265" s="121">
        <f t="shared" si="14"/>
        <v>-0.29412291999999951</v>
      </c>
      <c r="U265" s="122">
        <f t="shared" si="15"/>
        <v>-0.17000022999999942</v>
      </c>
      <c r="V265" s="123">
        <f t="shared" si="16"/>
        <v>-0.5304794963680024</v>
      </c>
    </row>
    <row r="266" spans="1:22" customFormat="1" x14ac:dyDescent="0.3">
      <c r="A266" s="165">
        <v>2034000000</v>
      </c>
      <c r="B266" s="116">
        <v>-47.356731600000003</v>
      </c>
      <c r="C266" s="116">
        <v>167.86137299999999</v>
      </c>
      <c r="D266" s="165">
        <v>2034000000</v>
      </c>
      <c r="E266" s="116">
        <v>-46.974554189999999</v>
      </c>
      <c r="F266" s="116">
        <v>171.00600439999999</v>
      </c>
      <c r="G266" s="165">
        <v>2034000000</v>
      </c>
      <c r="H266" s="116">
        <v>-53.700106390000002</v>
      </c>
      <c r="I266" s="116">
        <v>173.6761952</v>
      </c>
      <c r="J266" s="165">
        <v>2034000000</v>
      </c>
      <c r="K266" s="116">
        <v>-53.566034160000001</v>
      </c>
      <c r="L266" s="116">
        <v>179.3388185</v>
      </c>
      <c r="M266" s="165">
        <v>2034000000</v>
      </c>
      <c r="N266" s="116">
        <v>-54.010390739999998</v>
      </c>
      <c r="O266" s="116">
        <v>159.91715590000001</v>
      </c>
      <c r="P266" s="165">
        <v>2034000000</v>
      </c>
      <c r="Q266" s="116">
        <v>-53.501765450448701</v>
      </c>
      <c r="R266" s="116">
        <v>165.002014759644</v>
      </c>
      <c r="S266" s="120">
        <f t="shared" si="17"/>
        <v>2034</v>
      </c>
      <c r="T266" s="121">
        <f t="shared" si="14"/>
        <v>-0.38217741000000416</v>
      </c>
      <c r="U266" s="122">
        <f t="shared" si="15"/>
        <v>-0.13407223000000101</v>
      </c>
      <c r="V266" s="123">
        <f t="shared" si="16"/>
        <v>-0.50862528955129704</v>
      </c>
    </row>
    <row r="267" spans="1:22" customFormat="1" x14ac:dyDescent="0.3">
      <c r="A267" s="165">
        <v>2041000000</v>
      </c>
      <c r="B267" s="116">
        <v>-47.165309039999997</v>
      </c>
      <c r="C267" s="116">
        <v>118.5238457</v>
      </c>
      <c r="D267" s="165">
        <v>2041000000</v>
      </c>
      <c r="E267" s="116">
        <v>-46.713400679999999</v>
      </c>
      <c r="F267" s="116">
        <v>121.5056556</v>
      </c>
      <c r="G267" s="165">
        <v>2041000000</v>
      </c>
      <c r="H267" s="116">
        <v>-53.6673428</v>
      </c>
      <c r="I267" s="116">
        <v>124.365414</v>
      </c>
      <c r="J267" s="165">
        <v>2041000000</v>
      </c>
      <c r="K267" s="116">
        <v>-53.587161999999999</v>
      </c>
      <c r="L267" s="116">
        <v>129.75411460000001</v>
      </c>
      <c r="M267" s="165">
        <v>2041000000</v>
      </c>
      <c r="N267" s="116">
        <v>-53.992950110000002</v>
      </c>
      <c r="O267" s="116">
        <v>110.7067612</v>
      </c>
      <c r="P267" s="165">
        <v>2041000000</v>
      </c>
      <c r="Q267" s="116">
        <v>-53.5251075952619</v>
      </c>
      <c r="R267" s="116">
        <v>115.525487787294</v>
      </c>
      <c r="S267" s="120">
        <f t="shared" si="17"/>
        <v>2041</v>
      </c>
      <c r="T267" s="121">
        <f t="shared" si="14"/>
        <v>-0.45190835999999734</v>
      </c>
      <c r="U267" s="122">
        <f t="shared" si="15"/>
        <v>-8.0180800000000829E-2</v>
      </c>
      <c r="V267" s="123">
        <f t="shared" si="16"/>
        <v>-0.46784251473810201</v>
      </c>
    </row>
    <row r="268" spans="1:22" customFormat="1" x14ac:dyDescent="0.3">
      <c r="A268" s="165">
        <v>2048000000</v>
      </c>
      <c r="B268" s="116">
        <v>-46.901749879999997</v>
      </c>
      <c r="C268" s="116">
        <v>69.629909330000004</v>
      </c>
      <c r="D268" s="165">
        <v>2048000000</v>
      </c>
      <c r="E268" s="116">
        <v>-46.429610480000001</v>
      </c>
      <c r="F268" s="116">
        <v>72.270679250000001</v>
      </c>
      <c r="G268" s="165">
        <v>2048000000</v>
      </c>
      <c r="H268" s="116">
        <v>-53.574834920000001</v>
      </c>
      <c r="I268" s="116">
        <v>75.287541279999999</v>
      </c>
      <c r="J268" s="165">
        <v>2048000000</v>
      </c>
      <c r="K268" s="116">
        <v>-53.558100459999999</v>
      </c>
      <c r="L268" s="116">
        <v>80.546752330000004</v>
      </c>
      <c r="M268" s="165">
        <v>2048000000</v>
      </c>
      <c r="N268" s="116">
        <v>-53.905591569999999</v>
      </c>
      <c r="O268" s="116">
        <v>61.734447439999997</v>
      </c>
      <c r="P268" s="165">
        <v>2048000000</v>
      </c>
      <c r="Q268" s="116">
        <v>-53.499284486784802</v>
      </c>
      <c r="R268" s="116">
        <v>66.425921868685094</v>
      </c>
      <c r="S268" s="120">
        <f t="shared" si="17"/>
        <v>2048</v>
      </c>
      <c r="T268" s="121">
        <f t="shared" si="14"/>
        <v>-0.4721393999999961</v>
      </c>
      <c r="U268" s="122">
        <f t="shared" si="15"/>
        <v>-1.6734460000002116E-2</v>
      </c>
      <c r="V268" s="123">
        <f t="shared" si="16"/>
        <v>-0.40630708321519649</v>
      </c>
    </row>
    <row r="269" spans="1:22" customFormat="1" x14ac:dyDescent="0.3">
      <c r="A269" s="165">
        <v>2055000000</v>
      </c>
      <c r="B269" s="116">
        <v>-46.553343900000002</v>
      </c>
      <c r="C269" s="116">
        <v>20.28427216</v>
      </c>
      <c r="D269" s="165">
        <v>2055000000</v>
      </c>
      <c r="E269" s="116">
        <v>-46.103447209999999</v>
      </c>
      <c r="F269" s="116">
        <v>22.685748369999999</v>
      </c>
      <c r="G269" s="165">
        <v>2055000000</v>
      </c>
      <c r="H269" s="116">
        <v>-53.442462220000003</v>
      </c>
      <c r="I269" s="116">
        <v>25.845744249999999</v>
      </c>
      <c r="J269" s="165">
        <v>2055000000</v>
      </c>
      <c r="K269" s="116">
        <v>-53.497706919999999</v>
      </c>
      <c r="L269" s="116">
        <v>31.158399209999999</v>
      </c>
      <c r="M269" s="165">
        <v>2055000000</v>
      </c>
      <c r="N269" s="116">
        <v>-53.787130650000002</v>
      </c>
      <c r="O269" s="116">
        <v>12.21992448</v>
      </c>
      <c r="P269" s="165">
        <v>2055000000</v>
      </c>
      <c r="Q269" s="116">
        <v>-53.426328559608301</v>
      </c>
      <c r="R269" s="116">
        <v>16.986130525402299</v>
      </c>
      <c r="S269" s="120">
        <f t="shared" si="17"/>
        <v>2055</v>
      </c>
      <c r="T269" s="121">
        <f t="shared" si="14"/>
        <v>-0.44989669000000276</v>
      </c>
      <c r="U269" s="122">
        <f t="shared" si="15"/>
        <v>5.5244699999995817E-2</v>
      </c>
      <c r="V269" s="123">
        <f t="shared" si="16"/>
        <v>-0.36080209039170086</v>
      </c>
    </row>
    <row r="270" spans="1:22" customFormat="1" x14ac:dyDescent="0.3">
      <c r="A270" s="165">
        <v>2062000000</v>
      </c>
      <c r="B270" s="116">
        <v>-46.264267369999999</v>
      </c>
      <c r="C270" s="116">
        <v>-29.493414139999999</v>
      </c>
      <c r="D270" s="165">
        <v>2062000000</v>
      </c>
      <c r="E270" s="116">
        <v>-45.858701179999997</v>
      </c>
      <c r="F270" s="116">
        <v>-27.06559189</v>
      </c>
      <c r="G270" s="165">
        <v>2062000000</v>
      </c>
      <c r="H270" s="116">
        <v>-53.4087326</v>
      </c>
      <c r="I270" s="116">
        <v>-23.823496850000002</v>
      </c>
      <c r="J270" s="165">
        <v>2062000000</v>
      </c>
      <c r="K270" s="116">
        <v>-53.504644919999997</v>
      </c>
      <c r="L270" s="116">
        <v>-18.306715690000001</v>
      </c>
      <c r="M270" s="165">
        <v>2062000000</v>
      </c>
      <c r="N270" s="116">
        <v>-53.786104909999999</v>
      </c>
      <c r="O270" s="116">
        <v>-37.668568350000001</v>
      </c>
      <c r="P270" s="165">
        <v>2062000000</v>
      </c>
      <c r="Q270" s="116">
        <v>-53.460253762381797</v>
      </c>
      <c r="R270" s="116">
        <v>-32.712442905846203</v>
      </c>
      <c r="S270" s="120">
        <f t="shared" si="17"/>
        <v>2062</v>
      </c>
      <c r="T270" s="121">
        <f t="shared" si="14"/>
        <v>-0.40556619000000182</v>
      </c>
      <c r="U270" s="122">
        <f t="shared" si="15"/>
        <v>9.5912319999996498E-2</v>
      </c>
      <c r="V270" s="123">
        <f t="shared" si="16"/>
        <v>-0.32585114761820222</v>
      </c>
    </row>
    <row r="271" spans="1:22" customFormat="1" x14ac:dyDescent="0.3">
      <c r="A271" s="165">
        <v>2069000000</v>
      </c>
      <c r="B271" s="116">
        <v>-46.033456260000001</v>
      </c>
      <c r="C271" s="116">
        <v>-78.916626059999999</v>
      </c>
      <c r="D271" s="165">
        <v>2069000000</v>
      </c>
      <c r="E271" s="116">
        <v>-45.659358449999999</v>
      </c>
      <c r="F271" s="116">
        <v>-76.179656039999998</v>
      </c>
      <c r="G271" s="165">
        <v>2069000000</v>
      </c>
      <c r="H271" s="116">
        <v>-53.38659346</v>
      </c>
      <c r="I271" s="116">
        <v>-73.223694100000003</v>
      </c>
      <c r="J271" s="165">
        <v>2069000000</v>
      </c>
      <c r="K271" s="116">
        <v>-53.557454909999997</v>
      </c>
      <c r="L271" s="116">
        <v>-67.52020838</v>
      </c>
      <c r="M271" s="165">
        <v>2069000000</v>
      </c>
      <c r="N271" s="116">
        <v>-53.801721350000001</v>
      </c>
      <c r="O271" s="116">
        <v>-86.994005659999999</v>
      </c>
      <c r="P271" s="165">
        <v>2069000000</v>
      </c>
      <c r="Q271" s="116">
        <v>-53.527980226599396</v>
      </c>
      <c r="R271" s="116">
        <v>-81.886782133551705</v>
      </c>
      <c r="S271" s="120">
        <f t="shared" si="17"/>
        <v>2069</v>
      </c>
      <c r="T271" s="121">
        <f t="shared" si="14"/>
        <v>-0.37409781000000208</v>
      </c>
      <c r="U271" s="122">
        <f t="shared" si="15"/>
        <v>0.17086144999999675</v>
      </c>
      <c r="V271" s="123">
        <f t="shared" si="16"/>
        <v>-0.27374112340060464</v>
      </c>
    </row>
    <row r="272" spans="1:22" customFormat="1" x14ac:dyDescent="0.3">
      <c r="A272" s="165">
        <v>2076000000</v>
      </c>
      <c r="B272" s="116">
        <v>-45.722270700000003</v>
      </c>
      <c r="C272" s="116">
        <v>-128.1370814</v>
      </c>
      <c r="D272" s="165">
        <v>2076000000</v>
      </c>
      <c r="E272" s="116">
        <v>-45.345500209999997</v>
      </c>
      <c r="F272" s="116">
        <v>-124.8906776</v>
      </c>
      <c r="G272" s="165">
        <v>2076000000</v>
      </c>
      <c r="H272" s="116">
        <v>-53.290863299999998</v>
      </c>
      <c r="I272" s="116">
        <v>-122.481306</v>
      </c>
      <c r="J272" s="165">
        <v>2076000000</v>
      </c>
      <c r="K272" s="116">
        <v>-53.50758149</v>
      </c>
      <c r="L272" s="116">
        <v>-116.4073258</v>
      </c>
      <c r="M272" s="165">
        <v>2076000000</v>
      </c>
      <c r="N272" s="116">
        <v>-53.736537650000002</v>
      </c>
      <c r="O272" s="116">
        <v>-136.09886689999999</v>
      </c>
      <c r="P272" s="165">
        <v>2076000000</v>
      </c>
      <c r="Q272" s="116">
        <v>-53.496000959105302</v>
      </c>
      <c r="R272" s="116">
        <v>-130.613894951361</v>
      </c>
      <c r="S272" s="120">
        <f t="shared" si="17"/>
        <v>2076</v>
      </c>
      <c r="T272" s="121">
        <f t="shared" si="14"/>
        <v>-0.37677049000000551</v>
      </c>
      <c r="U272" s="122">
        <f t="shared" si="15"/>
        <v>0.2167181900000017</v>
      </c>
      <c r="V272" s="123">
        <f t="shared" si="16"/>
        <v>-0.2405366908947002</v>
      </c>
    </row>
    <row r="273" spans="1:22" customFormat="1" x14ac:dyDescent="0.3">
      <c r="A273" s="165">
        <v>2083000000</v>
      </c>
      <c r="B273" s="116">
        <v>-45.397853210000001</v>
      </c>
      <c r="C273" s="116">
        <v>-177.86004019999999</v>
      </c>
      <c r="D273" s="165">
        <v>2083000000</v>
      </c>
      <c r="E273" s="116">
        <v>-44.975431659999998</v>
      </c>
      <c r="F273" s="116">
        <v>-174.10980230000001</v>
      </c>
      <c r="G273" s="165">
        <v>2083000000</v>
      </c>
      <c r="H273" s="116">
        <v>-53.197872230000002</v>
      </c>
      <c r="I273" s="116">
        <v>-172.14325289999999</v>
      </c>
      <c r="J273" s="165">
        <v>2083000000</v>
      </c>
      <c r="K273" s="116">
        <v>-53.431366869999998</v>
      </c>
      <c r="L273" s="116">
        <v>-165.8717231</v>
      </c>
      <c r="M273" s="165">
        <v>2083000000</v>
      </c>
      <c r="N273" s="116">
        <v>-53.681396669999998</v>
      </c>
      <c r="O273" s="116">
        <v>174.43979429999999</v>
      </c>
      <c r="P273" s="165">
        <v>2083000000</v>
      </c>
      <c r="Q273" s="116">
        <v>-53.432791300266103</v>
      </c>
      <c r="R273" s="116">
        <v>-179.84727933112899</v>
      </c>
      <c r="S273" s="120">
        <f t="shared" si="17"/>
        <v>2083</v>
      </c>
      <c r="T273" s="121">
        <f t="shared" si="14"/>
        <v>-0.42242155000000281</v>
      </c>
      <c r="U273" s="122">
        <f t="shared" si="15"/>
        <v>0.23349463999999642</v>
      </c>
      <c r="V273" s="123">
        <f t="shared" si="16"/>
        <v>-0.24860536973389458</v>
      </c>
    </row>
    <row r="274" spans="1:22" customFormat="1" x14ac:dyDescent="0.3">
      <c r="A274" s="165">
        <v>2090000000</v>
      </c>
      <c r="B274" s="116">
        <v>-45.161764239999997</v>
      </c>
      <c r="C274" s="116">
        <v>132.4302749</v>
      </c>
      <c r="D274" s="165">
        <v>2090000000</v>
      </c>
      <c r="E274" s="116">
        <v>-44.657173030000003</v>
      </c>
      <c r="F274" s="116">
        <v>136.50918060000001</v>
      </c>
      <c r="G274" s="165">
        <v>2090000000</v>
      </c>
      <c r="H274" s="116">
        <v>-53.195885490000002</v>
      </c>
      <c r="I274" s="116">
        <v>138.133252</v>
      </c>
      <c r="J274" s="165">
        <v>2090000000</v>
      </c>
      <c r="K274" s="116">
        <v>-53.444575039999997</v>
      </c>
      <c r="L274" s="116">
        <v>144.52545509999999</v>
      </c>
      <c r="M274" s="165">
        <v>2090000000</v>
      </c>
      <c r="N274" s="116">
        <v>-53.717318030000001</v>
      </c>
      <c r="O274" s="116">
        <v>125.0155633</v>
      </c>
      <c r="P274" s="165">
        <v>2090000000</v>
      </c>
      <c r="Q274" s="116">
        <v>-53.456947821350298</v>
      </c>
      <c r="R274" s="116">
        <v>130.85351726891</v>
      </c>
      <c r="S274" s="120">
        <f t="shared" si="17"/>
        <v>2090</v>
      </c>
      <c r="T274" s="121">
        <f t="shared" si="14"/>
        <v>-0.50459120999999385</v>
      </c>
      <c r="U274" s="122">
        <f t="shared" si="15"/>
        <v>0.2486895499999946</v>
      </c>
      <c r="V274" s="123">
        <f t="shared" si="16"/>
        <v>-0.26037020864970373</v>
      </c>
    </row>
    <row r="275" spans="1:22" customFormat="1" x14ac:dyDescent="0.3">
      <c r="A275" s="165">
        <v>2097000000</v>
      </c>
      <c r="B275" s="116">
        <v>-44.936453880000002</v>
      </c>
      <c r="C275" s="116">
        <v>83.399368960000004</v>
      </c>
      <c r="D275" s="165">
        <v>2097000000</v>
      </c>
      <c r="E275" s="116">
        <v>-44.313470449999997</v>
      </c>
      <c r="F275" s="116">
        <v>87.572508459999995</v>
      </c>
      <c r="G275" s="165">
        <v>2097000000</v>
      </c>
      <c r="H275" s="116">
        <v>-53.194950540000001</v>
      </c>
      <c r="I275" s="116">
        <v>88.884959230000007</v>
      </c>
      <c r="J275" s="165">
        <v>2097000000</v>
      </c>
      <c r="K275" s="116">
        <v>-53.487435089999998</v>
      </c>
      <c r="L275" s="116">
        <v>95.387217300000003</v>
      </c>
      <c r="M275" s="165">
        <v>2097000000</v>
      </c>
      <c r="N275" s="116">
        <v>-53.713335749999999</v>
      </c>
      <c r="O275" s="116">
        <v>76.10289539</v>
      </c>
      <c r="P275" s="165">
        <v>2097000000</v>
      </c>
      <c r="Q275" s="116">
        <v>-53.470297372210602</v>
      </c>
      <c r="R275" s="116">
        <v>82.153361109186406</v>
      </c>
      <c r="S275" s="120">
        <f t="shared" si="17"/>
        <v>2097</v>
      </c>
      <c r="T275" s="121">
        <f t="shared" si="14"/>
        <v>-0.622983430000005</v>
      </c>
      <c r="U275" s="122">
        <f t="shared" si="15"/>
        <v>0.29248454999999751</v>
      </c>
      <c r="V275" s="123">
        <f t="shared" si="16"/>
        <v>-0.24303837778939652</v>
      </c>
    </row>
    <row r="276" spans="1:22" customFormat="1" x14ac:dyDescent="0.3">
      <c r="A276" s="165">
        <v>2104000000</v>
      </c>
      <c r="B276" s="116">
        <v>-44.590357730000001</v>
      </c>
      <c r="C276" s="116">
        <v>34.516007770000002</v>
      </c>
      <c r="D276" s="165">
        <v>2104000000</v>
      </c>
      <c r="E276" s="116">
        <v>-43.851199129999998</v>
      </c>
      <c r="F276" s="116">
        <v>38.377216140000002</v>
      </c>
      <c r="G276" s="165">
        <v>2104000000</v>
      </c>
      <c r="H276" s="116">
        <v>-53.101736559999999</v>
      </c>
      <c r="I276" s="116">
        <v>39.492319610000003</v>
      </c>
      <c r="J276" s="165">
        <v>2104000000</v>
      </c>
      <c r="K276" s="116">
        <v>-53.409008249999999</v>
      </c>
      <c r="L276" s="116">
        <v>46.32529959</v>
      </c>
      <c r="M276" s="165">
        <v>2104000000</v>
      </c>
      <c r="N276" s="116">
        <v>-53.589858059999997</v>
      </c>
      <c r="O276" s="116">
        <v>27.063009409999999</v>
      </c>
      <c r="P276" s="165">
        <v>2104000000</v>
      </c>
      <c r="Q276" s="116">
        <v>-53.3539299633211</v>
      </c>
      <c r="R276" s="116">
        <v>33.370093060249303</v>
      </c>
      <c r="S276" s="120">
        <f t="shared" si="17"/>
        <v>2104</v>
      </c>
      <c r="T276" s="118"/>
      <c r="U276" s="29"/>
      <c r="V276" s="119"/>
    </row>
    <row r="277" spans="1:22" customFormat="1" x14ac:dyDescent="0.3">
      <c r="A277" s="165">
        <v>2111000000</v>
      </c>
      <c r="B277" s="116">
        <v>-44.246924919999998</v>
      </c>
      <c r="C277" s="116">
        <v>-14.864462959999999</v>
      </c>
      <c r="D277" s="165">
        <v>2111000000</v>
      </c>
      <c r="E277" s="116">
        <v>-43.420321049999998</v>
      </c>
      <c r="F277" s="116">
        <v>-11.62551446</v>
      </c>
      <c r="G277" s="165">
        <v>2111000000</v>
      </c>
      <c r="H277" s="116">
        <v>-53.085467780000002</v>
      </c>
      <c r="I277" s="116">
        <v>-10.3262877</v>
      </c>
      <c r="J277" s="165">
        <v>2111000000</v>
      </c>
      <c r="K277" s="116">
        <v>-53.42393491</v>
      </c>
      <c r="L277" s="116">
        <v>-3.1714825969999998</v>
      </c>
      <c r="M277" s="165">
        <v>2111000000</v>
      </c>
      <c r="N277" s="116">
        <v>-53.523278769999997</v>
      </c>
      <c r="O277" s="116">
        <v>-22.71151674</v>
      </c>
      <c r="P277" s="165">
        <v>2111000000</v>
      </c>
      <c r="Q277" s="116">
        <v>-53.291546605610698</v>
      </c>
      <c r="R277" s="116">
        <v>-16.0538912549335</v>
      </c>
      <c r="S277" s="120">
        <f t="shared" si="17"/>
        <v>2111</v>
      </c>
      <c r="T277" s="118"/>
      <c r="U277" s="29"/>
      <c r="V277" s="119"/>
    </row>
    <row r="278" spans="1:22" customFormat="1" x14ac:dyDescent="0.3">
      <c r="A278" s="165">
        <v>2118000000</v>
      </c>
      <c r="B278" s="116">
        <v>-43.966140799999998</v>
      </c>
      <c r="C278" s="116">
        <v>-64.000027450000005</v>
      </c>
      <c r="D278" s="165">
        <v>2118000000</v>
      </c>
      <c r="E278" s="116">
        <v>-43.100229120000002</v>
      </c>
      <c r="F278" s="116">
        <v>-61.55291441</v>
      </c>
      <c r="G278" s="165">
        <v>2118000000</v>
      </c>
      <c r="H278" s="116">
        <v>-53.128538880000001</v>
      </c>
      <c r="I278" s="116">
        <v>-59.885455530000002</v>
      </c>
      <c r="J278" s="165">
        <v>2118000000</v>
      </c>
      <c r="K278" s="116">
        <v>-53.472825039999996</v>
      </c>
      <c r="L278" s="116">
        <v>-52.569524940000001</v>
      </c>
      <c r="M278" s="165">
        <v>2118000000</v>
      </c>
      <c r="N278" s="116">
        <v>-53.521859800000001</v>
      </c>
      <c r="O278" s="116">
        <v>-72.066772970000002</v>
      </c>
      <c r="P278" s="165">
        <v>2118000000</v>
      </c>
      <c r="Q278" s="116">
        <v>-53.290601914902503</v>
      </c>
      <c r="R278" s="116">
        <v>-65.300853335284899</v>
      </c>
      <c r="S278" s="120">
        <f t="shared" si="17"/>
        <v>2118</v>
      </c>
      <c r="T278" s="118"/>
      <c r="U278" s="29"/>
      <c r="V278" s="119"/>
    </row>
    <row r="279" spans="1:22" customFormat="1" x14ac:dyDescent="0.3">
      <c r="A279" s="165">
        <v>2125000000</v>
      </c>
      <c r="B279" s="116">
        <v>-43.606230779999997</v>
      </c>
      <c r="C279" s="116">
        <v>-112.3603731</v>
      </c>
      <c r="D279" s="165">
        <v>2125000000</v>
      </c>
      <c r="E279" s="116">
        <v>-42.763035250000001</v>
      </c>
      <c r="F279" s="116">
        <v>-110.77356279999999</v>
      </c>
      <c r="G279" s="165">
        <v>2125000000</v>
      </c>
      <c r="H279" s="116">
        <v>-53.129493510000003</v>
      </c>
      <c r="I279" s="116">
        <v>-108.9386902</v>
      </c>
      <c r="J279" s="165">
        <v>2125000000</v>
      </c>
      <c r="K279" s="116">
        <v>-53.495063729999998</v>
      </c>
      <c r="L279" s="116">
        <v>-101.3235349</v>
      </c>
      <c r="M279" s="165">
        <v>2125000000</v>
      </c>
      <c r="N279" s="116">
        <v>-53.493183790000003</v>
      </c>
      <c r="O279" s="116">
        <v>-121.03502539999999</v>
      </c>
      <c r="P279" s="165">
        <v>2125000000</v>
      </c>
      <c r="Q279" s="116">
        <v>-53.256664809052801</v>
      </c>
      <c r="R279" s="116">
        <v>-113.945780918114</v>
      </c>
      <c r="S279" s="120">
        <f t="shared" si="17"/>
        <v>2125</v>
      </c>
      <c r="T279" s="118"/>
      <c r="U279" s="29"/>
      <c r="V279" s="119"/>
    </row>
    <row r="280" spans="1:22" customFormat="1" x14ac:dyDescent="0.3">
      <c r="A280" s="165">
        <v>2132000000</v>
      </c>
      <c r="B280" s="116">
        <v>-43.0817987</v>
      </c>
      <c r="C280" s="116">
        <v>-161.14222419999999</v>
      </c>
      <c r="D280" s="165">
        <v>2132000000</v>
      </c>
      <c r="E280" s="116">
        <v>-42.327973630000002</v>
      </c>
      <c r="F280" s="116">
        <v>-160.14678240000001</v>
      </c>
      <c r="G280" s="165">
        <v>2132000000</v>
      </c>
      <c r="H280" s="116">
        <v>-53.059624630000002</v>
      </c>
      <c r="I280" s="116">
        <v>-158.2538711</v>
      </c>
      <c r="J280" s="165">
        <v>2132000000</v>
      </c>
      <c r="K280" s="116">
        <v>-53.405422549999997</v>
      </c>
      <c r="L280" s="116">
        <v>-150.13339819999999</v>
      </c>
      <c r="M280" s="165">
        <v>2132000000</v>
      </c>
      <c r="N280" s="116">
        <v>-53.39403377</v>
      </c>
      <c r="O280" s="116">
        <v>-170.3718891</v>
      </c>
      <c r="P280" s="165">
        <v>2132000000</v>
      </c>
      <c r="Q280" s="116">
        <v>-53.109685470079697</v>
      </c>
      <c r="R280" s="116">
        <v>-162.928747990761</v>
      </c>
      <c r="S280" s="120">
        <f t="shared" si="17"/>
        <v>2132</v>
      </c>
      <c r="T280" s="118"/>
      <c r="U280" s="29"/>
      <c r="V280" s="119"/>
    </row>
    <row r="281" spans="1:22" customFormat="1" x14ac:dyDescent="0.3">
      <c r="A281" s="165">
        <v>2139000000</v>
      </c>
      <c r="B281" s="116">
        <v>-42.577587940000001</v>
      </c>
      <c r="C281" s="116">
        <v>149.21560349999999</v>
      </c>
      <c r="D281" s="165">
        <v>2139000000</v>
      </c>
      <c r="E281" s="116">
        <v>-41.934140159999998</v>
      </c>
      <c r="F281" s="116">
        <v>150.15471009999999</v>
      </c>
      <c r="G281" s="165">
        <v>2139000000</v>
      </c>
      <c r="H281" s="116">
        <v>-53.051189430000001</v>
      </c>
      <c r="I281" s="116">
        <v>152.09955930000001</v>
      </c>
      <c r="J281" s="165">
        <v>2139000000</v>
      </c>
      <c r="K281" s="116">
        <v>-53.360672600000001</v>
      </c>
      <c r="L281" s="116">
        <v>160.53819110000001</v>
      </c>
      <c r="M281" s="165">
        <v>2139000000</v>
      </c>
      <c r="N281" s="116">
        <v>-53.36112327</v>
      </c>
      <c r="O281" s="116">
        <v>139.8224458</v>
      </c>
      <c r="P281" s="165">
        <v>2139000000</v>
      </c>
      <c r="Q281" s="116">
        <v>-53.021745378909202</v>
      </c>
      <c r="R281" s="116">
        <v>147.529355471435</v>
      </c>
      <c r="S281" s="120">
        <f t="shared" si="17"/>
        <v>2139</v>
      </c>
      <c r="T281" s="118"/>
      <c r="U281" s="29"/>
      <c r="V281" s="119"/>
    </row>
    <row r="282" spans="1:22" customFormat="1" x14ac:dyDescent="0.3">
      <c r="A282" s="165">
        <v>2146000000</v>
      </c>
      <c r="B282" s="116">
        <v>-42.141559469999997</v>
      </c>
      <c r="C282" s="116">
        <v>99.789123779999997</v>
      </c>
      <c r="D282" s="165">
        <v>2146000000</v>
      </c>
      <c r="E282" s="116">
        <v>-41.586930989999999</v>
      </c>
      <c r="F282" s="116">
        <v>100.974828</v>
      </c>
      <c r="G282" s="165">
        <v>2146000000</v>
      </c>
      <c r="H282" s="116">
        <v>-53.100660120000001</v>
      </c>
      <c r="I282" s="116">
        <v>102.7872733</v>
      </c>
      <c r="J282" s="165">
        <v>2146000000</v>
      </c>
      <c r="K282" s="116">
        <v>-53.380369010000003</v>
      </c>
      <c r="L282" s="116">
        <v>111.40059720000001</v>
      </c>
      <c r="M282" s="165">
        <v>2146000000</v>
      </c>
      <c r="N282" s="116">
        <v>-53.398344629999997</v>
      </c>
      <c r="O282" s="116">
        <v>90.48207069</v>
      </c>
      <c r="P282" s="165">
        <v>2146000000</v>
      </c>
      <c r="Q282" s="116">
        <v>-53.0060667571274</v>
      </c>
      <c r="R282" s="116">
        <v>98.2602171394891</v>
      </c>
      <c r="S282" s="120">
        <f t="shared" si="17"/>
        <v>2146</v>
      </c>
      <c r="T282" s="118"/>
      <c r="U282" s="29"/>
      <c r="V282" s="119"/>
    </row>
    <row r="283" spans="1:22" customFormat="1" x14ac:dyDescent="0.3">
      <c r="A283" s="165">
        <v>2153000000</v>
      </c>
      <c r="B283" s="116">
        <v>-41.6247118</v>
      </c>
      <c r="C283" s="116">
        <v>50.717187610000003</v>
      </c>
      <c r="D283" s="165">
        <v>2153000000</v>
      </c>
      <c r="E283" s="116">
        <v>-41.11164101</v>
      </c>
      <c r="F283" s="116">
        <v>52.402452949999997</v>
      </c>
      <c r="G283" s="165">
        <v>2153000000</v>
      </c>
      <c r="H283" s="116">
        <v>-53.071993540000001</v>
      </c>
      <c r="I283" s="116">
        <v>53.900783330000003</v>
      </c>
      <c r="J283" s="165">
        <v>2153000000</v>
      </c>
      <c r="K283" s="116">
        <v>-53.325169950000003</v>
      </c>
      <c r="L283" s="116">
        <v>62.670305540000001</v>
      </c>
      <c r="M283" s="165">
        <v>2153000000</v>
      </c>
      <c r="N283" s="116">
        <v>-53.353734760000002</v>
      </c>
      <c r="O283" s="116">
        <v>41.4877343</v>
      </c>
      <c r="P283" s="165">
        <v>2153000000</v>
      </c>
      <c r="Q283" s="116">
        <v>-52.908936767098602</v>
      </c>
      <c r="R283" s="116">
        <v>49.433346937690402</v>
      </c>
      <c r="S283" s="120">
        <f t="shared" si="17"/>
        <v>2153</v>
      </c>
      <c r="T283" s="118"/>
      <c r="U283" s="29"/>
      <c r="V283" s="119"/>
    </row>
    <row r="284" spans="1:22" customFormat="1" x14ac:dyDescent="0.3">
      <c r="A284" s="165">
        <v>2160000000</v>
      </c>
      <c r="B284" s="116">
        <v>-41.047542100000001</v>
      </c>
      <c r="C284" s="116">
        <v>1.048617567</v>
      </c>
      <c r="D284" s="165">
        <v>2160000000</v>
      </c>
      <c r="E284" s="116">
        <v>-40.516955289999999</v>
      </c>
      <c r="F284" s="116">
        <v>3.2744618669999999</v>
      </c>
      <c r="G284" s="165">
        <v>2160000000</v>
      </c>
      <c r="H284" s="116">
        <v>-53.024643900000001</v>
      </c>
      <c r="I284" s="116">
        <v>4.4073402420000001</v>
      </c>
      <c r="J284" s="165">
        <v>2160000000</v>
      </c>
      <c r="K284" s="116">
        <v>-53.23619703</v>
      </c>
      <c r="L284" s="116">
        <v>13.261807490000001</v>
      </c>
      <c r="M284" s="165">
        <v>2160000000</v>
      </c>
      <c r="N284" s="116">
        <v>-53.285739169999999</v>
      </c>
      <c r="O284" s="116">
        <v>-8.022227998</v>
      </c>
      <c r="P284" s="165">
        <v>2160000000</v>
      </c>
      <c r="Q284" s="116">
        <v>-52.7819034820333</v>
      </c>
      <c r="R284" s="116">
        <v>-9.6569589602040706E-2</v>
      </c>
      <c r="S284" s="120">
        <f t="shared" si="17"/>
        <v>2160</v>
      </c>
      <c r="T284" s="118"/>
      <c r="U284" s="29"/>
      <c r="V284" s="119"/>
    </row>
    <row r="285" spans="1:22" customFormat="1" x14ac:dyDescent="0.3">
      <c r="A285" s="165">
        <v>2167000000</v>
      </c>
      <c r="B285" s="116">
        <v>-40.548581589999998</v>
      </c>
      <c r="C285" s="116">
        <v>-48.776752639999998</v>
      </c>
      <c r="D285" s="165">
        <v>2167000000</v>
      </c>
      <c r="E285" s="116">
        <v>-39.957316380000002</v>
      </c>
      <c r="F285" s="116">
        <v>-46.229801889999997</v>
      </c>
      <c r="G285" s="165">
        <v>2167000000</v>
      </c>
      <c r="H285" s="116">
        <v>-53.043528690000002</v>
      </c>
      <c r="I285" s="116">
        <v>-44.816584400000004</v>
      </c>
      <c r="J285" s="165">
        <v>2167000000</v>
      </c>
      <c r="K285" s="116">
        <v>-53.176446689999999</v>
      </c>
      <c r="L285" s="116">
        <v>-36.242912369999999</v>
      </c>
      <c r="M285" s="165">
        <v>2167000000</v>
      </c>
      <c r="N285" s="116">
        <v>-53.299889839999999</v>
      </c>
      <c r="O285" s="116">
        <v>-57.098159359999997</v>
      </c>
      <c r="P285" s="165">
        <v>2167000000</v>
      </c>
      <c r="Q285" s="116">
        <v>-52.726404407513897</v>
      </c>
      <c r="R285" s="116">
        <v>-49.471952154870301</v>
      </c>
      <c r="S285" s="120">
        <f t="shared" si="17"/>
        <v>2167</v>
      </c>
      <c r="T285" s="118"/>
      <c r="U285" s="29"/>
      <c r="V285" s="119"/>
    </row>
    <row r="286" spans="1:22" customFormat="1" x14ac:dyDescent="0.3">
      <c r="A286" s="165">
        <v>2174000000</v>
      </c>
      <c r="B286" s="116">
        <v>-40.057055439999999</v>
      </c>
      <c r="C286" s="116">
        <v>-97.760841959999993</v>
      </c>
      <c r="D286" s="165">
        <v>2174000000</v>
      </c>
      <c r="E286" s="116">
        <v>-39.386327270000002</v>
      </c>
      <c r="F286" s="116">
        <v>-95.210497259999997</v>
      </c>
      <c r="G286" s="165">
        <v>2174000000</v>
      </c>
      <c r="H286" s="116">
        <v>-53.09580794</v>
      </c>
      <c r="I286" s="116">
        <v>-93.57721823</v>
      </c>
      <c r="J286" s="165">
        <v>2174000000</v>
      </c>
      <c r="K286" s="116">
        <v>-53.183420580000003</v>
      </c>
      <c r="L286" s="116">
        <v>-85.219302279999994</v>
      </c>
      <c r="M286" s="165">
        <v>2174000000</v>
      </c>
      <c r="N286" s="116">
        <v>-53.302587899999999</v>
      </c>
      <c r="O286" s="116">
        <v>-105.91980650000001</v>
      </c>
      <c r="P286" s="165">
        <v>2174000000</v>
      </c>
      <c r="Q286" s="116">
        <v>-52.709258139871103</v>
      </c>
      <c r="R286" s="116">
        <v>-98.4683345370252</v>
      </c>
      <c r="S286" s="120">
        <f t="shared" si="17"/>
        <v>2174</v>
      </c>
      <c r="T286" s="118"/>
      <c r="U286" s="29"/>
      <c r="V286" s="119"/>
    </row>
    <row r="287" spans="1:22" customFormat="1" x14ac:dyDescent="0.3">
      <c r="A287" s="165">
        <v>2181000000</v>
      </c>
      <c r="B287" s="116">
        <v>-39.329749210000003</v>
      </c>
      <c r="C287" s="116">
        <v>-146.3090172</v>
      </c>
      <c r="D287" s="165">
        <v>2181000000</v>
      </c>
      <c r="E287" s="116">
        <v>-38.63159555</v>
      </c>
      <c r="F287" s="116">
        <v>-144.1246453</v>
      </c>
      <c r="G287" s="165">
        <v>2181000000</v>
      </c>
      <c r="H287" s="116">
        <v>-53.039540580000001</v>
      </c>
      <c r="I287" s="116">
        <v>-142.17362600000001</v>
      </c>
      <c r="J287" s="165">
        <v>2181000000</v>
      </c>
      <c r="K287" s="116">
        <v>-53.05148587</v>
      </c>
      <c r="L287" s="116">
        <v>-133.8532568</v>
      </c>
      <c r="M287" s="165">
        <v>2181000000</v>
      </c>
      <c r="N287" s="116">
        <v>-53.15198359</v>
      </c>
      <c r="O287" s="116">
        <v>-154.74305140000001</v>
      </c>
      <c r="P287" s="165">
        <v>2181000000</v>
      </c>
      <c r="Q287" s="116">
        <v>-52.577721482698898</v>
      </c>
      <c r="R287" s="116">
        <v>-147.195058892264</v>
      </c>
      <c r="S287" s="120">
        <f t="shared" si="17"/>
        <v>2181</v>
      </c>
      <c r="T287" s="118"/>
      <c r="U287" s="29"/>
      <c r="V287" s="119"/>
    </row>
    <row r="288" spans="1:22" customFormat="1" x14ac:dyDescent="0.3">
      <c r="A288" s="165">
        <v>2188000000</v>
      </c>
      <c r="B288" s="116">
        <v>-38.590424069999997</v>
      </c>
      <c r="C288" s="116">
        <v>164.34586049999999</v>
      </c>
      <c r="D288" s="165">
        <v>2188000000</v>
      </c>
      <c r="E288" s="116">
        <v>-37.805015969999999</v>
      </c>
      <c r="F288" s="116">
        <v>166.0822101</v>
      </c>
      <c r="G288" s="165">
        <v>2188000000</v>
      </c>
      <c r="H288" s="116">
        <v>-52.994064819999998</v>
      </c>
      <c r="I288" s="116">
        <v>168.62749220000001</v>
      </c>
      <c r="J288" s="165">
        <v>2188000000</v>
      </c>
      <c r="K288" s="116">
        <v>-52.891593980000003</v>
      </c>
      <c r="L288" s="116">
        <v>176.73448519999999</v>
      </c>
      <c r="M288" s="165">
        <v>2188000000</v>
      </c>
      <c r="N288" s="116">
        <v>-53.018978779999998</v>
      </c>
      <c r="O288" s="116">
        <v>155.58328040000001</v>
      </c>
      <c r="P288" s="165">
        <v>2188000000</v>
      </c>
      <c r="Q288" s="116">
        <v>-52.437363933518199</v>
      </c>
      <c r="R288" s="116">
        <v>163.21903664635499</v>
      </c>
      <c r="S288" s="120">
        <f t="shared" si="17"/>
        <v>2188</v>
      </c>
      <c r="T288" s="118"/>
      <c r="U288" s="29"/>
      <c r="V288" s="119"/>
    </row>
    <row r="289" spans="1:22" customFormat="1" x14ac:dyDescent="0.3">
      <c r="A289" s="165">
        <v>2195000000</v>
      </c>
      <c r="B289" s="116">
        <v>-37.793063570000001</v>
      </c>
      <c r="C289" s="116">
        <v>114.80895339999999</v>
      </c>
      <c r="D289" s="165">
        <v>2195000000</v>
      </c>
      <c r="E289" s="116">
        <v>-37.009550189999999</v>
      </c>
      <c r="F289" s="116">
        <v>116.12695309999999</v>
      </c>
      <c r="G289" s="165">
        <v>2195000000</v>
      </c>
      <c r="H289" s="116">
        <v>-53.108705409999999</v>
      </c>
      <c r="I289" s="116">
        <v>119.3522217</v>
      </c>
      <c r="J289" s="165">
        <v>2195000000</v>
      </c>
      <c r="K289" s="116">
        <v>-52.763674850000001</v>
      </c>
      <c r="L289" s="116">
        <v>127.1442603</v>
      </c>
      <c r="M289" s="165">
        <v>2195000000</v>
      </c>
      <c r="N289" s="116">
        <v>-52.934974619999998</v>
      </c>
      <c r="O289" s="116">
        <v>105.72605369999999</v>
      </c>
      <c r="P289" s="165">
        <v>2195000000</v>
      </c>
      <c r="Q289" s="116">
        <v>-52.465414631007597</v>
      </c>
      <c r="R289" s="116">
        <v>113.29678856938099</v>
      </c>
      <c r="S289" s="120">
        <f t="shared" si="17"/>
        <v>2195</v>
      </c>
      <c r="T289" s="118"/>
      <c r="U289" s="29"/>
      <c r="V289" s="119"/>
    </row>
    <row r="290" spans="1:22" customFormat="1" x14ac:dyDescent="0.3">
      <c r="A290" s="165">
        <v>2202000000</v>
      </c>
      <c r="B290" s="116">
        <v>-36.855180519999998</v>
      </c>
      <c r="C290" s="116">
        <v>65.76583771</v>
      </c>
      <c r="D290" s="165">
        <v>2202000000</v>
      </c>
      <c r="E290" s="116">
        <v>-36.12284391</v>
      </c>
      <c r="F290" s="116">
        <v>66.837364140000005</v>
      </c>
      <c r="G290" s="165">
        <v>2202000000</v>
      </c>
      <c r="H290" s="116">
        <v>-53.400514579999999</v>
      </c>
      <c r="I290" s="116">
        <v>70.859104759999994</v>
      </c>
      <c r="J290" s="165">
        <v>2202000000</v>
      </c>
      <c r="K290" s="116">
        <v>-52.504966090000003</v>
      </c>
      <c r="L290" s="116">
        <v>78.076660869999998</v>
      </c>
      <c r="M290" s="165">
        <v>2202000000</v>
      </c>
      <c r="N290" s="116">
        <v>-52.68574254</v>
      </c>
      <c r="O290" s="116">
        <v>56.474367549999997</v>
      </c>
      <c r="P290" s="165">
        <v>2202000000</v>
      </c>
      <c r="Q290" s="116">
        <v>-52.710057213237903</v>
      </c>
      <c r="R290" s="116">
        <v>63.999918979786898</v>
      </c>
      <c r="S290" s="120">
        <f t="shared" si="17"/>
        <v>2202</v>
      </c>
      <c r="T290" s="118"/>
      <c r="U290" s="29"/>
      <c r="V290" s="119"/>
    </row>
    <row r="291" spans="1:22" customFormat="1" x14ac:dyDescent="0.3">
      <c r="A291" s="165">
        <v>2209000000</v>
      </c>
      <c r="B291" s="116">
        <v>-35.571268580000002</v>
      </c>
      <c r="C291" s="116">
        <v>16.29670767</v>
      </c>
      <c r="D291" s="165">
        <v>2209000000</v>
      </c>
      <c r="E291" s="116">
        <v>-34.948410680000002</v>
      </c>
      <c r="F291" s="116">
        <v>17.565244620000001</v>
      </c>
      <c r="G291" s="165">
        <v>2209000000</v>
      </c>
      <c r="H291" s="116">
        <v>-55.029969459999997</v>
      </c>
      <c r="I291" s="116">
        <v>27.325656689999999</v>
      </c>
      <c r="J291" s="165">
        <v>2209000000</v>
      </c>
      <c r="K291" s="116">
        <v>-51.682085579999999</v>
      </c>
      <c r="L291" s="116">
        <v>28.521872089999999</v>
      </c>
      <c r="M291" s="165">
        <v>2209000000</v>
      </c>
      <c r="N291" s="116">
        <v>-51.900625460000001</v>
      </c>
      <c r="O291" s="116">
        <v>6.5323349449999997</v>
      </c>
      <c r="P291" s="165">
        <v>2209000000</v>
      </c>
      <c r="Q291" s="116">
        <v>-54.212548686389503</v>
      </c>
      <c r="R291" s="116">
        <v>17.664922810971799</v>
      </c>
      <c r="S291" s="120">
        <f t="shared" si="17"/>
        <v>2209</v>
      </c>
      <c r="T291" s="118"/>
      <c r="U291" s="29"/>
      <c r="V291" s="119"/>
    </row>
    <row r="292" spans="1:22" customFormat="1" x14ac:dyDescent="0.3">
      <c r="A292" s="165">
        <v>2216000000</v>
      </c>
      <c r="B292" s="116">
        <v>-33.704027590000003</v>
      </c>
      <c r="C292" s="116">
        <v>-35.039821609999997</v>
      </c>
      <c r="D292" s="165">
        <v>2216000000</v>
      </c>
      <c r="E292" s="116">
        <v>-33.410094370000003</v>
      </c>
      <c r="F292" s="116">
        <v>-32.563474669999998</v>
      </c>
      <c r="G292" s="165">
        <v>2216000000</v>
      </c>
      <c r="H292" s="116">
        <v>-53.464359219999999</v>
      </c>
      <c r="I292" s="116">
        <v>-2.4377807919999999</v>
      </c>
      <c r="J292" s="165">
        <v>2216000000</v>
      </c>
      <c r="K292" s="116">
        <v>-49.692104819999997</v>
      </c>
      <c r="L292" s="116">
        <v>-23.673877390000001</v>
      </c>
      <c r="M292" s="165">
        <v>2216000000</v>
      </c>
      <c r="N292" s="116">
        <v>-49.772055430000002</v>
      </c>
      <c r="O292" s="116">
        <v>-48.268785600000001</v>
      </c>
      <c r="P292" s="165">
        <v>2216000000</v>
      </c>
      <c r="Q292" s="116">
        <v>-52.616298613387002</v>
      </c>
      <c r="R292" s="116">
        <v>-13.865415616548001</v>
      </c>
      <c r="S292" s="120">
        <f t="shared" si="17"/>
        <v>2216</v>
      </c>
      <c r="T292" s="118"/>
      <c r="U292" s="29"/>
      <c r="V292" s="119"/>
    </row>
    <row r="293" spans="1:22" customFormat="1" x14ac:dyDescent="0.3">
      <c r="A293" s="165">
        <v>2223000000</v>
      </c>
      <c r="B293" s="116">
        <v>-34.297557329999997</v>
      </c>
      <c r="C293" s="116">
        <v>-90.581347800000003</v>
      </c>
      <c r="D293" s="165">
        <v>2223000000</v>
      </c>
      <c r="E293" s="116">
        <v>-31.85212645</v>
      </c>
      <c r="F293" s="116">
        <v>-82.908232630000001</v>
      </c>
      <c r="G293" s="165">
        <v>2223000000</v>
      </c>
      <c r="H293" s="116">
        <v>-50.770690770000002</v>
      </c>
      <c r="I293" s="116">
        <v>-50.704239039999997</v>
      </c>
      <c r="J293" s="165">
        <v>2223000000</v>
      </c>
      <c r="K293" s="116">
        <v>-47.293466649999999</v>
      </c>
      <c r="L293" s="116">
        <v>-46.050798</v>
      </c>
      <c r="M293" s="165">
        <v>2223000000</v>
      </c>
      <c r="N293" s="116">
        <v>-47.447749969999997</v>
      </c>
      <c r="O293" s="116">
        <v>-70.929977239999999</v>
      </c>
      <c r="P293" s="165">
        <v>2223000000</v>
      </c>
      <c r="Q293" s="116">
        <v>-49.9912166229728</v>
      </c>
      <c r="R293" s="116">
        <v>-62.779682605666402</v>
      </c>
      <c r="S293" s="120">
        <f t="shared" si="17"/>
        <v>2223</v>
      </c>
      <c r="T293" s="118"/>
      <c r="U293" s="29"/>
      <c r="V293" s="119"/>
    </row>
    <row r="294" spans="1:22" customFormat="1" x14ac:dyDescent="0.3">
      <c r="A294" s="165">
        <v>2230000000</v>
      </c>
      <c r="B294" s="116">
        <v>-33.194389370000003</v>
      </c>
      <c r="C294" s="116">
        <v>-140.31533769999999</v>
      </c>
      <c r="D294" s="165">
        <v>2230000000</v>
      </c>
      <c r="E294" s="116">
        <v>-28.194655090000001</v>
      </c>
      <c r="F294" s="116">
        <v>-137.72196299999999</v>
      </c>
      <c r="G294" s="165">
        <v>2230000000</v>
      </c>
      <c r="H294" s="116">
        <v>-46.871152559999999</v>
      </c>
      <c r="I294" s="116">
        <v>-102.1187465</v>
      </c>
      <c r="J294" s="165">
        <v>2230000000</v>
      </c>
      <c r="K294" s="116">
        <v>-43.534946859999998</v>
      </c>
      <c r="L294" s="116">
        <v>-72.243519660000004</v>
      </c>
      <c r="M294" s="165">
        <v>2230000000</v>
      </c>
      <c r="N294" s="116">
        <v>-43.723624999999998</v>
      </c>
      <c r="O294" s="116">
        <v>-96.856798179999998</v>
      </c>
      <c r="P294" s="165">
        <v>2230000000</v>
      </c>
      <c r="Q294" s="116">
        <v>-46.156240470482999</v>
      </c>
      <c r="R294" s="116">
        <v>-114.795659453211</v>
      </c>
      <c r="S294" s="120">
        <f t="shared" si="17"/>
        <v>2230</v>
      </c>
      <c r="T294" s="118"/>
      <c r="U294" s="29"/>
      <c r="V294" s="119"/>
    </row>
    <row r="295" spans="1:22" customFormat="1" x14ac:dyDescent="0.3">
      <c r="A295" s="165">
        <v>2237000000</v>
      </c>
      <c r="B295" s="116">
        <v>-31.236337540000001</v>
      </c>
      <c r="C295" s="116">
        <v>168.6348357</v>
      </c>
      <c r="D295" s="165">
        <v>2237000000</v>
      </c>
      <c r="E295" s="116">
        <v>-27.18699149</v>
      </c>
      <c r="F295" s="116">
        <v>149.9567711</v>
      </c>
      <c r="G295" s="165">
        <v>2237000000</v>
      </c>
      <c r="H295" s="116">
        <v>-44.507157329999998</v>
      </c>
      <c r="I295" s="116">
        <v>-156.7686315</v>
      </c>
      <c r="J295" s="165">
        <v>2237000000</v>
      </c>
      <c r="K295" s="116">
        <v>-41.591060319999997</v>
      </c>
      <c r="L295" s="116">
        <v>-103.4357191</v>
      </c>
      <c r="M295" s="165">
        <v>2237000000</v>
      </c>
      <c r="N295" s="116">
        <v>-41.771505249999997</v>
      </c>
      <c r="O295" s="116">
        <v>-128.0090261</v>
      </c>
      <c r="P295" s="165">
        <v>2237000000</v>
      </c>
      <c r="Q295" s="116">
        <v>-43.923862841642098</v>
      </c>
      <c r="R295" s="116">
        <v>-169.58990933740901</v>
      </c>
      <c r="S295" s="120">
        <f t="shared" si="17"/>
        <v>2237</v>
      </c>
      <c r="T295" s="118"/>
      <c r="U295" s="29"/>
      <c r="V295" s="119"/>
    </row>
    <row r="296" spans="1:22" customFormat="1" x14ac:dyDescent="0.3">
      <c r="A296" s="165">
        <v>2244000000</v>
      </c>
      <c r="B296" s="116">
        <v>-29.09734894</v>
      </c>
      <c r="C296" s="116">
        <v>149.6355044</v>
      </c>
      <c r="D296" s="165">
        <v>2244000000</v>
      </c>
      <c r="E296" s="116">
        <v>-26.959490349999999</v>
      </c>
      <c r="F296" s="116">
        <v>76.452627570000004</v>
      </c>
      <c r="G296" s="165">
        <v>2244000000</v>
      </c>
      <c r="H296" s="116">
        <v>-40.516925649999997</v>
      </c>
      <c r="I296" s="116">
        <v>130.56136530000001</v>
      </c>
      <c r="J296" s="165">
        <v>2244000000</v>
      </c>
      <c r="K296" s="116">
        <v>-37.686108539999999</v>
      </c>
      <c r="L296" s="116">
        <v>-150.60362710000001</v>
      </c>
      <c r="M296" s="165">
        <v>2244000000</v>
      </c>
      <c r="N296" s="116">
        <v>-37.808772140000002</v>
      </c>
      <c r="O296" s="116">
        <v>-174.90909329999999</v>
      </c>
      <c r="P296" s="165">
        <v>2244000000</v>
      </c>
      <c r="Q296" s="116">
        <v>-39.9975860001977</v>
      </c>
      <c r="R296" s="116">
        <v>117.68168529079701</v>
      </c>
      <c r="S296" s="120">
        <f t="shared" si="17"/>
        <v>2244</v>
      </c>
      <c r="T296" s="118"/>
      <c r="U296" s="29"/>
      <c r="V296" s="119"/>
    </row>
    <row r="297" spans="1:22" customFormat="1" x14ac:dyDescent="0.3">
      <c r="A297" s="165">
        <v>2251000000</v>
      </c>
      <c r="B297" s="116">
        <v>-30.45114448</v>
      </c>
      <c r="C297" s="116">
        <v>143.1928542</v>
      </c>
      <c r="D297" s="165">
        <v>2251000000</v>
      </c>
      <c r="E297" s="116">
        <v>-27.99129838</v>
      </c>
      <c r="F297" s="116">
        <v>26.22093877</v>
      </c>
      <c r="G297" s="165">
        <v>2251000000</v>
      </c>
      <c r="H297" s="116">
        <v>-37.059053679999998</v>
      </c>
      <c r="I297" s="116">
        <v>55.273736700000001</v>
      </c>
      <c r="J297" s="165">
        <v>2251000000</v>
      </c>
      <c r="K297" s="116">
        <v>-34.589101419999999</v>
      </c>
      <c r="L297" s="116">
        <v>159.93279140000001</v>
      </c>
      <c r="M297" s="165">
        <v>2251000000</v>
      </c>
      <c r="N297" s="116">
        <v>-34.64992711</v>
      </c>
      <c r="O297" s="116">
        <v>135.90289369999999</v>
      </c>
      <c r="P297" s="165">
        <v>2251000000</v>
      </c>
      <c r="Q297" s="116">
        <v>-36.634654413894602</v>
      </c>
      <c r="R297" s="116">
        <v>42.239888046901498</v>
      </c>
      <c r="S297" s="120">
        <f t="shared" si="17"/>
        <v>2251</v>
      </c>
      <c r="T297" s="118"/>
      <c r="U297" s="29"/>
      <c r="V297" s="119"/>
    </row>
    <row r="298" spans="1:22" customFormat="1" x14ac:dyDescent="0.3">
      <c r="A298" s="165">
        <v>2258000000</v>
      </c>
      <c r="B298" s="116">
        <v>-28.345628909999999</v>
      </c>
      <c r="C298" s="116">
        <v>141.38245000000001</v>
      </c>
      <c r="D298" s="165">
        <v>2258000000</v>
      </c>
      <c r="E298" s="116">
        <v>-26.39396808</v>
      </c>
      <c r="F298" s="116">
        <v>-27.901764199999999</v>
      </c>
      <c r="G298" s="165">
        <v>2258000000</v>
      </c>
      <c r="H298" s="116">
        <v>-30.260069000000001</v>
      </c>
      <c r="I298" s="116">
        <v>-30.14320446</v>
      </c>
      <c r="J298" s="165">
        <v>2258000000</v>
      </c>
      <c r="K298" s="116">
        <v>-30.203580689999999</v>
      </c>
      <c r="L298" s="116">
        <v>105.9429664</v>
      </c>
      <c r="M298" s="165">
        <v>2258000000</v>
      </c>
      <c r="N298" s="116">
        <v>-30.251558630000002</v>
      </c>
      <c r="O298" s="116">
        <v>83.274176120000007</v>
      </c>
      <c r="P298" s="165">
        <v>2258000000</v>
      </c>
      <c r="Q298" s="116">
        <v>-30.075325451958701</v>
      </c>
      <c r="R298" s="116">
        <v>-40.273216927628702</v>
      </c>
      <c r="S298" s="120">
        <f t="shared" si="17"/>
        <v>2258</v>
      </c>
      <c r="T298" s="118"/>
      <c r="U298" s="29"/>
      <c r="V298" s="119"/>
    </row>
    <row r="299" spans="1:22" customFormat="1" x14ac:dyDescent="0.3">
      <c r="A299" s="165">
        <v>2265000000</v>
      </c>
      <c r="B299" s="116">
        <v>-28.111650910000002</v>
      </c>
      <c r="C299" s="116">
        <v>121.95142679999999</v>
      </c>
      <c r="D299" s="165">
        <v>2265000000</v>
      </c>
      <c r="E299" s="116">
        <v>-27.762162010000001</v>
      </c>
      <c r="F299" s="116">
        <v>-91.744201110000006</v>
      </c>
      <c r="G299" s="165">
        <v>2265000000</v>
      </c>
      <c r="H299" s="116">
        <v>-28.028583919999999</v>
      </c>
      <c r="I299" s="116">
        <v>-148.73701439999999</v>
      </c>
      <c r="J299" s="165">
        <v>2265000000</v>
      </c>
      <c r="K299" s="116">
        <v>-28.520742129999999</v>
      </c>
      <c r="L299" s="116">
        <v>36.510230049999997</v>
      </c>
      <c r="M299" s="165">
        <v>2265000000</v>
      </c>
      <c r="N299" s="116">
        <v>-28.98286324</v>
      </c>
      <c r="O299" s="116">
        <v>64.863792989999993</v>
      </c>
      <c r="P299" s="165">
        <v>2265000000</v>
      </c>
      <c r="Q299" s="116">
        <v>-28.177188778778099</v>
      </c>
      <c r="R299" s="116">
        <v>-107.526219094605</v>
      </c>
      <c r="S299" s="120">
        <f t="shared" si="17"/>
        <v>2265</v>
      </c>
      <c r="T299" s="118"/>
      <c r="U299" s="29"/>
      <c r="V299" s="119"/>
    </row>
    <row r="300" spans="1:22" customFormat="1" x14ac:dyDescent="0.3">
      <c r="A300" s="165">
        <v>2272000000</v>
      </c>
      <c r="B300" s="116">
        <v>-27.050492340000002</v>
      </c>
      <c r="C300" s="116">
        <v>107.88744269999999</v>
      </c>
      <c r="D300" s="165">
        <v>2272000000</v>
      </c>
      <c r="E300" s="116">
        <v>-25.90054636</v>
      </c>
      <c r="F300" s="116">
        <v>-150.96941179999999</v>
      </c>
      <c r="G300" s="165">
        <v>2272000000</v>
      </c>
      <c r="H300" s="116">
        <v>-26.494343929999999</v>
      </c>
      <c r="I300" s="116">
        <v>103.48280099999999</v>
      </c>
      <c r="J300" s="165">
        <v>2272000000</v>
      </c>
      <c r="K300" s="116">
        <v>-26.64067983</v>
      </c>
      <c r="L300" s="116">
        <v>-72.198848830000003</v>
      </c>
      <c r="M300" s="165">
        <v>2272000000</v>
      </c>
      <c r="N300" s="116">
        <v>-27.230981929999999</v>
      </c>
      <c r="O300" s="116">
        <v>7.9735074590000004</v>
      </c>
      <c r="P300" s="165">
        <v>2272000000</v>
      </c>
      <c r="Q300" s="116">
        <v>-26.5735660102224</v>
      </c>
      <c r="R300" s="116">
        <v>-164.13530957929601</v>
      </c>
      <c r="S300" s="120">
        <f t="shared" si="17"/>
        <v>2272</v>
      </c>
      <c r="T300" s="118"/>
      <c r="U300" s="29"/>
      <c r="V300" s="119"/>
    </row>
    <row r="301" spans="1:22" customFormat="1" x14ac:dyDescent="0.3">
      <c r="A301" s="165">
        <v>2279000000</v>
      </c>
      <c r="B301" s="116">
        <v>-28.010352019999999</v>
      </c>
      <c r="C301" s="116">
        <v>85.800519370000004</v>
      </c>
      <c r="D301" s="165">
        <v>2279000000</v>
      </c>
      <c r="E301" s="116">
        <v>-28.71976617</v>
      </c>
      <c r="F301" s="116">
        <v>141.06912800000001</v>
      </c>
      <c r="G301" s="165">
        <v>2279000000</v>
      </c>
      <c r="H301" s="116">
        <v>-30.66462847</v>
      </c>
      <c r="I301" s="116">
        <v>3.0353028320000002</v>
      </c>
      <c r="J301" s="165">
        <v>2279000000</v>
      </c>
      <c r="K301" s="116">
        <v>-30.137308220000001</v>
      </c>
      <c r="L301" s="116">
        <v>166.54763819999999</v>
      </c>
      <c r="M301" s="165">
        <v>2279000000</v>
      </c>
      <c r="N301" s="116">
        <v>-30.642550100000001</v>
      </c>
      <c r="O301" s="116">
        <v>-62.134342680000003</v>
      </c>
      <c r="P301" s="165">
        <v>2279000000</v>
      </c>
      <c r="Q301" s="116">
        <v>-30.949518670177302</v>
      </c>
      <c r="R301" s="116">
        <v>146.67583529628899</v>
      </c>
      <c r="S301" s="120">
        <f t="shared" si="17"/>
        <v>2279</v>
      </c>
      <c r="T301" s="118"/>
      <c r="U301" s="29"/>
      <c r="V301" s="119"/>
    </row>
    <row r="302" spans="1:22" customFormat="1" x14ac:dyDescent="0.3">
      <c r="A302" s="165">
        <v>2286000000</v>
      </c>
      <c r="B302" s="116">
        <v>-30.778162470000002</v>
      </c>
      <c r="C302" s="116">
        <v>64.949035319999993</v>
      </c>
      <c r="D302" s="165">
        <v>2286000000</v>
      </c>
      <c r="E302" s="116">
        <v>-30.140037719999999</v>
      </c>
      <c r="F302" s="116">
        <v>90.082314699999998</v>
      </c>
      <c r="G302" s="165">
        <v>2286000000</v>
      </c>
      <c r="H302" s="116">
        <v>-32.113139240000002</v>
      </c>
      <c r="I302" s="116">
        <v>-92.012422979999997</v>
      </c>
      <c r="J302" s="165">
        <v>2286000000</v>
      </c>
      <c r="K302" s="116">
        <v>-33.284098530000001</v>
      </c>
      <c r="L302" s="116">
        <v>49.076134340000003</v>
      </c>
      <c r="M302" s="165">
        <v>2286000000</v>
      </c>
      <c r="N302" s="116">
        <v>-33.745322459999997</v>
      </c>
      <c r="O302" s="116">
        <v>-128.47309670000001</v>
      </c>
      <c r="P302" s="165">
        <v>2286000000</v>
      </c>
      <c r="Q302" s="116">
        <v>-32.463755881376599</v>
      </c>
      <c r="R302" s="116">
        <v>103.143869849952</v>
      </c>
      <c r="S302" s="120">
        <f t="shared" si="17"/>
        <v>2286</v>
      </c>
      <c r="T302" s="118"/>
      <c r="U302" s="29"/>
      <c r="V302" s="119"/>
    </row>
    <row r="303" spans="1:22" customFormat="1" x14ac:dyDescent="0.3">
      <c r="A303" s="165">
        <v>2293000000</v>
      </c>
      <c r="B303" s="116">
        <v>-33.872146170000001</v>
      </c>
      <c r="C303" s="116">
        <v>30.790103309999999</v>
      </c>
      <c r="D303" s="165">
        <v>2293000000</v>
      </c>
      <c r="E303" s="116">
        <v>-30.685850179999999</v>
      </c>
      <c r="F303" s="116">
        <v>63.597524880000002</v>
      </c>
      <c r="G303" s="165">
        <v>2293000000</v>
      </c>
      <c r="H303" s="116">
        <v>-35.345168399999999</v>
      </c>
      <c r="I303" s="116">
        <v>-142.8965963</v>
      </c>
      <c r="J303" s="165">
        <v>2293000000</v>
      </c>
      <c r="K303" s="116">
        <v>-35.582896089999998</v>
      </c>
      <c r="L303" s="116">
        <v>-53.861629209999997</v>
      </c>
      <c r="M303" s="165">
        <v>2293000000</v>
      </c>
      <c r="N303" s="116">
        <v>-36.141351589999999</v>
      </c>
      <c r="O303" s="116">
        <v>179.90218640000001</v>
      </c>
      <c r="P303" s="165">
        <v>2293000000</v>
      </c>
      <c r="Q303" s="116">
        <v>-35.819861429923499</v>
      </c>
      <c r="R303" s="116">
        <v>103.790314511293</v>
      </c>
      <c r="S303" s="120">
        <f t="shared" si="17"/>
        <v>2293</v>
      </c>
      <c r="T303" s="118"/>
      <c r="U303" s="29"/>
      <c r="V303" s="119"/>
    </row>
    <row r="304" spans="1:22" customFormat="1" x14ac:dyDescent="0.3">
      <c r="A304" s="165">
        <v>2300000000</v>
      </c>
      <c r="B304" s="116">
        <v>-31.213177139999999</v>
      </c>
      <c r="C304" s="116">
        <v>-18.948396339999999</v>
      </c>
      <c r="D304" s="165">
        <v>2300000000</v>
      </c>
      <c r="E304" s="116">
        <v>-28.084198749999999</v>
      </c>
      <c r="F304" s="116">
        <v>4.7151708699999997</v>
      </c>
      <c r="G304" s="165">
        <v>2300000000</v>
      </c>
      <c r="H304" s="116">
        <v>-33.978017209999997</v>
      </c>
      <c r="I304" s="116">
        <v>-173.54855409999999</v>
      </c>
      <c r="J304" s="165">
        <v>2300000000</v>
      </c>
      <c r="K304" s="116">
        <v>-34.460178480000003</v>
      </c>
      <c r="L304" s="116">
        <v>-136.30542</v>
      </c>
      <c r="M304" s="165">
        <v>2300000000</v>
      </c>
      <c r="N304" s="116">
        <v>-35.066683079999997</v>
      </c>
      <c r="O304" s="116">
        <v>149.32017590000001</v>
      </c>
      <c r="P304" s="165">
        <v>2300000000</v>
      </c>
      <c r="Q304" s="116">
        <v>-34.538293176307299</v>
      </c>
      <c r="R304" s="116">
        <v>124.98489989938901</v>
      </c>
      <c r="S304" s="120">
        <f t="shared" si="17"/>
        <v>2300</v>
      </c>
      <c r="T304" s="118"/>
      <c r="U304" s="29"/>
      <c r="V304" s="119"/>
    </row>
    <row r="305" spans="1:22" customFormat="1" x14ac:dyDescent="0.3">
      <c r="A305" s="165">
        <v>2307000000</v>
      </c>
      <c r="B305" s="116">
        <v>-33.766609389999999</v>
      </c>
      <c r="C305" s="116">
        <v>-87.984242559999998</v>
      </c>
      <c r="D305" s="165">
        <v>2307000000</v>
      </c>
      <c r="E305" s="116">
        <v>-29.78470141</v>
      </c>
      <c r="F305" s="116">
        <v>-64.330037970000006</v>
      </c>
      <c r="G305" s="165">
        <v>2307000000</v>
      </c>
      <c r="H305" s="116">
        <v>-38.705704420000004</v>
      </c>
      <c r="I305" s="116">
        <v>144.72643959999999</v>
      </c>
      <c r="J305" s="165">
        <v>2307000000</v>
      </c>
      <c r="K305" s="116">
        <v>-37.956219410000003</v>
      </c>
      <c r="L305" s="116">
        <v>129.54364649999999</v>
      </c>
      <c r="M305" s="165">
        <v>2307000000</v>
      </c>
      <c r="N305" s="116">
        <v>-38.468825690000003</v>
      </c>
      <c r="O305" s="116">
        <v>105.5313613</v>
      </c>
      <c r="P305" s="165">
        <v>2307000000</v>
      </c>
      <c r="Q305" s="116">
        <v>-39.293698496341896</v>
      </c>
      <c r="R305" s="116">
        <v>134.46697300145101</v>
      </c>
      <c r="S305" s="120">
        <f t="shared" si="17"/>
        <v>2307</v>
      </c>
      <c r="T305" s="118"/>
      <c r="U305" s="29"/>
      <c r="V305" s="119"/>
    </row>
    <row r="306" spans="1:22" customFormat="1" x14ac:dyDescent="0.3">
      <c r="A306" s="165">
        <v>2314000000</v>
      </c>
      <c r="B306" s="116">
        <v>-35.64833728</v>
      </c>
      <c r="C306" s="116">
        <v>-139.6010196</v>
      </c>
      <c r="D306" s="165">
        <v>2314000000</v>
      </c>
      <c r="E306" s="116">
        <v>-29.554863080000001</v>
      </c>
      <c r="F306" s="116">
        <v>-124.80923079999999</v>
      </c>
      <c r="G306" s="165">
        <v>2314000000</v>
      </c>
      <c r="H306" s="116">
        <v>-43.144643049999999</v>
      </c>
      <c r="I306" s="116">
        <v>141.49438190000001</v>
      </c>
      <c r="J306" s="165">
        <v>2314000000</v>
      </c>
      <c r="K306" s="116">
        <v>-40.768225790000002</v>
      </c>
      <c r="L306" s="116">
        <v>51.175170190000003</v>
      </c>
      <c r="M306" s="165">
        <v>2314000000</v>
      </c>
      <c r="N306" s="116">
        <v>-40.994077099999998</v>
      </c>
      <c r="O306" s="116">
        <v>29.184529040000001</v>
      </c>
      <c r="P306" s="165">
        <v>2314000000</v>
      </c>
      <c r="Q306" s="116">
        <v>-43.567311536466498</v>
      </c>
      <c r="R306" s="116">
        <v>132.87901231796499</v>
      </c>
      <c r="S306" s="120">
        <f t="shared" si="17"/>
        <v>2314</v>
      </c>
      <c r="T306" s="118"/>
      <c r="U306" s="29"/>
      <c r="V306" s="119"/>
    </row>
    <row r="307" spans="1:22" customFormat="1" x14ac:dyDescent="0.3">
      <c r="A307" s="165">
        <v>2321000000</v>
      </c>
      <c r="B307" s="116">
        <v>-36.817659509999999</v>
      </c>
      <c r="C307" s="116">
        <v>166.77233390000001</v>
      </c>
      <c r="D307" s="165">
        <v>2321000000</v>
      </c>
      <c r="E307" s="116">
        <v>-33.529544950000002</v>
      </c>
      <c r="F307" s="116">
        <v>169.6232306</v>
      </c>
      <c r="G307" s="165">
        <v>2321000000</v>
      </c>
      <c r="H307" s="116">
        <v>-47.61706057</v>
      </c>
      <c r="I307" s="116">
        <v>147.84307340000001</v>
      </c>
      <c r="J307" s="165">
        <v>2321000000</v>
      </c>
      <c r="K307" s="116">
        <v>-44.908832359999998</v>
      </c>
      <c r="L307" s="116">
        <v>-18.49820501</v>
      </c>
      <c r="M307" s="165">
        <v>2321000000</v>
      </c>
      <c r="N307" s="116">
        <v>-44.982699920000002</v>
      </c>
      <c r="O307" s="116">
        <v>-40.767289660000003</v>
      </c>
      <c r="P307" s="165">
        <v>2321000000</v>
      </c>
      <c r="Q307" s="116">
        <v>-48.187729429834398</v>
      </c>
      <c r="R307" s="116">
        <v>139.75851567207201</v>
      </c>
      <c r="S307" s="120">
        <f t="shared" si="17"/>
        <v>2321</v>
      </c>
      <c r="T307" s="118"/>
      <c r="U307" s="29"/>
      <c r="V307" s="119"/>
    </row>
    <row r="308" spans="1:22" customFormat="1" x14ac:dyDescent="0.3">
      <c r="A308" s="165">
        <v>2328000000</v>
      </c>
      <c r="B308" s="116">
        <v>-38.577949670000002</v>
      </c>
      <c r="C308" s="116">
        <v>117.3699809</v>
      </c>
      <c r="D308" s="165">
        <v>2328000000</v>
      </c>
      <c r="E308" s="116">
        <v>-35.913923320000002</v>
      </c>
      <c r="F308" s="116">
        <v>119.2487787</v>
      </c>
      <c r="G308" s="165">
        <v>2328000000</v>
      </c>
      <c r="H308" s="116">
        <v>-47.168953930000001</v>
      </c>
      <c r="I308" s="116">
        <v>152.321248</v>
      </c>
      <c r="J308" s="165">
        <v>2328000000</v>
      </c>
      <c r="K308" s="116">
        <v>-45.543443600000003</v>
      </c>
      <c r="L308" s="116">
        <v>-70.050447610000006</v>
      </c>
      <c r="M308" s="165">
        <v>2328000000</v>
      </c>
      <c r="N308" s="116">
        <v>-45.63458018</v>
      </c>
      <c r="O308" s="116">
        <v>-91.810886330000002</v>
      </c>
      <c r="P308" s="165">
        <v>2328000000</v>
      </c>
      <c r="Q308" s="116">
        <v>-47.6445674342309</v>
      </c>
      <c r="R308" s="116">
        <v>145.07882387941001</v>
      </c>
      <c r="S308" s="120">
        <f t="shared" si="17"/>
        <v>2328</v>
      </c>
      <c r="T308" s="118"/>
      <c r="U308" s="29"/>
      <c r="V308" s="119"/>
    </row>
    <row r="309" spans="1:22" customFormat="1" x14ac:dyDescent="0.3">
      <c r="A309" s="165">
        <v>2335000000</v>
      </c>
      <c r="B309" s="116">
        <v>-40.254921930000002</v>
      </c>
      <c r="C309" s="116">
        <v>72.150125590000002</v>
      </c>
      <c r="D309" s="165">
        <v>2335000000</v>
      </c>
      <c r="E309" s="116">
        <v>-38.239256240000003</v>
      </c>
      <c r="F309" s="116">
        <v>94.27719535</v>
      </c>
      <c r="G309" s="165">
        <v>2335000000</v>
      </c>
      <c r="H309" s="116">
        <v>-47.590708800000002</v>
      </c>
      <c r="I309" s="116">
        <v>154.43840159999999</v>
      </c>
      <c r="J309" s="165">
        <v>2335000000</v>
      </c>
      <c r="K309" s="116">
        <v>-44.470074410000002</v>
      </c>
      <c r="L309" s="116">
        <v>-118.86374960000001</v>
      </c>
      <c r="M309" s="165">
        <v>2335000000</v>
      </c>
      <c r="N309" s="116">
        <v>-44.556549070000003</v>
      </c>
      <c r="O309" s="116">
        <v>-140.32141250000001</v>
      </c>
      <c r="P309" s="165">
        <v>2335000000</v>
      </c>
      <c r="Q309" s="116">
        <v>-47.992647315383302</v>
      </c>
      <c r="R309" s="116">
        <v>147.80983510317199</v>
      </c>
      <c r="S309" s="120">
        <f t="shared" si="17"/>
        <v>2335</v>
      </c>
      <c r="T309" s="118"/>
      <c r="U309" s="29"/>
      <c r="V309" s="119"/>
    </row>
    <row r="310" spans="1:22" customFormat="1" x14ac:dyDescent="0.3">
      <c r="A310" s="165">
        <v>2342000000</v>
      </c>
      <c r="B310" s="116">
        <v>-40.41440068</v>
      </c>
      <c r="C310" s="116">
        <v>25.44639467</v>
      </c>
      <c r="D310" s="165">
        <v>2342000000</v>
      </c>
      <c r="E310" s="116">
        <v>-39.429095770000004</v>
      </c>
      <c r="F310" s="116">
        <v>31.565299069999998</v>
      </c>
      <c r="G310" s="165">
        <v>2342000000</v>
      </c>
      <c r="H310" s="116">
        <v>-46.038933399999998</v>
      </c>
      <c r="I310" s="116">
        <v>127.08739730000001</v>
      </c>
      <c r="J310" s="165">
        <v>2342000000</v>
      </c>
      <c r="K310" s="116">
        <v>-44.525897090000001</v>
      </c>
      <c r="L310" s="116">
        <v>-146.44961789999999</v>
      </c>
      <c r="M310" s="165">
        <v>2342000000</v>
      </c>
      <c r="N310" s="116">
        <v>-44.560096100000003</v>
      </c>
      <c r="O310" s="116">
        <v>-167.9661777</v>
      </c>
      <c r="P310" s="165">
        <v>2342000000</v>
      </c>
      <c r="Q310" s="116">
        <v>-46.333387252537101</v>
      </c>
      <c r="R310" s="116">
        <v>120.71746499849399</v>
      </c>
      <c r="S310" s="120">
        <f t="shared" si="17"/>
        <v>2342</v>
      </c>
      <c r="T310" s="118"/>
      <c r="U310" s="29"/>
      <c r="V310" s="119"/>
    </row>
    <row r="311" spans="1:22" customFormat="1" x14ac:dyDescent="0.3">
      <c r="A311" s="165">
        <v>2349000000</v>
      </c>
      <c r="B311" s="116">
        <v>-43.009096509999999</v>
      </c>
      <c r="C311" s="116">
        <v>12.170027749999999</v>
      </c>
      <c r="D311" s="165">
        <v>2349000000</v>
      </c>
      <c r="E311" s="116">
        <v>-41.802976080000001</v>
      </c>
      <c r="F311" s="116">
        <v>-32.668069199999998</v>
      </c>
      <c r="G311" s="165">
        <v>2349000000</v>
      </c>
      <c r="H311" s="116">
        <v>-49.547041659999998</v>
      </c>
      <c r="I311" s="116">
        <v>112.17234430000001</v>
      </c>
      <c r="J311" s="165">
        <v>2349000000</v>
      </c>
      <c r="K311" s="116">
        <v>-47.185814200000003</v>
      </c>
      <c r="L311" s="116">
        <v>-161.99240230000001</v>
      </c>
      <c r="M311" s="165">
        <v>2349000000</v>
      </c>
      <c r="N311" s="116">
        <v>-47.190724539999998</v>
      </c>
      <c r="O311" s="116">
        <v>176.346148</v>
      </c>
      <c r="P311" s="165">
        <v>2349000000</v>
      </c>
      <c r="Q311" s="116">
        <v>-49.760509090409897</v>
      </c>
      <c r="R311" s="116">
        <v>105.653583249203</v>
      </c>
      <c r="S311" s="120">
        <f t="shared" si="17"/>
        <v>2349</v>
      </c>
      <c r="T311" s="118"/>
      <c r="U311" s="29"/>
      <c r="V311" s="119"/>
    </row>
    <row r="312" spans="1:22" customFormat="1" x14ac:dyDescent="0.3">
      <c r="A312" s="165">
        <v>2356000000</v>
      </c>
      <c r="B312" s="116">
        <v>-46.404037510000002</v>
      </c>
      <c r="C312" s="116">
        <v>15.535001599999999</v>
      </c>
      <c r="D312" s="165">
        <v>2356000000</v>
      </c>
      <c r="E312" s="116">
        <v>-43.76781605</v>
      </c>
      <c r="F312" s="116">
        <v>-81.693566669999996</v>
      </c>
      <c r="G312" s="165">
        <v>2356000000</v>
      </c>
      <c r="H312" s="116">
        <v>-50.560803669999999</v>
      </c>
      <c r="I312" s="116">
        <v>113.76995359999999</v>
      </c>
      <c r="J312" s="165">
        <v>2356000000</v>
      </c>
      <c r="K312" s="116">
        <v>-47.542095170000003</v>
      </c>
      <c r="L312" s="116">
        <v>-160.28281799999999</v>
      </c>
      <c r="M312" s="165">
        <v>2356000000</v>
      </c>
      <c r="N312" s="116">
        <v>-47.538745579999997</v>
      </c>
      <c r="O312" s="116">
        <v>178.285751</v>
      </c>
      <c r="P312" s="165">
        <v>2356000000</v>
      </c>
      <c r="Q312" s="116">
        <v>-50.751369176161298</v>
      </c>
      <c r="R312" s="116">
        <v>106.998600476063</v>
      </c>
      <c r="S312" s="120">
        <f t="shared" si="17"/>
        <v>2356</v>
      </c>
      <c r="T312" s="118"/>
      <c r="U312" s="29"/>
      <c r="V312" s="119"/>
    </row>
    <row r="313" spans="1:22" customFormat="1" x14ac:dyDescent="0.3">
      <c r="A313" s="165">
        <v>2363000000</v>
      </c>
      <c r="B313" s="116">
        <v>-48.00377005</v>
      </c>
      <c r="C313" s="116">
        <v>42.565273949999998</v>
      </c>
      <c r="D313" s="165">
        <v>2363000000</v>
      </c>
      <c r="E313" s="116">
        <v>-46.060022170000003</v>
      </c>
      <c r="F313" s="116">
        <v>-129.5401262</v>
      </c>
      <c r="G313" s="165">
        <v>2363000000</v>
      </c>
      <c r="H313" s="116">
        <v>-51.089962720000003</v>
      </c>
      <c r="I313" s="116">
        <v>94.215846540000001</v>
      </c>
      <c r="J313" s="165">
        <v>2363000000</v>
      </c>
      <c r="K313" s="116">
        <v>-47.089807540000002</v>
      </c>
      <c r="L313" s="116">
        <v>-157.31708829999999</v>
      </c>
      <c r="M313" s="165">
        <v>2363000000</v>
      </c>
      <c r="N313" s="116">
        <v>-47.056620100000004</v>
      </c>
      <c r="O313" s="116">
        <v>-178.9481183</v>
      </c>
      <c r="P313" s="165">
        <v>2363000000</v>
      </c>
      <c r="Q313" s="116">
        <v>-51.231761325132801</v>
      </c>
      <c r="R313" s="116">
        <v>87.838274884092002</v>
      </c>
      <c r="S313" s="120">
        <f t="shared" si="17"/>
        <v>2363</v>
      </c>
      <c r="T313" s="118"/>
      <c r="U313" s="29"/>
      <c r="V313" s="119"/>
    </row>
    <row r="314" spans="1:22" customFormat="1" x14ac:dyDescent="0.3">
      <c r="A314" s="165">
        <v>2370000000</v>
      </c>
      <c r="B314" s="116">
        <v>-47.538914120000001</v>
      </c>
      <c r="C314" s="116">
        <v>69.022810930000006</v>
      </c>
      <c r="D314" s="165">
        <v>2370000000</v>
      </c>
      <c r="E314" s="116">
        <v>-48.255028760000002</v>
      </c>
      <c r="F314" s="116">
        <v>-153.86853619999999</v>
      </c>
      <c r="G314" s="165">
        <v>2370000000</v>
      </c>
      <c r="H314" s="116">
        <v>-51.64762253</v>
      </c>
      <c r="I314" s="116">
        <v>71.327731619999994</v>
      </c>
      <c r="J314" s="165">
        <v>2370000000</v>
      </c>
      <c r="K314" s="116">
        <v>-45.978887870000001</v>
      </c>
      <c r="L314" s="116">
        <v>-155.15166830000001</v>
      </c>
      <c r="M314" s="165">
        <v>2370000000</v>
      </c>
      <c r="N314" s="116">
        <v>-45.961672419999999</v>
      </c>
      <c r="O314" s="116">
        <v>-176.85294640000001</v>
      </c>
      <c r="P314" s="165">
        <v>2370000000</v>
      </c>
      <c r="Q314" s="116">
        <v>-51.712485162030198</v>
      </c>
      <c r="R314" s="116">
        <v>64.010762107185499</v>
      </c>
      <c r="S314" s="120">
        <f t="shared" si="17"/>
        <v>2370</v>
      </c>
      <c r="T314" s="118"/>
      <c r="U314" s="29"/>
      <c r="V314" s="119"/>
    </row>
    <row r="315" spans="1:22" customFormat="1" x14ac:dyDescent="0.3">
      <c r="A315" s="165">
        <v>2377000000</v>
      </c>
      <c r="B315" s="116">
        <v>-44.40664451</v>
      </c>
      <c r="C315" s="116">
        <v>93.810919990000002</v>
      </c>
      <c r="D315" s="165">
        <v>2377000000</v>
      </c>
      <c r="E315" s="116">
        <v>-47.400401250000002</v>
      </c>
      <c r="F315" s="116">
        <v>-177.84324860000001</v>
      </c>
      <c r="G315" s="165">
        <v>2377000000</v>
      </c>
      <c r="H315" s="116">
        <v>-50.368007110000001</v>
      </c>
      <c r="I315" s="116">
        <v>46.920353470000002</v>
      </c>
      <c r="J315" s="165">
        <v>2377000000</v>
      </c>
      <c r="K315" s="116">
        <v>-43.614755500000001</v>
      </c>
      <c r="L315" s="116">
        <v>-153.819523</v>
      </c>
      <c r="M315" s="165">
        <v>2377000000</v>
      </c>
      <c r="N315" s="116">
        <v>-43.644707949999997</v>
      </c>
      <c r="O315" s="116">
        <v>-175.41999899999999</v>
      </c>
      <c r="P315" s="165">
        <v>2377000000</v>
      </c>
      <c r="Q315" s="116">
        <v>-50.429823647679399</v>
      </c>
      <c r="R315" s="116">
        <v>39.591166935877901</v>
      </c>
      <c r="S315" s="120">
        <f t="shared" si="17"/>
        <v>2377</v>
      </c>
      <c r="T315" s="118"/>
      <c r="U315" s="29"/>
      <c r="V315" s="119"/>
    </row>
    <row r="316" spans="1:22" customFormat="1" x14ac:dyDescent="0.3">
      <c r="A316" s="165">
        <v>2384000000</v>
      </c>
      <c r="B316" s="116">
        <v>-41.17572827</v>
      </c>
      <c r="C316" s="116">
        <v>145.26783839999999</v>
      </c>
      <c r="D316" s="165">
        <v>2384000000</v>
      </c>
      <c r="E316" s="116">
        <v>-42.469043419999998</v>
      </c>
      <c r="F316" s="116">
        <v>118.4504405</v>
      </c>
      <c r="G316" s="165">
        <v>2384000000</v>
      </c>
      <c r="H316" s="116">
        <v>-48.014767020000001</v>
      </c>
      <c r="I316" s="116">
        <v>53.70716719</v>
      </c>
      <c r="J316" s="165">
        <v>2384000000</v>
      </c>
      <c r="K316" s="116">
        <v>-41.023357840000003</v>
      </c>
      <c r="L316" s="116">
        <v>-121.6587972</v>
      </c>
      <c r="M316" s="165">
        <v>2384000000</v>
      </c>
      <c r="N316" s="116">
        <v>-41.007218289999997</v>
      </c>
      <c r="O316" s="116">
        <v>-142.82231239999999</v>
      </c>
      <c r="P316" s="165">
        <v>2384000000</v>
      </c>
      <c r="Q316" s="116">
        <v>-48.068310447222601</v>
      </c>
      <c r="R316" s="116">
        <v>46.461763820752402</v>
      </c>
      <c r="S316" s="120">
        <f t="shared" si="17"/>
        <v>2384</v>
      </c>
      <c r="T316" s="118"/>
      <c r="U316" s="29"/>
      <c r="V316" s="119"/>
    </row>
    <row r="317" spans="1:22" customFormat="1" x14ac:dyDescent="0.3">
      <c r="A317" s="165">
        <v>2391000000</v>
      </c>
      <c r="B317" s="116">
        <v>-40.583227309999998</v>
      </c>
      <c r="C317" s="116">
        <v>179.3989133</v>
      </c>
      <c r="D317" s="165">
        <v>2391000000</v>
      </c>
      <c r="E317" s="116">
        <v>-41.302598590000002</v>
      </c>
      <c r="F317" s="116">
        <v>61.1044962</v>
      </c>
      <c r="G317" s="165">
        <v>2391000000</v>
      </c>
      <c r="H317" s="116">
        <v>-48.712306599999998</v>
      </c>
      <c r="I317" s="116">
        <v>54.792164579999998</v>
      </c>
      <c r="J317" s="165">
        <v>2391000000</v>
      </c>
      <c r="K317" s="116">
        <v>-42.053036120000002</v>
      </c>
      <c r="L317" s="116">
        <v>-125.1498946</v>
      </c>
      <c r="M317" s="165">
        <v>2391000000</v>
      </c>
      <c r="N317" s="116">
        <v>-41.960242319999999</v>
      </c>
      <c r="O317" s="116">
        <v>-146.460543</v>
      </c>
      <c r="P317" s="165">
        <v>2391000000</v>
      </c>
      <c r="Q317" s="116">
        <v>-48.679382699598698</v>
      </c>
      <c r="R317" s="116">
        <v>47.9327480652492</v>
      </c>
      <c r="S317" s="120">
        <f t="shared" si="17"/>
        <v>2391</v>
      </c>
      <c r="T317" s="118"/>
      <c r="U317" s="29"/>
      <c r="V317" s="119"/>
    </row>
    <row r="318" spans="1:22" customFormat="1" x14ac:dyDescent="0.3">
      <c r="A318" s="165">
        <v>2398000000</v>
      </c>
      <c r="B318" s="116">
        <v>-40.842033989999997</v>
      </c>
      <c r="C318" s="116">
        <v>179.98796619999999</v>
      </c>
      <c r="D318" s="165">
        <v>2398000000</v>
      </c>
      <c r="E318" s="116">
        <v>-42.114464310000002</v>
      </c>
      <c r="F318" s="116">
        <v>10.8234713</v>
      </c>
      <c r="G318" s="165">
        <v>2398000000</v>
      </c>
      <c r="H318" s="116">
        <v>-49.412810669999999</v>
      </c>
      <c r="I318" s="116">
        <v>28.91434022</v>
      </c>
      <c r="J318" s="165">
        <v>2398000000</v>
      </c>
      <c r="K318" s="116">
        <v>-44.1117864</v>
      </c>
      <c r="L318" s="116">
        <v>-175.70033710000001</v>
      </c>
      <c r="M318" s="165">
        <v>2398000000</v>
      </c>
      <c r="N318" s="116">
        <v>-43.932725429999998</v>
      </c>
      <c r="O318" s="116">
        <v>162.91850729999999</v>
      </c>
      <c r="P318" s="165">
        <v>2398000000</v>
      </c>
      <c r="Q318" s="116">
        <v>-49.267296373221001</v>
      </c>
      <c r="R318" s="116">
        <v>22.083029963153798</v>
      </c>
      <c r="S318" s="120">
        <f t="shared" si="17"/>
        <v>2398</v>
      </c>
      <c r="T318" s="118"/>
      <c r="U318" s="29"/>
      <c r="V318" s="119"/>
    </row>
    <row r="319" spans="1:22" customFormat="1" x14ac:dyDescent="0.3">
      <c r="A319" s="165">
        <v>2405000000</v>
      </c>
      <c r="B319" s="116">
        <v>-40.099026569999999</v>
      </c>
      <c r="C319" s="116">
        <v>-179.75175350000001</v>
      </c>
      <c r="D319" s="165">
        <v>2405000000</v>
      </c>
      <c r="E319" s="116">
        <v>-43.274958120000001</v>
      </c>
      <c r="F319" s="116">
        <v>-38.979331389999999</v>
      </c>
      <c r="G319" s="165">
        <v>2405000000</v>
      </c>
      <c r="H319" s="116">
        <v>-48.3721593</v>
      </c>
      <c r="I319" s="116">
        <v>4.2164852149999996</v>
      </c>
      <c r="J319" s="165">
        <v>2405000000</v>
      </c>
      <c r="K319" s="116">
        <v>-45.592590420000001</v>
      </c>
      <c r="L319" s="116">
        <v>134.76779250000001</v>
      </c>
      <c r="M319" s="165">
        <v>2405000000</v>
      </c>
      <c r="N319" s="116">
        <v>-45.328940469999999</v>
      </c>
      <c r="O319" s="116">
        <v>113.2183469</v>
      </c>
      <c r="P319" s="165">
        <v>2405000000</v>
      </c>
      <c r="Q319" s="116">
        <v>-48.128319982057199</v>
      </c>
      <c r="R319" s="116">
        <v>-3.0150713847170101</v>
      </c>
      <c r="S319" s="120">
        <f t="shared" si="17"/>
        <v>2405</v>
      </c>
      <c r="T319" s="118"/>
      <c r="U319" s="29"/>
      <c r="V319" s="119"/>
    </row>
    <row r="320" spans="1:22" customFormat="1" x14ac:dyDescent="0.3">
      <c r="A320" s="165">
        <v>2412000000</v>
      </c>
      <c r="B320" s="116">
        <v>-41.643112619999997</v>
      </c>
      <c r="C320" s="116">
        <v>-176.57727399999999</v>
      </c>
      <c r="D320" s="165">
        <v>2412000000</v>
      </c>
      <c r="E320" s="116">
        <v>-44.439836929999998</v>
      </c>
      <c r="F320" s="116">
        <v>-62.830172330000003</v>
      </c>
      <c r="G320" s="165">
        <v>2412000000</v>
      </c>
      <c r="H320" s="116">
        <v>-46.639033310000002</v>
      </c>
      <c r="I320" s="116">
        <v>-19.335317759999999</v>
      </c>
      <c r="J320" s="165">
        <v>2412000000</v>
      </c>
      <c r="K320" s="116">
        <v>-46.945519849999997</v>
      </c>
      <c r="L320" s="116">
        <v>86.223894279999996</v>
      </c>
      <c r="M320" s="165">
        <v>2412000000</v>
      </c>
      <c r="N320" s="116">
        <v>-46.583920310000003</v>
      </c>
      <c r="O320" s="116">
        <v>64.181134349999994</v>
      </c>
      <c r="P320" s="165">
        <v>2412000000</v>
      </c>
      <c r="Q320" s="116">
        <v>-46.357611745621803</v>
      </c>
      <c r="R320" s="116">
        <v>-27.5151694241797</v>
      </c>
      <c r="S320" s="120">
        <f t="shared" si="17"/>
        <v>2412</v>
      </c>
      <c r="T320" s="118"/>
      <c r="U320" s="29"/>
      <c r="V320" s="119"/>
    </row>
    <row r="321" spans="1:22" customFormat="1" x14ac:dyDescent="0.3">
      <c r="A321" s="165">
        <v>2419000000</v>
      </c>
      <c r="B321" s="116">
        <v>-42.378366819999997</v>
      </c>
      <c r="C321" s="116">
        <v>-173.8572298</v>
      </c>
      <c r="D321" s="165">
        <v>2419000000</v>
      </c>
      <c r="E321" s="116">
        <v>-42.85849924</v>
      </c>
      <c r="F321" s="116">
        <v>-111.0137783</v>
      </c>
      <c r="G321" s="165">
        <v>2419000000</v>
      </c>
      <c r="H321" s="116">
        <v>-45.342343489999998</v>
      </c>
      <c r="I321" s="116">
        <v>-42.869575990000001</v>
      </c>
      <c r="J321" s="165">
        <v>2419000000</v>
      </c>
      <c r="K321" s="116">
        <v>-48.33208235</v>
      </c>
      <c r="L321" s="116">
        <v>37.69877631</v>
      </c>
      <c r="M321" s="165">
        <v>2419000000</v>
      </c>
      <c r="N321" s="116">
        <v>-48.005336370000002</v>
      </c>
      <c r="O321" s="116">
        <v>15.01731582</v>
      </c>
      <c r="P321" s="165">
        <v>2419000000</v>
      </c>
      <c r="Q321" s="116">
        <v>-45.069661828795297</v>
      </c>
      <c r="R321" s="116">
        <v>-50.583191390329503</v>
      </c>
      <c r="S321" s="120">
        <f t="shared" si="17"/>
        <v>2419</v>
      </c>
      <c r="T321" s="118"/>
      <c r="U321" s="29"/>
      <c r="V321" s="119"/>
    </row>
    <row r="322" spans="1:22" customFormat="1" x14ac:dyDescent="0.3">
      <c r="A322" s="165">
        <v>2426000000</v>
      </c>
      <c r="B322" s="116">
        <v>-44.21391319</v>
      </c>
      <c r="C322" s="116">
        <v>-170.70788479999999</v>
      </c>
      <c r="D322" s="165">
        <v>2426000000</v>
      </c>
      <c r="E322" s="116">
        <v>-42.601741650000001</v>
      </c>
      <c r="F322" s="116">
        <v>-160.5136703</v>
      </c>
      <c r="G322" s="165">
        <v>2426000000</v>
      </c>
      <c r="H322" s="116">
        <v>-46.217738799999999</v>
      </c>
      <c r="I322" s="116">
        <v>-66.459391929999995</v>
      </c>
      <c r="J322" s="165">
        <v>2426000000</v>
      </c>
      <c r="K322" s="116">
        <v>-51.202733559999999</v>
      </c>
      <c r="L322" s="116">
        <v>-10.935867590000001</v>
      </c>
      <c r="M322" s="165">
        <v>2426000000</v>
      </c>
      <c r="N322" s="116">
        <v>-50.845185790000002</v>
      </c>
      <c r="O322" s="116">
        <v>-34.050345540000002</v>
      </c>
      <c r="P322" s="165">
        <v>2426000000</v>
      </c>
      <c r="Q322" s="116">
        <v>-45.952354708036097</v>
      </c>
      <c r="R322" s="116">
        <v>-74.818660526836695</v>
      </c>
      <c r="S322" s="120">
        <f t="shared" si="17"/>
        <v>2426</v>
      </c>
      <c r="T322" s="118"/>
      <c r="U322" s="29"/>
      <c r="V322" s="119"/>
    </row>
    <row r="323" spans="1:22" customFormat="1" x14ac:dyDescent="0.3">
      <c r="A323" s="165">
        <v>2433000000</v>
      </c>
      <c r="B323" s="116">
        <v>-43.619571059999998</v>
      </c>
      <c r="C323" s="116">
        <v>163.00128810000001</v>
      </c>
      <c r="D323" s="165">
        <v>2433000000</v>
      </c>
      <c r="E323" s="116">
        <v>-43.795397999999999</v>
      </c>
      <c r="F323" s="116">
        <v>166.0505958</v>
      </c>
      <c r="G323" s="165">
        <v>2433000000</v>
      </c>
      <c r="H323" s="116">
        <v>-46.959935600000001</v>
      </c>
      <c r="I323" s="116">
        <v>-121.1715366</v>
      </c>
      <c r="J323" s="165">
        <v>2433000000</v>
      </c>
      <c r="K323" s="116">
        <v>-52.473055309999999</v>
      </c>
      <c r="L323" s="116">
        <v>-67.881853410000005</v>
      </c>
      <c r="M323" s="165">
        <v>2433000000</v>
      </c>
      <c r="N323" s="116">
        <v>-52.095497600000002</v>
      </c>
      <c r="O323" s="116">
        <v>-91.682968149999994</v>
      </c>
      <c r="P323" s="165">
        <v>2433000000</v>
      </c>
      <c r="Q323" s="116">
        <v>-46.792680047393802</v>
      </c>
      <c r="R323" s="116">
        <v>-130.05639225879901</v>
      </c>
      <c r="S323" s="120">
        <f t="shared" si="17"/>
        <v>2433</v>
      </c>
      <c r="T323" s="118"/>
      <c r="U323" s="29"/>
      <c r="V323" s="119"/>
    </row>
    <row r="324" spans="1:22" customFormat="1" x14ac:dyDescent="0.3">
      <c r="A324" s="165">
        <v>2440000000</v>
      </c>
      <c r="B324" s="116">
        <v>-41.255868569999997</v>
      </c>
      <c r="C324" s="116">
        <v>165.3129079</v>
      </c>
      <c r="D324" s="165">
        <v>2440000000</v>
      </c>
      <c r="E324" s="116">
        <v>-41.152909719999997</v>
      </c>
      <c r="F324" s="116">
        <v>168.87102759999999</v>
      </c>
      <c r="G324" s="165">
        <v>2440000000</v>
      </c>
      <c r="H324" s="116">
        <v>-45.952471330000002</v>
      </c>
      <c r="I324" s="116">
        <v>-167.99354080000001</v>
      </c>
      <c r="J324" s="165">
        <v>2440000000</v>
      </c>
      <c r="K324" s="116">
        <v>-51.046083799999998</v>
      </c>
      <c r="L324" s="116">
        <v>-109.7046989</v>
      </c>
      <c r="M324" s="165">
        <v>2440000000</v>
      </c>
      <c r="N324" s="116">
        <v>-50.660277880000002</v>
      </c>
      <c r="O324" s="116">
        <v>-134.1113493</v>
      </c>
      <c r="P324" s="165">
        <v>2440000000</v>
      </c>
      <c r="Q324" s="116">
        <v>-45.883881229536499</v>
      </c>
      <c r="R324" s="116">
        <v>-177.10747494130899</v>
      </c>
      <c r="S324" s="120">
        <f t="shared" si="17"/>
        <v>2440</v>
      </c>
      <c r="T324" s="118"/>
      <c r="U324" s="29"/>
      <c r="V324" s="119"/>
    </row>
    <row r="325" spans="1:22" customFormat="1" x14ac:dyDescent="0.3">
      <c r="A325" s="165">
        <v>2447000000</v>
      </c>
      <c r="B325" s="116">
        <v>-39.151061849999998</v>
      </c>
      <c r="C325" s="116">
        <v>167.8427446</v>
      </c>
      <c r="D325" s="165">
        <v>2447000000</v>
      </c>
      <c r="E325" s="116">
        <v>-38.552522799999998</v>
      </c>
      <c r="F325" s="116">
        <v>172.19048079999999</v>
      </c>
      <c r="G325" s="165">
        <v>2447000000</v>
      </c>
      <c r="H325" s="116">
        <v>-45.729943169999999</v>
      </c>
      <c r="I325" s="116">
        <v>142.31338539999999</v>
      </c>
      <c r="J325" s="165">
        <v>2447000000</v>
      </c>
      <c r="K325" s="116">
        <v>-51.016060770000003</v>
      </c>
      <c r="L325" s="116">
        <v>-105.3731056</v>
      </c>
      <c r="M325" s="165">
        <v>2447000000</v>
      </c>
      <c r="N325" s="116">
        <v>-50.553046430000002</v>
      </c>
      <c r="O325" s="116">
        <v>-130.63586839999999</v>
      </c>
      <c r="P325" s="165">
        <v>2447000000</v>
      </c>
      <c r="Q325" s="116">
        <v>-45.695160383224597</v>
      </c>
      <c r="R325" s="116">
        <v>133.28621104110101</v>
      </c>
      <c r="S325" s="120">
        <f t="shared" ref="S325:S388" si="18">A325/1000000</f>
        <v>2447</v>
      </c>
      <c r="T325" s="118"/>
      <c r="U325" s="29"/>
      <c r="V325" s="119"/>
    </row>
    <row r="326" spans="1:22" customFormat="1" x14ac:dyDescent="0.3">
      <c r="A326" s="165">
        <v>2454000000</v>
      </c>
      <c r="B326" s="116">
        <v>-37.345002549999997</v>
      </c>
      <c r="C326" s="116">
        <v>169.88435229999999</v>
      </c>
      <c r="D326" s="165">
        <v>2454000000</v>
      </c>
      <c r="E326" s="116">
        <v>-36.232740730000003</v>
      </c>
      <c r="F326" s="116">
        <v>174.2110145</v>
      </c>
      <c r="G326" s="165">
        <v>2454000000</v>
      </c>
      <c r="H326" s="116">
        <v>-45.887908500000002</v>
      </c>
      <c r="I326" s="116">
        <v>92.724231939999996</v>
      </c>
      <c r="J326" s="165">
        <v>2454000000</v>
      </c>
      <c r="K326" s="116">
        <v>-50.619094160000003</v>
      </c>
      <c r="L326" s="116">
        <v>-103.6334968</v>
      </c>
      <c r="M326" s="165">
        <v>2454000000</v>
      </c>
      <c r="N326" s="116">
        <v>-50.18315767</v>
      </c>
      <c r="O326" s="116">
        <v>-129.33755429999999</v>
      </c>
      <c r="P326" s="165">
        <v>2454000000</v>
      </c>
      <c r="Q326" s="116">
        <v>-45.878248774553398</v>
      </c>
      <c r="R326" s="116">
        <v>83.829742779581395</v>
      </c>
      <c r="S326" s="120">
        <f t="shared" si="18"/>
        <v>2454</v>
      </c>
      <c r="T326" s="118"/>
      <c r="U326" s="29"/>
      <c r="V326" s="119"/>
    </row>
    <row r="327" spans="1:22" customFormat="1" x14ac:dyDescent="0.3">
      <c r="A327" s="165">
        <v>2461000000</v>
      </c>
      <c r="B327" s="116">
        <v>-33.874525159999997</v>
      </c>
      <c r="C327" s="116">
        <v>147.23982720000001</v>
      </c>
      <c r="D327" s="165">
        <v>2461000000</v>
      </c>
      <c r="E327" s="116">
        <v>-32.143178300000002</v>
      </c>
      <c r="F327" s="116">
        <v>152.5026909</v>
      </c>
      <c r="G327" s="165">
        <v>2461000000</v>
      </c>
      <c r="H327" s="116">
        <v>-46.201738429999999</v>
      </c>
      <c r="I327" s="116">
        <v>42.517320320000003</v>
      </c>
      <c r="J327" s="165">
        <v>2461000000</v>
      </c>
      <c r="K327" s="116">
        <v>-50.13958804</v>
      </c>
      <c r="L327" s="116">
        <v>-100.60455760000001</v>
      </c>
      <c r="M327" s="165">
        <v>2461000000</v>
      </c>
      <c r="N327" s="116">
        <v>-49.692826220000001</v>
      </c>
      <c r="O327" s="116">
        <v>-126.38205550000001</v>
      </c>
      <c r="P327" s="165">
        <v>2461000000</v>
      </c>
      <c r="Q327" s="116">
        <v>-46.190115496889497</v>
      </c>
      <c r="R327" s="116">
        <v>33.870187562886002</v>
      </c>
      <c r="S327" s="120">
        <f t="shared" si="18"/>
        <v>2461</v>
      </c>
      <c r="T327" s="118"/>
      <c r="U327" s="29"/>
      <c r="V327" s="119"/>
    </row>
    <row r="328" spans="1:22" customFormat="1" x14ac:dyDescent="0.3">
      <c r="A328" s="165">
        <v>2468000000</v>
      </c>
      <c r="B328" s="116">
        <v>-33.120748259999999</v>
      </c>
      <c r="C328" s="116">
        <v>124.9535149</v>
      </c>
      <c r="D328" s="165">
        <v>2468000000</v>
      </c>
      <c r="E328" s="116">
        <v>-31.076772179999999</v>
      </c>
      <c r="F328" s="116">
        <v>129.46056720000001</v>
      </c>
      <c r="G328" s="165">
        <v>2468000000</v>
      </c>
      <c r="H328" s="116">
        <v>-46.383221089999999</v>
      </c>
      <c r="I328" s="116">
        <v>-7.1833932430000003</v>
      </c>
      <c r="J328" s="165">
        <v>2468000000</v>
      </c>
      <c r="K328" s="116">
        <v>-49.826541380000002</v>
      </c>
      <c r="L328" s="116">
        <v>-98.708350969999998</v>
      </c>
      <c r="M328" s="165">
        <v>2468000000</v>
      </c>
      <c r="N328" s="116">
        <v>-49.163031220000001</v>
      </c>
      <c r="O328" s="116">
        <v>-124.6587883</v>
      </c>
      <c r="P328" s="165">
        <v>2468000000</v>
      </c>
      <c r="Q328" s="116">
        <v>-46.322760484749899</v>
      </c>
      <c r="R328" s="116">
        <v>-15.4954565607135</v>
      </c>
      <c r="S328" s="120">
        <f t="shared" si="18"/>
        <v>2468</v>
      </c>
      <c r="T328" s="118"/>
      <c r="U328" s="29"/>
      <c r="V328" s="119"/>
    </row>
    <row r="329" spans="1:22" customFormat="1" x14ac:dyDescent="0.3">
      <c r="A329" s="165">
        <v>2475000000</v>
      </c>
      <c r="B329" s="116">
        <v>-34.265086349999997</v>
      </c>
      <c r="C329" s="116">
        <v>106.49041440000001</v>
      </c>
      <c r="D329" s="165">
        <v>2475000000</v>
      </c>
      <c r="E329" s="116">
        <v>-31.372991129999999</v>
      </c>
      <c r="F329" s="116">
        <v>107.05805909999999</v>
      </c>
      <c r="G329" s="165">
        <v>2475000000</v>
      </c>
      <c r="H329" s="116">
        <v>-46.906989529999997</v>
      </c>
      <c r="I329" s="116">
        <v>-57.086510560000001</v>
      </c>
      <c r="J329" s="165">
        <v>2475000000</v>
      </c>
      <c r="K329" s="116">
        <v>-48.890299130000002</v>
      </c>
      <c r="L329" s="116">
        <v>-96.780790199999998</v>
      </c>
      <c r="M329" s="165">
        <v>2475000000</v>
      </c>
      <c r="N329" s="116">
        <v>-48.267478009999998</v>
      </c>
      <c r="O329" s="116">
        <v>-123.685141</v>
      </c>
      <c r="P329" s="165">
        <v>2475000000</v>
      </c>
      <c r="Q329" s="116">
        <v>-46.766673321645598</v>
      </c>
      <c r="R329" s="116">
        <v>-65.4060435613587</v>
      </c>
      <c r="S329" s="120">
        <f t="shared" si="18"/>
        <v>2475</v>
      </c>
      <c r="T329" s="118"/>
      <c r="U329" s="29"/>
      <c r="V329" s="119"/>
    </row>
    <row r="330" spans="1:22" customFormat="1" x14ac:dyDescent="0.3">
      <c r="A330" s="165">
        <v>2482000000</v>
      </c>
      <c r="B330" s="116">
        <v>-36.488117899999999</v>
      </c>
      <c r="C330" s="116">
        <v>84.258726100000004</v>
      </c>
      <c r="D330" s="165">
        <v>2482000000</v>
      </c>
      <c r="E330" s="116">
        <v>-33.12325147</v>
      </c>
      <c r="F330" s="116">
        <v>84.942464470000004</v>
      </c>
      <c r="G330" s="165">
        <v>2482000000</v>
      </c>
      <c r="H330" s="116">
        <v>-48.637924150000003</v>
      </c>
      <c r="I330" s="116">
        <v>-104.11437189999999</v>
      </c>
      <c r="J330" s="165">
        <v>2482000000</v>
      </c>
      <c r="K330" s="116">
        <v>-50.216767240000003</v>
      </c>
      <c r="L330" s="116">
        <v>-118.1222741</v>
      </c>
      <c r="M330" s="165">
        <v>2482000000</v>
      </c>
      <c r="N330" s="116">
        <v>-49.697014260000003</v>
      </c>
      <c r="O330" s="116">
        <v>-145.43121160000001</v>
      </c>
      <c r="P330" s="165">
        <v>2482000000</v>
      </c>
      <c r="Q330" s="116">
        <v>-48.414960318676201</v>
      </c>
      <c r="R330" s="116">
        <v>-112.75962741795</v>
      </c>
      <c r="S330" s="120">
        <f t="shared" si="18"/>
        <v>2482</v>
      </c>
      <c r="T330" s="118"/>
      <c r="U330" s="29"/>
      <c r="V330" s="119"/>
    </row>
    <row r="331" spans="1:22" customFormat="1" x14ac:dyDescent="0.3">
      <c r="A331" s="165">
        <v>2489000000</v>
      </c>
      <c r="B331" s="116">
        <v>-40.032730860000001</v>
      </c>
      <c r="C331" s="116">
        <v>35.326849609999996</v>
      </c>
      <c r="D331" s="165">
        <v>2489000000</v>
      </c>
      <c r="E331" s="116">
        <v>-36.794211990000001</v>
      </c>
      <c r="F331" s="116">
        <v>34.24561765</v>
      </c>
      <c r="G331" s="165">
        <v>2489000000</v>
      </c>
      <c r="H331" s="116">
        <v>-51.122711270000003</v>
      </c>
      <c r="I331" s="116">
        <v>-148.82212580000001</v>
      </c>
      <c r="J331" s="165">
        <v>2489000000</v>
      </c>
      <c r="K331" s="116">
        <v>-51.682986249999999</v>
      </c>
      <c r="L331" s="116">
        <v>-139.2208253</v>
      </c>
      <c r="M331" s="165">
        <v>2489000000</v>
      </c>
      <c r="N331" s="116">
        <v>-51.23748106</v>
      </c>
      <c r="O331" s="116">
        <v>-166.6301043</v>
      </c>
      <c r="P331" s="165">
        <v>2489000000</v>
      </c>
      <c r="Q331" s="116">
        <v>-50.902576710395799</v>
      </c>
      <c r="R331" s="116">
        <v>-157.928784255214</v>
      </c>
      <c r="S331" s="120">
        <f t="shared" si="18"/>
        <v>2489</v>
      </c>
      <c r="T331" s="118"/>
      <c r="U331" s="29"/>
      <c r="V331" s="119"/>
    </row>
    <row r="332" spans="1:22" customFormat="1" x14ac:dyDescent="0.3">
      <c r="A332" s="165">
        <v>2496000000</v>
      </c>
      <c r="B332" s="116">
        <v>-41.99951489</v>
      </c>
      <c r="C332" s="116">
        <v>-13.373098580000001</v>
      </c>
      <c r="D332" s="165">
        <v>2496000000</v>
      </c>
      <c r="E332" s="116">
        <v>-39.35804959</v>
      </c>
      <c r="F332" s="116">
        <v>-15.80464884</v>
      </c>
      <c r="G332" s="165">
        <v>2496000000</v>
      </c>
      <c r="H332" s="116">
        <v>-51.23389426</v>
      </c>
      <c r="I332" s="116">
        <v>162.81245419999999</v>
      </c>
      <c r="J332" s="165">
        <v>2496000000</v>
      </c>
      <c r="K332" s="116">
        <v>-51.291935180000003</v>
      </c>
      <c r="L332" s="116">
        <v>170.31673649999999</v>
      </c>
      <c r="M332" s="165">
        <v>2496000000</v>
      </c>
      <c r="N332" s="116">
        <v>-51.04959581</v>
      </c>
      <c r="O332" s="116">
        <v>142.6147483</v>
      </c>
      <c r="P332" s="165">
        <v>2496000000</v>
      </c>
      <c r="Q332" s="116">
        <v>-51.056767411656999</v>
      </c>
      <c r="R332" s="116">
        <v>153.26843577502001</v>
      </c>
      <c r="S332" s="120">
        <f t="shared" si="18"/>
        <v>2496</v>
      </c>
      <c r="T332" s="118"/>
      <c r="U332" s="29"/>
      <c r="V332" s="119"/>
    </row>
    <row r="333" spans="1:22" customFormat="1" x14ac:dyDescent="0.3">
      <c r="A333" s="165">
        <v>2503000000</v>
      </c>
      <c r="B333" s="116">
        <v>-43.299637240000003</v>
      </c>
      <c r="C333" s="116">
        <v>-63.105914929999997</v>
      </c>
      <c r="D333" s="165">
        <v>2503000000</v>
      </c>
      <c r="E333" s="116">
        <v>-41.081247759999997</v>
      </c>
      <c r="F333" s="116">
        <v>-65.892364819999997</v>
      </c>
      <c r="G333" s="165">
        <v>2503000000</v>
      </c>
      <c r="H333" s="116">
        <v>-50.991086619999997</v>
      </c>
      <c r="I333" s="116">
        <v>113.1437681</v>
      </c>
      <c r="J333" s="165">
        <v>2503000000</v>
      </c>
      <c r="K333" s="116">
        <v>-51.344907650000003</v>
      </c>
      <c r="L333" s="116">
        <v>121.0220755</v>
      </c>
      <c r="M333" s="165">
        <v>2503000000</v>
      </c>
      <c r="N333" s="116">
        <v>-51.259758560000002</v>
      </c>
      <c r="O333" s="116">
        <v>93.199901049999994</v>
      </c>
      <c r="P333" s="165">
        <v>2503000000</v>
      </c>
      <c r="Q333" s="116">
        <v>-50.873644811019098</v>
      </c>
      <c r="R333" s="116">
        <v>103.285785740733</v>
      </c>
      <c r="S333" s="120">
        <f t="shared" si="18"/>
        <v>2503</v>
      </c>
      <c r="T333" s="118"/>
      <c r="U333" s="29"/>
      <c r="V333" s="119"/>
    </row>
    <row r="334" spans="1:22" customFormat="1" x14ac:dyDescent="0.3">
      <c r="A334" s="165">
        <v>2510000000</v>
      </c>
      <c r="B334" s="116">
        <v>-47.01401491</v>
      </c>
      <c r="C334" s="116">
        <v>-109.5961959</v>
      </c>
      <c r="D334" s="165">
        <v>2510000000</v>
      </c>
      <c r="E334" s="116">
        <v>-43.707342169999997</v>
      </c>
      <c r="F334" s="116">
        <v>-114.7164722</v>
      </c>
      <c r="G334" s="165">
        <v>2510000000</v>
      </c>
      <c r="H334" s="116">
        <v>-51.003323770000002</v>
      </c>
      <c r="I334" s="116">
        <v>63.609863560000001</v>
      </c>
      <c r="J334" s="165">
        <v>2510000000</v>
      </c>
      <c r="K334" s="116">
        <v>-51.305329749999999</v>
      </c>
      <c r="L334" s="116">
        <v>71.567562359999997</v>
      </c>
      <c r="M334" s="165">
        <v>2510000000</v>
      </c>
      <c r="N334" s="116">
        <v>-51.391808009999998</v>
      </c>
      <c r="O334" s="116">
        <v>43.885857190000003</v>
      </c>
      <c r="P334" s="165">
        <v>2510000000</v>
      </c>
      <c r="Q334" s="116">
        <v>-50.993501804575203</v>
      </c>
      <c r="R334" s="116">
        <v>53.623481359834699</v>
      </c>
      <c r="S334" s="120">
        <f t="shared" si="18"/>
        <v>2510</v>
      </c>
      <c r="T334" s="118"/>
      <c r="U334" s="29"/>
      <c r="V334" s="119"/>
    </row>
    <row r="335" spans="1:22" customFormat="1" x14ac:dyDescent="0.3">
      <c r="A335" s="165">
        <v>2517000000</v>
      </c>
      <c r="B335" s="116">
        <v>-47.567051530000001</v>
      </c>
      <c r="C335" s="116">
        <v>-154.88732279999999</v>
      </c>
      <c r="D335" s="165">
        <v>2517000000</v>
      </c>
      <c r="E335" s="116">
        <v>-45.265917760000001</v>
      </c>
      <c r="F335" s="116">
        <v>-145.1259871</v>
      </c>
      <c r="G335" s="165">
        <v>2517000000</v>
      </c>
      <c r="H335" s="116">
        <v>-50.936298409999999</v>
      </c>
      <c r="I335" s="116">
        <v>14.591063050000001</v>
      </c>
      <c r="J335" s="165">
        <v>2517000000</v>
      </c>
      <c r="K335" s="116">
        <v>-51.158547890000001</v>
      </c>
      <c r="L335" s="116">
        <v>23.605607819999999</v>
      </c>
      <c r="M335" s="165">
        <v>2517000000</v>
      </c>
      <c r="N335" s="116">
        <v>-51.4535865</v>
      </c>
      <c r="O335" s="116">
        <v>-4.0682510240000003</v>
      </c>
      <c r="P335" s="165">
        <v>2517000000</v>
      </c>
      <c r="Q335" s="116">
        <v>-51.045143401959798</v>
      </c>
      <c r="R335" s="116">
        <v>5.0944235054831797</v>
      </c>
      <c r="S335" s="120">
        <f t="shared" si="18"/>
        <v>2517</v>
      </c>
      <c r="T335" s="118"/>
      <c r="U335" s="29"/>
      <c r="V335" s="119"/>
    </row>
    <row r="336" spans="1:22" customFormat="1" x14ac:dyDescent="0.3">
      <c r="A336" s="165">
        <v>2524000000</v>
      </c>
      <c r="B336" s="116">
        <v>-46.494779979999997</v>
      </c>
      <c r="C336" s="116">
        <v>160.47808610000001</v>
      </c>
      <c r="D336" s="165">
        <v>2524000000</v>
      </c>
      <c r="E336" s="116">
        <v>-45.988422610000001</v>
      </c>
      <c r="F336" s="116">
        <v>172.34396810000001</v>
      </c>
      <c r="G336" s="165">
        <v>2524000000</v>
      </c>
      <c r="H336" s="116">
        <v>-50.72749048</v>
      </c>
      <c r="I336" s="116">
        <v>-27.966812770000001</v>
      </c>
      <c r="J336" s="165">
        <v>2524000000</v>
      </c>
      <c r="K336" s="116">
        <v>-50.515829590000003</v>
      </c>
      <c r="L336" s="116">
        <v>-30.911990960000001</v>
      </c>
      <c r="M336" s="165">
        <v>2524000000</v>
      </c>
      <c r="N336" s="116">
        <v>-50.884852909999999</v>
      </c>
      <c r="O336" s="116">
        <v>-57.869675059999999</v>
      </c>
      <c r="P336" s="165">
        <v>2524000000</v>
      </c>
      <c r="Q336" s="116">
        <v>-50.868130695197898</v>
      </c>
      <c r="R336" s="116">
        <v>-37.1114344905031</v>
      </c>
      <c r="S336" s="120">
        <f t="shared" si="18"/>
        <v>2524</v>
      </c>
      <c r="T336" s="118"/>
      <c r="U336" s="29"/>
      <c r="V336" s="119"/>
    </row>
    <row r="337" spans="1:22" customFormat="1" x14ac:dyDescent="0.3">
      <c r="A337" s="165">
        <v>2531000000</v>
      </c>
      <c r="B337" s="116">
        <v>-46.771907759999998</v>
      </c>
      <c r="C337" s="116">
        <v>115.2175223</v>
      </c>
      <c r="D337" s="165">
        <v>2531000000</v>
      </c>
      <c r="E337" s="116">
        <v>-47.102210290000002</v>
      </c>
      <c r="F337" s="116">
        <v>126.1671893</v>
      </c>
      <c r="G337" s="165">
        <v>2531000000</v>
      </c>
      <c r="H337" s="116">
        <v>-50.913070220000002</v>
      </c>
      <c r="I337" s="116">
        <v>-78.489034129999993</v>
      </c>
      <c r="J337" s="165">
        <v>2531000000</v>
      </c>
      <c r="K337" s="116">
        <v>-50.16281635</v>
      </c>
      <c r="L337" s="116">
        <v>-80.398114590000006</v>
      </c>
      <c r="M337" s="165">
        <v>2531000000</v>
      </c>
      <c r="N337" s="116">
        <v>-50.624971279999997</v>
      </c>
      <c r="O337" s="116">
        <v>-106.5978355</v>
      </c>
      <c r="P337" s="165">
        <v>2531000000</v>
      </c>
      <c r="Q337" s="116">
        <v>-51.041794019519401</v>
      </c>
      <c r="R337" s="116">
        <v>-86.982786721860407</v>
      </c>
      <c r="S337" s="120">
        <f t="shared" si="18"/>
        <v>2531</v>
      </c>
      <c r="T337" s="118"/>
      <c r="U337" s="29"/>
      <c r="V337" s="119"/>
    </row>
    <row r="338" spans="1:22" customFormat="1" x14ac:dyDescent="0.3">
      <c r="A338" s="165">
        <v>2538000000</v>
      </c>
      <c r="B338" s="116">
        <v>-45.390889860000001</v>
      </c>
      <c r="C338" s="116">
        <v>75.190325869999995</v>
      </c>
      <c r="D338" s="165">
        <v>2538000000</v>
      </c>
      <c r="E338" s="116">
        <v>-47.713835410000002</v>
      </c>
      <c r="F338" s="116">
        <v>86.829024759999996</v>
      </c>
      <c r="G338" s="165">
        <v>2538000000</v>
      </c>
      <c r="H338" s="116">
        <v>-50.072236459999999</v>
      </c>
      <c r="I338" s="116">
        <v>-122.72198229999999</v>
      </c>
      <c r="J338" s="165">
        <v>2538000000</v>
      </c>
      <c r="K338" s="116">
        <v>-49.836227960000002</v>
      </c>
      <c r="L338" s="116">
        <v>-136.56685999999999</v>
      </c>
      <c r="M338" s="165">
        <v>2538000000</v>
      </c>
      <c r="N338" s="116">
        <v>-50.369041180000004</v>
      </c>
      <c r="O338" s="116">
        <v>-161.6886786</v>
      </c>
      <c r="P338" s="165">
        <v>2538000000</v>
      </c>
      <c r="Q338" s="116">
        <v>-50.1445927183291</v>
      </c>
      <c r="R338" s="116">
        <v>-130.67575695263699</v>
      </c>
      <c r="S338" s="120">
        <f t="shared" si="18"/>
        <v>2538</v>
      </c>
      <c r="T338" s="118"/>
      <c r="U338" s="29"/>
      <c r="V338" s="119"/>
    </row>
    <row r="339" spans="1:22" customFormat="1" x14ac:dyDescent="0.3">
      <c r="A339" s="165">
        <v>2545000000</v>
      </c>
      <c r="B339" s="116">
        <v>-46.11682201</v>
      </c>
      <c r="C339" s="116">
        <v>28.277095769999999</v>
      </c>
      <c r="D339" s="165">
        <v>2545000000</v>
      </c>
      <c r="E339" s="116">
        <v>-46.126178729999999</v>
      </c>
      <c r="F339" s="116">
        <v>42.767180430000003</v>
      </c>
      <c r="G339" s="165">
        <v>2545000000</v>
      </c>
      <c r="H339" s="116">
        <v>-50.367591449999999</v>
      </c>
      <c r="I339" s="116">
        <v>-178.75258669999999</v>
      </c>
      <c r="J339" s="165">
        <v>2545000000</v>
      </c>
      <c r="K339" s="116">
        <v>-49.090740259999997</v>
      </c>
      <c r="L339" s="116">
        <v>177.9581349</v>
      </c>
      <c r="M339" s="165">
        <v>2545000000</v>
      </c>
      <c r="N339" s="116">
        <v>-49.622574610000001</v>
      </c>
      <c r="O339" s="116">
        <v>153.71246970000001</v>
      </c>
      <c r="P339" s="165">
        <v>2545000000</v>
      </c>
      <c r="Q339" s="116">
        <v>-50.3701787061324</v>
      </c>
      <c r="R339" s="116">
        <v>173.81020054054301</v>
      </c>
      <c r="S339" s="120">
        <f t="shared" si="18"/>
        <v>2545</v>
      </c>
      <c r="T339" s="118"/>
      <c r="U339" s="29"/>
      <c r="V339" s="119"/>
    </row>
    <row r="340" spans="1:22" customFormat="1" x14ac:dyDescent="0.3">
      <c r="A340" s="165">
        <v>2552000000</v>
      </c>
      <c r="B340" s="116">
        <v>-46.293212459999999</v>
      </c>
      <c r="C340" s="116">
        <v>-19.19850812</v>
      </c>
      <c r="D340" s="165">
        <v>2552000000</v>
      </c>
      <c r="E340" s="116">
        <v>-44.591426830000003</v>
      </c>
      <c r="F340" s="116">
        <v>-3.1839032349999998</v>
      </c>
      <c r="G340" s="165">
        <v>2552000000</v>
      </c>
      <c r="H340" s="116">
        <v>-50.372639820000003</v>
      </c>
      <c r="I340" s="116">
        <v>131.82587820000001</v>
      </c>
      <c r="J340" s="165">
        <v>2552000000</v>
      </c>
      <c r="K340" s="116">
        <v>-48.935835539999999</v>
      </c>
      <c r="L340" s="116">
        <v>128.7776787</v>
      </c>
      <c r="M340" s="165">
        <v>2552000000</v>
      </c>
      <c r="N340" s="116">
        <v>-49.429489240000002</v>
      </c>
      <c r="O340" s="116">
        <v>105.0293843</v>
      </c>
      <c r="P340" s="165">
        <v>2552000000</v>
      </c>
      <c r="Q340" s="116">
        <v>-50.263769833166698</v>
      </c>
      <c r="R340" s="116">
        <v>124.26942392753401</v>
      </c>
      <c r="S340" s="120">
        <f t="shared" si="18"/>
        <v>2552</v>
      </c>
      <c r="T340" s="118"/>
      <c r="U340" s="29"/>
      <c r="V340" s="119"/>
    </row>
    <row r="341" spans="1:22" customFormat="1" x14ac:dyDescent="0.3">
      <c r="A341" s="165">
        <v>2559000000</v>
      </c>
      <c r="B341" s="116">
        <v>-46.169018899999998</v>
      </c>
      <c r="C341" s="116">
        <v>-71.955189849999996</v>
      </c>
      <c r="D341" s="165">
        <v>2559000000</v>
      </c>
      <c r="E341" s="116">
        <v>-45.570406699999999</v>
      </c>
      <c r="F341" s="116">
        <v>-55.313469300000001</v>
      </c>
      <c r="G341" s="165">
        <v>2559000000</v>
      </c>
      <c r="H341" s="116">
        <v>-50.316879739999997</v>
      </c>
      <c r="I341" s="116">
        <v>83.584636140000001</v>
      </c>
      <c r="J341" s="165">
        <v>2559000000</v>
      </c>
      <c r="K341" s="116">
        <v>-48.971765869999999</v>
      </c>
      <c r="L341" s="116">
        <v>78.10151845</v>
      </c>
      <c r="M341" s="165">
        <v>2559000000</v>
      </c>
      <c r="N341" s="116">
        <v>-49.439555560000002</v>
      </c>
      <c r="O341" s="116">
        <v>54.857431650000002</v>
      </c>
      <c r="P341" s="165">
        <v>2559000000</v>
      </c>
      <c r="Q341" s="116">
        <v>-50.144276640040403</v>
      </c>
      <c r="R341" s="116">
        <v>75.385831073243693</v>
      </c>
      <c r="S341" s="120">
        <f t="shared" si="18"/>
        <v>2559</v>
      </c>
      <c r="T341" s="118"/>
      <c r="U341" s="29"/>
      <c r="V341" s="119"/>
    </row>
    <row r="342" spans="1:22" customFormat="1" x14ac:dyDescent="0.3">
      <c r="A342" s="165">
        <v>2566000000</v>
      </c>
      <c r="B342" s="116">
        <v>-47.49332038</v>
      </c>
      <c r="C342" s="116">
        <v>-99.521961270000006</v>
      </c>
      <c r="D342" s="165">
        <v>2566000000</v>
      </c>
      <c r="E342" s="116">
        <v>-46.217940329999998</v>
      </c>
      <c r="F342" s="116">
        <v>-97.574201130000006</v>
      </c>
      <c r="G342" s="165">
        <v>2566000000</v>
      </c>
      <c r="H342" s="116">
        <v>-50.35079099</v>
      </c>
      <c r="I342" s="116">
        <v>35.663486089999999</v>
      </c>
      <c r="J342" s="165">
        <v>2566000000</v>
      </c>
      <c r="K342" s="116">
        <v>-49.015330929999998</v>
      </c>
      <c r="L342" s="116">
        <v>28.352916090000001</v>
      </c>
      <c r="M342" s="165">
        <v>2566000000</v>
      </c>
      <c r="N342" s="116">
        <v>-49.445048</v>
      </c>
      <c r="O342" s="116">
        <v>5.5377691980000003</v>
      </c>
      <c r="P342" s="165">
        <v>2566000000</v>
      </c>
      <c r="Q342" s="116">
        <v>-50.212008553695497</v>
      </c>
      <c r="R342" s="116">
        <v>26.377908617174999</v>
      </c>
      <c r="S342" s="120">
        <f t="shared" si="18"/>
        <v>2566</v>
      </c>
      <c r="T342" s="118"/>
      <c r="U342" s="29"/>
      <c r="V342" s="119"/>
    </row>
    <row r="343" spans="1:22" customFormat="1" x14ac:dyDescent="0.3">
      <c r="A343" s="165">
        <v>2573000000</v>
      </c>
      <c r="B343" s="116">
        <v>-48.032769209999998</v>
      </c>
      <c r="C343" s="116">
        <v>-131.9999243</v>
      </c>
      <c r="D343" s="165">
        <v>2573000000</v>
      </c>
      <c r="E343" s="116">
        <v>-45.64422519</v>
      </c>
      <c r="F343" s="116">
        <v>-128.92430010000001</v>
      </c>
      <c r="G343" s="165">
        <v>2573000000</v>
      </c>
      <c r="H343" s="116">
        <v>-50.082067709999997</v>
      </c>
      <c r="I343" s="116">
        <v>-19.103160670000001</v>
      </c>
      <c r="J343" s="165">
        <v>2573000000</v>
      </c>
      <c r="K343" s="116">
        <v>-49.572933730000003</v>
      </c>
      <c r="L343" s="116">
        <v>-15.6464766</v>
      </c>
      <c r="M343" s="165">
        <v>2573000000</v>
      </c>
      <c r="N343" s="116">
        <v>-50.016700550000003</v>
      </c>
      <c r="O343" s="116">
        <v>-38.019766599999997</v>
      </c>
      <c r="P343" s="165">
        <v>2573000000</v>
      </c>
      <c r="Q343" s="116">
        <v>-50.075287769678198</v>
      </c>
      <c r="R343" s="116">
        <v>-28.6562727648509</v>
      </c>
      <c r="S343" s="120">
        <f t="shared" si="18"/>
        <v>2573</v>
      </c>
      <c r="T343" s="118"/>
      <c r="U343" s="29"/>
      <c r="V343" s="119"/>
    </row>
    <row r="344" spans="1:22" customFormat="1" x14ac:dyDescent="0.3">
      <c r="A344" s="165">
        <v>2580000000</v>
      </c>
      <c r="B344" s="116">
        <v>-46.573278590000001</v>
      </c>
      <c r="C344" s="116">
        <v>-160.8254211</v>
      </c>
      <c r="D344" s="165">
        <v>2580000000</v>
      </c>
      <c r="E344" s="116">
        <v>-43.350635629999999</v>
      </c>
      <c r="F344" s="116">
        <v>-157.98539919999999</v>
      </c>
      <c r="G344" s="165">
        <v>2580000000</v>
      </c>
      <c r="H344" s="116">
        <v>-49.122141980000002</v>
      </c>
      <c r="I344" s="116">
        <v>-68.845181749999995</v>
      </c>
      <c r="J344" s="165">
        <v>2580000000</v>
      </c>
      <c r="K344" s="116">
        <v>-50.874041230000003</v>
      </c>
      <c r="L344" s="116">
        <v>-63.849550559999997</v>
      </c>
      <c r="M344" s="165">
        <v>2580000000</v>
      </c>
      <c r="N344" s="116">
        <v>-51.409309229999998</v>
      </c>
      <c r="O344" s="116">
        <v>-85.342015290000006</v>
      </c>
      <c r="P344" s="165">
        <v>2580000000</v>
      </c>
      <c r="Q344" s="116">
        <v>-49.277332679974599</v>
      </c>
      <c r="R344" s="116">
        <v>-78.728426603642802</v>
      </c>
      <c r="S344" s="120">
        <f t="shared" si="18"/>
        <v>2580</v>
      </c>
      <c r="T344" s="118"/>
      <c r="U344" s="29"/>
      <c r="V344" s="119"/>
    </row>
    <row r="345" spans="1:22" customFormat="1" x14ac:dyDescent="0.3">
      <c r="A345" s="165">
        <v>2587000000</v>
      </c>
      <c r="B345" s="116">
        <v>-43.529938350000002</v>
      </c>
      <c r="C345" s="116">
        <v>158.40486949999999</v>
      </c>
      <c r="D345" s="165">
        <v>2587000000</v>
      </c>
      <c r="E345" s="116">
        <v>-39.136209090000001</v>
      </c>
      <c r="F345" s="116">
        <v>148.38785809999999</v>
      </c>
      <c r="G345" s="165">
        <v>2587000000</v>
      </c>
      <c r="H345" s="116">
        <v>-44.666299129999999</v>
      </c>
      <c r="I345" s="116">
        <v>-102.75433959999999</v>
      </c>
      <c r="J345" s="165">
        <v>2587000000</v>
      </c>
      <c r="K345" s="116">
        <v>-46.43738492</v>
      </c>
      <c r="L345" s="116">
        <v>-108.7428937</v>
      </c>
      <c r="M345" s="165">
        <v>2587000000</v>
      </c>
      <c r="N345" s="116">
        <v>-46.962610689999998</v>
      </c>
      <c r="O345" s="116">
        <v>-129.77513590000001</v>
      </c>
      <c r="P345" s="165">
        <v>2587000000</v>
      </c>
      <c r="Q345" s="116">
        <v>-44.990212885260704</v>
      </c>
      <c r="R345" s="116">
        <v>-112.71036845453099</v>
      </c>
      <c r="S345" s="120">
        <f t="shared" si="18"/>
        <v>2587</v>
      </c>
      <c r="T345" s="118"/>
      <c r="U345" s="29"/>
      <c r="V345" s="119"/>
    </row>
    <row r="346" spans="1:22" customFormat="1" x14ac:dyDescent="0.3">
      <c r="A346" s="165">
        <v>2594000000</v>
      </c>
      <c r="B346" s="116">
        <v>-40.988080459999999</v>
      </c>
      <c r="C346" s="116">
        <v>159.24123180000001</v>
      </c>
      <c r="D346" s="165">
        <v>2594000000</v>
      </c>
      <c r="E346" s="116">
        <v>-38.851925919999999</v>
      </c>
      <c r="F346" s="116">
        <v>94.685067689999997</v>
      </c>
      <c r="G346" s="165">
        <v>2594000000</v>
      </c>
      <c r="H346" s="116">
        <v>-43.670671400000003</v>
      </c>
      <c r="I346" s="116">
        <v>-92.754540239999997</v>
      </c>
      <c r="J346" s="165">
        <v>2594000000</v>
      </c>
      <c r="K346" s="116">
        <v>-50.128569550000002</v>
      </c>
      <c r="L346" s="116">
        <v>-164.8400504</v>
      </c>
      <c r="M346" s="165">
        <v>2594000000</v>
      </c>
      <c r="N346" s="116">
        <v>-49.713976610000003</v>
      </c>
      <c r="O346" s="116">
        <v>176.08991950000001</v>
      </c>
      <c r="P346" s="165">
        <v>2594000000</v>
      </c>
      <c r="Q346" s="116">
        <v>-44.0266846478319</v>
      </c>
      <c r="R346" s="116">
        <v>-102.55606176374999</v>
      </c>
      <c r="S346" s="120">
        <f t="shared" si="18"/>
        <v>2594</v>
      </c>
      <c r="T346" s="118"/>
      <c r="U346" s="29"/>
      <c r="V346" s="119"/>
    </row>
    <row r="347" spans="1:22" customFormat="1" x14ac:dyDescent="0.3">
      <c r="A347" s="165">
        <v>2601000000</v>
      </c>
      <c r="B347" s="116">
        <v>-38.83518179</v>
      </c>
      <c r="C347" s="116">
        <v>160.2460026</v>
      </c>
      <c r="D347" s="165">
        <v>2601000000</v>
      </c>
      <c r="E347" s="116">
        <v>-38.480396710000001</v>
      </c>
      <c r="F347" s="116">
        <v>42.129554310000003</v>
      </c>
      <c r="G347" s="165">
        <v>2601000000</v>
      </c>
      <c r="H347" s="116">
        <v>-43.342437969999999</v>
      </c>
      <c r="I347" s="116">
        <v>-90.394400270000006</v>
      </c>
      <c r="J347" s="165">
        <v>2601000000</v>
      </c>
      <c r="K347" s="116">
        <v>-50.347862020000001</v>
      </c>
      <c r="L347" s="116">
        <v>145.71086679999999</v>
      </c>
      <c r="M347" s="165">
        <v>2601000000</v>
      </c>
      <c r="N347" s="116">
        <v>-49.751491170000001</v>
      </c>
      <c r="O347" s="116">
        <v>126.7421281</v>
      </c>
      <c r="P347" s="165">
        <v>2601000000</v>
      </c>
      <c r="Q347" s="116">
        <v>-43.683469924362299</v>
      </c>
      <c r="R347" s="116">
        <v>-99.576654617769094</v>
      </c>
      <c r="S347" s="120">
        <f t="shared" si="18"/>
        <v>2601</v>
      </c>
      <c r="T347" s="118"/>
      <c r="U347" s="29"/>
      <c r="V347" s="119"/>
    </row>
    <row r="348" spans="1:22" customFormat="1" x14ac:dyDescent="0.3">
      <c r="A348" s="165">
        <v>2608000000</v>
      </c>
      <c r="B348" s="116">
        <v>-35.715489830000003</v>
      </c>
      <c r="C348" s="116">
        <v>161.943738</v>
      </c>
      <c r="D348" s="165">
        <v>2608000000</v>
      </c>
      <c r="E348" s="116">
        <v>-36.060925230000002</v>
      </c>
      <c r="F348" s="116">
        <v>-7.6911952360000004</v>
      </c>
      <c r="G348" s="165">
        <v>2608000000</v>
      </c>
      <c r="H348" s="116">
        <v>-42.992359090000001</v>
      </c>
      <c r="I348" s="116">
        <v>-88.870358269999997</v>
      </c>
      <c r="J348" s="165">
        <v>2608000000</v>
      </c>
      <c r="K348" s="116">
        <v>-50.566070029999999</v>
      </c>
      <c r="L348" s="116">
        <v>96.041889260000005</v>
      </c>
      <c r="M348" s="165">
        <v>2608000000</v>
      </c>
      <c r="N348" s="116">
        <v>-49.81555762</v>
      </c>
      <c r="O348" s="116">
        <v>77.134462790000001</v>
      </c>
      <c r="P348" s="165">
        <v>2608000000</v>
      </c>
      <c r="Q348" s="116">
        <v>-43.252931651096503</v>
      </c>
      <c r="R348" s="116">
        <v>-97.524181384084102</v>
      </c>
      <c r="S348" s="120">
        <f t="shared" si="18"/>
        <v>2608</v>
      </c>
      <c r="T348" s="118"/>
      <c r="U348" s="29"/>
      <c r="V348" s="119"/>
    </row>
    <row r="349" spans="1:22" customFormat="1" x14ac:dyDescent="0.3">
      <c r="A349" s="165">
        <v>2615000000</v>
      </c>
      <c r="B349" s="116">
        <v>-34.219670610000001</v>
      </c>
      <c r="C349" s="116">
        <v>138.3005393</v>
      </c>
      <c r="D349" s="165">
        <v>2615000000</v>
      </c>
      <c r="E349" s="116">
        <v>-34.532029049999998</v>
      </c>
      <c r="F349" s="116">
        <v>-82.834278810000001</v>
      </c>
      <c r="G349" s="165">
        <v>2615000000</v>
      </c>
      <c r="H349" s="116">
        <v>-42.861111770000001</v>
      </c>
      <c r="I349" s="116">
        <v>-87.18542884</v>
      </c>
      <c r="J349" s="165">
        <v>2615000000</v>
      </c>
      <c r="K349" s="116">
        <v>-50.700391260000004</v>
      </c>
      <c r="L349" s="116">
        <v>46.393028610000002</v>
      </c>
      <c r="M349" s="165">
        <v>2615000000</v>
      </c>
      <c r="N349" s="116">
        <v>-49.78048811</v>
      </c>
      <c r="O349" s="116">
        <v>27.511949300000001</v>
      </c>
      <c r="P349" s="165">
        <v>2615000000</v>
      </c>
      <c r="Q349" s="116">
        <v>-43.019000366830099</v>
      </c>
      <c r="R349" s="116">
        <v>-95.515005807359998</v>
      </c>
      <c r="S349" s="120">
        <f t="shared" si="18"/>
        <v>2615</v>
      </c>
      <c r="T349" s="118"/>
      <c r="U349" s="29"/>
      <c r="V349" s="119"/>
    </row>
    <row r="350" spans="1:22" customFormat="1" x14ac:dyDescent="0.3">
      <c r="A350" s="165">
        <v>2622000000</v>
      </c>
      <c r="B350" s="116">
        <v>-34.53711629</v>
      </c>
      <c r="C350" s="116">
        <v>115.0763477</v>
      </c>
      <c r="D350" s="165">
        <v>2622000000</v>
      </c>
      <c r="E350" s="116">
        <v>-34.957666279999998</v>
      </c>
      <c r="F350" s="116">
        <v>-157.4019567</v>
      </c>
      <c r="G350" s="165">
        <v>2622000000</v>
      </c>
      <c r="H350" s="116">
        <v>-42.928484820000001</v>
      </c>
      <c r="I350" s="116">
        <v>-85.304081310000001</v>
      </c>
      <c r="J350" s="165">
        <v>2622000000</v>
      </c>
      <c r="K350" s="116">
        <v>-50.794924350000002</v>
      </c>
      <c r="L350" s="116">
        <v>-2.974582705</v>
      </c>
      <c r="M350" s="165">
        <v>2622000000</v>
      </c>
      <c r="N350" s="116">
        <v>-49.555185809999998</v>
      </c>
      <c r="O350" s="116">
        <v>-22.81940608</v>
      </c>
      <c r="P350" s="165">
        <v>2622000000</v>
      </c>
      <c r="Q350" s="116">
        <v>-42.949341360151898</v>
      </c>
      <c r="R350" s="116">
        <v>-93.659292857731003</v>
      </c>
      <c r="S350" s="120">
        <f t="shared" si="18"/>
        <v>2622</v>
      </c>
      <c r="T350" s="118"/>
      <c r="U350" s="29"/>
      <c r="V350" s="119"/>
    </row>
    <row r="351" spans="1:22" customFormat="1" x14ac:dyDescent="0.3">
      <c r="A351" s="165">
        <v>2629000000</v>
      </c>
      <c r="B351" s="116">
        <v>-36.603853710000003</v>
      </c>
      <c r="C351" s="116">
        <v>91.724379540000001</v>
      </c>
      <c r="D351" s="165">
        <v>2629000000</v>
      </c>
      <c r="E351" s="116">
        <v>-37.250230780000003</v>
      </c>
      <c r="F351" s="116">
        <v>128.00971440000001</v>
      </c>
      <c r="G351" s="165">
        <v>2629000000</v>
      </c>
      <c r="H351" s="116">
        <v>-43.502341989999998</v>
      </c>
      <c r="I351" s="116">
        <v>-82.888784299999998</v>
      </c>
      <c r="J351" s="165">
        <v>2629000000</v>
      </c>
      <c r="K351" s="116">
        <v>-49.534711199999997</v>
      </c>
      <c r="L351" s="116">
        <v>-53.172722620000002</v>
      </c>
      <c r="M351" s="165">
        <v>2629000000</v>
      </c>
      <c r="N351" s="116">
        <v>-48.029954250000003</v>
      </c>
      <c r="O351" s="116">
        <v>-74.693307050000001</v>
      </c>
      <c r="P351" s="165">
        <v>2629000000</v>
      </c>
      <c r="Q351" s="116">
        <v>-43.385899356997299</v>
      </c>
      <c r="R351" s="116">
        <v>-91.578208574955795</v>
      </c>
      <c r="S351" s="120">
        <f t="shared" si="18"/>
        <v>2629</v>
      </c>
      <c r="T351" s="118"/>
      <c r="U351" s="29"/>
      <c r="V351" s="119"/>
    </row>
    <row r="352" spans="1:22" customFormat="1" x14ac:dyDescent="0.3">
      <c r="A352" s="165">
        <v>2636000000</v>
      </c>
      <c r="B352" s="116">
        <v>-42.384490249999999</v>
      </c>
      <c r="C352" s="116">
        <v>73.414506669999994</v>
      </c>
      <c r="D352" s="165">
        <v>2636000000</v>
      </c>
      <c r="E352" s="116">
        <v>-42.600751840000001</v>
      </c>
      <c r="F352" s="116">
        <v>71.238984430000002</v>
      </c>
      <c r="G352" s="165">
        <v>2636000000</v>
      </c>
      <c r="H352" s="116">
        <v>-48.301132000000003</v>
      </c>
      <c r="I352" s="116">
        <v>-103.9078118</v>
      </c>
      <c r="J352" s="165">
        <v>2636000000</v>
      </c>
      <c r="K352" s="116">
        <v>-54.69441844</v>
      </c>
      <c r="L352" s="116">
        <v>-99.263262819999994</v>
      </c>
      <c r="M352" s="165">
        <v>2636000000</v>
      </c>
      <c r="N352" s="116">
        <v>-53.07238066</v>
      </c>
      <c r="O352" s="116">
        <v>-122.04731339999999</v>
      </c>
      <c r="P352" s="165">
        <v>2636000000</v>
      </c>
      <c r="Q352" s="116">
        <v>-48.134799459598703</v>
      </c>
      <c r="R352" s="116">
        <v>-113.133425515406</v>
      </c>
      <c r="S352" s="120">
        <f t="shared" si="18"/>
        <v>2636</v>
      </c>
      <c r="T352" s="118"/>
      <c r="U352" s="29"/>
      <c r="V352" s="119"/>
    </row>
    <row r="353" spans="1:22" customFormat="1" x14ac:dyDescent="0.3">
      <c r="A353" s="165">
        <v>2643000000</v>
      </c>
      <c r="B353" s="116">
        <v>-46.491834349999998</v>
      </c>
      <c r="C353" s="116">
        <v>48.444166060000001</v>
      </c>
      <c r="D353" s="165">
        <v>2643000000</v>
      </c>
      <c r="E353" s="116">
        <v>-46.43921623</v>
      </c>
      <c r="F353" s="116">
        <v>46.893240830000003</v>
      </c>
      <c r="G353" s="165">
        <v>2643000000</v>
      </c>
      <c r="H353" s="116">
        <v>-48.907752600000002</v>
      </c>
      <c r="I353" s="116">
        <v>-153.45968060000001</v>
      </c>
      <c r="J353" s="165">
        <v>2643000000</v>
      </c>
      <c r="K353" s="116">
        <v>-51.76093135</v>
      </c>
      <c r="L353" s="116">
        <v>-144.7291128</v>
      </c>
      <c r="M353" s="165">
        <v>2643000000</v>
      </c>
      <c r="N353" s="116">
        <v>-50.950303499999997</v>
      </c>
      <c r="O353" s="116">
        <v>-169.89958139999999</v>
      </c>
      <c r="P353" s="165">
        <v>2643000000</v>
      </c>
      <c r="Q353" s="116">
        <v>-48.8810852820856</v>
      </c>
      <c r="R353" s="116">
        <v>-163.08061026859201</v>
      </c>
      <c r="S353" s="120">
        <f t="shared" si="18"/>
        <v>2643</v>
      </c>
      <c r="T353" s="118"/>
      <c r="U353" s="29"/>
      <c r="V353" s="119"/>
    </row>
    <row r="354" spans="1:22" customFormat="1" x14ac:dyDescent="0.3">
      <c r="A354" s="165">
        <v>2650000000</v>
      </c>
      <c r="B354" s="116">
        <v>-47.729748520000001</v>
      </c>
      <c r="C354" s="116">
        <v>24.473426969999998</v>
      </c>
      <c r="D354" s="165">
        <v>2650000000</v>
      </c>
      <c r="E354" s="116">
        <v>-47.544343560000002</v>
      </c>
      <c r="F354" s="116">
        <v>23.340102550000001</v>
      </c>
      <c r="G354" s="165">
        <v>2650000000</v>
      </c>
      <c r="H354" s="116">
        <v>-48.940747510000001</v>
      </c>
      <c r="I354" s="116">
        <v>157.45039120000001</v>
      </c>
      <c r="J354" s="165">
        <v>2650000000</v>
      </c>
      <c r="K354" s="116">
        <v>-51.399548639999999</v>
      </c>
      <c r="L354" s="116">
        <v>166.9800645</v>
      </c>
      <c r="M354" s="165">
        <v>2650000000</v>
      </c>
      <c r="N354" s="116">
        <v>-50.671818479999999</v>
      </c>
      <c r="O354" s="116">
        <v>140.81181509999999</v>
      </c>
      <c r="P354" s="165">
        <v>2650000000</v>
      </c>
      <c r="Q354" s="116">
        <v>-49.115838235940402</v>
      </c>
      <c r="R354" s="116">
        <v>147.78263257912201</v>
      </c>
      <c r="S354" s="120">
        <f t="shared" si="18"/>
        <v>2650</v>
      </c>
      <c r="T354" s="118"/>
      <c r="U354" s="29"/>
      <c r="V354" s="119"/>
    </row>
    <row r="355" spans="1:22" customFormat="1" x14ac:dyDescent="0.3">
      <c r="A355" s="165">
        <v>2657000000</v>
      </c>
      <c r="B355" s="116">
        <v>-47.008599750000002</v>
      </c>
      <c r="C355" s="116">
        <v>5.9634979999999997E-2</v>
      </c>
      <c r="D355" s="165">
        <v>2657000000</v>
      </c>
      <c r="E355" s="116">
        <v>-46.772250550000003</v>
      </c>
      <c r="F355" s="116">
        <v>-0.77980893500000004</v>
      </c>
      <c r="G355" s="165">
        <v>2657000000</v>
      </c>
      <c r="H355" s="116">
        <v>-48.942406589999997</v>
      </c>
      <c r="I355" s="116">
        <v>107.55950230000001</v>
      </c>
      <c r="J355" s="165">
        <v>2657000000</v>
      </c>
      <c r="K355" s="116">
        <v>-50.980235499999999</v>
      </c>
      <c r="L355" s="116">
        <v>117.9537304</v>
      </c>
      <c r="M355" s="165">
        <v>2657000000</v>
      </c>
      <c r="N355" s="116">
        <v>-50.397800250000003</v>
      </c>
      <c r="O355" s="116">
        <v>90.826564509999997</v>
      </c>
      <c r="P355" s="165">
        <v>2657000000</v>
      </c>
      <c r="Q355" s="116">
        <v>-49.4382035871648</v>
      </c>
      <c r="R355" s="116">
        <v>98.343574175325003</v>
      </c>
      <c r="S355" s="120">
        <f t="shared" si="18"/>
        <v>2657</v>
      </c>
      <c r="T355" s="118"/>
      <c r="U355" s="29"/>
      <c r="V355" s="119"/>
    </row>
    <row r="356" spans="1:22" customFormat="1" x14ac:dyDescent="0.3">
      <c r="A356" s="165">
        <v>2664000000</v>
      </c>
      <c r="B356" s="116">
        <v>-42.532612039999997</v>
      </c>
      <c r="C356" s="116">
        <v>-35.547998460000002</v>
      </c>
      <c r="D356" s="165">
        <v>2664000000</v>
      </c>
      <c r="E356" s="116">
        <v>-43.213652639999999</v>
      </c>
      <c r="F356" s="116">
        <v>-31.42474812</v>
      </c>
      <c r="G356" s="165">
        <v>2664000000</v>
      </c>
      <c r="H356" s="116">
        <v>-43.98383312</v>
      </c>
      <c r="I356" s="116">
        <v>65.813051439999995</v>
      </c>
      <c r="J356" s="165">
        <v>2664000000</v>
      </c>
      <c r="K356" s="116">
        <v>-45.733539729999997</v>
      </c>
      <c r="L356" s="116">
        <v>50.366549280000001</v>
      </c>
      <c r="M356" s="165">
        <v>2664000000</v>
      </c>
      <c r="N356" s="116">
        <v>-45.038645330000001</v>
      </c>
      <c r="O356" s="116">
        <v>25.388516710000001</v>
      </c>
      <c r="P356" s="165">
        <v>2664000000</v>
      </c>
      <c r="Q356" s="116">
        <v>-44.3097027062663</v>
      </c>
      <c r="R356" s="116">
        <v>58.023364856731199</v>
      </c>
      <c r="S356" s="120">
        <f t="shared" si="18"/>
        <v>2664</v>
      </c>
      <c r="T356" s="118"/>
      <c r="U356" s="29"/>
      <c r="V356" s="119"/>
    </row>
    <row r="357" spans="1:22" customFormat="1" x14ac:dyDescent="0.3">
      <c r="A357" s="165">
        <v>2671000000</v>
      </c>
      <c r="B357" s="116">
        <v>-40.436418000000003</v>
      </c>
      <c r="C357" s="116">
        <v>-84.077616939999999</v>
      </c>
      <c r="D357" s="165">
        <v>2671000000</v>
      </c>
      <c r="E357" s="116">
        <v>-40.791858439999999</v>
      </c>
      <c r="F357" s="116">
        <v>-79.937364130000006</v>
      </c>
      <c r="G357" s="165">
        <v>2671000000</v>
      </c>
      <c r="H357" s="116">
        <v>-44.625256899999997</v>
      </c>
      <c r="I357" s="116">
        <v>51.920320390000001</v>
      </c>
      <c r="J357" s="165">
        <v>2671000000</v>
      </c>
      <c r="K357" s="116">
        <v>-44.574449229999999</v>
      </c>
      <c r="L357" s="116">
        <v>3.3233040040000001</v>
      </c>
      <c r="M357" s="165">
        <v>2671000000</v>
      </c>
      <c r="N357" s="116">
        <v>-43.92411147</v>
      </c>
      <c r="O357" s="116">
        <v>-22.784403059999999</v>
      </c>
      <c r="P357" s="165">
        <v>2671000000</v>
      </c>
      <c r="Q357" s="116">
        <v>-44.925131916388402</v>
      </c>
      <c r="R357" s="116">
        <v>49.218995808229103</v>
      </c>
      <c r="S357" s="120">
        <f t="shared" si="18"/>
        <v>2671</v>
      </c>
      <c r="T357" s="118"/>
      <c r="U357" s="29"/>
      <c r="V357" s="119"/>
    </row>
    <row r="358" spans="1:22" customFormat="1" x14ac:dyDescent="0.3">
      <c r="A358" s="165">
        <v>2678000000</v>
      </c>
      <c r="B358" s="116">
        <v>-38.473689790000002</v>
      </c>
      <c r="C358" s="116">
        <v>-132.5577777</v>
      </c>
      <c r="D358" s="165">
        <v>2678000000</v>
      </c>
      <c r="E358" s="116">
        <v>-38.520961200000002</v>
      </c>
      <c r="F358" s="116">
        <v>-128.84017900000001</v>
      </c>
      <c r="G358" s="165">
        <v>2678000000</v>
      </c>
      <c r="H358" s="116">
        <v>-45.386210079999998</v>
      </c>
      <c r="I358" s="116">
        <v>51.782355430000003</v>
      </c>
      <c r="J358" s="165">
        <v>2678000000</v>
      </c>
      <c r="K358" s="116">
        <v>-44.018027099999998</v>
      </c>
      <c r="L358" s="116">
        <v>-44.724799689999998</v>
      </c>
      <c r="M358" s="165">
        <v>2678000000</v>
      </c>
      <c r="N358" s="116">
        <v>-43.422443340000001</v>
      </c>
      <c r="O358" s="116">
        <v>-71.747472329999994</v>
      </c>
      <c r="P358" s="165">
        <v>2678000000</v>
      </c>
      <c r="Q358" s="116">
        <v>-45.331272451119901</v>
      </c>
      <c r="R358" s="116">
        <v>50.382750849187701</v>
      </c>
      <c r="S358" s="120">
        <f t="shared" si="18"/>
        <v>2678</v>
      </c>
      <c r="T358" s="118"/>
      <c r="U358" s="29"/>
      <c r="V358" s="119"/>
    </row>
    <row r="359" spans="1:22" customFormat="1" x14ac:dyDescent="0.3">
      <c r="A359" s="165">
        <v>2685000000</v>
      </c>
      <c r="B359" s="116">
        <v>-35.91965854</v>
      </c>
      <c r="C359" s="116">
        <v>179.70021320000001</v>
      </c>
      <c r="D359" s="165">
        <v>2685000000</v>
      </c>
      <c r="E359" s="116">
        <v>-35.61305548</v>
      </c>
      <c r="F359" s="116">
        <v>-178.1891694</v>
      </c>
      <c r="G359" s="165">
        <v>2685000000</v>
      </c>
      <c r="H359" s="116">
        <v>-45.28229614</v>
      </c>
      <c r="I359" s="116">
        <v>49.202341019999999</v>
      </c>
      <c r="J359" s="165">
        <v>2685000000</v>
      </c>
      <c r="K359" s="116">
        <v>-43.646296800000002</v>
      </c>
      <c r="L359" s="116">
        <v>-89.332878480000005</v>
      </c>
      <c r="M359" s="165">
        <v>2685000000</v>
      </c>
      <c r="N359" s="116">
        <v>-43.126252800000003</v>
      </c>
      <c r="O359" s="116">
        <v>-116.7457608</v>
      </c>
      <c r="P359" s="165">
        <v>2685000000</v>
      </c>
      <c r="Q359" s="116">
        <v>-44.986310421290298</v>
      </c>
      <c r="R359" s="116">
        <v>48.6866717569036</v>
      </c>
      <c r="S359" s="120">
        <f t="shared" si="18"/>
        <v>2685</v>
      </c>
      <c r="T359" s="118"/>
      <c r="U359" s="29"/>
      <c r="V359" s="119"/>
    </row>
    <row r="360" spans="1:22" customFormat="1" x14ac:dyDescent="0.3">
      <c r="A360" s="165">
        <v>2692000000</v>
      </c>
      <c r="B360" s="116">
        <v>-33.005019369999999</v>
      </c>
      <c r="C360" s="116">
        <v>105.7933589</v>
      </c>
      <c r="D360" s="165">
        <v>2692000000</v>
      </c>
      <c r="E360" s="116">
        <v>-32.785532920000001</v>
      </c>
      <c r="F360" s="116">
        <v>106.58647910000001</v>
      </c>
      <c r="G360" s="165">
        <v>2692000000</v>
      </c>
      <c r="H360" s="116">
        <v>-46.556218739999998</v>
      </c>
      <c r="I360" s="116">
        <v>49.426677550000001</v>
      </c>
      <c r="J360" s="165">
        <v>2692000000</v>
      </c>
      <c r="K360" s="116">
        <v>-42.946225519999999</v>
      </c>
      <c r="L360" s="116">
        <v>-138.01462649999999</v>
      </c>
      <c r="M360" s="165">
        <v>2692000000</v>
      </c>
      <c r="N360" s="116">
        <v>-42.47055563</v>
      </c>
      <c r="O360" s="116">
        <v>-165.7020785</v>
      </c>
      <c r="P360" s="165">
        <v>2692000000</v>
      </c>
      <c r="Q360" s="116">
        <v>-45.793672424815703</v>
      </c>
      <c r="R360" s="116">
        <v>49.282122559039301</v>
      </c>
      <c r="S360" s="120">
        <f t="shared" si="18"/>
        <v>2692</v>
      </c>
      <c r="T360" s="118"/>
      <c r="U360" s="29"/>
      <c r="V360" s="119"/>
    </row>
    <row r="361" spans="1:22" customFormat="1" x14ac:dyDescent="0.3">
      <c r="A361" s="165">
        <v>2699000000</v>
      </c>
      <c r="B361" s="116">
        <v>-32.404820530000002</v>
      </c>
      <c r="C361" s="116">
        <v>32.209142129999996</v>
      </c>
      <c r="D361" s="165">
        <v>2699000000</v>
      </c>
      <c r="E361" s="116">
        <v>-32.17467216</v>
      </c>
      <c r="F361" s="116">
        <v>31.861535610000001</v>
      </c>
      <c r="G361" s="165">
        <v>2699000000</v>
      </c>
      <c r="H361" s="116">
        <v>-47.291903480000002</v>
      </c>
      <c r="I361" s="116">
        <v>52.308729200000002</v>
      </c>
      <c r="J361" s="165">
        <v>2699000000</v>
      </c>
      <c r="K361" s="116">
        <v>-42.475920309999999</v>
      </c>
      <c r="L361" s="116">
        <v>173.44819050000001</v>
      </c>
      <c r="M361" s="165">
        <v>2699000000</v>
      </c>
      <c r="N361" s="116">
        <v>-42.002332389999999</v>
      </c>
      <c r="O361" s="116">
        <v>145.6386871</v>
      </c>
      <c r="P361" s="165">
        <v>2699000000</v>
      </c>
      <c r="Q361" s="116">
        <v>-46.167929264238801</v>
      </c>
      <c r="R361" s="116">
        <v>51.649611448177097</v>
      </c>
      <c r="S361" s="120">
        <f t="shared" si="18"/>
        <v>2699</v>
      </c>
      <c r="T361" s="118"/>
      <c r="U361" s="29"/>
      <c r="V361" s="119"/>
    </row>
    <row r="362" spans="1:22" customFormat="1" x14ac:dyDescent="0.3">
      <c r="A362" s="165">
        <v>2706000000</v>
      </c>
      <c r="B362" s="116">
        <v>-33.327354530000001</v>
      </c>
      <c r="C362" s="116">
        <v>-41.444525460000001</v>
      </c>
      <c r="D362" s="165">
        <v>2706000000</v>
      </c>
      <c r="E362" s="116">
        <v>-33.046435299999999</v>
      </c>
      <c r="F362" s="116">
        <v>-42.43370084</v>
      </c>
      <c r="G362" s="165">
        <v>2706000000</v>
      </c>
      <c r="H362" s="116">
        <v>-47.639660169999999</v>
      </c>
      <c r="I362" s="116">
        <v>55.564719420000003</v>
      </c>
      <c r="J362" s="165">
        <v>2706000000</v>
      </c>
      <c r="K362" s="116">
        <v>-42.114155150000002</v>
      </c>
      <c r="L362" s="116">
        <v>125.09247860000001</v>
      </c>
      <c r="M362" s="165">
        <v>2706000000</v>
      </c>
      <c r="N362" s="116">
        <v>-41.627559789999999</v>
      </c>
      <c r="O362" s="116">
        <v>96.872837660000002</v>
      </c>
      <c r="P362" s="165">
        <v>2706000000</v>
      </c>
      <c r="Q362" s="116">
        <v>-46.104097792686098</v>
      </c>
      <c r="R362" s="116">
        <v>53.864722607695199</v>
      </c>
      <c r="S362" s="120">
        <f t="shared" si="18"/>
        <v>2706</v>
      </c>
      <c r="T362" s="118"/>
      <c r="U362" s="29"/>
      <c r="V362" s="119"/>
    </row>
    <row r="363" spans="1:22" customFormat="1" x14ac:dyDescent="0.3">
      <c r="A363" s="165">
        <v>2713000000</v>
      </c>
      <c r="B363" s="116">
        <v>-37.921648939999997</v>
      </c>
      <c r="C363" s="116">
        <v>-104.8543255</v>
      </c>
      <c r="D363" s="165">
        <v>2713000000</v>
      </c>
      <c r="E363" s="116">
        <v>-36.540413460000003</v>
      </c>
      <c r="F363" s="116">
        <v>-110.72569</v>
      </c>
      <c r="G363" s="165">
        <v>2713000000</v>
      </c>
      <c r="H363" s="116">
        <v>-52.907073279999999</v>
      </c>
      <c r="I363" s="116">
        <v>50.071235049999999</v>
      </c>
      <c r="J363" s="165">
        <v>2713000000</v>
      </c>
      <c r="K363" s="116">
        <v>-46.675782490000003</v>
      </c>
      <c r="L363" s="116">
        <v>94.474494140000004</v>
      </c>
      <c r="M363" s="165">
        <v>2713000000</v>
      </c>
      <c r="N363" s="116">
        <v>-46.513528170000001</v>
      </c>
      <c r="O363" s="116">
        <v>63.190483630000003</v>
      </c>
      <c r="P363" s="165">
        <v>2713000000</v>
      </c>
      <c r="Q363" s="116">
        <v>-51.510095731293397</v>
      </c>
      <c r="R363" s="116">
        <v>46.499386827536597</v>
      </c>
      <c r="S363" s="120">
        <f t="shared" si="18"/>
        <v>2713</v>
      </c>
      <c r="T363" s="118"/>
      <c r="U363" s="29"/>
      <c r="V363" s="119"/>
    </row>
    <row r="364" spans="1:22" customFormat="1" x14ac:dyDescent="0.3">
      <c r="A364" s="165">
        <v>2720000000</v>
      </c>
      <c r="B364" s="116">
        <v>-40.113280400000001</v>
      </c>
      <c r="C364" s="116">
        <v>-154.56561730000001</v>
      </c>
      <c r="D364" s="165">
        <v>2720000000</v>
      </c>
      <c r="E364" s="116">
        <v>-38.712127619999997</v>
      </c>
      <c r="F364" s="116">
        <v>-160.42134609999999</v>
      </c>
      <c r="G364" s="165">
        <v>2720000000</v>
      </c>
      <c r="H364" s="116">
        <v>-52.57423876</v>
      </c>
      <c r="I364" s="116">
        <v>16.949040100000001</v>
      </c>
      <c r="J364" s="165">
        <v>2720000000</v>
      </c>
      <c r="K364" s="116">
        <v>-47.20181401</v>
      </c>
      <c r="L364" s="116">
        <v>43.843215649999998</v>
      </c>
      <c r="M364" s="165">
        <v>2720000000</v>
      </c>
      <c r="N364" s="116">
        <v>-47.256160450000003</v>
      </c>
      <c r="O364" s="116">
        <v>13.38473192</v>
      </c>
      <c r="P364" s="165">
        <v>2720000000</v>
      </c>
      <c r="Q364" s="116">
        <v>-51.214725801723198</v>
      </c>
      <c r="R364" s="116">
        <v>8.5058888962577708</v>
      </c>
      <c r="S364" s="120">
        <f t="shared" si="18"/>
        <v>2720</v>
      </c>
      <c r="T364" s="118"/>
      <c r="U364" s="29"/>
      <c r="V364" s="119"/>
    </row>
    <row r="365" spans="1:22" customFormat="1" x14ac:dyDescent="0.3">
      <c r="A365" s="165">
        <v>2727000000</v>
      </c>
      <c r="B365" s="116">
        <v>-42.005310430000002</v>
      </c>
      <c r="C365" s="116">
        <v>156.72061249999999</v>
      </c>
      <c r="D365" s="165">
        <v>2727000000</v>
      </c>
      <c r="E365" s="116">
        <v>-40.215373569999997</v>
      </c>
      <c r="F365" s="116">
        <v>150.57070300000001</v>
      </c>
      <c r="G365" s="165">
        <v>2727000000</v>
      </c>
      <c r="H365" s="116">
        <v>-52.067282499999997</v>
      </c>
      <c r="I365" s="116">
        <v>-30.42590654</v>
      </c>
      <c r="J365" s="165">
        <v>2727000000</v>
      </c>
      <c r="K365" s="116">
        <v>-47.076587779999997</v>
      </c>
      <c r="L365" s="116">
        <v>-5.4800756039999996</v>
      </c>
      <c r="M365" s="165">
        <v>2727000000</v>
      </c>
      <c r="N365" s="116">
        <v>-47.255982109999998</v>
      </c>
      <c r="O365" s="116">
        <v>-35.73242741</v>
      </c>
      <c r="P365" s="165">
        <v>2727000000</v>
      </c>
      <c r="Q365" s="116">
        <v>-50.988672316535201</v>
      </c>
      <c r="R365" s="116">
        <v>-39.133820039350802</v>
      </c>
      <c r="S365" s="120">
        <f t="shared" si="18"/>
        <v>2727</v>
      </c>
      <c r="T365" s="118"/>
      <c r="U365" s="29"/>
      <c r="V365" s="119"/>
    </row>
    <row r="366" spans="1:22" customFormat="1" x14ac:dyDescent="0.3">
      <c r="A366" s="165">
        <v>2734000000</v>
      </c>
      <c r="B366" s="116">
        <v>-43.437561850000002</v>
      </c>
      <c r="C366" s="116">
        <v>117.8662379</v>
      </c>
      <c r="D366" s="165">
        <v>2734000000</v>
      </c>
      <c r="E366" s="116">
        <v>-41.534257099999998</v>
      </c>
      <c r="F366" s="116">
        <v>101.6216785</v>
      </c>
      <c r="G366" s="165">
        <v>2734000000</v>
      </c>
      <c r="H366" s="116">
        <v>-52.091918880000001</v>
      </c>
      <c r="I366" s="116">
        <v>-80.025399519999993</v>
      </c>
      <c r="J366" s="165">
        <v>2734000000</v>
      </c>
      <c r="K366" s="116">
        <v>-46.613470939999999</v>
      </c>
      <c r="L366" s="116">
        <v>-56.407962349999998</v>
      </c>
      <c r="M366" s="165">
        <v>2734000000</v>
      </c>
      <c r="N366" s="116">
        <v>-46.968389729999998</v>
      </c>
      <c r="O366" s="116">
        <v>-85.937726990000002</v>
      </c>
      <c r="P366" s="165">
        <v>2734000000</v>
      </c>
      <c r="Q366" s="116">
        <v>-51.135921840973801</v>
      </c>
      <c r="R366" s="116">
        <v>-88.400036844410195</v>
      </c>
      <c r="S366" s="120">
        <f t="shared" si="18"/>
        <v>2734</v>
      </c>
      <c r="T366" s="118"/>
      <c r="U366" s="29"/>
      <c r="V366" s="119"/>
    </row>
    <row r="367" spans="1:22" customFormat="1" x14ac:dyDescent="0.3">
      <c r="A367" s="165">
        <v>2741000000</v>
      </c>
      <c r="B367" s="116">
        <v>-46.709101160000003</v>
      </c>
      <c r="C367" s="116">
        <v>81.055243340000004</v>
      </c>
      <c r="D367" s="165">
        <v>2741000000</v>
      </c>
      <c r="E367" s="116">
        <v>-43.205115960000001</v>
      </c>
      <c r="F367" s="116">
        <v>51.679027079999997</v>
      </c>
      <c r="G367" s="165">
        <v>2741000000</v>
      </c>
      <c r="H367" s="116">
        <v>-52.989984110000002</v>
      </c>
      <c r="I367" s="116">
        <v>-151.0989975</v>
      </c>
      <c r="J367" s="165">
        <v>2741000000</v>
      </c>
      <c r="K367" s="116">
        <v>-45.964254799999999</v>
      </c>
      <c r="L367" s="116">
        <v>-106.3791975</v>
      </c>
      <c r="M367" s="165">
        <v>2741000000</v>
      </c>
      <c r="N367" s="116">
        <v>-46.509644459999997</v>
      </c>
      <c r="O367" s="116">
        <v>-135.45493160000001</v>
      </c>
      <c r="P367" s="165">
        <v>2741000000</v>
      </c>
      <c r="Q367" s="116">
        <v>-53.278491701068901</v>
      </c>
      <c r="R367" s="116">
        <v>-157.51407405334101</v>
      </c>
      <c r="S367" s="120">
        <f t="shared" si="18"/>
        <v>2741</v>
      </c>
      <c r="T367" s="118"/>
      <c r="U367" s="29"/>
      <c r="V367" s="119"/>
    </row>
    <row r="368" spans="1:22" customFormat="1" x14ac:dyDescent="0.3">
      <c r="A368" s="165">
        <v>2748000000</v>
      </c>
      <c r="B368" s="116">
        <v>-43.627989159999998</v>
      </c>
      <c r="C368" s="116">
        <v>37.833398389999999</v>
      </c>
      <c r="D368" s="165">
        <v>2748000000</v>
      </c>
      <c r="E368" s="116">
        <v>-42.083089749999999</v>
      </c>
      <c r="F368" s="116">
        <v>8.0111527490000007</v>
      </c>
      <c r="G368" s="165">
        <v>2748000000</v>
      </c>
      <c r="H368" s="116">
        <v>-48.847225729999998</v>
      </c>
      <c r="I368" s="116">
        <v>165.51901559999999</v>
      </c>
      <c r="J368" s="165">
        <v>2748000000</v>
      </c>
      <c r="K368" s="116">
        <v>-42.735861180000001</v>
      </c>
      <c r="L368" s="116">
        <v>-123.97510080000001</v>
      </c>
      <c r="M368" s="165">
        <v>2748000000</v>
      </c>
      <c r="N368" s="116">
        <v>-43.356859100000001</v>
      </c>
      <c r="O368" s="116">
        <v>-152.2548324</v>
      </c>
      <c r="P368" s="165">
        <v>2748000000</v>
      </c>
      <c r="Q368" s="116">
        <v>-49.222521708687196</v>
      </c>
      <c r="R368" s="116">
        <v>159.585341323607</v>
      </c>
      <c r="S368" s="120">
        <f t="shared" si="18"/>
        <v>2748</v>
      </c>
      <c r="T368" s="118"/>
      <c r="U368" s="29"/>
      <c r="V368" s="119"/>
    </row>
    <row r="369" spans="1:22" customFormat="1" x14ac:dyDescent="0.3">
      <c r="A369" s="165">
        <v>2755000000</v>
      </c>
      <c r="B369" s="116">
        <v>-42.853062090000002</v>
      </c>
      <c r="C369" s="116">
        <v>-10.14214971</v>
      </c>
      <c r="D369" s="165">
        <v>2755000000</v>
      </c>
      <c r="E369" s="116">
        <v>-41.031443379999999</v>
      </c>
      <c r="F369" s="116">
        <v>-38.950415419999999</v>
      </c>
      <c r="G369" s="165">
        <v>2755000000</v>
      </c>
      <c r="H369" s="116">
        <v>-48.623708180000001</v>
      </c>
      <c r="I369" s="116">
        <v>114.24871159999999</v>
      </c>
      <c r="J369" s="165">
        <v>2755000000</v>
      </c>
      <c r="K369" s="116">
        <v>-42.91952122</v>
      </c>
      <c r="L369" s="116">
        <v>-120.0235021</v>
      </c>
      <c r="M369" s="165">
        <v>2755000000</v>
      </c>
      <c r="N369" s="116">
        <v>-42.258886390000001</v>
      </c>
      <c r="O369" s="116">
        <v>-147.70068660000001</v>
      </c>
      <c r="P369" s="165">
        <v>2755000000</v>
      </c>
      <c r="Q369" s="116">
        <v>-49.836012982199797</v>
      </c>
      <c r="R369" s="116">
        <v>147.87114600428899</v>
      </c>
      <c r="S369" s="120">
        <f t="shared" si="18"/>
        <v>2755</v>
      </c>
      <c r="T369" s="118"/>
      <c r="U369" s="29"/>
      <c r="V369" s="119"/>
    </row>
    <row r="370" spans="1:22" customFormat="1" x14ac:dyDescent="0.3">
      <c r="A370" s="165">
        <v>2762000000</v>
      </c>
      <c r="B370" s="116">
        <v>-42.60671327</v>
      </c>
      <c r="C370" s="116">
        <v>-59.341215390000002</v>
      </c>
      <c r="D370" s="165">
        <v>2762000000</v>
      </c>
      <c r="E370" s="116">
        <v>-41.0606261</v>
      </c>
      <c r="F370" s="116">
        <v>-87.255293089999995</v>
      </c>
      <c r="G370" s="165">
        <v>2762000000</v>
      </c>
      <c r="H370" s="116">
        <v>-47.759261309999999</v>
      </c>
      <c r="I370" s="116">
        <v>65.177231180000007</v>
      </c>
      <c r="J370" s="165">
        <v>2762000000</v>
      </c>
      <c r="K370" s="116">
        <v>-42.439735300000002</v>
      </c>
      <c r="L370" s="116">
        <v>-117.7177447</v>
      </c>
      <c r="M370" s="165">
        <v>2762000000</v>
      </c>
      <c r="N370" s="116">
        <v>-42.107879230000002</v>
      </c>
      <c r="O370" s="116">
        <v>-145.42923010000001</v>
      </c>
      <c r="P370" s="165">
        <v>2762000000</v>
      </c>
      <c r="Q370" s="116">
        <v>-48.585052917371598</v>
      </c>
      <c r="R370" s="116">
        <v>150.09775809635099</v>
      </c>
      <c r="S370" s="120">
        <f t="shared" si="18"/>
        <v>2762</v>
      </c>
      <c r="T370" s="118"/>
      <c r="U370" s="29"/>
      <c r="V370" s="119"/>
    </row>
    <row r="371" spans="1:22" customFormat="1" x14ac:dyDescent="0.3">
      <c r="A371" s="165">
        <v>2769000000</v>
      </c>
      <c r="B371" s="116">
        <v>-42.354804260000002</v>
      </c>
      <c r="C371" s="116">
        <v>-108.921249</v>
      </c>
      <c r="D371" s="165">
        <v>2769000000</v>
      </c>
      <c r="E371" s="116">
        <v>-41.180419090000001</v>
      </c>
      <c r="F371" s="116">
        <v>-136.15320070000001</v>
      </c>
      <c r="G371" s="165">
        <v>2769000000</v>
      </c>
      <c r="H371" s="116">
        <v>-47.066379820000002</v>
      </c>
      <c r="I371" s="116">
        <v>16.277094890000001</v>
      </c>
      <c r="J371" s="165">
        <v>2769000000</v>
      </c>
      <c r="K371" s="116">
        <v>-42.443208740000003</v>
      </c>
      <c r="L371" s="116">
        <v>-116.3182316</v>
      </c>
      <c r="M371" s="165">
        <v>2769000000</v>
      </c>
      <c r="N371" s="116">
        <v>-42.072283599999999</v>
      </c>
      <c r="O371" s="116">
        <v>-143.48381029999999</v>
      </c>
      <c r="P371" s="165">
        <v>2769000000</v>
      </c>
      <c r="Q371" s="116">
        <v>-47.823562932663599</v>
      </c>
      <c r="R371" s="116">
        <v>151.683714466456</v>
      </c>
      <c r="S371" s="120">
        <f t="shared" si="18"/>
        <v>2769</v>
      </c>
      <c r="T371" s="118"/>
      <c r="U371" s="29"/>
      <c r="V371" s="119"/>
    </row>
    <row r="372" spans="1:22" customFormat="1" x14ac:dyDescent="0.3">
      <c r="A372" s="165">
        <v>2776000000</v>
      </c>
      <c r="B372" s="116">
        <v>-41.98654157</v>
      </c>
      <c r="C372" s="116">
        <v>-158.65459300000001</v>
      </c>
      <c r="D372" s="165">
        <v>2776000000</v>
      </c>
      <c r="E372" s="116">
        <v>-41.457031190000002</v>
      </c>
      <c r="F372" s="116">
        <v>174.6842389</v>
      </c>
      <c r="G372" s="165">
        <v>2776000000</v>
      </c>
      <c r="H372" s="116">
        <v>-46.373635800000002</v>
      </c>
      <c r="I372" s="116">
        <v>-32.03679751</v>
      </c>
      <c r="J372" s="165">
        <v>2776000000</v>
      </c>
      <c r="K372" s="116">
        <v>-42.507515069999997</v>
      </c>
      <c r="L372" s="116">
        <v>-114.8756164</v>
      </c>
      <c r="M372" s="165">
        <v>2776000000</v>
      </c>
      <c r="N372" s="116">
        <v>-41.97431546</v>
      </c>
      <c r="O372" s="116">
        <v>-141.48827539999999</v>
      </c>
      <c r="P372" s="165">
        <v>2776000000</v>
      </c>
      <c r="Q372" s="116">
        <v>-47.149584521248102</v>
      </c>
      <c r="R372" s="116">
        <v>153.49170122713099</v>
      </c>
      <c r="S372" s="120">
        <f t="shared" si="18"/>
        <v>2776</v>
      </c>
      <c r="T372" s="118"/>
      <c r="U372" s="29"/>
      <c r="V372" s="119"/>
    </row>
    <row r="373" spans="1:22" customFormat="1" x14ac:dyDescent="0.3">
      <c r="A373" s="165">
        <v>2783000000</v>
      </c>
      <c r="B373" s="116">
        <v>-41.940303499999999</v>
      </c>
      <c r="C373" s="116">
        <v>140.1328853</v>
      </c>
      <c r="D373" s="165">
        <v>2783000000</v>
      </c>
      <c r="E373" s="116">
        <v>-41.820073149999999</v>
      </c>
      <c r="F373" s="116">
        <v>124.87199390000001</v>
      </c>
      <c r="G373" s="165">
        <v>2783000000</v>
      </c>
      <c r="H373" s="116">
        <v>-45.912964840000001</v>
      </c>
      <c r="I373" s="116">
        <v>-76.424894440000003</v>
      </c>
      <c r="J373" s="165">
        <v>2783000000</v>
      </c>
      <c r="K373" s="116">
        <v>-42.559760079999997</v>
      </c>
      <c r="L373" s="116">
        <v>-116.0990305</v>
      </c>
      <c r="M373" s="165">
        <v>2783000000</v>
      </c>
      <c r="N373" s="116">
        <v>-41.872488920000002</v>
      </c>
      <c r="O373" s="116">
        <v>-143.16881849999999</v>
      </c>
      <c r="P373" s="165">
        <v>2783000000</v>
      </c>
      <c r="Q373" s="116">
        <v>-46.716327878854401</v>
      </c>
      <c r="R373" s="116">
        <v>158.974764597698</v>
      </c>
      <c r="S373" s="120">
        <f t="shared" si="18"/>
        <v>2783</v>
      </c>
      <c r="T373" s="118"/>
      <c r="U373" s="29"/>
      <c r="V373" s="119"/>
    </row>
    <row r="374" spans="1:22" customFormat="1" x14ac:dyDescent="0.3">
      <c r="A374" s="165">
        <v>2790000000</v>
      </c>
      <c r="B374" s="116">
        <v>-40.654279500000001</v>
      </c>
      <c r="C374" s="116">
        <v>78.024581240000003</v>
      </c>
      <c r="D374" s="165">
        <v>2790000000</v>
      </c>
      <c r="E374" s="116">
        <v>-42.019916190000004</v>
      </c>
      <c r="F374" s="116">
        <v>76.975870209999997</v>
      </c>
      <c r="G374" s="165">
        <v>2790000000</v>
      </c>
      <c r="H374" s="116">
        <v>-43.458362090000001</v>
      </c>
      <c r="I374" s="116">
        <v>-102.8649832</v>
      </c>
      <c r="J374" s="165">
        <v>2790000000</v>
      </c>
      <c r="K374" s="116">
        <v>-43.042309179999997</v>
      </c>
      <c r="L374" s="116">
        <v>-114.46281500000001</v>
      </c>
      <c r="M374" s="165">
        <v>2790000000</v>
      </c>
      <c r="N374" s="116">
        <v>-42.278550529999997</v>
      </c>
      <c r="O374" s="116">
        <v>-141.52224649999999</v>
      </c>
      <c r="P374" s="165">
        <v>2790000000</v>
      </c>
      <c r="Q374" s="116">
        <v>-43.387455390864702</v>
      </c>
      <c r="R374" s="116">
        <v>-178.90689902992401</v>
      </c>
      <c r="S374" s="120">
        <f t="shared" si="18"/>
        <v>2790</v>
      </c>
      <c r="T374" s="118"/>
      <c r="U374" s="29"/>
      <c r="V374" s="119"/>
    </row>
    <row r="375" spans="1:22" customFormat="1" x14ac:dyDescent="0.3">
      <c r="A375" s="165">
        <v>2797000000</v>
      </c>
      <c r="B375" s="116">
        <v>-48.073422569999998</v>
      </c>
      <c r="C375" s="116">
        <v>45.02961423</v>
      </c>
      <c r="D375" s="165">
        <v>2797000000</v>
      </c>
      <c r="E375" s="116">
        <v>-46.065511989999997</v>
      </c>
      <c r="F375" s="116">
        <v>23.749338479999999</v>
      </c>
      <c r="G375" s="165">
        <v>2797000000</v>
      </c>
      <c r="H375" s="116">
        <v>-46.610323639999997</v>
      </c>
      <c r="I375" s="116">
        <v>-158.2664532</v>
      </c>
      <c r="J375" s="165">
        <v>2797000000</v>
      </c>
      <c r="K375" s="116">
        <v>-45.982017329999998</v>
      </c>
      <c r="L375" s="116">
        <v>-144.84385520000001</v>
      </c>
      <c r="M375" s="165">
        <v>2797000000</v>
      </c>
      <c r="N375" s="116">
        <v>-45.219341530000001</v>
      </c>
      <c r="O375" s="116">
        <v>-171.7996138</v>
      </c>
      <c r="P375" s="165">
        <v>2797000000</v>
      </c>
      <c r="Q375" s="116">
        <v>-46.728137766860598</v>
      </c>
      <c r="R375" s="116">
        <v>176.566863915391</v>
      </c>
      <c r="S375" s="120">
        <f t="shared" si="18"/>
        <v>2797</v>
      </c>
      <c r="T375" s="118"/>
      <c r="U375" s="29"/>
      <c r="V375" s="119"/>
    </row>
    <row r="376" spans="1:22" customFormat="1" x14ac:dyDescent="0.3">
      <c r="A376" s="165">
        <v>2804000000</v>
      </c>
      <c r="B376" s="116">
        <v>-49.724622340000003</v>
      </c>
      <c r="C376" s="116">
        <v>20.322018360000001</v>
      </c>
      <c r="D376" s="165">
        <v>2804000000</v>
      </c>
      <c r="E376" s="116">
        <v>-49.333769940000003</v>
      </c>
      <c r="F376" s="116">
        <v>-0.95990411600000003</v>
      </c>
      <c r="G376" s="165">
        <v>2804000000</v>
      </c>
      <c r="H376" s="116">
        <v>-45.872002180000003</v>
      </c>
      <c r="I376" s="116">
        <v>154.13157179999999</v>
      </c>
      <c r="J376" s="165">
        <v>2804000000</v>
      </c>
      <c r="K376" s="116">
        <v>-45.28057373</v>
      </c>
      <c r="L376" s="116">
        <v>163.5531546</v>
      </c>
      <c r="M376" s="165">
        <v>2804000000</v>
      </c>
      <c r="N376" s="116">
        <v>-45.805006970000001</v>
      </c>
      <c r="O376" s="116">
        <v>136.87325849999999</v>
      </c>
      <c r="P376" s="165">
        <v>2804000000</v>
      </c>
      <c r="Q376" s="116">
        <v>-45.379966274123397</v>
      </c>
      <c r="R376" s="116">
        <v>141.17938600505201</v>
      </c>
      <c r="S376" s="120">
        <f t="shared" si="18"/>
        <v>2804</v>
      </c>
      <c r="T376" s="118"/>
      <c r="U376" s="29"/>
      <c r="V376" s="119"/>
    </row>
    <row r="377" spans="1:22" customFormat="1" x14ac:dyDescent="0.3">
      <c r="A377" s="165">
        <v>2811000000</v>
      </c>
      <c r="B377" s="116">
        <v>-47.153789690000004</v>
      </c>
      <c r="C377" s="116">
        <v>-11.602645219999999</v>
      </c>
      <c r="D377" s="165">
        <v>2811000000</v>
      </c>
      <c r="E377" s="116">
        <v>-50.030795400000002</v>
      </c>
      <c r="F377" s="116">
        <v>-29.112943309999999</v>
      </c>
      <c r="G377" s="165">
        <v>2811000000</v>
      </c>
      <c r="H377" s="116">
        <v>-45.596095589999997</v>
      </c>
      <c r="I377" s="116">
        <v>107.4610885</v>
      </c>
      <c r="J377" s="165">
        <v>2811000000</v>
      </c>
      <c r="K377" s="116">
        <v>-44.754492929999998</v>
      </c>
      <c r="L377" s="116">
        <v>107.6313292</v>
      </c>
      <c r="M377" s="165">
        <v>2811000000</v>
      </c>
      <c r="N377" s="116">
        <v>-45.249283820000002</v>
      </c>
      <c r="O377" s="116">
        <v>83.381436989999997</v>
      </c>
      <c r="P377" s="165">
        <v>2811000000</v>
      </c>
      <c r="Q377" s="116">
        <v>-45.4378623238389</v>
      </c>
      <c r="R377" s="116">
        <v>98.178938993194507</v>
      </c>
      <c r="S377" s="120">
        <f t="shared" si="18"/>
        <v>2811</v>
      </c>
      <c r="T377" s="118"/>
      <c r="U377" s="29"/>
      <c r="V377" s="119"/>
    </row>
    <row r="378" spans="1:22" customFormat="1" x14ac:dyDescent="0.3">
      <c r="A378" s="165">
        <v>2818000000</v>
      </c>
      <c r="B378" s="116">
        <v>-45.714407090000002</v>
      </c>
      <c r="C378" s="116">
        <v>-37.161553499999997</v>
      </c>
      <c r="D378" s="165">
        <v>2818000000</v>
      </c>
      <c r="E378" s="116">
        <v>-48.992770530000001</v>
      </c>
      <c r="F378" s="116">
        <v>-55.837947440000001</v>
      </c>
      <c r="G378" s="165">
        <v>2818000000</v>
      </c>
      <c r="H378" s="116">
        <v>-45.7066394</v>
      </c>
      <c r="I378" s="116">
        <v>56.337317120000002</v>
      </c>
      <c r="J378" s="165">
        <v>2818000000</v>
      </c>
      <c r="K378" s="116">
        <v>-43.83478495</v>
      </c>
      <c r="L378" s="116">
        <v>56.875529270000001</v>
      </c>
      <c r="M378" s="165">
        <v>2818000000</v>
      </c>
      <c r="N378" s="116">
        <v>-44.477562929999998</v>
      </c>
      <c r="O378" s="116">
        <v>32.736334739999997</v>
      </c>
      <c r="P378" s="165">
        <v>2818000000</v>
      </c>
      <c r="Q378" s="116">
        <v>-46.161447990925303</v>
      </c>
      <c r="R378" s="116">
        <v>48.233252212482</v>
      </c>
      <c r="S378" s="120">
        <f t="shared" si="18"/>
        <v>2818</v>
      </c>
      <c r="T378" s="118"/>
      <c r="U378" s="29"/>
      <c r="V378" s="119"/>
    </row>
    <row r="379" spans="1:22" customFormat="1" x14ac:dyDescent="0.3">
      <c r="A379" s="165">
        <v>2825000000</v>
      </c>
      <c r="B379" s="116">
        <v>-41.515226740000003</v>
      </c>
      <c r="C379" s="116">
        <v>-66.42669961</v>
      </c>
      <c r="D379" s="165">
        <v>2825000000</v>
      </c>
      <c r="E379" s="116">
        <v>-46.743710880000002</v>
      </c>
      <c r="F379" s="116">
        <v>-83.655780309999997</v>
      </c>
      <c r="G379" s="165">
        <v>2825000000</v>
      </c>
      <c r="H379" s="116">
        <v>-45.185094409999998</v>
      </c>
      <c r="I379" s="116">
        <v>17.243699750000001</v>
      </c>
      <c r="J379" s="165">
        <v>2825000000</v>
      </c>
      <c r="K379" s="116">
        <v>-41.647084319999998</v>
      </c>
      <c r="L379" s="116">
        <v>2.8596421849999998</v>
      </c>
      <c r="M379" s="165">
        <v>2825000000</v>
      </c>
      <c r="N379" s="116">
        <v>-42.776064320000003</v>
      </c>
      <c r="O379" s="116">
        <v>-22.473371950000001</v>
      </c>
      <c r="P379" s="165">
        <v>2825000000</v>
      </c>
      <c r="Q379" s="116">
        <v>-44.189976122723799</v>
      </c>
      <c r="R379" s="116">
        <v>12.395322077635599</v>
      </c>
      <c r="S379" s="120">
        <f t="shared" si="18"/>
        <v>2825</v>
      </c>
      <c r="T379" s="118"/>
      <c r="U379" s="29"/>
      <c r="V379" s="119"/>
    </row>
    <row r="380" spans="1:22" customFormat="1" x14ac:dyDescent="0.3">
      <c r="A380" s="165">
        <v>2832000000</v>
      </c>
      <c r="B380" s="116">
        <v>-40.884166710000002</v>
      </c>
      <c r="C380" s="116">
        <v>-102.8450845</v>
      </c>
      <c r="D380" s="165">
        <v>2832000000</v>
      </c>
      <c r="E380" s="116">
        <v>-43.928542870000001</v>
      </c>
      <c r="F380" s="116">
        <v>-122.96576210000001</v>
      </c>
      <c r="G380" s="165">
        <v>2832000000</v>
      </c>
      <c r="H380" s="116">
        <v>-45.298036420000003</v>
      </c>
      <c r="I380" s="116">
        <v>-37.895292150000003</v>
      </c>
      <c r="J380" s="165">
        <v>2832000000</v>
      </c>
      <c r="K380" s="116">
        <v>-40.554752120000003</v>
      </c>
      <c r="L380" s="116">
        <v>-47.855594760000002</v>
      </c>
      <c r="M380" s="165">
        <v>2832000000</v>
      </c>
      <c r="N380" s="116">
        <v>-41.750093290000002</v>
      </c>
      <c r="O380" s="116">
        <v>-73.605128429999994</v>
      </c>
      <c r="P380" s="165">
        <v>2832000000</v>
      </c>
      <c r="Q380" s="116">
        <v>-44.448540696524397</v>
      </c>
      <c r="R380" s="116">
        <v>-39.762755642543098</v>
      </c>
      <c r="S380" s="120">
        <f t="shared" si="18"/>
        <v>2832</v>
      </c>
      <c r="T380" s="118"/>
      <c r="U380" s="29"/>
      <c r="V380" s="119"/>
    </row>
    <row r="381" spans="1:22" customFormat="1" x14ac:dyDescent="0.3">
      <c r="A381" s="165">
        <v>2839000000</v>
      </c>
      <c r="B381" s="116">
        <v>-35.811052599999996</v>
      </c>
      <c r="C381" s="116">
        <v>-147.93889490000001</v>
      </c>
      <c r="D381" s="165">
        <v>2839000000</v>
      </c>
      <c r="E381" s="116">
        <v>-39.68425843</v>
      </c>
      <c r="F381" s="116">
        <v>-166.28276120000001</v>
      </c>
      <c r="G381" s="165">
        <v>2839000000</v>
      </c>
      <c r="H381" s="116">
        <v>-41.466747380000001</v>
      </c>
      <c r="I381" s="116">
        <v>-84.511527849999993</v>
      </c>
      <c r="J381" s="165">
        <v>2839000000</v>
      </c>
      <c r="K381" s="116">
        <v>-36.85820528</v>
      </c>
      <c r="L381" s="116">
        <v>-69.234166950000002</v>
      </c>
      <c r="M381" s="165">
        <v>2839000000</v>
      </c>
      <c r="N381" s="116">
        <v>-38.140185289999998</v>
      </c>
      <c r="O381" s="116">
        <v>-94.140857839999995</v>
      </c>
      <c r="P381" s="165">
        <v>2839000000</v>
      </c>
      <c r="Q381" s="116">
        <v>-40.357944288317597</v>
      </c>
      <c r="R381" s="116">
        <v>-86.465316967789505</v>
      </c>
      <c r="S381" s="120">
        <f t="shared" si="18"/>
        <v>2839</v>
      </c>
      <c r="T381" s="118"/>
      <c r="U381" s="29"/>
      <c r="V381" s="119"/>
    </row>
    <row r="382" spans="1:22" customFormat="1" x14ac:dyDescent="0.3">
      <c r="A382" s="165">
        <v>2846000000</v>
      </c>
      <c r="B382" s="116">
        <v>-29.2166639</v>
      </c>
      <c r="C382" s="116">
        <v>140.3294271</v>
      </c>
      <c r="D382" s="165">
        <v>2846000000</v>
      </c>
      <c r="E382" s="116">
        <v>-33.318616970000001</v>
      </c>
      <c r="F382" s="116">
        <v>148.17153099999999</v>
      </c>
      <c r="G382" s="165">
        <v>2846000000</v>
      </c>
      <c r="H382" s="116">
        <v>-38.634124010000001</v>
      </c>
      <c r="I382" s="116">
        <v>-100.3641226</v>
      </c>
      <c r="J382" s="165">
        <v>2846000000</v>
      </c>
      <c r="K382" s="116">
        <v>-33.995558729999999</v>
      </c>
      <c r="L382" s="116">
        <v>-61.778917620000001</v>
      </c>
      <c r="M382" s="165">
        <v>2846000000</v>
      </c>
      <c r="N382" s="116">
        <v>-35.42908121</v>
      </c>
      <c r="O382" s="116">
        <v>-86.730663570000004</v>
      </c>
      <c r="P382" s="165">
        <v>2846000000</v>
      </c>
      <c r="Q382" s="116">
        <v>-37.593002255801203</v>
      </c>
      <c r="R382" s="116">
        <v>-102.163032534983</v>
      </c>
      <c r="S382" s="120">
        <f t="shared" si="18"/>
        <v>2846</v>
      </c>
      <c r="T382" s="118"/>
      <c r="U382" s="29"/>
      <c r="V382" s="119"/>
    </row>
    <row r="383" spans="1:22" customFormat="1" x14ac:dyDescent="0.3">
      <c r="A383" s="165">
        <v>2853000000</v>
      </c>
      <c r="B383" s="116">
        <v>-26.361701790000001</v>
      </c>
      <c r="C383" s="116">
        <v>63.681923900000001</v>
      </c>
      <c r="D383" s="165">
        <v>2853000000</v>
      </c>
      <c r="E383" s="116">
        <v>-28.475406119999999</v>
      </c>
      <c r="F383" s="116">
        <v>71.575544519999994</v>
      </c>
      <c r="G383" s="165">
        <v>2853000000</v>
      </c>
      <c r="H383" s="116">
        <v>-39.000933860000004</v>
      </c>
      <c r="I383" s="116">
        <v>-106.5304648</v>
      </c>
      <c r="J383" s="165">
        <v>2853000000</v>
      </c>
      <c r="K383" s="116">
        <v>-32.836938189999998</v>
      </c>
      <c r="L383" s="116">
        <v>-61.644532570000003</v>
      </c>
      <c r="M383" s="165">
        <v>2853000000</v>
      </c>
      <c r="N383" s="116">
        <v>-34.285723249999997</v>
      </c>
      <c r="O383" s="116">
        <v>-86.664311240000004</v>
      </c>
      <c r="P383" s="165">
        <v>2853000000</v>
      </c>
      <c r="Q383" s="116">
        <v>-36.881478097560603</v>
      </c>
      <c r="R383" s="116">
        <v>-106.346865877361</v>
      </c>
      <c r="S383" s="120">
        <f t="shared" si="18"/>
        <v>2853</v>
      </c>
      <c r="T383" s="118"/>
      <c r="U383" s="29"/>
      <c r="V383" s="119"/>
    </row>
    <row r="384" spans="1:22" customFormat="1" x14ac:dyDescent="0.3">
      <c r="A384" s="165">
        <v>2860000000</v>
      </c>
      <c r="B384" s="116">
        <v>-26.925875739999999</v>
      </c>
      <c r="C384" s="116">
        <v>12.87282102</v>
      </c>
      <c r="D384" s="165">
        <v>2860000000</v>
      </c>
      <c r="E384" s="116">
        <v>-25.891887270000002</v>
      </c>
      <c r="F384" s="116">
        <v>-2.9023152159999999</v>
      </c>
      <c r="G384" s="165">
        <v>2860000000</v>
      </c>
      <c r="H384" s="116">
        <v>-39.38847466</v>
      </c>
      <c r="I384" s="116">
        <v>-101.1332178</v>
      </c>
      <c r="J384" s="165">
        <v>2860000000</v>
      </c>
      <c r="K384" s="116">
        <v>-31.333839099999999</v>
      </c>
      <c r="L384" s="116">
        <v>-62.266268480000001</v>
      </c>
      <c r="M384" s="165">
        <v>2860000000</v>
      </c>
      <c r="N384" s="116">
        <v>-32.763752910000001</v>
      </c>
      <c r="O384" s="116">
        <v>-87.335940469999997</v>
      </c>
      <c r="P384" s="165">
        <v>2860000000</v>
      </c>
      <c r="Q384" s="116">
        <v>-36.492346702044401</v>
      </c>
      <c r="R384" s="116">
        <v>-102.895023931758</v>
      </c>
      <c r="S384" s="120">
        <f t="shared" si="18"/>
        <v>2860</v>
      </c>
      <c r="T384" s="118"/>
      <c r="U384" s="29"/>
      <c r="V384" s="119"/>
    </row>
    <row r="385" spans="1:22" customFormat="1" x14ac:dyDescent="0.3">
      <c r="A385" s="165">
        <v>2867000000</v>
      </c>
      <c r="B385" s="116">
        <v>-25.449838369999998</v>
      </c>
      <c r="C385" s="116">
        <v>-13.481941669999999</v>
      </c>
      <c r="D385" s="165">
        <v>2867000000</v>
      </c>
      <c r="E385" s="116">
        <v>-23.96821946</v>
      </c>
      <c r="F385" s="116">
        <v>-82.745610990000003</v>
      </c>
      <c r="G385" s="165">
        <v>2867000000</v>
      </c>
      <c r="H385" s="116">
        <v>-38.01966951</v>
      </c>
      <c r="I385" s="116">
        <v>-108.70244390000001</v>
      </c>
      <c r="J385" s="165">
        <v>2867000000</v>
      </c>
      <c r="K385" s="116">
        <v>-30.630688849999999</v>
      </c>
      <c r="L385" s="116">
        <v>-67.468602039999993</v>
      </c>
      <c r="M385" s="165">
        <v>2867000000</v>
      </c>
      <c r="N385" s="116">
        <v>-31.772743040000002</v>
      </c>
      <c r="O385" s="116">
        <v>-91.854292909999998</v>
      </c>
      <c r="P385" s="165">
        <v>2867000000</v>
      </c>
      <c r="Q385" s="116">
        <v>-34.009896086180703</v>
      </c>
      <c r="R385" s="116">
        <v>-110.911213526061</v>
      </c>
      <c r="S385" s="120">
        <f t="shared" si="18"/>
        <v>2867</v>
      </c>
      <c r="T385" s="118"/>
      <c r="U385" s="29"/>
      <c r="V385" s="119"/>
    </row>
    <row r="386" spans="1:22" customFormat="1" x14ac:dyDescent="0.3">
      <c r="A386" s="165">
        <v>2874000000</v>
      </c>
      <c r="B386" s="116">
        <v>-26.835172050000001</v>
      </c>
      <c r="C386" s="116">
        <v>-38.596148210000003</v>
      </c>
      <c r="D386" s="165">
        <v>2874000000</v>
      </c>
      <c r="E386" s="116">
        <v>-22.973135599999999</v>
      </c>
      <c r="F386" s="116">
        <v>-165.0105375</v>
      </c>
      <c r="G386" s="165">
        <v>2874000000</v>
      </c>
      <c r="H386" s="116">
        <v>-37.967113169999998</v>
      </c>
      <c r="I386" s="116">
        <v>-132.7714685</v>
      </c>
      <c r="J386" s="165">
        <v>2874000000</v>
      </c>
      <c r="K386" s="116">
        <v>-31.44579865</v>
      </c>
      <c r="L386" s="116">
        <v>-72.748316930000001</v>
      </c>
      <c r="M386" s="165">
        <v>2874000000</v>
      </c>
      <c r="N386" s="116">
        <v>-32.058495059999998</v>
      </c>
      <c r="O386" s="116">
        <v>-95.250027889999998</v>
      </c>
      <c r="P386" s="165">
        <v>2874000000</v>
      </c>
      <c r="Q386" s="116">
        <v>-34.520132190621901</v>
      </c>
      <c r="R386" s="116">
        <v>-136.842883143433</v>
      </c>
      <c r="S386" s="120">
        <f t="shared" si="18"/>
        <v>2874</v>
      </c>
      <c r="T386" s="118"/>
      <c r="U386" s="29"/>
      <c r="V386" s="119"/>
    </row>
    <row r="387" spans="1:22" customFormat="1" x14ac:dyDescent="0.3">
      <c r="A387" s="165">
        <v>2881000000</v>
      </c>
      <c r="B387" s="116">
        <v>-24.181430850000002</v>
      </c>
      <c r="C387" s="116">
        <v>-59.217643729999999</v>
      </c>
      <c r="D387" s="165">
        <v>2881000000</v>
      </c>
      <c r="E387" s="116">
        <v>-22.4801951</v>
      </c>
      <c r="F387" s="116">
        <v>119.67308370000001</v>
      </c>
      <c r="G387" s="165">
        <v>2881000000</v>
      </c>
      <c r="H387" s="116">
        <v>-36.87005723</v>
      </c>
      <c r="I387" s="116">
        <v>-138.09256350000001</v>
      </c>
      <c r="J387" s="165">
        <v>2881000000</v>
      </c>
      <c r="K387" s="116">
        <v>-31.16239659</v>
      </c>
      <c r="L387" s="116">
        <v>-84.944004939999999</v>
      </c>
      <c r="M387" s="165">
        <v>2881000000</v>
      </c>
      <c r="N387" s="116">
        <v>-31.593542589999998</v>
      </c>
      <c r="O387" s="116">
        <v>-103.75476070000001</v>
      </c>
      <c r="P387" s="165">
        <v>2881000000</v>
      </c>
      <c r="Q387" s="116">
        <v>-32.771734170688099</v>
      </c>
      <c r="R387" s="116">
        <v>-148.12016003094999</v>
      </c>
      <c r="S387" s="120">
        <f t="shared" si="18"/>
        <v>2881</v>
      </c>
      <c r="T387" s="118"/>
      <c r="U387" s="29"/>
      <c r="V387" s="119"/>
    </row>
    <row r="388" spans="1:22" customFormat="1" x14ac:dyDescent="0.3">
      <c r="A388" s="165">
        <v>2888000000</v>
      </c>
      <c r="B388" s="116">
        <v>-25.507264589999998</v>
      </c>
      <c r="C388" s="116">
        <v>-76.280804439999997</v>
      </c>
      <c r="D388" s="165">
        <v>2888000000</v>
      </c>
      <c r="E388" s="116">
        <v>-23.552898670000001</v>
      </c>
      <c r="F388" s="116">
        <v>42.690838650000003</v>
      </c>
      <c r="G388" s="165">
        <v>2888000000</v>
      </c>
      <c r="H388" s="116">
        <v>-39.757757599999998</v>
      </c>
      <c r="I388" s="116">
        <v>-160.50909279999999</v>
      </c>
      <c r="J388" s="165">
        <v>2888000000</v>
      </c>
      <c r="K388" s="116">
        <v>-33.740208969999998</v>
      </c>
      <c r="L388" s="116">
        <v>-131.2565701</v>
      </c>
      <c r="M388" s="165">
        <v>2888000000</v>
      </c>
      <c r="N388" s="116">
        <v>-33.608553329999999</v>
      </c>
      <c r="O388" s="116">
        <v>-147.52921689999999</v>
      </c>
      <c r="P388" s="165">
        <v>2888000000</v>
      </c>
      <c r="Q388" s="116">
        <v>-35.464488483389097</v>
      </c>
      <c r="R388" s="116">
        <v>-171.373020276017</v>
      </c>
      <c r="S388" s="120">
        <f t="shared" si="18"/>
        <v>2888</v>
      </c>
      <c r="T388" s="118"/>
      <c r="U388" s="29"/>
      <c r="V388" s="119"/>
    </row>
    <row r="389" spans="1:22" customFormat="1" x14ac:dyDescent="0.3">
      <c r="A389" s="165">
        <v>2895000000</v>
      </c>
      <c r="B389" s="116">
        <v>-25.678168429999999</v>
      </c>
      <c r="C389" s="116">
        <v>-92.580333760000002</v>
      </c>
      <c r="D389" s="165">
        <v>2895000000</v>
      </c>
      <c r="E389" s="116">
        <v>-26.390876769999998</v>
      </c>
      <c r="F389" s="116">
        <v>-27.038378040000001</v>
      </c>
      <c r="G389" s="165">
        <v>2895000000</v>
      </c>
      <c r="H389" s="116">
        <v>-41.001231359999998</v>
      </c>
      <c r="I389" s="116">
        <v>140.87752889999999</v>
      </c>
      <c r="J389" s="165">
        <v>2895000000</v>
      </c>
      <c r="K389" s="116">
        <v>-37.406742260000001</v>
      </c>
      <c r="L389" s="116">
        <v>164.73350550000001</v>
      </c>
      <c r="M389" s="165">
        <v>2895000000</v>
      </c>
      <c r="N389" s="116">
        <v>-36.899126719999998</v>
      </c>
      <c r="O389" s="116">
        <v>142.79596459999999</v>
      </c>
      <c r="P389" s="165">
        <v>2895000000</v>
      </c>
      <c r="Q389" s="116">
        <v>-36.652975736409999</v>
      </c>
      <c r="R389" s="116">
        <v>130.616456768662</v>
      </c>
      <c r="S389" s="120">
        <f t="shared" ref="S389:S404" si="19">A389/1000000</f>
        <v>2895</v>
      </c>
      <c r="T389" s="118"/>
      <c r="U389" s="29"/>
      <c r="V389" s="119"/>
    </row>
    <row r="390" spans="1:22" customFormat="1" x14ac:dyDescent="0.3">
      <c r="A390" s="165">
        <v>2902000000</v>
      </c>
      <c r="B390" s="116">
        <v>-26.00867246</v>
      </c>
      <c r="C390" s="116">
        <v>-112.21590860000001</v>
      </c>
      <c r="D390" s="165">
        <v>2902000000</v>
      </c>
      <c r="E390" s="116">
        <v>-29.41123485</v>
      </c>
      <c r="F390" s="116">
        <v>-101.8441574</v>
      </c>
      <c r="G390" s="165">
        <v>2902000000</v>
      </c>
      <c r="H390" s="116">
        <v>-41.188091540000002</v>
      </c>
      <c r="I390" s="116">
        <v>74.073358580000004</v>
      </c>
      <c r="J390" s="165">
        <v>2902000000</v>
      </c>
      <c r="K390" s="116">
        <v>-40.596061560000003</v>
      </c>
      <c r="L390" s="116">
        <v>140.02625359999999</v>
      </c>
      <c r="M390" s="165">
        <v>2902000000</v>
      </c>
      <c r="N390" s="116">
        <v>-38.166305020000003</v>
      </c>
      <c r="O390" s="116">
        <v>68.149372940000006</v>
      </c>
      <c r="P390" s="165">
        <v>2902000000</v>
      </c>
      <c r="Q390" s="116">
        <v>-37.208416319403597</v>
      </c>
      <c r="R390" s="116">
        <v>59.361878039236203</v>
      </c>
      <c r="S390" s="120">
        <f t="shared" si="19"/>
        <v>2902</v>
      </c>
      <c r="T390" s="118"/>
      <c r="U390" s="29"/>
      <c r="V390" s="119"/>
    </row>
    <row r="391" spans="1:22" customFormat="1" x14ac:dyDescent="0.3">
      <c r="A391" s="165">
        <v>2909000000</v>
      </c>
      <c r="B391" s="116">
        <v>-27.308478789999999</v>
      </c>
      <c r="C391" s="116">
        <v>-152.96563420000001</v>
      </c>
      <c r="D391" s="165">
        <v>2909000000</v>
      </c>
      <c r="E391" s="116">
        <v>-32.012785739999998</v>
      </c>
      <c r="F391" s="116">
        <v>-175.49264690000001</v>
      </c>
      <c r="G391" s="165">
        <v>2909000000</v>
      </c>
      <c r="H391" s="116">
        <v>-42.976233749999999</v>
      </c>
      <c r="I391" s="116">
        <v>-4.7060138419999999</v>
      </c>
      <c r="J391" s="165">
        <v>2909000000</v>
      </c>
      <c r="K391" s="116">
        <v>-44.75473186</v>
      </c>
      <c r="L391" s="116">
        <v>124.5771159</v>
      </c>
      <c r="M391" s="165">
        <v>2909000000</v>
      </c>
      <c r="N391" s="116">
        <v>-40.419122880000003</v>
      </c>
      <c r="O391" s="116">
        <v>-3.8927869359999998</v>
      </c>
      <c r="P391" s="165">
        <v>2909000000</v>
      </c>
      <c r="Q391" s="116">
        <v>-38.912648307204798</v>
      </c>
      <c r="R391" s="116">
        <v>-28.495906903933399</v>
      </c>
      <c r="S391" s="120">
        <f t="shared" si="19"/>
        <v>2909</v>
      </c>
      <c r="T391" s="118"/>
      <c r="U391" s="29"/>
      <c r="V391" s="119"/>
    </row>
    <row r="392" spans="1:22" customFormat="1" x14ac:dyDescent="0.3">
      <c r="A392" s="165">
        <v>2916000000</v>
      </c>
      <c r="B392" s="116">
        <v>-30.307604340000001</v>
      </c>
      <c r="C392" s="116">
        <v>133.37923850000001</v>
      </c>
      <c r="D392" s="165">
        <v>2916000000</v>
      </c>
      <c r="E392" s="116">
        <v>-36.467605669999998</v>
      </c>
      <c r="F392" s="116">
        <v>115.3138557</v>
      </c>
      <c r="G392" s="165">
        <v>2916000000</v>
      </c>
      <c r="H392" s="116">
        <v>-45.796251660000003</v>
      </c>
      <c r="I392" s="116">
        <v>-65.061424180000003</v>
      </c>
      <c r="J392" s="165">
        <v>2916000000</v>
      </c>
      <c r="K392" s="116">
        <v>-48.841128349999998</v>
      </c>
      <c r="L392" s="116">
        <v>120.9156089</v>
      </c>
      <c r="M392" s="165">
        <v>2916000000</v>
      </c>
      <c r="N392" s="116">
        <v>-43.384755759999997</v>
      </c>
      <c r="O392" s="116">
        <v>-78.451388449999996</v>
      </c>
      <c r="P392" s="165">
        <v>2916000000</v>
      </c>
      <c r="Q392" s="116">
        <v>-42.339052338340103</v>
      </c>
      <c r="R392" s="116">
        <v>-97.733635032912602</v>
      </c>
      <c r="S392" s="120">
        <f t="shared" si="19"/>
        <v>2916</v>
      </c>
      <c r="T392" s="118"/>
      <c r="U392" s="29"/>
      <c r="V392" s="119"/>
    </row>
    <row r="393" spans="1:22" customFormat="1" x14ac:dyDescent="0.3">
      <c r="A393" s="165">
        <v>2923000000</v>
      </c>
      <c r="B393" s="116">
        <v>-33.972925750000002</v>
      </c>
      <c r="C393" s="116">
        <v>59.30320305</v>
      </c>
      <c r="D393" s="165">
        <v>2923000000</v>
      </c>
      <c r="E393" s="116">
        <v>-42.255468460000003</v>
      </c>
      <c r="F393" s="116">
        <v>53.540094879999998</v>
      </c>
      <c r="G393" s="165">
        <v>2923000000</v>
      </c>
      <c r="H393" s="116">
        <v>-49.049901810000001</v>
      </c>
      <c r="I393" s="116">
        <v>-125.8657396</v>
      </c>
      <c r="J393" s="165">
        <v>2923000000</v>
      </c>
      <c r="K393" s="116">
        <v>-53.413286319999997</v>
      </c>
      <c r="L393" s="116">
        <v>110.0169255</v>
      </c>
      <c r="M393" s="165">
        <v>2923000000</v>
      </c>
      <c r="N393" s="116">
        <v>-47.294809829999998</v>
      </c>
      <c r="O393" s="116">
        <v>-147.03489389999999</v>
      </c>
      <c r="P393" s="165">
        <v>2923000000</v>
      </c>
      <c r="Q393" s="116">
        <v>-46.645645741369897</v>
      </c>
      <c r="R393" s="116">
        <v>-159.13031844563201</v>
      </c>
      <c r="S393" s="120">
        <f t="shared" si="19"/>
        <v>2923</v>
      </c>
      <c r="T393" s="118"/>
      <c r="U393" s="29"/>
      <c r="V393" s="119"/>
    </row>
    <row r="394" spans="1:22" customFormat="1" x14ac:dyDescent="0.3">
      <c r="A394" s="165">
        <v>2930000000</v>
      </c>
      <c r="B394" s="116">
        <v>-38.935374830000001</v>
      </c>
      <c r="C394" s="116">
        <v>-8.5111667949999994</v>
      </c>
      <c r="D394" s="165">
        <v>2930000000</v>
      </c>
      <c r="E394" s="116">
        <v>-48.361623870000003</v>
      </c>
      <c r="F394" s="116">
        <v>2.284997513</v>
      </c>
      <c r="G394" s="165">
        <v>2930000000</v>
      </c>
      <c r="H394" s="116">
        <v>-54.093988189999997</v>
      </c>
      <c r="I394" s="116">
        <v>177.23724669999999</v>
      </c>
      <c r="J394" s="165">
        <v>2930000000</v>
      </c>
      <c r="K394" s="116">
        <v>-58.786269359999999</v>
      </c>
      <c r="L394" s="116">
        <v>109.990453</v>
      </c>
      <c r="M394" s="165">
        <v>2930000000</v>
      </c>
      <c r="N394" s="116">
        <v>-52.542049609999999</v>
      </c>
      <c r="O394" s="116">
        <v>144.65979759999999</v>
      </c>
      <c r="P394" s="165">
        <v>2930000000</v>
      </c>
      <c r="Q394" s="116">
        <v>-51.725959784441102</v>
      </c>
      <c r="R394" s="116">
        <v>145.936968034372</v>
      </c>
      <c r="S394" s="120">
        <f t="shared" si="19"/>
        <v>2930</v>
      </c>
      <c r="T394" s="118"/>
      <c r="U394" s="29"/>
      <c r="V394" s="119"/>
    </row>
    <row r="395" spans="1:22" customFormat="1" x14ac:dyDescent="0.3">
      <c r="A395" s="165">
        <v>2937000000</v>
      </c>
      <c r="B395" s="116">
        <v>-44.62787316</v>
      </c>
      <c r="C395" s="116">
        <v>-65.116120589999994</v>
      </c>
      <c r="D395" s="165">
        <v>2937000000</v>
      </c>
      <c r="E395" s="116">
        <v>-54.11825348</v>
      </c>
      <c r="F395" s="116">
        <v>-38.613663520000003</v>
      </c>
      <c r="G395" s="165">
        <v>2937000000</v>
      </c>
      <c r="H395" s="116">
        <v>-58.854282210000001</v>
      </c>
      <c r="I395" s="116">
        <v>142.3243228</v>
      </c>
      <c r="J395" s="165">
        <v>2937000000</v>
      </c>
      <c r="K395" s="116">
        <v>-64.299013070000001</v>
      </c>
      <c r="L395" s="116">
        <v>123.9595917</v>
      </c>
      <c r="M395" s="165">
        <v>2937000000</v>
      </c>
      <c r="N395" s="116">
        <v>-59.220446969999998</v>
      </c>
      <c r="O395" s="116">
        <v>81.599010500000006</v>
      </c>
      <c r="P395" s="165">
        <v>2937000000</v>
      </c>
      <c r="Q395" s="116">
        <v>-57.130476303819201</v>
      </c>
      <c r="R395" s="116">
        <v>99.590731691829305</v>
      </c>
      <c r="S395" s="120">
        <f t="shared" si="19"/>
        <v>2937</v>
      </c>
      <c r="T395" s="118"/>
      <c r="U395" s="29"/>
      <c r="V395" s="119"/>
    </row>
    <row r="396" spans="1:22" customFormat="1" x14ac:dyDescent="0.3">
      <c r="A396" s="165">
        <v>2944000000</v>
      </c>
      <c r="B396" s="116">
        <v>-51.700714750000003</v>
      </c>
      <c r="C396" s="116">
        <v>-112.5085165</v>
      </c>
      <c r="D396" s="165">
        <v>2944000000</v>
      </c>
      <c r="E396" s="116">
        <v>-59.101131700000003</v>
      </c>
      <c r="F396" s="116">
        <v>-79.664114179999999</v>
      </c>
      <c r="G396" s="165">
        <v>2944000000</v>
      </c>
      <c r="H396" s="116">
        <v>-65.661063240000004</v>
      </c>
      <c r="I396" s="116">
        <v>119.4862591</v>
      </c>
      <c r="J396" s="165">
        <v>2944000000</v>
      </c>
      <c r="K396" s="116">
        <v>-68.690856510000003</v>
      </c>
      <c r="L396" s="116">
        <v>135.0030917</v>
      </c>
      <c r="M396" s="165">
        <v>2944000000</v>
      </c>
      <c r="N396" s="116">
        <v>-64.894243919999994</v>
      </c>
      <c r="O396" s="116">
        <v>33.862532549999997</v>
      </c>
      <c r="P396" s="165">
        <v>2944000000</v>
      </c>
      <c r="Q396" s="116">
        <v>-63.437799719778397</v>
      </c>
      <c r="R396" s="116">
        <v>59.630946590234103</v>
      </c>
      <c r="S396" s="120">
        <f t="shared" si="19"/>
        <v>2944</v>
      </c>
      <c r="T396" s="118"/>
      <c r="U396" s="29"/>
      <c r="V396" s="119"/>
    </row>
    <row r="397" spans="1:22" customFormat="1" x14ac:dyDescent="0.3">
      <c r="A397" s="165">
        <v>2951000000</v>
      </c>
      <c r="B397" s="116">
        <v>-57.373087849999997</v>
      </c>
      <c r="C397" s="116">
        <v>-151.964585</v>
      </c>
      <c r="D397" s="165">
        <v>2951000000</v>
      </c>
      <c r="E397" s="116">
        <v>-64.832207890000007</v>
      </c>
      <c r="F397" s="116">
        <v>-84.972298530000003</v>
      </c>
      <c r="G397" s="165">
        <v>2951000000</v>
      </c>
      <c r="H397" s="116">
        <v>-68.272784560000005</v>
      </c>
      <c r="I397" s="116">
        <v>89.494476559999995</v>
      </c>
      <c r="J397" s="165">
        <v>2951000000</v>
      </c>
      <c r="K397" s="116">
        <v>-71.994215139999994</v>
      </c>
      <c r="L397" s="116">
        <v>123.6706107</v>
      </c>
      <c r="M397" s="165">
        <v>2951000000</v>
      </c>
      <c r="N397" s="116">
        <v>-68.785783730000006</v>
      </c>
      <c r="O397" s="116">
        <v>31.500767459999999</v>
      </c>
      <c r="P397" s="165">
        <v>2951000000</v>
      </c>
      <c r="Q397" s="116">
        <v>-68.160945334920797</v>
      </c>
      <c r="R397" s="116">
        <v>38.853828424553903</v>
      </c>
      <c r="S397" s="120">
        <f t="shared" si="19"/>
        <v>2951</v>
      </c>
      <c r="T397" s="118"/>
      <c r="U397" s="29"/>
      <c r="V397" s="119"/>
    </row>
    <row r="398" spans="1:22" customFormat="1" x14ac:dyDescent="0.3">
      <c r="A398" s="165">
        <v>2958000000</v>
      </c>
      <c r="B398" s="116">
        <v>-62.303650490000003</v>
      </c>
      <c r="C398" s="116">
        <v>-166.94119979999999</v>
      </c>
      <c r="D398" s="165">
        <v>2958000000</v>
      </c>
      <c r="E398" s="116">
        <v>-66.518913879999999</v>
      </c>
      <c r="F398" s="116">
        <v>-98.849578640000004</v>
      </c>
      <c r="G398" s="165">
        <v>2958000000</v>
      </c>
      <c r="H398" s="116">
        <v>-69.352185059999996</v>
      </c>
      <c r="I398" s="116">
        <v>54.007302930000002</v>
      </c>
      <c r="J398" s="165">
        <v>2958000000</v>
      </c>
      <c r="K398" s="116">
        <v>-72.528827640000003</v>
      </c>
      <c r="L398" s="116">
        <v>99.016918720000007</v>
      </c>
      <c r="M398" s="165">
        <v>2958000000</v>
      </c>
      <c r="N398" s="116">
        <v>-70.042832989999994</v>
      </c>
      <c r="O398" s="116">
        <v>64.163677800000002</v>
      </c>
      <c r="P398" s="165">
        <v>2958000000</v>
      </c>
      <c r="Q398" s="116">
        <v>-69.058473018280907</v>
      </c>
      <c r="R398" s="116">
        <v>14.097995486417499</v>
      </c>
      <c r="S398" s="120">
        <f t="shared" si="19"/>
        <v>2958</v>
      </c>
      <c r="T398" s="118"/>
      <c r="U398" s="29"/>
      <c r="V398" s="119"/>
    </row>
    <row r="399" spans="1:22" customFormat="1" x14ac:dyDescent="0.3">
      <c r="A399" s="165">
        <v>2965000000</v>
      </c>
      <c r="B399" s="116">
        <v>-66.440859230000001</v>
      </c>
      <c r="C399" s="116">
        <v>170.70604739999999</v>
      </c>
      <c r="D399" s="165">
        <v>2965000000</v>
      </c>
      <c r="E399" s="116">
        <v>-68.549773500000001</v>
      </c>
      <c r="F399" s="116">
        <v>-118.31564520000001</v>
      </c>
      <c r="G399" s="165">
        <v>2965000000</v>
      </c>
      <c r="H399" s="116">
        <v>-70.973717440000001</v>
      </c>
      <c r="I399" s="116">
        <v>24.528694659999999</v>
      </c>
      <c r="J399" s="165">
        <v>2965000000</v>
      </c>
      <c r="K399" s="116">
        <v>-72.643688490000002</v>
      </c>
      <c r="L399" s="116">
        <v>63.448355800000002</v>
      </c>
      <c r="M399" s="165">
        <v>2965000000</v>
      </c>
      <c r="N399" s="116">
        <v>-71.293710050000001</v>
      </c>
      <c r="O399" s="116">
        <v>98.390552979999995</v>
      </c>
      <c r="P399" s="165">
        <v>2965000000</v>
      </c>
      <c r="Q399" s="116">
        <v>-70.165895999389207</v>
      </c>
      <c r="R399" s="116">
        <v>-6.3958493821787501</v>
      </c>
      <c r="S399" s="120">
        <f t="shared" si="19"/>
        <v>2965</v>
      </c>
      <c r="T399" s="118"/>
      <c r="U399" s="29"/>
      <c r="V399" s="119"/>
    </row>
    <row r="400" spans="1:22" customFormat="1" x14ac:dyDescent="0.3">
      <c r="A400" s="165">
        <v>2972000000</v>
      </c>
      <c r="B400" s="116">
        <v>-68.807216260000004</v>
      </c>
      <c r="C400" s="116">
        <v>153.4408153</v>
      </c>
      <c r="D400" s="165">
        <v>2972000000</v>
      </c>
      <c r="E400" s="116">
        <v>-66.711894479999998</v>
      </c>
      <c r="F400" s="116">
        <v>-138.8212881</v>
      </c>
      <c r="G400" s="165">
        <v>2972000000</v>
      </c>
      <c r="H400" s="116">
        <v>-71.697170040000003</v>
      </c>
      <c r="I400" s="116">
        <v>-5.5270749199999996</v>
      </c>
      <c r="J400" s="165">
        <v>2972000000</v>
      </c>
      <c r="K400" s="116">
        <v>-71.682867119999997</v>
      </c>
      <c r="L400" s="116">
        <v>41.681062590000003</v>
      </c>
      <c r="M400" s="165">
        <v>2972000000</v>
      </c>
      <c r="N400" s="116">
        <v>-70.590453789999998</v>
      </c>
      <c r="O400" s="116">
        <v>134.73913160000001</v>
      </c>
      <c r="P400" s="165">
        <v>2972000000</v>
      </c>
      <c r="Q400" s="116">
        <v>-69.979478827732905</v>
      </c>
      <c r="R400" s="116">
        <v>-40.537317366220499</v>
      </c>
      <c r="S400" s="120">
        <f t="shared" si="19"/>
        <v>2972</v>
      </c>
      <c r="T400" s="118"/>
      <c r="U400" s="29"/>
      <c r="V400" s="119"/>
    </row>
    <row r="401" spans="1:22" customFormat="1" x14ac:dyDescent="0.3">
      <c r="A401" s="165">
        <v>2979000000</v>
      </c>
      <c r="B401" s="116">
        <v>-69.204530349999999</v>
      </c>
      <c r="C401" s="116">
        <v>133.4657397</v>
      </c>
      <c r="D401" s="165">
        <v>2979000000</v>
      </c>
      <c r="E401" s="116">
        <v>-63.924694690000003</v>
      </c>
      <c r="F401" s="116">
        <v>-165.1098203</v>
      </c>
      <c r="G401" s="165">
        <v>2979000000</v>
      </c>
      <c r="H401" s="116">
        <v>-70.263877280000003</v>
      </c>
      <c r="I401" s="116">
        <v>-38.354086909999999</v>
      </c>
      <c r="J401" s="165">
        <v>2979000000</v>
      </c>
      <c r="K401" s="116">
        <v>-70.251042530000007</v>
      </c>
      <c r="L401" s="116">
        <v>14.78066888</v>
      </c>
      <c r="M401" s="165">
        <v>2979000000</v>
      </c>
      <c r="N401" s="116">
        <v>-68.724975549999996</v>
      </c>
      <c r="O401" s="116">
        <v>173.34039870000001</v>
      </c>
      <c r="P401" s="165">
        <v>2979000000</v>
      </c>
      <c r="Q401" s="116">
        <v>-68.779713989730794</v>
      </c>
      <c r="R401" s="116">
        <v>-75.991178601626501</v>
      </c>
      <c r="S401" s="120">
        <f t="shared" si="19"/>
        <v>2979</v>
      </c>
      <c r="T401" s="118"/>
      <c r="U401" s="29"/>
      <c r="V401" s="119"/>
    </row>
    <row r="402" spans="1:22" customFormat="1" x14ac:dyDescent="0.3">
      <c r="A402" s="165">
        <v>2986000000</v>
      </c>
      <c r="B402" s="116">
        <v>-68.766552300000001</v>
      </c>
      <c r="C402" s="116">
        <v>118.4100152</v>
      </c>
      <c r="D402" s="165">
        <v>2986000000</v>
      </c>
      <c r="E402" s="116">
        <v>-60.958860649999998</v>
      </c>
      <c r="F402" s="116">
        <v>-179.20411949999999</v>
      </c>
      <c r="G402" s="165">
        <v>2986000000</v>
      </c>
      <c r="H402" s="116">
        <v>-68.919654059999999</v>
      </c>
      <c r="I402" s="116">
        <v>-92.122211019999995</v>
      </c>
      <c r="J402" s="165">
        <v>2986000000</v>
      </c>
      <c r="K402" s="116">
        <v>-68.576820720000001</v>
      </c>
      <c r="L402" s="116">
        <v>-20.863143610000002</v>
      </c>
      <c r="M402" s="165">
        <v>2986000000</v>
      </c>
      <c r="N402" s="116">
        <v>-65.668192529999999</v>
      </c>
      <c r="O402" s="116">
        <v>-99.570689770000001</v>
      </c>
      <c r="P402" s="165">
        <v>2986000000</v>
      </c>
      <c r="Q402" s="116">
        <v>-66.975921377276805</v>
      </c>
      <c r="R402" s="116">
        <v>-99.317473128799605</v>
      </c>
      <c r="S402" s="120">
        <f t="shared" si="19"/>
        <v>2986</v>
      </c>
      <c r="T402" s="118"/>
      <c r="U402" s="29"/>
      <c r="V402" s="119"/>
    </row>
    <row r="403" spans="1:22" customFormat="1" x14ac:dyDescent="0.3">
      <c r="A403" s="165">
        <v>2993000000</v>
      </c>
      <c r="B403" s="116">
        <v>-67.125364039999994</v>
      </c>
      <c r="C403" s="116">
        <v>77.585198730000002</v>
      </c>
      <c r="D403" s="165">
        <v>2993000000</v>
      </c>
      <c r="E403" s="116">
        <v>-57.87234093</v>
      </c>
      <c r="F403" s="116">
        <v>108.1327277</v>
      </c>
      <c r="G403" s="165">
        <v>2993000000</v>
      </c>
      <c r="H403" s="116">
        <v>-66.302605900000003</v>
      </c>
      <c r="I403" s="116">
        <v>-132.6088427</v>
      </c>
      <c r="J403" s="165">
        <v>2993000000</v>
      </c>
      <c r="K403" s="116">
        <v>-66.204284419999993</v>
      </c>
      <c r="L403" s="116">
        <v>-74.826363970000003</v>
      </c>
      <c r="M403" s="165">
        <v>2993000000</v>
      </c>
      <c r="N403" s="116">
        <v>-61.58197955</v>
      </c>
      <c r="O403" s="116">
        <v>-98.64569333</v>
      </c>
      <c r="P403" s="165">
        <v>2993000000</v>
      </c>
      <c r="Q403" s="116">
        <v>-64.520078207374596</v>
      </c>
      <c r="R403" s="116">
        <v>-160.085298726074</v>
      </c>
      <c r="S403" s="120">
        <f t="shared" si="19"/>
        <v>2993</v>
      </c>
      <c r="T403" s="118"/>
      <c r="U403" s="29"/>
      <c r="V403" s="119"/>
    </row>
    <row r="404" spans="1:22" customFormat="1" ht="18.600000000000001" thickBot="1" x14ac:dyDescent="0.4">
      <c r="A404" s="165">
        <v>3000000000</v>
      </c>
      <c r="B404" s="116">
        <v>-66.279224909999996</v>
      </c>
      <c r="C404" s="116">
        <v>37.502718450000003</v>
      </c>
      <c r="D404" s="165">
        <v>3000000000</v>
      </c>
      <c r="E404" s="116">
        <v>-52.83418794</v>
      </c>
      <c r="F404" s="116">
        <v>61.985541529999999</v>
      </c>
      <c r="G404" s="165">
        <v>3000000000</v>
      </c>
      <c r="H404" s="116">
        <v>-65.905218610000006</v>
      </c>
      <c r="I404" s="116">
        <v>-178.0951737</v>
      </c>
      <c r="J404" s="165">
        <v>3000000000</v>
      </c>
      <c r="K404" s="116">
        <v>-63.96794336</v>
      </c>
      <c r="L404" s="116">
        <v>-106.32790420000001</v>
      </c>
      <c r="M404" s="165">
        <v>3000000000</v>
      </c>
      <c r="N404" s="116">
        <v>-59.997634789999999</v>
      </c>
      <c r="O404" s="116">
        <v>-129.81811049999999</v>
      </c>
      <c r="P404" s="165">
        <v>3000000000</v>
      </c>
      <c r="Q404" s="116">
        <v>-62.345947303110002</v>
      </c>
      <c r="R404" s="116">
        <v>143.107204560052</v>
      </c>
      <c r="S404" s="117">
        <f t="shared" si="19"/>
        <v>3000</v>
      </c>
      <c r="T404" s="125"/>
      <c r="U404" s="126"/>
      <c r="V404" s="127"/>
    </row>
    <row r="405" spans="1:22" customFormat="1" x14ac:dyDescent="0.3">
      <c r="A405" s="50"/>
      <c r="B405" s="50"/>
      <c r="C405" s="50"/>
      <c r="D405" s="50"/>
      <c r="E405" s="50"/>
      <c r="F405" s="50"/>
      <c r="G405" s="50"/>
      <c r="H405" s="50"/>
      <c r="I405" s="50"/>
      <c r="J405" s="50"/>
      <c r="K405" s="50"/>
      <c r="L405" s="50"/>
      <c r="M405" s="50"/>
      <c r="N405" s="50"/>
      <c r="O405" s="50"/>
      <c r="P405" s="50"/>
      <c r="Q405" s="50"/>
      <c r="R405" s="50"/>
    </row>
    <row r="406" spans="1:22" x14ac:dyDescent="0.3">
      <c r="T406" s="50"/>
      <c r="U406" s="50"/>
      <c r="V406" s="50"/>
    </row>
    <row r="407" spans="1:22" x14ac:dyDescent="0.3">
      <c r="T407" s="50"/>
      <c r="U407" s="50"/>
      <c r="V407" s="50"/>
    </row>
    <row r="408" spans="1:22" x14ac:dyDescent="0.3">
      <c r="T408" s="50"/>
      <c r="U408" s="50"/>
      <c r="V408" s="50"/>
    </row>
    <row r="409" spans="1:22" x14ac:dyDescent="0.3">
      <c r="T409" s="50"/>
      <c r="U409" s="50"/>
      <c r="V409" s="50"/>
    </row>
    <row r="410" spans="1:22" x14ac:dyDescent="0.3">
      <c r="T410" s="50"/>
      <c r="U410" s="50"/>
      <c r="V410" s="50"/>
    </row>
    <row r="411" spans="1:22" x14ac:dyDescent="0.3">
      <c r="T411" s="50"/>
      <c r="U411" s="50"/>
      <c r="V411" s="50"/>
    </row>
    <row r="412" spans="1:22" x14ac:dyDescent="0.3">
      <c r="T412" s="50"/>
      <c r="U412" s="50"/>
      <c r="V412" s="50"/>
    </row>
    <row r="413" spans="1:22" x14ac:dyDescent="0.3">
      <c r="T413" s="50"/>
      <c r="U413" s="50"/>
      <c r="V413" s="50"/>
    </row>
    <row r="414" spans="1:22" x14ac:dyDescent="0.3">
      <c r="T414" s="50"/>
      <c r="U414" s="50"/>
      <c r="V414" s="50"/>
    </row>
    <row r="415" spans="1:22" x14ac:dyDescent="0.3">
      <c r="T415" s="50"/>
      <c r="U415" s="50"/>
      <c r="V415" s="50"/>
    </row>
    <row r="416" spans="1:22" x14ac:dyDescent="0.3">
      <c r="T416" s="50"/>
      <c r="U416" s="50"/>
      <c r="V416" s="50"/>
    </row>
    <row r="417" spans="20:22" x14ac:dyDescent="0.3">
      <c r="T417" s="50"/>
      <c r="U417" s="50"/>
      <c r="V417" s="50"/>
    </row>
    <row r="418" spans="20:22" x14ac:dyDescent="0.3">
      <c r="T418" s="50"/>
      <c r="U418" s="50"/>
      <c r="V418" s="50"/>
    </row>
    <row r="419" spans="20:22" x14ac:dyDescent="0.3">
      <c r="T419" s="50"/>
      <c r="U419" s="50"/>
      <c r="V419" s="50"/>
    </row>
    <row r="420" spans="20:22" x14ac:dyDescent="0.3">
      <c r="T420" s="50"/>
      <c r="U420" s="50"/>
      <c r="V420" s="50"/>
    </row>
    <row r="421" spans="20:22" x14ac:dyDescent="0.3">
      <c r="T421" s="50"/>
      <c r="U421" s="50"/>
      <c r="V421" s="50"/>
    </row>
    <row r="422" spans="20:22" x14ac:dyDescent="0.3">
      <c r="T422" s="50"/>
      <c r="U422" s="50"/>
      <c r="V422" s="50"/>
    </row>
    <row r="423" spans="20:22" x14ac:dyDescent="0.3">
      <c r="T423" s="50"/>
      <c r="U423" s="50"/>
      <c r="V423" s="50"/>
    </row>
    <row r="424" spans="20:22" x14ac:dyDescent="0.3">
      <c r="T424" s="50"/>
      <c r="U424" s="50"/>
      <c r="V424" s="50"/>
    </row>
    <row r="425" spans="20:22" x14ac:dyDescent="0.3">
      <c r="T425" s="50"/>
      <c r="U425" s="50"/>
      <c r="V425" s="50"/>
    </row>
    <row r="426" spans="20:22" x14ac:dyDescent="0.3">
      <c r="T426" s="50"/>
      <c r="U426" s="50"/>
      <c r="V426" s="50"/>
    </row>
    <row r="427" spans="20:22" x14ac:dyDescent="0.3">
      <c r="T427" s="50"/>
      <c r="U427" s="50"/>
      <c r="V427" s="50"/>
    </row>
    <row r="428" spans="20:22" x14ac:dyDescent="0.3">
      <c r="T428" s="50"/>
      <c r="U428" s="50"/>
      <c r="V428" s="50"/>
    </row>
    <row r="429" spans="20:22" x14ac:dyDescent="0.3">
      <c r="T429" s="50"/>
      <c r="U429" s="50"/>
      <c r="V429" s="50"/>
    </row>
    <row r="430" spans="20:22" x14ac:dyDescent="0.3">
      <c r="T430" s="50"/>
      <c r="U430" s="50"/>
      <c r="V430" s="50"/>
    </row>
    <row r="431" spans="20:22" x14ac:dyDescent="0.3">
      <c r="T431" s="50"/>
      <c r="U431" s="50"/>
      <c r="V431" s="50"/>
    </row>
    <row r="432" spans="20:22" x14ac:dyDescent="0.3">
      <c r="T432" s="50"/>
      <c r="U432" s="50"/>
      <c r="V432" s="50"/>
    </row>
    <row r="433" spans="20:22" x14ac:dyDescent="0.3">
      <c r="T433" s="50"/>
      <c r="U433" s="50"/>
      <c r="V433" s="50"/>
    </row>
    <row r="434" spans="20:22" x14ac:dyDescent="0.3">
      <c r="T434" s="50"/>
      <c r="U434" s="50"/>
      <c r="V434" s="50"/>
    </row>
    <row r="435" spans="20:22" x14ac:dyDescent="0.3">
      <c r="T435" s="50"/>
      <c r="U435" s="50"/>
      <c r="V435" s="50"/>
    </row>
    <row r="436" spans="20:22" x14ac:dyDescent="0.3">
      <c r="T436" s="50"/>
      <c r="U436" s="50"/>
      <c r="V436" s="50"/>
    </row>
    <row r="437" spans="20:22" x14ac:dyDescent="0.3">
      <c r="T437" s="50"/>
      <c r="U437" s="50"/>
      <c r="V437" s="50"/>
    </row>
    <row r="438" spans="20:22" x14ac:dyDescent="0.3">
      <c r="T438" s="50"/>
      <c r="U438" s="50"/>
      <c r="V438" s="50"/>
    </row>
    <row r="439" spans="20:22" x14ac:dyDescent="0.3">
      <c r="T439" s="50"/>
      <c r="U439" s="50"/>
      <c r="V439" s="50"/>
    </row>
    <row r="440" spans="20:22" x14ac:dyDescent="0.3">
      <c r="T440" s="50"/>
      <c r="U440" s="50"/>
      <c r="V440" s="50"/>
    </row>
    <row r="441" spans="20:22" x14ac:dyDescent="0.3">
      <c r="T441" s="50"/>
      <c r="U441" s="50"/>
      <c r="V441" s="50"/>
    </row>
    <row r="442" spans="20:22" x14ac:dyDescent="0.3">
      <c r="T442" s="50"/>
      <c r="U442" s="50"/>
      <c r="V442" s="50"/>
    </row>
    <row r="443" spans="20:22" x14ac:dyDescent="0.3">
      <c r="T443" s="50"/>
      <c r="U443" s="50"/>
      <c r="V443" s="50"/>
    </row>
    <row r="444" spans="20:22" x14ac:dyDescent="0.3">
      <c r="T444" s="50"/>
      <c r="U444" s="50"/>
      <c r="V444" s="50"/>
    </row>
    <row r="445" spans="20:22" x14ac:dyDescent="0.3">
      <c r="T445" s="50"/>
      <c r="U445" s="50"/>
      <c r="V445" s="50"/>
    </row>
    <row r="446" spans="20:22" x14ac:dyDescent="0.3">
      <c r="T446" s="50"/>
      <c r="U446" s="50"/>
      <c r="V446" s="50"/>
    </row>
    <row r="447" spans="20:22" x14ac:dyDescent="0.3">
      <c r="T447" s="50"/>
      <c r="U447" s="50"/>
      <c r="V447" s="50"/>
    </row>
    <row r="448" spans="20:22" x14ac:dyDescent="0.3">
      <c r="T448" s="50"/>
      <c r="U448" s="50"/>
      <c r="V448" s="50"/>
    </row>
    <row r="449" spans="20:22" x14ac:dyDescent="0.3">
      <c r="T449" s="50"/>
      <c r="U449" s="50"/>
      <c r="V449" s="50"/>
    </row>
    <row r="450" spans="20:22" x14ac:dyDescent="0.3">
      <c r="T450" s="50"/>
      <c r="U450" s="50"/>
      <c r="V450" s="50"/>
    </row>
    <row r="451" spans="20:22" x14ac:dyDescent="0.3">
      <c r="T451" s="50"/>
      <c r="U451" s="50"/>
      <c r="V451" s="50"/>
    </row>
    <row r="452" spans="20:22" x14ac:dyDescent="0.3">
      <c r="T452" s="50"/>
      <c r="U452" s="50"/>
      <c r="V452" s="50"/>
    </row>
    <row r="453" spans="20:22" x14ac:dyDescent="0.3">
      <c r="T453" s="50"/>
      <c r="U453" s="50"/>
      <c r="V453" s="50"/>
    </row>
    <row r="454" spans="20:22" x14ac:dyDescent="0.3">
      <c r="T454" s="50"/>
      <c r="U454" s="50"/>
      <c r="V454" s="50"/>
    </row>
    <row r="455" spans="20:22" x14ac:dyDescent="0.3">
      <c r="T455" s="50"/>
      <c r="U455" s="50"/>
      <c r="V455" s="50"/>
    </row>
    <row r="456" spans="20:22" x14ac:dyDescent="0.3">
      <c r="T456" s="50"/>
      <c r="U456" s="50"/>
      <c r="V456" s="50"/>
    </row>
    <row r="457" spans="20:22" x14ac:dyDescent="0.3">
      <c r="T457" s="50"/>
      <c r="U457" s="50"/>
      <c r="V457" s="50"/>
    </row>
    <row r="458" spans="20:22" x14ac:dyDescent="0.3">
      <c r="T458" s="50"/>
      <c r="U458" s="50"/>
      <c r="V458" s="50"/>
    </row>
    <row r="459" spans="20:22" x14ac:dyDescent="0.3">
      <c r="T459" s="50"/>
      <c r="U459" s="50"/>
      <c r="V459" s="50"/>
    </row>
    <row r="460" spans="20:22" x14ac:dyDescent="0.3">
      <c r="T460" s="50"/>
      <c r="U460" s="50"/>
      <c r="V460" s="50"/>
    </row>
    <row r="461" spans="20:22" x14ac:dyDescent="0.3">
      <c r="T461" s="50"/>
      <c r="U461" s="50"/>
      <c r="V461" s="50"/>
    </row>
    <row r="462" spans="20:22" x14ac:dyDescent="0.3">
      <c r="T462" s="50"/>
      <c r="U462" s="50"/>
      <c r="V462" s="50"/>
    </row>
    <row r="463" spans="20:22" x14ac:dyDescent="0.3">
      <c r="T463" s="50"/>
      <c r="U463" s="50"/>
      <c r="V463" s="50"/>
    </row>
    <row r="464" spans="20:22" x14ac:dyDescent="0.3">
      <c r="T464" s="50"/>
      <c r="U464" s="50"/>
      <c r="V464" s="50"/>
    </row>
    <row r="465" spans="20:22" x14ac:dyDescent="0.3">
      <c r="T465" s="50"/>
      <c r="U465" s="50"/>
      <c r="V465" s="50"/>
    </row>
    <row r="466" spans="20:22" x14ac:dyDescent="0.3">
      <c r="T466" s="50"/>
      <c r="U466" s="50"/>
      <c r="V466" s="50"/>
    </row>
    <row r="467" spans="20:22" x14ac:dyDescent="0.3">
      <c r="T467" s="50"/>
      <c r="U467" s="50"/>
      <c r="V467" s="50"/>
    </row>
    <row r="468" spans="20:22" x14ac:dyDescent="0.3">
      <c r="T468" s="50"/>
      <c r="U468" s="50"/>
      <c r="V468" s="50"/>
    </row>
    <row r="469" spans="20:22" x14ac:dyDescent="0.3">
      <c r="T469" s="50"/>
      <c r="U469" s="50"/>
      <c r="V469" s="50"/>
    </row>
    <row r="470" spans="20:22" x14ac:dyDescent="0.3">
      <c r="T470" s="50"/>
      <c r="U470" s="50"/>
      <c r="V470" s="50"/>
    </row>
    <row r="471" spans="20:22" x14ac:dyDescent="0.3">
      <c r="T471" s="50"/>
      <c r="U471" s="50"/>
      <c r="V471" s="50"/>
    </row>
    <row r="472" spans="20:22" x14ac:dyDescent="0.3">
      <c r="T472" s="50"/>
      <c r="U472" s="50"/>
      <c r="V472" s="50"/>
    </row>
    <row r="473" spans="20:22" x14ac:dyDescent="0.3">
      <c r="T473" s="50"/>
      <c r="U473" s="50"/>
      <c r="V473" s="50"/>
    </row>
    <row r="474" spans="20:22" x14ac:dyDescent="0.3">
      <c r="T474" s="50"/>
      <c r="U474" s="50"/>
      <c r="V474" s="50"/>
    </row>
    <row r="475" spans="20:22" x14ac:dyDescent="0.3">
      <c r="T475" s="50"/>
      <c r="U475" s="50"/>
      <c r="V475" s="50"/>
    </row>
    <row r="476" spans="20:22" x14ac:dyDescent="0.3">
      <c r="T476" s="50"/>
      <c r="U476" s="50"/>
      <c r="V476" s="50"/>
    </row>
    <row r="477" spans="20:22" x14ac:dyDescent="0.3">
      <c r="T477" s="50"/>
      <c r="U477" s="50"/>
      <c r="V477" s="50"/>
    </row>
    <row r="478" spans="20:22" x14ac:dyDescent="0.3">
      <c r="T478" s="50"/>
      <c r="U478" s="50"/>
      <c r="V478" s="50"/>
    </row>
    <row r="479" spans="20:22" x14ac:dyDescent="0.3">
      <c r="T479" s="50"/>
      <c r="U479" s="50"/>
      <c r="V479" s="50"/>
    </row>
    <row r="480" spans="20:22" x14ac:dyDescent="0.3">
      <c r="T480" s="50"/>
      <c r="U480" s="50"/>
      <c r="V480" s="50"/>
    </row>
    <row r="481" spans="20:22" x14ac:dyDescent="0.3">
      <c r="T481" s="50"/>
      <c r="U481" s="50"/>
      <c r="V481" s="50"/>
    </row>
    <row r="482" spans="20:22" x14ac:dyDescent="0.3">
      <c r="T482" s="50"/>
      <c r="U482" s="50"/>
      <c r="V482" s="50"/>
    </row>
    <row r="483" spans="20:22" x14ac:dyDescent="0.3">
      <c r="T483" s="50"/>
      <c r="U483" s="50"/>
      <c r="V483" s="50"/>
    </row>
    <row r="484" spans="20:22" x14ac:dyDescent="0.3">
      <c r="T484" s="50"/>
      <c r="U484" s="50"/>
      <c r="V484" s="50"/>
    </row>
    <row r="485" spans="20:22" x14ac:dyDescent="0.3">
      <c r="T485" s="50"/>
      <c r="U485" s="50"/>
      <c r="V485" s="50"/>
    </row>
    <row r="486" spans="20:22" x14ac:dyDescent="0.3">
      <c r="T486" s="50"/>
      <c r="U486" s="50"/>
      <c r="V486" s="50"/>
    </row>
    <row r="487" spans="20:22" x14ac:dyDescent="0.3">
      <c r="T487" s="50"/>
      <c r="U487" s="50"/>
      <c r="V487" s="50"/>
    </row>
    <row r="488" spans="20:22" x14ac:dyDescent="0.3">
      <c r="T488" s="50"/>
      <c r="U488" s="50"/>
      <c r="V488" s="50"/>
    </row>
    <row r="489" spans="20:22" x14ac:dyDescent="0.3">
      <c r="T489" s="50"/>
      <c r="U489" s="50"/>
      <c r="V489" s="50"/>
    </row>
    <row r="490" spans="20:22" x14ac:dyDescent="0.3">
      <c r="T490" s="50"/>
      <c r="U490" s="50"/>
      <c r="V490" s="50"/>
    </row>
    <row r="491" spans="20:22" x14ac:dyDescent="0.3">
      <c r="T491" s="50"/>
      <c r="U491" s="50"/>
      <c r="V491" s="50"/>
    </row>
    <row r="492" spans="20:22" x14ac:dyDescent="0.3">
      <c r="T492" s="50"/>
      <c r="U492" s="50"/>
      <c r="V492" s="50"/>
    </row>
    <row r="493" spans="20:22" x14ac:dyDescent="0.3">
      <c r="T493" s="50"/>
      <c r="U493" s="50"/>
      <c r="V493" s="50"/>
    </row>
    <row r="494" spans="20:22" x14ac:dyDescent="0.3">
      <c r="T494" s="50"/>
      <c r="U494" s="50"/>
      <c r="V494" s="50"/>
    </row>
    <row r="495" spans="20:22" x14ac:dyDescent="0.3">
      <c r="T495" s="50"/>
      <c r="U495" s="50"/>
      <c r="V495" s="50"/>
    </row>
    <row r="496" spans="20:22" x14ac:dyDescent="0.3">
      <c r="T496" s="50"/>
      <c r="U496" s="50"/>
      <c r="V496" s="50"/>
    </row>
    <row r="497" spans="20:22" x14ac:dyDescent="0.3">
      <c r="T497" s="50"/>
      <c r="U497" s="50"/>
      <c r="V497" s="50"/>
    </row>
    <row r="498" spans="20:22" x14ac:dyDescent="0.3">
      <c r="T498" s="50"/>
      <c r="U498" s="50"/>
      <c r="V498" s="50"/>
    </row>
    <row r="499" spans="20:22" x14ac:dyDescent="0.3">
      <c r="T499" s="50"/>
      <c r="U499" s="50"/>
      <c r="V499" s="50"/>
    </row>
    <row r="500" spans="20:22" x14ac:dyDescent="0.3">
      <c r="T500" s="50"/>
      <c r="U500" s="50"/>
      <c r="V500" s="50"/>
    </row>
    <row r="501" spans="20:22" x14ac:dyDescent="0.3">
      <c r="T501" s="50"/>
      <c r="U501" s="50"/>
      <c r="V501" s="50"/>
    </row>
    <row r="502" spans="20:22" x14ac:dyDescent="0.3">
      <c r="T502" s="50"/>
      <c r="U502" s="50"/>
      <c r="V502" s="50"/>
    </row>
    <row r="503" spans="20:22" x14ac:dyDescent="0.3">
      <c r="T503" s="50"/>
      <c r="U503" s="50"/>
      <c r="V503" s="50"/>
    </row>
    <row r="504" spans="20:22" x14ac:dyDescent="0.3">
      <c r="T504" s="50"/>
      <c r="U504" s="50"/>
      <c r="V504" s="50"/>
    </row>
    <row r="505" spans="20:22" x14ac:dyDescent="0.3">
      <c r="T505" s="50"/>
      <c r="U505" s="50"/>
      <c r="V505" s="50"/>
    </row>
    <row r="506" spans="20:22" x14ac:dyDescent="0.3">
      <c r="T506" s="50"/>
      <c r="U506" s="50"/>
      <c r="V506" s="50"/>
    </row>
    <row r="507" spans="20:22" x14ac:dyDescent="0.3">
      <c r="T507" s="50"/>
      <c r="U507" s="50"/>
      <c r="V507" s="50"/>
    </row>
    <row r="508" spans="20:22" x14ac:dyDescent="0.3">
      <c r="T508" s="50"/>
      <c r="U508" s="50"/>
      <c r="V508" s="50"/>
    </row>
    <row r="509" spans="20:22" x14ac:dyDescent="0.3">
      <c r="T509" s="50"/>
      <c r="U509" s="50"/>
      <c r="V509" s="50"/>
    </row>
    <row r="510" spans="20:22" x14ac:dyDescent="0.3">
      <c r="T510" s="50"/>
      <c r="U510" s="50"/>
      <c r="V510" s="50"/>
    </row>
    <row r="511" spans="20:22" x14ac:dyDescent="0.3">
      <c r="T511" s="50"/>
      <c r="U511" s="50"/>
      <c r="V511" s="50"/>
    </row>
    <row r="512" spans="20:22" x14ac:dyDescent="0.3">
      <c r="T512" s="50"/>
      <c r="U512" s="50"/>
      <c r="V512" s="50"/>
    </row>
    <row r="513" spans="20:22" x14ac:dyDescent="0.3">
      <c r="T513" s="50"/>
      <c r="U513" s="50"/>
      <c r="V513" s="50"/>
    </row>
    <row r="514" spans="20:22" x14ac:dyDescent="0.3">
      <c r="T514" s="50"/>
      <c r="U514" s="50"/>
      <c r="V514" s="50"/>
    </row>
    <row r="515" spans="20:22" x14ac:dyDescent="0.3">
      <c r="T515" s="50"/>
      <c r="U515" s="50"/>
      <c r="V515" s="50"/>
    </row>
    <row r="516" spans="20:22" x14ac:dyDescent="0.3">
      <c r="T516" s="50"/>
      <c r="U516" s="50"/>
      <c r="V516" s="50"/>
    </row>
    <row r="517" spans="20:22" x14ac:dyDescent="0.3">
      <c r="T517" s="50"/>
      <c r="U517" s="50"/>
      <c r="V517" s="50"/>
    </row>
    <row r="518" spans="20:22" x14ac:dyDescent="0.3">
      <c r="T518" s="50"/>
      <c r="U518" s="50"/>
      <c r="V518" s="50"/>
    </row>
    <row r="519" spans="20:22" x14ac:dyDescent="0.3">
      <c r="T519" s="50"/>
      <c r="U519" s="50"/>
      <c r="V519" s="50"/>
    </row>
    <row r="520" spans="20:22" x14ac:dyDescent="0.3">
      <c r="T520" s="50"/>
      <c r="U520" s="50"/>
      <c r="V520" s="50"/>
    </row>
    <row r="521" spans="20:22" x14ac:dyDescent="0.3">
      <c r="T521" s="50"/>
      <c r="U521" s="50"/>
      <c r="V521" s="50"/>
    </row>
    <row r="522" spans="20:22" x14ac:dyDescent="0.3">
      <c r="T522" s="50"/>
      <c r="U522" s="50"/>
      <c r="V522" s="50"/>
    </row>
    <row r="523" spans="20:22" x14ac:dyDescent="0.3">
      <c r="T523" s="50"/>
      <c r="U523" s="50"/>
      <c r="V523" s="50"/>
    </row>
    <row r="524" spans="20:22" x14ac:dyDescent="0.3">
      <c r="T524" s="50"/>
      <c r="U524" s="50"/>
      <c r="V524" s="50"/>
    </row>
    <row r="525" spans="20:22" x14ac:dyDescent="0.3">
      <c r="T525" s="50"/>
      <c r="U525" s="50"/>
      <c r="V525" s="50"/>
    </row>
    <row r="526" spans="20:22" x14ac:dyDescent="0.3">
      <c r="T526" s="50"/>
      <c r="U526" s="50"/>
      <c r="V526" s="50"/>
    </row>
    <row r="527" spans="20:22" x14ac:dyDescent="0.3">
      <c r="T527" s="50"/>
      <c r="U527" s="50"/>
      <c r="V527" s="50"/>
    </row>
    <row r="528" spans="20:22" x14ac:dyDescent="0.3">
      <c r="T528" s="50"/>
      <c r="U528" s="50"/>
      <c r="V528" s="50"/>
    </row>
    <row r="529" spans="20:22" x14ac:dyDescent="0.3">
      <c r="T529" s="50"/>
      <c r="U529" s="50"/>
      <c r="V529" s="50"/>
    </row>
    <row r="530" spans="20:22" x14ac:dyDescent="0.3">
      <c r="T530" s="50"/>
      <c r="U530" s="50"/>
      <c r="V530" s="50"/>
    </row>
    <row r="531" spans="20:22" x14ac:dyDescent="0.3">
      <c r="T531" s="50"/>
      <c r="U531" s="50"/>
      <c r="V531" s="50"/>
    </row>
    <row r="532" spans="20:22" x14ac:dyDescent="0.3">
      <c r="T532" s="50"/>
      <c r="U532" s="50"/>
      <c r="V532" s="50"/>
    </row>
    <row r="533" spans="20:22" x14ac:dyDescent="0.3">
      <c r="T533" s="50"/>
      <c r="U533" s="50"/>
      <c r="V533" s="50"/>
    </row>
    <row r="534" spans="20:22" x14ac:dyDescent="0.3">
      <c r="T534" s="50"/>
      <c r="U534" s="50"/>
      <c r="V534" s="50"/>
    </row>
    <row r="535" spans="20:22" x14ac:dyDescent="0.3">
      <c r="T535" s="50"/>
      <c r="U535" s="50"/>
      <c r="V535" s="50"/>
    </row>
    <row r="536" spans="20:22" x14ac:dyDescent="0.3">
      <c r="T536" s="50"/>
      <c r="U536" s="50"/>
      <c r="V536" s="50"/>
    </row>
    <row r="537" spans="20:22" x14ac:dyDescent="0.3">
      <c r="T537" s="50"/>
      <c r="U537" s="50"/>
      <c r="V537" s="50"/>
    </row>
    <row r="538" spans="20:22" x14ac:dyDescent="0.3">
      <c r="T538" s="50"/>
      <c r="U538" s="50"/>
      <c r="V538" s="50"/>
    </row>
    <row r="539" spans="20:22" x14ac:dyDescent="0.3">
      <c r="T539" s="50"/>
      <c r="U539" s="50"/>
      <c r="V539" s="50"/>
    </row>
    <row r="540" spans="20:22" x14ac:dyDescent="0.3">
      <c r="T540" s="50"/>
      <c r="U540" s="50"/>
      <c r="V540" s="50"/>
    </row>
    <row r="541" spans="20:22" x14ac:dyDescent="0.3">
      <c r="T541" s="50"/>
      <c r="U541" s="50"/>
      <c r="V541" s="50"/>
    </row>
    <row r="542" spans="20:22" x14ac:dyDescent="0.3">
      <c r="T542" s="50"/>
      <c r="U542" s="50"/>
      <c r="V542" s="50"/>
    </row>
    <row r="543" spans="20:22" x14ac:dyDescent="0.3">
      <c r="T543" s="50"/>
      <c r="U543" s="50"/>
      <c r="V543" s="50"/>
    </row>
    <row r="544" spans="20:22" x14ac:dyDescent="0.3">
      <c r="T544" s="50"/>
      <c r="U544" s="50"/>
      <c r="V544" s="50"/>
    </row>
    <row r="545" spans="20:22" x14ac:dyDescent="0.3">
      <c r="T545" s="50"/>
      <c r="U545" s="50"/>
      <c r="V545" s="50"/>
    </row>
    <row r="546" spans="20:22" x14ac:dyDescent="0.3">
      <c r="T546" s="50"/>
      <c r="U546" s="50"/>
      <c r="V546" s="50"/>
    </row>
    <row r="547" spans="20:22" x14ac:dyDescent="0.3">
      <c r="T547" s="50"/>
      <c r="U547" s="50"/>
      <c r="V547" s="50"/>
    </row>
    <row r="548" spans="20:22" x14ac:dyDescent="0.3">
      <c r="T548" s="50"/>
      <c r="U548" s="50"/>
      <c r="V548" s="50"/>
    </row>
    <row r="549" spans="20:22" x14ac:dyDescent="0.3">
      <c r="T549" s="50"/>
      <c r="U549" s="50"/>
      <c r="V549" s="50"/>
    </row>
    <row r="550" spans="20:22" x14ac:dyDescent="0.3">
      <c r="T550" s="50"/>
      <c r="U550" s="50"/>
      <c r="V550" s="50"/>
    </row>
    <row r="551" spans="20:22" x14ac:dyDescent="0.3">
      <c r="T551" s="50"/>
      <c r="U551" s="50"/>
      <c r="V551" s="50"/>
    </row>
    <row r="552" spans="20:22" x14ac:dyDescent="0.3">
      <c r="T552" s="50"/>
      <c r="U552" s="50"/>
      <c r="V552" s="50"/>
    </row>
    <row r="553" spans="20:22" x14ac:dyDescent="0.3">
      <c r="T553" s="50"/>
      <c r="U553" s="50"/>
      <c r="V553" s="50"/>
    </row>
    <row r="554" spans="20:22" x14ac:dyDescent="0.3">
      <c r="T554" s="50"/>
      <c r="U554" s="50"/>
      <c r="V554" s="50"/>
    </row>
    <row r="555" spans="20:22" x14ac:dyDescent="0.3">
      <c r="T555" s="50"/>
      <c r="U555" s="50"/>
      <c r="V555" s="50"/>
    </row>
    <row r="556" spans="20:22" x14ac:dyDescent="0.3">
      <c r="T556" s="50"/>
      <c r="U556" s="50"/>
      <c r="V556" s="50"/>
    </row>
    <row r="557" spans="20:22" x14ac:dyDescent="0.3">
      <c r="T557" s="50"/>
      <c r="U557" s="50"/>
      <c r="V557" s="50"/>
    </row>
    <row r="558" spans="20:22" x14ac:dyDescent="0.3">
      <c r="T558" s="50"/>
      <c r="U558" s="50"/>
      <c r="V558" s="50"/>
    </row>
    <row r="559" spans="20:22" x14ac:dyDescent="0.3">
      <c r="T559" s="50"/>
      <c r="U559" s="50"/>
      <c r="V559" s="50"/>
    </row>
    <row r="560" spans="20:22" x14ac:dyDescent="0.3">
      <c r="T560" s="50"/>
      <c r="U560" s="50"/>
      <c r="V560" s="50"/>
    </row>
    <row r="561" spans="20:22" x14ac:dyDescent="0.3">
      <c r="T561" s="50"/>
      <c r="U561" s="50"/>
      <c r="V561" s="50"/>
    </row>
    <row r="562" spans="20:22" x14ac:dyDescent="0.3">
      <c r="T562" s="50"/>
      <c r="U562" s="50"/>
      <c r="V562" s="50"/>
    </row>
    <row r="563" spans="20:22" x14ac:dyDescent="0.3">
      <c r="T563" s="50"/>
      <c r="U563" s="50"/>
      <c r="V563" s="50"/>
    </row>
    <row r="564" spans="20:22" x14ac:dyDescent="0.3">
      <c r="T564" s="50"/>
      <c r="U564" s="50"/>
      <c r="V564" s="50"/>
    </row>
    <row r="565" spans="20:22" x14ac:dyDescent="0.3">
      <c r="T565" s="50"/>
      <c r="U565" s="50"/>
      <c r="V565" s="50"/>
    </row>
    <row r="566" spans="20:22" x14ac:dyDescent="0.3">
      <c r="T566" s="50"/>
      <c r="U566" s="50"/>
      <c r="V566" s="50"/>
    </row>
    <row r="567" spans="20:22" x14ac:dyDescent="0.3">
      <c r="T567" s="50"/>
      <c r="U567" s="50"/>
      <c r="V567" s="50"/>
    </row>
    <row r="568" spans="20:22" x14ac:dyDescent="0.3">
      <c r="T568" s="50"/>
      <c r="U568" s="50"/>
      <c r="V568" s="50"/>
    </row>
    <row r="569" spans="20:22" x14ac:dyDescent="0.3">
      <c r="T569" s="50"/>
      <c r="U569" s="50"/>
      <c r="V569" s="50"/>
    </row>
    <row r="570" spans="20:22" x14ac:dyDescent="0.3">
      <c r="T570" s="50"/>
      <c r="U570" s="50"/>
      <c r="V570" s="50"/>
    </row>
    <row r="571" spans="20:22" x14ac:dyDescent="0.3">
      <c r="T571" s="50"/>
      <c r="U571" s="50"/>
      <c r="V571" s="50"/>
    </row>
    <row r="572" spans="20:22" x14ac:dyDescent="0.3">
      <c r="T572" s="50"/>
      <c r="U572" s="50"/>
      <c r="V572" s="50"/>
    </row>
    <row r="573" spans="20:22" x14ac:dyDescent="0.3">
      <c r="T573" s="50"/>
      <c r="U573" s="50"/>
      <c r="V573" s="50"/>
    </row>
    <row r="574" spans="20:22" x14ac:dyDescent="0.3">
      <c r="T574" s="50"/>
      <c r="U574" s="50"/>
      <c r="V574" s="50"/>
    </row>
    <row r="575" spans="20:22" x14ac:dyDescent="0.3">
      <c r="T575" s="50"/>
      <c r="U575" s="50"/>
      <c r="V575" s="50"/>
    </row>
    <row r="576" spans="20:22" x14ac:dyDescent="0.3">
      <c r="T576" s="50"/>
      <c r="U576" s="50"/>
      <c r="V576" s="50"/>
    </row>
    <row r="577" spans="20:22" x14ac:dyDescent="0.3">
      <c r="T577" s="50"/>
      <c r="U577" s="50"/>
      <c r="V577" s="50"/>
    </row>
    <row r="578" spans="20:22" x14ac:dyDescent="0.3">
      <c r="T578" s="50"/>
      <c r="U578" s="50"/>
      <c r="V578" s="50"/>
    </row>
    <row r="579" spans="20:22" x14ac:dyDescent="0.3">
      <c r="T579" s="50"/>
      <c r="U579" s="50"/>
      <c r="V579" s="50"/>
    </row>
    <row r="580" spans="20:22" x14ac:dyDescent="0.3">
      <c r="T580" s="50"/>
      <c r="U580" s="50"/>
      <c r="V580" s="50"/>
    </row>
    <row r="581" spans="20:22" x14ac:dyDescent="0.3">
      <c r="T581" s="50"/>
      <c r="U581" s="50"/>
      <c r="V581" s="50"/>
    </row>
    <row r="582" spans="20:22" x14ac:dyDescent="0.3">
      <c r="T582" s="50"/>
      <c r="U582" s="50"/>
      <c r="V582" s="50"/>
    </row>
    <row r="583" spans="20:22" x14ac:dyDescent="0.3">
      <c r="T583" s="50"/>
      <c r="U583" s="50"/>
      <c r="V583" s="50"/>
    </row>
    <row r="584" spans="20:22" x14ac:dyDescent="0.3">
      <c r="T584" s="50"/>
      <c r="U584" s="50"/>
      <c r="V584" s="50"/>
    </row>
    <row r="585" spans="20:22" x14ac:dyDescent="0.3">
      <c r="T585" s="50"/>
      <c r="U585" s="50"/>
      <c r="V585" s="50"/>
    </row>
    <row r="586" spans="20:22" x14ac:dyDescent="0.3">
      <c r="T586" s="50"/>
      <c r="U586" s="50"/>
      <c r="V586" s="50"/>
    </row>
    <row r="587" spans="20:22" x14ac:dyDescent="0.3">
      <c r="T587" s="50"/>
      <c r="U587" s="50"/>
      <c r="V587" s="50"/>
    </row>
    <row r="588" spans="20:22" x14ac:dyDescent="0.3">
      <c r="T588" s="50"/>
      <c r="U588" s="50"/>
      <c r="V588" s="50"/>
    </row>
    <row r="589" spans="20:22" x14ac:dyDescent="0.3">
      <c r="T589" s="50"/>
      <c r="U589" s="50"/>
      <c r="V589" s="50"/>
    </row>
    <row r="590" spans="20:22" x14ac:dyDescent="0.3">
      <c r="T590" s="50"/>
      <c r="U590" s="50"/>
      <c r="V590" s="50"/>
    </row>
    <row r="591" spans="20:22" x14ac:dyDescent="0.3">
      <c r="T591" s="50"/>
      <c r="U591" s="50"/>
      <c r="V591" s="50"/>
    </row>
    <row r="592" spans="20:22" x14ac:dyDescent="0.3">
      <c r="T592" s="50"/>
      <c r="U592" s="50"/>
      <c r="V592" s="50"/>
    </row>
    <row r="593" spans="20:22" x14ac:dyDescent="0.3">
      <c r="T593" s="50"/>
      <c r="U593" s="50"/>
      <c r="V593" s="50"/>
    </row>
    <row r="594" spans="20:22" x14ac:dyDescent="0.3">
      <c r="T594" s="50"/>
      <c r="U594" s="50"/>
      <c r="V594" s="50"/>
    </row>
    <row r="595" spans="20:22" x14ac:dyDescent="0.3">
      <c r="T595" s="50"/>
      <c r="U595" s="50"/>
      <c r="V595" s="50"/>
    </row>
    <row r="596" spans="20:22" x14ac:dyDescent="0.3">
      <c r="T596" s="50"/>
      <c r="U596" s="50"/>
      <c r="V596" s="50"/>
    </row>
    <row r="597" spans="20:22" x14ac:dyDescent="0.3">
      <c r="T597" s="50"/>
      <c r="U597" s="50"/>
      <c r="V597" s="50"/>
    </row>
    <row r="598" spans="20:22" x14ac:dyDescent="0.3">
      <c r="T598" s="50"/>
      <c r="U598" s="50"/>
      <c r="V598" s="50"/>
    </row>
    <row r="599" spans="20:22" x14ac:dyDescent="0.3">
      <c r="T599" s="50"/>
      <c r="U599" s="50"/>
      <c r="V599" s="50"/>
    </row>
    <row r="600" spans="20:22" x14ac:dyDescent="0.3">
      <c r="T600" s="50"/>
      <c r="U600" s="50"/>
      <c r="V600" s="50"/>
    </row>
    <row r="601" spans="20:22" x14ac:dyDescent="0.3">
      <c r="T601" s="50"/>
      <c r="U601" s="50"/>
      <c r="V601" s="50"/>
    </row>
    <row r="602" spans="20:22" x14ac:dyDescent="0.3">
      <c r="T602" s="50"/>
      <c r="U602" s="50"/>
      <c r="V602" s="50"/>
    </row>
    <row r="603" spans="20:22" x14ac:dyDescent="0.3">
      <c r="T603" s="50"/>
      <c r="U603" s="50"/>
      <c r="V603" s="50"/>
    </row>
    <row r="604" spans="20:22" x14ac:dyDescent="0.3">
      <c r="T604" s="50"/>
      <c r="U604" s="50"/>
      <c r="V604" s="50"/>
    </row>
    <row r="605" spans="20:22" x14ac:dyDescent="0.3">
      <c r="T605" s="50"/>
      <c r="U605" s="50"/>
      <c r="V605" s="50"/>
    </row>
    <row r="606" spans="20:22" x14ac:dyDescent="0.3">
      <c r="T606" s="50"/>
      <c r="U606" s="50"/>
      <c r="V606" s="50"/>
    </row>
    <row r="607" spans="20:22" x14ac:dyDescent="0.3">
      <c r="T607" s="50"/>
      <c r="U607" s="50"/>
      <c r="V607" s="50"/>
    </row>
    <row r="608" spans="20:22" x14ac:dyDescent="0.3">
      <c r="T608" s="50"/>
      <c r="U608" s="50"/>
      <c r="V608" s="50"/>
    </row>
    <row r="609" spans="20:22" x14ac:dyDescent="0.3">
      <c r="T609" s="50"/>
      <c r="U609" s="50"/>
      <c r="V609" s="50"/>
    </row>
    <row r="610" spans="20:22" x14ac:dyDescent="0.3">
      <c r="T610" s="50"/>
      <c r="U610" s="50"/>
      <c r="V610" s="50"/>
    </row>
    <row r="611" spans="20:22" x14ac:dyDescent="0.3">
      <c r="T611" s="50"/>
      <c r="U611" s="50"/>
      <c r="V611" s="50"/>
    </row>
    <row r="612" spans="20:22" x14ac:dyDescent="0.3">
      <c r="T612" s="50"/>
      <c r="U612" s="50"/>
      <c r="V612" s="50"/>
    </row>
    <row r="613" spans="20:22" x14ac:dyDescent="0.3">
      <c r="T613" s="50"/>
      <c r="U613" s="50"/>
      <c r="V613" s="50"/>
    </row>
    <row r="614" spans="20:22" x14ac:dyDescent="0.3">
      <c r="T614" s="50"/>
      <c r="U614" s="50"/>
      <c r="V614" s="50"/>
    </row>
    <row r="615" spans="20:22" x14ac:dyDescent="0.3">
      <c r="T615" s="50"/>
      <c r="U615" s="50"/>
      <c r="V615" s="50"/>
    </row>
    <row r="616" spans="20:22" x14ac:dyDescent="0.3">
      <c r="T616" s="50"/>
      <c r="U616" s="50"/>
      <c r="V616" s="50"/>
    </row>
    <row r="617" spans="20:22" x14ac:dyDescent="0.3">
      <c r="T617" s="50"/>
      <c r="U617" s="50"/>
      <c r="V617" s="50"/>
    </row>
    <row r="618" spans="20:22" x14ac:dyDescent="0.3">
      <c r="T618" s="50"/>
      <c r="U618" s="50"/>
      <c r="V618" s="50"/>
    </row>
    <row r="619" spans="20:22" x14ac:dyDescent="0.3">
      <c r="T619" s="50"/>
      <c r="U619" s="50"/>
      <c r="V619" s="50"/>
    </row>
    <row r="620" spans="20:22" x14ac:dyDescent="0.3">
      <c r="T620" s="50"/>
      <c r="U620" s="50"/>
      <c r="V620" s="50"/>
    </row>
    <row r="621" spans="20:22" x14ac:dyDescent="0.3">
      <c r="T621" s="50"/>
      <c r="U621" s="50"/>
      <c r="V621" s="50"/>
    </row>
    <row r="622" spans="20:22" x14ac:dyDescent="0.3">
      <c r="T622" s="50"/>
      <c r="U622" s="50"/>
      <c r="V622" s="50"/>
    </row>
    <row r="623" spans="20:22" x14ac:dyDescent="0.3">
      <c r="T623" s="50"/>
      <c r="U623" s="50"/>
      <c r="V623" s="50"/>
    </row>
    <row r="624" spans="20:22" x14ac:dyDescent="0.3">
      <c r="T624" s="50"/>
      <c r="U624" s="50"/>
      <c r="V624" s="50"/>
    </row>
    <row r="625" spans="20:22" x14ac:dyDescent="0.3">
      <c r="T625" s="50"/>
      <c r="U625" s="50"/>
      <c r="V625" s="50"/>
    </row>
    <row r="626" spans="20:22" x14ac:dyDescent="0.3">
      <c r="T626" s="50"/>
      <c r="U626" s="50"/>
      <c r="V626" s="50"/>
    </row>
    <row r="627" spans="20:22" x14ac:dyDescent="0.3">
      <c r="T627" s="50"/>
      <c r="U627" s="50"/>
      <c r="V627" s="50"/>
    </row>
    <row r="628" spans="20:22" x14ac:dyDescent="0.3">
      <c r="T628" s="50"/>
      <c r="U628" s="50"/>
      <c r="V628" s="50"/>
    </row>
    <row r="629" spans="20:22" x14ac:dyDescent="0.3">
      <c r="T629" s="50"/>
      <c r="U629" s="50"/>
      <c r="V629" s="50"/>
    </row>
    <row r="630" spans="20:22" x14ac:dyDescent="0.3">
      <c r="T630" s="50"/>
      <c r="U630" s="50"/>
      <c r="V630" s="50"/>
    </row>
    <row r="631" spans="20:22" x14ac:dyDescent="0.3">
      <c r="T631" s="50"/>
      <c r="U631" s="50"/>
      <c r="V631" s="50"/>
    </row>
    <row r="632" spans="20:22" x14ac:dyDescent="0.3">
      <c r="T632" s="50"/>
      <c r="U632" s="50"/>
      <c r="V632" s="50"/>
    </row>
    <row r="633" spans="20:22" x14ac:dyDescent="0.3">
      <c r="T633" s="50"/>
      <c r="U633" s="50"/>
      <c r="V633" s="50"/>
    </row>
    <row r="634" spans="20:22" x14ac:dyDescent="0.3">
      <c r="T634" s="50"/>
      <c r="U634" s="50"/>
      <c r="V634" s="50"/>
    </row>
    <row r="635" spans="20:22" x14ac:dyDescent="0.3">
      <c r="T635" s="50"/>
      <c r="U635" s="50"/>
      <c r="V635" s="50"/>
    </row>
    <row r="636" spans="20:22" x14ac:dyDescent="0.3">
      <c r="T636" s="50"/>
      <c r="U636" s="50"/>
      <c r="V636" s="50"/>
    </row>
    <row r="637" spans="20:22" x14ac:dyDescent="0.3">
      <c r="T637" s="50"/>
      <c r="U637" s="50"/>
      <c r="V637" s="50"/>
    </row>
    <row r="638" spans="20:22" x14ac:dyDescent="0.3">
      <c r="T638" s="50"/>
      <c r="U638" s="50"/>
      <c r="V638" s="50"/>
    </row>
    <row r="639" spans="20:22" x14ac:dyDescent="0.3">
      <c r="T639" s="50"/>
      <c r="U639" s="50"/>
      <c r="V639" s="50"/>
    </row>
    <row r="640" spans="20:22" x14ac:dyDescent="0.3">
      <c r="T640" s="50"/>
      <c r="U640" s="50"/>
      <c r="V640" s="50"/>
    </row>
    <row r="641" spans="20:22" x14ac:dyDescent="0.3">
      <c r="T641" s="50"/>
      <c r="U641" s="50"/>
      <c r="V641" s="50"/>
    </row>
    <row r="642" spans="20:22" x14ac:dyDescent="0.3">
      <c r="T642" s="50"/>
      <c r="U642" s="50"/>
      <c r="V642" s="50"/>
    </row>
    <row r="643" spans="20:22" x14ac:dyDescent="0.3">
      <c r="T643" s="50"/>
      <c r="U643" s="50"/>
      <c r="V643" s="50"/>
    </row>
    <row r="644" spans="20:22" x14ac:dyDescent="0.3">
      <c r="T644" s="50"/>
      <c r="U644" s="50"/>
      <c r="V644" s="50"/>
    </row>
    <row r="645" spans="20:22" x14ac:dyDescent="0.3">
      <c r="T645" s="50"/>
      <c r="U645" s="50"/>
      <c r="V645" s="50"/>
    </row>
    <row r="646" spans="20:22" x14ac:dyDescent="0.3">
      <c r="T646" s="50"/>
      <c r="U646" s="50"/>
      <c r="V646" s="50"/>
    </row>
    <row r="647" spans="20:22" x14ac:dyDescent="0.3">
      <c r="T647" s="50"/>
      <c r="U647" s="50"/>
      <c r="V647" s="50"/>
    </row>
    <row r="648" spans="20:22" x14ac:dyDescent="0.3">
      <c r="T648" s="50"/>
      <c r="U648" s="50"/>
      <c r="V648" s="50"/>
    </row>
    <row r="649" spans="20:22" x14ac:dyDescent="0.3">
      <c r="T649" s="50"/>
      <c r="U649" s="50"/>
      <c r="V649" s="50"/>
    </row>
    <row r="650" spans="20:22" x14ac:dyDescent="0.3">
      <c r="T650" s="50"/>
      <c r="U650" s="50"/>
      <c r="V650" s="50"/>
    </row>
    <row r="651" spans="20:22" x14ac:dyDescent="0.3">
      <c r="T651" s="50"/>
      <c r="U651" s="50"/>
      <c r="V651" s="50"/>
    </row>
    <row r="652" spans="20:22" x14ac:dyDescent="0.3">
      <c r="T652" s="50"/>
      <c r="U652" s="50"/>
      <c r="V652" s="50"/>
    </row>
    <row r="653" spans="20:22" x14ac:dyDescent="0.3">
      <c r="T653" s="50"/>
      <c r="U653" s="50"/>
      <c r="V653" s="50"/>
    </row>
    <row r="654" spans="20:22" x14ac:dyDescent="0.3">
      <c r="T654" s="50"/>
      <c r="U654" s="50"/>
      <c r="V654" s="50"/>
    </row>
    <row r="655" spans="20:22" x14ac:dyDescent="0.3">
      <c r="T655" s="50"/>
      <c r="U655" s="50"/>
      <c r="V655" s="50"/>
    </row>
    <row r="656" spans="20:22" x14ac:dyDescent="0.3">
      <c r="T656" s="50"/>
      <c r="U656" s="50"/>
      <c r="V656" s="50"/>
    </row>
    <row r="657" spans="20:22" x14ac:dyDescent="0.3">
      <c r="T657" s="50"/>
      <c r="U657" s="50"/>
      <c r="V657" s="50"/>
    </row>
    <row r="658" spans="20:22" x14ac:dyDescent="0.3">
      <c r="T658" s="50"/>
      <c r="U658" s="50"/>
      <c r="V658" s="50"/>
    </row>
    <row r="659" spans="20:22" x14ac:dyDescent="0.3">
      <c r="T659" s="50"/>
      <c r="U659" s="50"/>
      <c r="V659" s="50"/>
    </row>
    <row r="660" spans="20:22" x14ac:dyDescent="0.3">
      <c r="T660" s="50"/>
      <c r="U660" s="50"/>
      <c r="V660" s="50"/>
    </row>
    <row r="661" spans="20:22" x14ac:dyDescent="0.3">
      <c r="T661" s="50"/>
      <c r="U661" s="50"/>
      <c r="V661" s="50"/>
    </row>
    <row r="662" spans="20:22" x14ac:dyDescent="0.3">
      <c r="T662" s="50"/>
      <c r="U662" s="50"/>
      <c r="V662" s="50"/>
    </row>
    <row r="663" spans="20:22" x14ac:dyDescent="0.3">
      <c r="T663" s="50"/>
      <c r="U663" s="50"/>
      <c r="V663" s="50"/>
    </row>
    <row r="664" spans="20:22" x14ac:dyDescent="0.3">
      <c r="T664" s="50"/>
      <c r="U664" s="50"/>
      <c r="V664" s="50"/>
    </row>
    <row r="665" spans="20:22" x14ac:dyDescent="0.3">
      <c r="T665" s="50"/>
      <c r="U665" s="50"/>
      <c r="V665" s="50"/>
    </row>
    <row r="666" spans="20:22" x14ac:dyDescent="0.3">
      <c r="T666" s="50"/>
      <c r="U666" s="50"/>
      <c r="V666" s="50"/>
    </row>
    <row r="667" spans="20:22" x14ac:dyDescent="0.3">
      <c r="T667" s="50"/>
      <c r="U667" s="50"/>
      <c r="V667" s="50"/>
    </row>
    <row r="668" spans="20:22" x14ac:dyDescent="0.3">
      <c r="T668" s="50"/>
      <c r="U668" s="50"/>
      <c r="V668" s="50"/>
    </row>
    <row r="669" spans="20:22" x14ac:dyDescent="0.3">
      <c r="T669" s="50"/>
      <c r="U669" s="50"/>
      <c r="V669" s="50"/>
    </row>
    <row r="670" spans="20:22" x14ac:dyDescent="0.3">
      <c r="T670" s="50"/>
      <c r="U670" s="50"/>
      <c r="V670" s="50"/>
    </row>
    <row r="671" spans="20:22" x14ac:dyDescent="0.3">
      <c r="T671" s="50"/>
      <c r="U671" s="50"/>
      <c r="V671" s="50"/>
    </row>
    <row r="672" spans="20:22" x14ac:dyDescent="0.3">
      <c r="T672" s="50"/>
      <c r="U672" s="50"/>
      <c r="V672" s="50"/>
    </row>
    <row r="673" spans="20:22" x14ac:dyDescent="0.3">
      <c r="T673" s="50"/>
      <c r="U673" s="50"/>
      <c r="V673" s="50"/>
    </row>
    <row r="674" spans="20:22" x14ac:dyDescent="0.3">
      <c r="T674" s="50"/>
      <c r="U674" s="50"/>
      <c r="V674" s="50"/>
    </row>
    <row r="675" spans="20:22" x14ac:dyDescent="0.3">
      <c r="T675" s="50"/>
      <c r="U675" s="50"/>
      <c r="V675" s="50"/>
    </row>
    <row r="676" spans="20:22" x14ac:dyDescent="0.3">
      <c r="T676" s="50"/>
      <c r="U676" s="50"/>
      <c r="V676" s="50"/>
    </row>
    <row r="677" spans="20:22" x14ac:dyDescent="0.3">
      <c r="T677" s="50"/>
      <c r="U677" s="50"/>
      <c r="V677" s="50"/>
    </row>
    <row r="678" spans="20:22" x14ac:dyDescent="0.3">
      <c r="T678" s="50"/>
      <c r="U678" s="50"/>
      <c r="V678" s="50"/>
    </row>
    <row r="679" spans="20:22" x14ac:dyDescent="0.3">
      <c r="T679" s="50"/>
      <c r="U679" s="50"/>
      <c r="V679" s="50"/>
    </row>
    <row r="680" spans="20:22" x14ac:dyDescent="0.3">
      <c r="T680" s="50"/>
      <c r="U680" s="50"/>
      <c r="V680" s="50"/>
    </row>
    <row r="681" spans="20:22" x14ac:dyDescent="0.3">
      <c r="T681" s="50"/>
      <c r="U681" s="50"/>
      <c r="V681" s="50"/>
    </row>
    <row r="682" spans="20:22" x14ac:dyDescent="0.3">
      <c r="T682" s="50"/>
      <c r="U682" s="50"/>
      <c r="V682" s="50"/>
    </row>
    <row r="683" spans="20:22" x14ac:dyDescent="0.3">
      <c r="T683" s="50"/>
      <c r="U683" s="50"/>
      <c r="V683" s="50"/>
    </row>
    <row r="684" spans="20:22" x14ac:dyDescent="0.3">
      <c r="T684" s="50"/>
      <c r="U684" s="50"/>
      <c r="V684" s="50"/>
    </row>
    <row r="685" spans="20:22" x14ac:dyDescent="0.3">
      <c r="T685" s="50"/>
      <c r="U685" s="50"/>
      <c r="V685" s="50"/>
    </row>
    <row r="686" spans="20:22" x14ac:dyDescent="0.3">
      <c r="T686" s="50"/>
      <c r="U686" s="50"/>
      <c r="V686" s="50"/>
    </row>
    <row r="687" spans="20:22" x14ac:dyDescent="0.3">
      <c r="T687" s="50"/>
      <c r="U687" s="50"/>
      <c r="V687" s="50"/>
    </row>
    <row r="688" spans="20:22" x14ac:dyDescent="0.3">
      <c r="T688" s="50"/>
      <c r="U688" s="50"/>
      <c r="V688" s="50"/>
    </row>
    <row r="689" spans="20:22" x14ac:dyDescent="0.3">
      <c r="T689" s="50"/>
      <c r="U689" s="50"/>
      <c r="V689" s="50"/>
    </row>
    <row r="690" spans="20:22" x14ac:dyDescent="0.3">
      <c r="T690" s="50"/>
      <c r="U690" s="50"/>
      <c r="V690" s="50"/>
    </row>
    <row r="691" spans="20:22" x14ac:dyDescent="0.3">
      <c r="T691" s="50"/>
      <c r="U691" s="50"/>
      <c r="V691" s="50"/>
    </row>
    <row r="692" spans="20:22" x14ac:dyDescent="0.3">
      <c r="T692" s="50"/>
      <c r="U692" s="50"/>
      <c r="V692" s="50"/>
    </row>
    <row r="693" spans="20:22" x14ac:dyDescent="0.3">
      <c r="T693" s="50"/>
      <c r="U693" s="50"/>
      <c r="V693" s="50"/>
    </row>
    <row r="694" spans="20:22" x14ac:dyDescent="0.3">
      <c r="T694" s="50"/>
      <c r="U694" s="50"/>
      <c r="V694" s="50"/>
    </row>
    <row r="695" spans="20:22" x14ac:dyDescent="0.3">
      <c r="T695" s="50"/>
      <c r="U695" s="50"/>
      <c r="V695" s="50"/>
    </row>
    <row r="696" spans="20:22" x14ac:dyDescent="0.3">
      <c r="T696" s="50"/>
      <c r="U696" s="50"/>
      <c r="V696" s="50"/>
    </row>
    <row r="697" spans="20:22" x14ac:dyDescent="0.3">
      <c r="T697" s="50"/>
      <c r="U697" s="50"/>
      <c r="V697" s="50"/>
    </row>
    <row r="698" spans="20:22" x14ac:dyDescent="0.3">
      <c r="T698" s="50"/>
      <c r="U698" s="50"/>
      <c r="V698" s="50"/>
    </row>
    <row r="699" spans="20:22" x14ac:dyDescent="0.3">
      <c r="T699" s="50"/>
      <c r="U699" s="50"/>
      <c r="V699" s="50"/>
    </row>
    <row r="700" spans="20:22" x14ac:dyDescent="0.3">
      <c r="T700" s="50"/>
      <c r="U700" s="50"/>
      <c r="V700" s="50"/>
    </row>
    <row r="701" spans="20:22" x14ac:dyDescent="0.3">
      <c r="T701" s="50"/>
      <c r="U701" s="50"/>
      <c r="V701" s="50"/>
    </row>
    <row r="702" spans="20:22" x14ac:dyDescent="0.3">
      <c r="T702" s="50"/>
      <c r="U702" s="50"/>
      <c r="V702" s="50"/>
    </row>
    <row r="703" spans="20:22" x14ac:dyDescent="0.3">
      <c r="T703" s="50"/>
      <c r="U703" s="50"/>
      <c r="V703" s="50"/>
    </row>
    <row r="704" spans="20:22" x14ac:dyDescent="0.3">
      <c r="T704" s="50"/>
      <c r="U704" s="50"/>
      <c r="V704" s="50"/>
    </row>
    <row r="705" spans="20:22" x14ac:dyDescent="0.3">
      <c r="T705" s="50"/>
      <c r="U705" s="50"/>
      <c r="V705" s="50"/>
    </row>
    <row r="706" spans="20:22" x14ac:dyDescent="0.3">
      <c r="T706" s="50"/>
      <c r="U706" s="50"/>
      <c r="V706" s="50"/>
    </row>
    <row r="707" spans="20:22" x14ac:dyDescent="0.3">
      <c r="T707" s="50"/>
      <c r="U707" s="50"/>
      <c r="V707" s="50"/>
    </row>
    <row r="708" spans="20:22" x14ac:dyDescent="0.3">
      <c r="T708" s="50"/>
      <c r="U708" s="50"/>
      <c r="V708" s="50"/>
    </row>
    <row r="709" spans="20:22" x14ac:dyDescent="0.3">
      <c r="T709" s="50"/>
      <c r="U709" s="50"/>
      <c r="V709" s="50"/>
    </row>
    <row r="710" spans="20:22" x14ac:dyDescent="0.3">
      <c r="T710" s="50"/>
      <c r="U710" s="50"/>
      <c r="V710" s="50"/>
    </row>
    <row r="711" spans="20:22" x14ac:dyDescent="0.3">
      <c r="T711" s="50"/>
      <c r="U711" s="50"/>
      <c r="V711" s="50"/>
    </row>
    <row r="712" spans="20:22" x14ac:dyDescent="0.3">
      <c r="T712" s="50"/>
      <c r="U712" s="50"/>
      <c r="V712" s="50"/>
    </row>
    <row r="713" spans="20:22" x14ac:dyDescent="0.3">
      <c r="T713" s="50"/>
      <c r="U713" s="50"/>
      <c r="V713" s="50"/>
    </row>
    <row r="714" spans="20:22" x14ac:dyDescent="0.3">
      <c r="T714" s="50"/>
      <c r="U714" s="50"/>
      <c r="V714" s="50"/>
    </row>
    <row r="715" spans="20:22" x14ac:dyDescent="0.3">
      <c r="T715" s="50"/>
      <c r="U715" s="50"/>
      <c r="V715" s="50"/>
    </row>
    <row r="716" spans="20:22" x14ac:dyDescent="0.3">
      <c r="T716" s="50"/>
      <c r="U716" s="50"/>
      <c r="V716" s="50"/>
    </row>
    <row r="717" spans="20:22" x14ac:dyDescent="0.3">
      <c r="T717" s="50"/>
      <c r="U717" s="50"/>
      <c r="V717" s="50"/>
    </row>
    <row r="718" spans="20:22" x14ac:dyDescent="0.3">
      <c r="T718" s="50"/>
      <c r="U718" s="50"/>
      <c r="V718" s="50"/>
    </row>
    <row r="719" spans="20:22" x14ac:dyDescent="0.3">
      <c r="T719" s="50"/>
      <c r="U719" s="50"/>
      <c r="V719" s="50"/>
    </row>
    <row r="720" spans="20:22" x14ac:dyDescent="0.3">
      <c r="T720" s="50"/>
      <c r="U720" s="50"/>
      <c r="V720" s="50"/>
    </row>
    <row r="721" spans="20:22" x14ac:dyDescent="0.3">
      <c r="T721" s="50"/>
      <c r="U721" s="50"/>
      <c r="V721" s="50"/>
    </row>
    <row r="722" spans="20:22" x14ac:dyDescent="0.3">
      <c r="T722" s="50"/>
      <c r="U722" s="50"/>
      <c r="V722" s="50"/>
    </row>
    <row r="723" spans="20:22" x14ac:dyDescent="0.3">
      <c r="T723" s="50"/>
      <c r="U723" s="50"/>
      <c r="V723" s="50"/>
    </row>
    <row r="724" spans="20:22" x14ac:dyDescent="0.3">
      <c r="T724" s="50"/>
      <c r="U724" s="50"/>
      <c r="V724" s="50"/>
    </row>
    <row r="725" spans="20:22" x14ac:dyDescent="0.3">
      <c r="T725" s="50"/>
      <c r="U725" s="50"/>
      <c r="V725" s="50"/>
    </row>
    <row r="726" spans="20:22" x14ac:dyDescent="0.3">
      <c r="T726" s="50"/>
      <c r="U726" s="50"/>
      <c r="V726" s="50"/>
    </row>
    <row r="727" spans="20:22" x14ac:dyDescent="0.3">
      <c r="T727" s="50"/>
      <c r="U727" s="50"/>
      <c r="V727" s="50"/>
    </row>
    <row r="728" spans="20:22" x14ac:dyDescent="0.3">
      <c r="T728" s="50"/>
      <c r="U728" s="50"/>
      <c r="V728" s="50"/>
    </row>
    <row r="729" spans="20:22" x14ac:dyDescent="0.3">
      <c r="T729" s="50"/>
      <c r="U729" s="50"/>
      <c r="V729" s="50"/>
    </row>
    <row r="730" spans="20:22" x14ac:dyDescent="0.3">
      <c r="T730" s="50"/>
      <c r="U730" s="50"/>
      <c r="V730" s="50"/>
    </row>
    <row r="731" spans="20:22" x14ac:dyDescent="0.3">
      <c r="T731" s="50"/>
      <c r="U731" s="50"/>
      <c r="V731" s="50"/>
    </row>
    <row r="732" spans="20:22" x14ac:dyDescent="0.3">
      <c r="T732" s="50"/>
      <c r="U732" s="50"/>
      <c r="V732" s="50"/>
    </row>
    <row r="733" spans="20:22" x14ac:dyDescent="0.3">
      <c r="T733" s="50"/>
      <c r="U733" s="50"/>
      <c r="V733" s="50"/>
    </row>
    <row r="734" spans="20:22" x14ac:dyDescent="0.3">
      <c r="T734" s="50"/>
      <c r="U734" s="50"/>
      <c r="V734" s="50"/>
    </row>
    <row r="735" spans="20:22" x14ac:dyDescent="0.3">
      <c r="T735" s="50"/>
      <c r="U735" s="50"/>
      <c r="V735" s="50"/>
    </row>
    <row r="736" spans="20:22" x14ac:dyDescent="0.3">
      <c r="T736" s="50"/>
      <c r="U736" s="50"/>
      <c r="V736" s="50"/>
    </row>
    <row r="737" spans="20:22" x14ac:dyDescent="0.3">
      <c r="T737" s="50"/>
      <c r="U737" s="50"/>
      <c r="V737" s="50"/>
    </row>
    <row r="738" spans="20:22" x14ac:dyDescent="0.3">
      <c r="T738" s="50"/>
      <c r="U738" s="50"/>
      <c r="V738" s="50"/>
    </row>
    <row r="739" spans="20:22" x14ac:dyDescent="0.3">
      <c r="T739" s="50"/>
      <c r="U739" s="50"/>
      <c r="V739" s="50"/>
    </row>
    <row r="740" spans="20:22" x14ac:dyDescent="0.3">
      <c r="T740" s="50"/>
      <c r="U740" s="50"/>
      <c r="V740" s="50"/>
    </row>
    <row r="741" spans="20:22" x14ac:dyDescent="0.3">
      <c r="T741" s="50"/>
      <c r="U741" s="50"/>
      <c r="V741" s="50"/>
    </row>
    <row r="742" spans="20:22" x14ac:dyDescent="0.3">
      <c r="T742" s="50"/>
      <c r="U742" s="50"/>
      <c r="V742" s="50"/>
    </row>
    <row r="743" spans="20:22" x14ac:dyDescent="0.3">
      <c r="T743" s="50"/>
      <c r="U743" s="50"/>
      <c r="V743" s="50"/>
    </row>
    <row r="744" spans="20:22" x14ac:dyDescent="0.3">
      <c r="T744" s="50"/>
      <c r="U744" s="50"/>
      <c r="V744" s="50"/>
    </row>
    <row r="745" spans="20:22" x14ac:dyDescent="0.3">
      <c r="T745" s="50"/>
      <c r="U745" s="50"/>
      <c r="V745" s="50"/>
    </row>
    <row r="746" spans="20:22" x14ac:dyDescent="0.3">
      <c r="T746" s="50"/>
      <c r="U746" s="50"/>
      <c r="V746" s="50"/>
    </row>
    <row r="747" spans="20:22" x14ac:dyDescent="0.3">
      <c r="T747" s="50"/>
      <c r="U747" s="50"/>
      <c r="V747" s="50"/>
    </row>
    <row r="748" spans="20:22" x14ac:dyDescent="0.3">
      <c r="T748" s="50"/>
      <c r="U748" s="50"/>
      <c r="V748" s="50"/>
    </row>
    <row r="749" spans="20:22" x14ac:dyDescent="0.3">
      <c r="T749" s="50"/>
      <c r="U749" s="50"/>
      <c r="V749" s="50"/>
    </row>
    <row r="750" spans="20:22" x14ac:dyDescent="0.3">
      <c r="T750" s="50"/>
      <c r="U750" s="50"/>
      <c r="V750" s="50"/>
    </row>
    <row r="751" spans="20:22" x14ac:dyDescent="0.3">
      <c r="T751" s="50"/>
      <c r="U751" s="50"/>
      <c r="V751" s="50"/>
    </row>
    <row r="752" spans="20:22" x14ac:dyDescent="0.3">
      <c r="T752" s="50"/>
      <c r="U752" s="50"/>
      <c r="V752" s="50"/>
    </row>
    <row r="753" spans="20:22" x14ac:dyDescent="0.3">
      <c r="T753" s="50"/>
      <c r="U753" s="50"/>
      <c r="V753" s="50"/>
    </row>
    <row r="754" spans="20:22" x14ac:dyDescent="0.3">
      <c r="T754" s="50"/>
      <c r="U754" s="50"/>
      <c r="V754" s="50"/>
    </row>
    <row r="755" spans="20:22" x14ac:dyDescent="0.3">
      <c r="T755" s="50"/>
      <c r="U755" s="50"/>
      <c r="V755" s="50"/>
    </row>
    <row r="756" spans="20:22" x14ac:dyDescent="0.3">
      <c r="T756" s="50"/>
      <c r="U756" s="50"/>
      <c r="V756" s="50"/>
    </row>
    <row r="757" spans="20:22" x14ac:dyDescent="0.3">
      <c r="T757" s="50"/>
      <c r="U757" s="50"/>
      <c r="V757" s="50"/>
    </row>
    <row r="758" spans="20:22" x14ac:dyDescent="0.3">
      <c r="T758" s="50"/>
      <c r="U758" s="50"/>
      <c r="V758" s="50"/>
    </row>
    <row r="759" spans="20:22" x14ac:dyDescent="0.3">
      <c r="T759" s="50"/>
      <c r="U759" s="50"/>
      <c r="V759" s="50"/>
    </row>
    <row r="760" spans="20:22" x14ac:dyDescent="0.3">
      <c r="T760" s="50"/>
      <c r="U760" s="50"/>
      <c r="V760" s="50"/>
    </row>
    <row r="761" spans="20:22" x14ac:dyDescent="0.3">
      <c r="T761" s="50"/>
      <c r="U761" s="50"/>
      <c r="V761" s="50"/>
    </row>
    <row r="762" spans="20:22" x14ac:dyDescent="0.3">
      <c r="T762" s="50"/>
      <c r="U762" s="50"/>
      <c r="V762" s="50"/>
    </row>
    <row r="763" spans="20:22" x14ac:dyDescent="0.3">
      <c r="T763" s="50"/>
      <c r="U763" s="50"/>
      <c r="V763" s="50"/>
    </row>
    <row r="764" spans="20:22" x14ac:dyDescent="0.3">
      <c r="T764" s="50"/>
      <c r="U764" s="50"/>
      <c r="V764" s="50"/>
    </row>
    <row r="765" spans="20:22" x14ac:dyDescent="0.3">
      <c r="T765" s="50"/>
      <c r="U765" s="50"/>
      <c r="V765" s="50"/>
    </row>
    <row r="766" spans="20:22" x14ac:dyDescent="0.3">
      <c r="T766" s="50"/>
      <c r="U766" s="50"/>
      <c r="V766" s="50"/>
    </row>
    <row r="767" spans="20:22" x14ac:dyDescent="0.3">
      <c r="T767" s="50"/>
      <c r="U767" s="50"/>
      <c r="V767" s="50"/>
    </row>
    <row r="768" spans="20:22" x14ac:dyDescent="0.3">
      <c r="T768" s="50"/>
      <c r="U768" s="50"/>
      <c r="V768" s="50"/>
    </row>
    <row r="769" spans="20:22" x14ac:dyDescent="0.3">
      <c r="T769" s="50"/>
      <c r="U769" s="50"/>
      <c r="V769" s="50"/>
    </row>
    <row r="770" spans="20:22" x14ac:dyDescent="0.3">
      <c r="T770" s="50"/>
      <c r="U770" s="50"/>
      <c r="V770" s="50"/>
    </row>
    <row r="771" spans="20:22" x14ac:dyDescent="0.3">
      <c r="T771" s="50"/>
      <c r="U771" s="50"/>
      <c r="V771" s="50"/>
    </row>
    <row r="772" spans="20:22" x14ac:dyDescent="0.3">
      <c r="T772" s="50"/>
      <c r="U772" s="50"/>
      <c r="V772" s="50"/>
    </row>
    <row r="773" spans="20:22" x14ac:dyDescent="0.3">
      <c r="T773" s="50"/>
      <c r="U773" s="50"/>
      <c r="V773" s="50"/>
    </row>
    <row r="774" spans="20:22" x14ac:dyDescent="0.3">
      <c r="T774" s="50"/>
      <c r="U774" s="50"/>
      <c r="V774" s="50"/>
    </row>
    <row r="775" spans="20:22" x14ac:dyDescent="0.3">
      <c r="T775" s="50"/>
      <c r="U775" s="50"/>
      <c r="V775" s="50"/>
    </row>
    <row r="776" spans="20:22" x14ac:dyDescent="0.3">
      <c r="T776" s="50"/>
      <c r="U776" s="50"/>
      <c r="V776" s="50"/>
    </row>
    <row r="777" spans="20:22" x14ac:dyDescent="0.3">
      <c r="T777" s="50"/>
      <c r="U777" s="50"/>
      <c r="V777" s="50"/>
    </row>
    <row r="778" spans="20:22" x14ac:dyDescent="0.3">
      <c r="T778" s="50"/>
      <c r="U778" s="50"/>
      <c r="V778" s="50"/>
    </row>
    <row r="779" spans="20:22" x14ac:dyDescent="0.3">
      <c r="T779" s="50"/>
      <c r="U779" s="50"/>
      <c r="V779" s="50"/>
    </row>
    <row r="780" spans="20:22" x14ac:dyDescent="0.3">
      <c r="T780" s="50"/>
      <c r="U780" s="50"/>
      <c r="V780" s="50"/>
    </row>
    <row r="781" spans="20:22" x14ac:dyDescent="0.3">
      <c r="T781" s="50"/>
      <c r="U781" s="50"/>
      <c r="V781" s="50"/>
    </row>
    <row r="782" spans="20:22" x14ac:dyDescent="0.3">
      <c r="T782" s="50"/>
      <c r="U782" s="50"/>
      <c r="V782" s="50"/>
    </row>
    <row r="783" spans="20:22" x14ac:dyDescent="0.3">
      <c r="T783" s="50"/>
      <c r="U783" s="50"/>
      <c r="V783" s="50"/>
    </row>
    <row r="784" spans="20:22" x14ac:dyDescent="0.3">
      <c r="T784" s="50"/>
      <c r="U784" s="50"/>
      <c r="V784" s="50"/>
    </row>
    <row r="785" spans="20:22" x14ac:dyDescent="0.3">
      <c r="T785" s="50"/>
      <c r="U785" s="50"/>
      <c r="V785" s="50"/>
    </row>
    <row r="786" spans="20:22" x14ac:dyDescent="0.3">
      <c r="T786" s="50"/>
      <c r="U786" s="50"/>
      <c r="V786" s="50"/>
    </row>
    <row r="787" spans="20:22" x14ac:dyDescent="0.3">
      <c r="T787" s="50"/>
      <c r="U787" s="50"/>
      <c r="V787" s="50"/>
    </row>
    <row r="788" spans="20:22" x14ac:dyDescent="0.3">
      <c r="T788" s="50"/>
      <c r="U788" s="50"/>
      <c r="V788" s="50"/>
    </row>
    <row r="789" spans="20:22" x14ac:dyDescent="0.3">
      <c r="T789" s="50"/>
      <c r="U789" s="50"/>
      <c r="V789" s="50"/>
    </row>
    <row r="790" spans="20:22" x14ac:dyDescent="0.3">
      <c r="T790" s="50"/>
      <c r="U790" s="50"/>
      <c r="V790" s="50"/>
    </row>
    <row r="791" spans="20:22" x14ac:dyDescent="0.3">
      <c r="T791" s="50"/>
      <c r="U791" s="50"/>
      <c r="V791" s="50"/>
    </row>
    <row r="792" spans="20:22" x14ac:dyDescent="0.3">
      <c r="T792" s="50"/>
      <c r="U792" s="50"/>
      <c r="V792" s="50"/>
    </row>
    <row r="793" spans="20:22" x14ac:dyDescent="0.3">
      <c r="T793" s="50"/>
      <c r="U793" s="50"/>
      <c r="V793" s="50"/>
    </row>
    <row r="794" spans="20:22" x14ac:dyDescent="0.3">
      <c r="T794" s="50"/>
      <c r="U794" s="50"/>
      <c r="V794" s="50"/>
    </row>
    <row r="795" spans="20:22" x14ac:dyDescent="0.3">
      <c r="T795" s="50"/>
      <c r="U795" s="50"/>
      <c r="V795" s="50"/>
    </row>
    <row r="796" spans="20:22" x14ac:dyDescent="0.3">
      <c r="T796" s="50"/>
      <c r="U796" s="50"/>
      <c r="V796" s="50"/>
    </row>
    <row r="797" spans="20:22" x14ac:dyDescent="0.3">
      <c r="T797" s="50"/>
      <c r="U797" s="50"/>
      <c r="V797" s="50"/>
    </row>
    <row r="798" spans="20:22" x14ac:dyDescent="0.3">
      <c r="T798" s="50"/>
      <c r="U798" s="50"/>
      <c r="V798" s="50"/>
    </row>
    <row r="799" spans="20:22" x14ac:dyDescent="0.3">
      <c r="T799" s="50"/>
      <c r="U799" s="50"/>
      <c r="V799" s="50"/>
    </row>
    <row r="800" spans="20:22" x14ac:dyDescent="0.3">
      <c r="T800" s="50"/>
      <c r="U800" s="50"/>
      <c r="V800" s="50"/>
    </row>
    <row r="801" spans="20:22" x14ac:dyDescent="0.3">
      <c r="T801" s="50"/>
      <c r="U801" s="50"/>
      <c r="V801" s="50"/>
    </row>
    <row r="802" spans="20:22" x14ac:dyDescent="0.3">
      <c r="T802" s="50"/>
      <c r="U802" s="50"/>
      <c r="V802" s="50"/>
    </row>
    <row r="803" spans="20:22" x14ac:dyDescent="0.3">
      <c r="T803" s="50"/>
      <c r="U803" s="50"/>
      <c r="V803" s="50"/>
    </row>
    <row r="804" spans="20:22" x14ac:dyDescent="0.3">
      <c r="T804" s="50"/>
      <c r="U804" s="50"/>
      <c r="V804" s="50"/>
    </row>
    <row r="805" spans="20:22" x14ac:dyDescent="0.3">
      <c r="T805" s="50"/>
      <c r="U805" s="50"/>
      <c r="V805" s="50"/>
    </row>
    <row r="806" spans="20:22" x14ac:dyDescent="0.3">
      <c r="T806" s="50"/>
      <c r="U806" s="50"/>
      <c r="V806" s="50"/>
    </row>
    <row r="807" spans="20:22" x14ac:dyDescent="0.3">
      <c r="T807" s="50"/>
      <c r="U807" s="50"/>
      <c r="V807" s="50"/>
    </row>
    <row r="808" spans="20:22" x14ac:dyDescent="0.3">
      <c r="T808" s="50"/>
      <c r="U808" s="50"/>
      <c r="V808" s="50"/>
    </row>
    <row r="809" spans="20:22" x14ac:dyDescent="0.3">
      <c r="T809" s="50"/>
      <c r="U809" s="50"/>
      <c r="V809" s="50"/>
    </row>
    <row r="810" spans="20:22" x14ac:dyDescent="0.3">
      <c r="T810" s="50"/>
      <c r="U810" s="50"/>
      <c r="V810" s="50"/>
    </row>
    <row r="811" spans="20:22" x14ac:dyDescent="0.3">
      <c r="T811" s="50"/>
      <c r="U811" s="50"/>
      <c r="V811" s="50"/>
    </row>
    <row r="812" spans="20:22" x14ac:dyDescent="0.3">
      <c r="T812" s="50"/>
      <c r="U812" s="50"/>
      <c r="V812" s="50"/>
    </row>
    <row r="813" spans="20:22" x14ac:dyDescent="0.3">
      <c r="T813" s="50"/>
      <c r="U813" s="50"/>
      <c r="V813" s="50"/>
    </row>
    <row r="814" spans="20:22" x14ac:dyDescent="0.3">
      <c r="T814" s="50"/>
      <c r="U814" s="50"/>
      <c r="V814" s="50"/>
    </row>
    <row r="815" spans="20:22" x14ac:dyDescent="0.3">
      <c r="T815" s="50"/>
      <c r="U815" s="50"/>
      <c r="V815" s="50"/>
    </row>
    <row r="816" spans="20:22" x14ac:dyDescent="0.3">
      <c r="T816" s="50"/>
      <c r="U816" s="50"/>
      <c r="V816" s="50"/>
    </row>
    <row r="817" spans="20:22" x14ac:dyDescent="0.3">
      <c r="T817" s="50"/>
      <c r="U817" s="50"/>
      <c r="V817" s="50"/>
    </row>
    <row r="818" spans="20:22" x14ac:dyDescent="0.3">
      <c r="T818" s="50"/>
      <c r="U818" s="50"/>
      <c r="V818" s="50"/>
    </row>
    <row r="819" spans="20:22" x14ac:dyDescent="0.3">
      <c r="T819" s="50"/>
      <c r="U819" s="50"/>
      <c r="V819" s="50"/>
    </row>
    <row r="820" spans="20:22" x14ac:dyDescent="0.3">
      <c r="T820" s="50"/>
      <c r="U820" s="50"/>
      <c r="V820" s="50"/>
    </row>
    <row r="821" spans="20:22" x14ac:dyDescent="0.3">
      <c r="T821" s="50"/>
      <c r="U821" s="50"/>
      <c r="V821" s="50"/>
    </row>
    <row r="822" spans="20:22" x14ac:dyDescent="0.3">
      <c r="T822" s="50"/>
      <c r="U822" s="50"/>
      <c r="V822" s="50"/>
    </row>
    <row r="823" spans="20:22" x14ac:dyDescent="0.3">
      <c r="T823" s="50"/>
      <c r="U823" s="50"/>
      <c r="V823" s="50"/>
    </row>
    <row r="824" spans="20:22" x14ac:dyDescent="0.3">
      <c r="T824" s="50"/>
      <c r="U824" s="50"/>
      <c r="V824" s="50"/>
    </row>
    <row r="825" spans="20:22" x14ac:dyDescent="0.3">
      <c r="T825" s="50"/>
      <c r="U825" s="50"/>
      <c r="V825" s="50"/>
    </row>
    <row r="826" spans="20:22" x14ac:dyDescent="0.3">
      <c r="T826" s="50"/>
      <c r="U826" s="50"/>
      <c r="V826" s="50"/>
    </row>
    <row r="827" spans="20:22" x14ac:dyDescent="0.3">
      <c r="T827" s="50"/>
      <c r="U827" s="50"/>
      <c r="V827" s="50"/>
    </row>
    <row r="828" spans="20:22" x14ac:dyDescent="0.3">
      <c r="T828" s="50"/>
      <c r="U828" s="50"/>
      <c r="V828" s="50"/>
    </row>
    <row r="829" spans="20:22" x14ac:dyDescent="0.3">
      <c r="T829" s="50"/>
      <c r="U829" s="50"/>
      <c r="V829" s="50"/>
    </row>
    <row r="830" spans="20:22" x14ac:dyDescent="0.3">
      <c r="T830" s="50"/>
      <c r="U830" s="50"/>
      <c r="V830" s="50"/>
    </row>
    <row r="831" spans="20:22" x14ac:dyDescent="0.3">
      <c r="T831" s="50"/>
      <c r="U831" s="50"/>
      <c r="V831" s="50"/>
    </row>
    <row r="832" spans="20:22" x14ac:dyDescent="0.3">
      <c r="T832" s="50"/>
      <c r="U832" s="50"/>
      <c r="V832" s="50"/>
    </row>
    <row r="833" spans="20:22" x14ac:dyDescent="0.3">
      <c r="T833" s="50"/>
      <c r="U833" s="50"/>
      <c r="V833" s="50"/>
    </row>
    <row r="834" spans="20:22" x14ac:dyDescent="0.3">
      <c r="T834" s="50"/>
      <c r="U834" s="50"/>
      <c r="V834" s="50"/>
    </row>
    <row r="835" spans="20:22" x14ac:dyDescent="0.3">
      <c r="T835" s="50"/>
      <c r="U835" s="50"/>
      <c r="V835" s="50"/>
    </row>
    <row r="836" spans="20:22" x14ac:dyDescent="0.3">
      <c r="T836" s="50"/>
      <c r="U836" s="50"/>
      <c r="V836" s="50"/>
    </row>
    <row r="837" spans="20:22" x14ac:dyDescent="0.3">
      <c r="T837" s="50"/>
      <c r="U837" s="50"/>
      <c r="V837" s="50"/>
    </row>
    <row r="838" spans="20:22" x14ac:dyDescent="0.3">
      <c r="T838" s="50"/>
      <c r="U838" s="50"/>
      <c r="V838" s="50"/>
    </row>
    <row r="839" spans="20:22" x14ac:dyDescent="0.3">
      <c r="T839" s="50"/>
      <c r="U839" s="50"/>
      <c r="V839" s="50"/>
    </row>
    <row r="840" spans="20:22" x14ac:dyDescent="0.3">
      <c r="T840" s="50"/>
      <c r="U840" s="50"/>
      <c r="V840" s="50"/>
    </row>
    <row r="841" spans="20:22" x14ac:dyDescent="0.3">
      <c r="T841" s="50"/>
      <c r="U841" s="50"/>
      <c r="V841" s="50"/>
    </row>
    <row r="842" spans="20:22" x14ac:dyDescent="0.3">
      <c r="T842" s="50"/>
      <c r="U842" s="50"/>
      <c r="V842" s="50"/>
    </row>
    <row r="843" spans="20:22" x14ac:dyDescent="0.3">
      <c r="T843" s="50"/>
      <c r="U843" s="50"/>
      <c r="V843" s="50"/>
    </row>
    <row r="844" spans="20:22" x14ac:dyDescent="0.3">
      <c r="T844" s="50"/>
      <c r="U844" s="50"/>
      <c r="V844" s="50"/>
    </row>
    <row r="845" spans="20:22" x14ac:dyDescent="0.3">
      <c r="T845" s="50"/>
      <c r="U845" s="50"/>
      <c r="V845" s="50"/>
    </row>
    <row r="846" spans="20:22" x14ac:dyDescent="0.3">
      <c r="T846" s="50"/>
      <c r="U846" s="50"/>
      <c r="V846" s="50"/>
    </row>
    <row r="847" spans="20:22" x14ac:dyDescent="0.3">
      <c r="T847" s="50"/>
      <c r="U847" s="50"/>
      <c r="V847" s="50"/>
    </row>
    <row r="848" spans="20:22" x14ac:dyDescent="0.3">
      <c r="T848" s="50"/>
      <c r="U848" s="50"/>
      <c r="V848" s="50"/>
    </row>
    <row r="849" spans="20:22" x14ac:dyDescent="0.3">
      <c r="T849" s="50"/>
      <c r="U849" s="50"/>
      <c r="V849" s="50"/>
    </row>
    <row r="850" spans="20:22" x14ac:dyDescent="0.3">
      <c r="T850" s="50"/>
      <c r="U850" s="50"/>
      <c r="V850" s="50"/>
    </row>
    <row r="851" spans="20:22" x14ac:dyDescent="0.3">
      <c r="T851" s="50"/>
      <c r="U851" s="50"/>
      <c r="V851" s="50"/>
    </row>
    <row r="852" spans="20:22" x14ac:dyDescent="0.3">
      <c r="T852" s="50"/>
      <c r="U852" s="50"/>
      <c r="V852" s="50"/>
    </row>
    <row r="853" spans="20:22" x14ac:dyDescent="0.3">
      <c r="T853" s="50"/>
      <c r="U853" s="50"/>
      <c r="V853" s="50"/>
    </row>
    <row r="854" spans="20:22" x14ac:dyDescent="0.3">
      <c r="T854" s="50"/>
      <c r="U854" s="50"/>
      <c r="V854" s="50"/>
    </row>
    <row r="855" spans="20:22" x14ac:dyDescent="0.3">
      <c r="T855" s="50"/>
      <c r="U855" s="50"/>
      <c r="V855" s="50"/>
    </row>
    <row r="856" spans="20:22" x14ac:dyDescent="0.3">
      <c r="T856" s="50"/>
      <c r="U856" s="50"/>
      <c r="V856" s="50"/>
    </row>
    <row r="857" spans="20:22" x14ac:dyDescent="0.3">
      <c r="T857" s="50"/>
      <c r="U857" s="50"/>
      <c r="V857" s="50"/>
    </row>
    <row r="858" spans="20:22" x14ac:dyDescent="0.3">
      <c r="T858" s="50"/>
      <c r="U858" s="50"/>
      <c r="V858" s="50"/>
    </row>
    <row r="859" spans="20:22" x14ac:dyDescent="0.3">
      <c r="T859" s="50"/>
      <c r="U859" s="50"/>
      <c r="V859" s="50"/>
    </row>
    <row r="860" spans="20:22" x14ac:dyDescent="0.3">
      <c r="T860" s="50"/>
      <c r="U860" s="50"/>
      <c r="V860" s="50"/>
    </row>
    <row r="861" spans="20:22" x14ac:dyDescent="0.3">
      <c r="T861" s="50"/>
      <c r="U861" s="50"/>
      <c r="V861" s="50"/>
    </row>
    <row r="862" spans="20:22" x14ac:dyDescent="0.3">
      <c r="T862" s="50"/>
      <c r="U862" s="50"/>
      <c r="V862" s="50"/>
    </row>
    <row r="863" spans="20:22" x14ac:dyDescent="0.3">
      <c r="T863" s="50"/>
      <c r="U863" s="50"/>
      <c r="V863" s="50"/>
    </row>
    <row r="864" spans="20:22" x14ac:dyDescent="0.3">
      <c r="T864" s="50"/>
      <c r="U864" s="50"/>
      <c r="V864" s="50"/>
    </row>
    <row r="865" spans="20:22" x14ac:dyDescent="0.3">
      <c r="T865" s="50"/>
      <c r="U865" s="50"/>
      <c r="V865" s="50"/>
    </row>
    <row r="866" spans="20:22" x14ac:dyDescent="0.3">
      <c r="T866" s="50"/>
      <c r="U866" s="50"/>
      <c r="V866" s="50"/>
    </row>
    <row r="867" spans="20:22" x14ac:dyDescent="0.3">
      <c r="T867" s="50"/>
      <c r="U867" s="50"/>
      <c r="V867" s="50"/>
    </row>
    <row r="868" spans="20:22" x14ac:dyDescent="0.3">
      <c r="T868" s="50"/>
      <c r="U868" s="50"/>
      <c r="V868" s="50"/>
    </row>
    <row r="869" spans="20:22" x14ac:dyDescent="0.3">
      <c r="T869" s="50"/>
      <c r="U869" s="50"/>
      <c r="V869" s="50"/>
    </row>
    <row r="870" spans="20:22" x14ac:dyDescent="0.3">
      <c r="T870" s="50"/>
      <c r="U870" s="50"/>
      <c r="V870" s="50"/>
    </row>
    <row r="871" spans="20:22" x14ac:dyDescent="0.3">
      <c r="T871" s="50"/>
      <c r="U871" s="50"/>
      <c r="V871" s="50"/>
    </row>
    <row r="872" spans="20:22" x14ac:dyDescent="0.3">
      <c r="T872" s="50"/>
      <c r="U872" s="50"/>
      <c r="V872" s="50"/>
    </row>
    <row r="873" spans="20:22" x14ac:dyDescent="0.3">
      <c r="T873" s="50"/>
      <c r="U873" s="50"/>
      <c r="V873" s="50"/>
    </row>
    <row r="874" spans="20:22" x14ac:dyDescent="0.3">
      <c r="T874" s="50"/>
      <c r="U874" s="50"/>
      <c r="V874" s="50"/>
    </row>
    <row r="875" spans="20:22" x14ac:dyDescent="0.3">
      <c r="T875" s="50"/>
      <c r="U875" s="50"/>
      <c r="V875" s="50"/>
    </row>
    <row r="876" spans="20:22" x14ac:dyDescent="0.3">
      <c r="T876" s="50"/>
      <c r="U876" s="50"/>
      <c r="V876" s="50"/>
    </row>
    <row r="877" spans="20:22" x14ac:dyDescent="0.3">
      <c r="T877" s="50"/>
      <c r="U877" s="50"/>
      <c r="V877" s="50"/>
    </row>
    <row r="878" spans="20:22" x14ac:dyDescent="0.3">
      <c r="T878" s="50"/>
      <c r="U878" s="50"/>
      <c r="V878" s="50"/>
    </row>
    <row r="879" spans="20:22" x14ac:dyDescent="0.3">
      <c r="T879" s="50"/>
      <c r="U879" s="50"/>
      <c r="V879" s="50"/>
    </row>
    <row r="880" spans="20:22" x14ac:dyDescent="0.3">
      <c r="T880" s="50"/>
      <c r="U880" s="50"/>
      <c r="V880" s="50"/>
    </row>
    <row r="881" spans="20:22" x14ac:dyDescent="0.3">
      <c r="T881" s="50"/>
      <c r="U881" s="50"/>
      <c r="V881" s="50"/>
    </row>
    <row r="882" spans="20:22" x14ac:dyDescent="0.3">
      <c r="T882" s="50"/>
      <c r="U882" s="50"/>
      <c r="V882" s="50"/>
    </row>
    <row r="883" spans="20:22" x14ac:dyDescent="0.3">
      <c r="T883" s="50"/>
      <c r="U883" s="50"/>
      <c r="V883" s="50"/>
    </row>
    <row r="884" spans="20:22" x14ac:dyDescent="0.3">
      <c r="T884" s="50"/>
      <c r="U884" s="50"/>
      <c r="V884" s="50"/>
    </row>
    <row r="885" spans="20:22" x14ac:dyDescent="0.3">
      <c r="T885" s="50"/>
      <c r="U885" s="50"/>
      <c r="V885" s="50"/>
    </row>
    <row r="886" spans="20:22" x14ac:dyDescent="0.3">
      <c r="T886" s="50"/>
      <c r="U886" s="50"/>
      <c r="V886" s="50"/>
    </row>
    <row r="887" spans="20:22" x14ac:dyDescent="0.3">
      <c r="T887" s="50"/>
      <c r="U887" s="50"/>
      <c r="V887" s="50"/>
    </row>
    <row r="888" spans="20:22" x14ac:dyDescent="0.3">
      <c r="T888" s="50"/>
      <c r="U888" s="50"/>
      <c r="V888" s="50"/>
    </row>
    <row r="889" spans="20:22" x14ac:dyDescent="0.3">
      <c r="T889" s="50"/>
      <c r="U889" s="50"/>
      <c r="V889" s="50"/>
    </row>
    <row r="890" spans="20:22" x14ac:dyDescent="0.3">
      <c r="T890" s="50"/>
      <c r="U890" s="50"/>
      <c r="V890" s="50"/>
    </row>
    <row r="891" spans="20:22" x14ac:dyDescent="0.3">
      <c r="T891" s="50"/>
      <c r="U891" s="50"/>
      <c r="V891" s="50"/>
    </row>
    <row r="892" spans="20:22" x14ac:dyDescent="0.3">
      <c r="T892" s="50"/>
      <c r="U892" s="50"/>
      <c r="V892" s="50"/>
    </row>
    <row r="893" spans="20:22" x14ac:dyDescent="0.3">
      <c r="T893" s="50"/>
      <c r="U893" s="50"/>
      <c r="V893" s="50"/>
    </row>
    <row r="894" spans="20:22" x14ac:dyDescent="0.3">
      <c r="T894" s="50"/>
      <c r="U894" s="50"/>
      <c r="V894" s="50"/>
    </row>
    <row r="895" spans="20:22" x14ac:dyDescent="0.3">
      <c r="T895" s="50"/>
      <c r="U895" s="50"/>
      <c r="V895" s="50"/>
    </row>
    <row r="896" spans="20:22" x14ac:dyDescent="0.3">
      <c r="T896" s="50"/>
      <c r="U896" s="50"/>
      <c r="V896" s="50"/>
    </row>
    <row r="897" spans="20:22" x14ac:dyDescent="0.3">
      <c r="T897" s="50"/>
      <c r="U897" s="50"/>
      <c r="V897" s="50"/>
    </row>
    <row r="898" spans="20:22" x14ac:dyDescent="0.3">
      <c r="T898" s="50"/>
      <c r="U898" s="50"/>
      <c r="V898" s="50"/>
    </row>
    <row r="899" spans="20:22" x14ac:dyDescent="0.3">
      <c r="T899" s="50"/>
      <c r="U899" s="50"/>
      <c r="V899" s="50"/>
    </row>
    <row r="900" spans="20:22" x14ac:dyDescent="0.3">
      <c r="T900" s="50"/>
      <c r="U900" s="50"/>
      <c r="V900" s="50"/>
    </row>
    <row r="901" spans="20:22" x14ac:dyDescent="0.3">
      <c r="T901" s="50"/>
      <c r="U901" s="50"/>
      <c r="V901" s="50"/>
    </row>
    <row r="902" spans="20:22" x14ac:dyDescent="0.3">
      <c r="T902" s="50"/>
      <c r="U902" s="50"/>
      <c r="V902" s="50"/>
    </row>
    <row r="903" spans="20:22" x14ac:dyDescent="0.3">
      <c r="T903" s="50"/>
      <c r="U903" s="50"/>
      <c r="V903" s="50"/>
    </row>
    <row r="904" spans="20:22" x14ac:dyDescent="0.3">
      <c r="T904" s="50"/>
      <c r="U904" s="50"/>
      <c r="V904" s="50"/>
    </row>
    <row r="905" spans="20:22" x14ac:dyDescent="0.3">
      <c r="T905" s="50"/>
      <c r="U905" s="50"/>
      <c r="V905" s="50"/>
    </row>
    <row r="906" spans="20:22" x14ac:dyDescent="0.3">
      <c r="T906" s="50"/>
      <c r="U906" s="50"/>
      <c r="V906" s="50"/>
    </row>
    <row r="907" spans="20:22" x14ac:dyDescent="0.3">
      <c r="T907" s="50"/>
      <c r="U907" s="50"/>
      <c r="V907" s="50"/>
    </row>
    <row r="908" spans="20:22" x14ac:dyDescent="0.3">
      <c r="T908" s="50"/>
      <c r="U908" s="50"/>
      <c r="V908" s="50"/>
    </row>
    <row r="909" spans="20:22" x14ac:dyDescent="0.3">
      <c r="T909" s="50"/>
      <c r="U909" s="50"/>
      <c r="V909" s="50"/>
    </row>
    <row r="910" spans="20:22" x14ac:dyDescent="0.3">
      <c r="T910" s="50"/>
      <c r="U910" s="50"/>
      <c r="V910" s="50"/>
    </row>
    <row r="911" spans="20:22" x14ac:dyDescent="0.3">
      <c r="T911" s="50"/>
      <c r="U911" s="50"/>
      <c r="V911" s="50"/>
    </row>
    <row r="912" spans="20:22" x14ac:dyDescent="0.3">
      <c r="T912" s="50"/>
      <c r="U912" s="50"/>
      <c r="V912" s="50"/>
    </row>
    <row r="913" spans="20:22" x14ac:dyDescent="0.3">
      <c r="T913" s="50"/>
      <c r="U913" s="50"/>
      <c r="V913" s="50"/>
    </row>
    <row r="914" spans="20:22" x14ac:dyDescent="0.3">
      <c r="T914" s="50"/>
      <c r="U914" s="50"/>
      <c r="V914" s="50"/>
    </row>
    <row r="915" spans="20:22" x14ac:dyDescent="0.3">
      <c r="T915" s="50"/>
      <c r="U915" s="50"/>
      <c r="V915" s="50"/>
    </row>
    <row r="916" spans="20:22" x14ac:dyDescent="0.3">
      <c r="T916" s="50"/>
      <c r="U916" s="50"/>
      <c r="V916" s="50"/>
    </row>
    <row r="917" spans="20:22" x14ac:dyDescent="0.3">
      <c r="T917" s="50"/>
      <c r="U917" s="50"/>
      <c r="V917" s="50"/>
    </row>
    <row r="918" spans="20:22" x14ac:dyDescent="0.3">
      <c r="T918" s="50"/>
      <c r="U918" s="50"/>
      <c r="V918" s="50"/>
    </row>
    <row r="919" spans="20:22" x14ac:dyDescent="0.3">
      <c r="T919" s="50"/>
      <c r="U919" s="50"/>
      <c r="V919" s="50"/>
    </row>
    <row r="920" spans="20:22" x14ac:dyDescent="0.3">
      <c r="T920" s="50"/>
      <c r="U920" s="50"/>
      <c r="V920" s="50"/>
    </row>
    <row r="921" spans="20:22" x14ac:dyDescent="0.3">
      <c r="T921" s="50"/>
      <c r="U921" s="50"/>
      <c r="V921" s="50"/>
    </row>
    <row r="922" spans="20:22" x14ac:dyDescent="0.3">
      <c r="T922" s="50"/>
      <c r="U922" s="50"/>
      <c r="V922" s="50"/>
    </row>
    <row r="923" spans="20:22" x14ac:dyDescent="0.3">
      <c r="T923" s="50"/>
      <c r="U923" s="50"/>
      <c r="V923" s="50"/>
    </row>
    <row r="924" spans="20:22" x14ac:dyDescent="0.3">
      <c r="T924" s="50"/>
      <c r="U924" s="50"/>
      <c r="V924" s="50"/>
    </row>
    <row r="925" spans="20:22" x14ac:dyDescent="0.3">
      <c r="T925" s="50"/>
      <c r="U925" s="50"/>
      <c r="V925" s="50"/>
    </row>
    <row r="926" spans="20:22" x14ac:dyDescent="0.3">
      <c r="T926" s="50"/>
      <c r="U926" s="50"/>
      <c r="V926" s="50"/>
    </row>
    <row r="927" spans="20:22" x14ac:dyDescent="0.3">
      <c r="T927" s="50"/>
      <c r="U927" s="50"/>
      <c r="V927" s="50"/>
    </row>
    <row r="928" spans="20:22" x14ac:dyDescent="0.3">
      <c r="T928" s="50"/>
      <c r="U928" s="50"/>
      <c r="V928" s="50"/>
    </row>
    <row r="929" spans="20:22" x14ac:dyDescent="0.3">
      <c r="T929" s="50"/>
      <c r="U929" s="50"/>
      <c r="V929" s="50"/>
    </row>
    <row r="930" spans="20:22" x14ac:dyDescent="0.3">
      <c r="T930" s="50"/>
      <c r="U930" s="50"/>
      <c r="V930" s="50"/>
    </row>
    <row r="931" spans="20:22" x14ac:dyDescent="0.3">
      <c r="T931" s="50"/>
      <c r="U931" s="50"/>
      <c r="V931" s="50"/>
    </row>
    <row r="932" spans="20:22" x14ac:dyDescent="0.3">
      <c r="T932" s="50"/>
      <c r="U932" s="50"/>
      <c r="V932" s="50"/>
    </row>
    <row r="933" spans="20:22" x14ac:dyDescent="0.3">
      <c r="T933" s="50"/>
      <c r="U933" s="50"/>
      <c r="V933" s="50"/>
    </row>
    <row r="934" spans="20:22" x14ac:dyDescent="0.3">
      <c r="T934" s="50"/>
      <c r="U934" s="50"/>
      <c r="V934" s="50"/>
    </row>
    <row r="935" spans="20:22" x14ac:dyDescent="0.3">
      <c r="T935" s="50"/>
      <c r="U935" s="50"/>
      <c r="V935" s="50"/>
    </row>
    <row r="936" spans="20:22" x14ac:dyDescent="0.3">
      <c r="T936" s="50"/>
      <c r="U936" s="50"/>
      <c r="V936" s="50"/>
    </row>
    <row r="937" spans="20:22" x14ac:dyDescent="0.3">
      <c r="T937" s="50"/>
      <c r="U937" s="50"/>
      <c r="V937" s="50"/>
    </row>
    <row r="938" spans="20:22" x14ac:dyDescent="0.3">
      <c r="T938" s="50"/>
      <c r="U938" s="50"/>
      <c r="V938" s="50"/>
    </row>
    <row r="939" spans="20:22" x14ac:dyDescent="0.3">
      <c r="T939" s="50"/>
      <c r="U939" s="50"/>
      <c r="V939" s="50"/>
    </row>
    <row r="940" spans="20:22" x14ac:dyDescent="0.3">
      <c r="T940" s="50"/>
      <c r="U940" s="50"/>
      <c r="V940" s="50"/>
    </row>
    <row r="941" spans="20:22" x14ac:dyDescent="0.3">
      <c r="T941" s="50"/>
      <c r="U941" s="50"/>
      <c r="V941" s="50"/>
    </row>
    <row r="942" spans="20:22" x14ac:dyDescent="0.3">
      <c r="T942" s="50"/>
      <c r="U942" s="50"/>
      <c r="V942" s="50"/>
    </row>
    <row r="943" spans="20:22" x14ac:dyDescent="0.3">
      <c r="T943" s="50"/>
      <c r="U943" s="50"/>
      <c r="V943" s="50"/>
    </row>
    <row r="944" spans="20:22" x14ac:dyDescent="0.3">
      <c r="T944" s="50"/>
      <c r="U944" s="50"/>
      <c r="V944" s="50"/>
    </row>
    <row r="945" spans="20:22" x14ac:dyDescent="0.3">
      <c r="T945" s="50"/>
      <c r="U945" s="50"/>
      <c r="V945" s="50"/>
    </row>
    <row r="946" spans="20:22" x14ac:dyDescent="0.3">
      <c r="T946" s="50"/>
      <c r="U946" s="50"/>
      <c r="V946" s="50"/>
    </row>
    <row r="947" spans="20:22" x14ac:dyDescent="0.3">
      <c r="T947" s="50"/>
      <c r="U947" s="50"/>
      <c r="V947" s="50"/>
    </row>
    <row r="948" spans="20:22" x14ac:dyDescent="0.3">
      <c r="T948" s="50"/>
      <c r="U948" s="50"/>
      <c r="V948" s="50"/>
    </row>
    <row r="949" spans="20:22" x14ac:dyDescent="0.3">
      <c r="T949" s="50"/>
      <c r="U949" s="50"/>
      <c r="V949" s="50"/>
    </row>
    <row r="950" spans="20:22" x14ac:dyDescent="0.3">
      <c r="T950" s="50"/>
      <c r="U950" s="50"/>
      <c r="V950" s="50"/>
    </row>
    <row r="951" spans="20:22" x14ac:dyDescent="0.3">
      <c r="T951" s="50"/>
      <c r="U951" s="50"/>
      <c r="V951" s="50"/>
    </row>
    <row r="952" spans="20:22" x14ac:dyDescent="0.3">
      <c r="T952" s="50"/>
      <c r="U952" s="50"/>
      <c r="V952" s="50"/>
    </row>
    <row r="953" spans="20:22" x14ac:dyDescent="0.3">
      <c r="T953" s="50"/>
      <c r="U953" s="50"/>
      <c r="V953" s="50"/>
    </row>
    <row r="954" spans="20:22" x14ac:dyDescent="0.3">
      <c r="T954" s="50"/>
      <c r="U954" s="50"/>
      <c r="V954" s="50"/>
    </row>
    <row r="955" spans="20:22" x14ac:dyDescent="0.3">
      <c r="T955" s="50"/>
      <c r="U955" s="50"/>
      <c r="V955" s="50"/>
    </row>
    <row r="956" spans="20:22" x14ac:dyDescent="0.3">
      <c r="T956" s="50"/>
      <c r="U956" s="50"/>
      <c r="V956" s="50"/>
    </row>
    <row r="957" spans="20:22" x14ac:dyDescent="0.3">
      <c r="T957" s="50"/>
      <c r="U957" s="50"/>
      <c r="V957" s="50"/>
    </row>
    <row r="958" spans="20:22" x14ac:dyDescent="0.3">
      <c r="T958" s="50"/>
      <c r="U958" s="50"/>
      <c r="V958" s="50"/>
    </row>
    <row r="959" spans="20:22" x14ac:dyDescent="0.3">
      <c r="T959" s="50"/>
      <c r="U959" s="50"/>
      <c r="V959" s="50"/>
    </row>
    <row r="960" spans="20:22" x14ac:dyDescent="0.3">
      <c r="T960" s="50"/>
      <c r="U960" s="50"/>
      <c r="V960" s="50"/>
    </row>
    <row r="961" spans="20:22" x14ac:dyDescent="0.3">
      <c r="T961" s="50"/>
      <c r="U961" s="50"/>
      <c r="V961" s="50"/>
    </row>
    <row r="962" spans="20:22" x14ac:dyDescent="0.3">
      <c r="T962" s="50"/>
      <c r="U962" s="50"/>
      <c r="V962" s="50"/>
    </row>
    <row r="963" spans="20:22" x14ac:dyDescent="0.3">
      <c r="T963" s="50"/>
      <c r="U963" s="50"/>
      <c r="V963" s="50"/>
    </row>
    <row r="964" spans="20:22" x14ac:dyDescent="0.3">
      <c r="T964" s="50"/>
      <c r="U964" s="50"/>
      <c r="V964" s="50"/>
    </row>
    <row r="965" spans="20:22" x14ac:dyDescent="0.3">
      <c r="T965" s="50"/>
      <c r="U965" s="50"/>
      <c r="V965" s="50"/>
    </row>
    <row r="966" spans="20:22" x14ac:dyDescent="0.3">
      <c r="T966" s="50"/>
      <c r="U966" s="50"/>
      <c r="V966" s="50"/>
    </row>
    <row r="967" spans="20:22" x14ac:dyDescent="0.3">
      <c r="T967" s="50"/>
      <c r="U967" s="50"/>
      <c r="V967" s="50"/>
    </row>
    <row r="968" spans="20:22" x14ac:dyDescent="0.3">
      <c r="T968" s="50"/>
      <c r="U968" s="50"/>
      <c r="V968" s="50"/>
    </row>
    <row r="969" spans="20:22" x14ac:dyDescent="0.3">
      <c r="T969" s="50"/>
      <c r="U969" s="50"/>
      <c r="V969" s="50"/>
    </row>
    <row r="970" spans="20:22" x14ac:dyDescent="0.3">
      <c r="T970" s="50"/>
      <c r="U970" s="50"/>
      <c r="V970" s="50"/>
    </row>
    <row r="971" spans="20:22" x14ac:dyDescent="0.3">
      <c r="T971" s="50"/>
      <c r="U971" s="50"/>
      <c r="V971" s="50"/>
    </row>
    <row r="972" spans="20:22" x14ac:dyDescent="0.3">
      <c r="T972" s="50"/>
      <c r="U972" s="50"/>
      <c r="V972" s="50"/>
    </row>
    <row r="973" spans="20:22" x14ac:dyDescent="0.3">
      <c r="T973" s="50"/>
      <c r="U973" s="50"/>
      <c r="V973" s="50"/>
    </row>
    <row r="974" spans="20:22" x14ac:dyDescent="0.3">
      <c r="T974" s="50"/>
      <c r="U974" s="50"/>
      <c r="V974" s="50"/>
    </row>
    <row r="975" spans="20:22" x14ac:dyDescent="0.3">
      <c r="T975" s="50"/>
      <c r="U975" s="50"/>
      <c r="V975" s="50"/>
    </row>
    <row r="976" spans="20:22" x14ac:dyDescent="0.3">
      <c r="T976" s="50"/>
      <c r="U976" s="50"/>
      <c r="V976" s="50"/>
    </row>
    <row r="977" spans="20:22" x14ac:dyDescent="0.3">
      <c r="T977" s="50"/>
      <c r="U977" s="50"/>
      <c r="V977" s="50"/>
    </row>
    <row r="978" spans="20:22" x14ac:dyDescent="0.3">
      <c r="T978" s="50"/>
      <c r="U978" s="50"/>
      <c r="V978" s="50"/>
    </row>
    <row r="979" spans="20:22" x14ac:dyDescent="0.3">
      <c r="T979" s="50"/>
      <c r="U979" s="50"/>
      <c r="V979" s="50"/>
    </row>
    <row r="980" spans="20:22" x14ac:dyDescent="0.3">
      <c r="T980" s="50"/>
      <c r="U980" s="50"/>
      <c r="V980" s="50"/>
    </row>
    <row r="981" spans="20:22" x14ac:dyDescent="0.3">
      <c r="T981" s="50"/>
      <c r="U981" s="50"/>
      <c r="V981" s="50"/>
    </row>
    <row r="982" spans="20:22" x14ac:dyDescent="0.3">
      <c r="T982" s="50"/>
      <c r="U982" s="50"/>
      <c r="V982" s="50"/>
    </row>
    <row r="983" spans="20:22" x14ac:dyDescent="0.3">
      <c r="T983" s="50"/>
      <c r="U983" s="50"/>
      <c r="V983" s="50"/>
    </row>
    <row r="984" spans="20:22" x14ac:dyDescent="0.3">
      <c r="T984" s="50"/>
      <c r="U984" s="50"/>
      <c r="V984" s="50"/>
    </row>
    <row r="985" spans="20:22" x14ac:dyDescent="0.3">
      <c r="T985" s="50"/>
      <c r="U985" s="50"/>
      <c r="V985" s="50"/>
    </row>
    <row r="986" spans="20:22" x14ac:dyDescent="0.3">
      <c r="T986" s="50"/>
      <c r="U986" s="50"/>
      <c r="V986" s="50"/>
    </row>
    <row r="987" spans="20:22" x14ac:dyDescent="0.3">
      <c r="T987" s="50"/>
      <c r="U987" s="50"/>
      <c r="V987" s="50"/>
    </row>
    <row r="988" spans="20:22" x14ac:dyDescent="0.3">
      <c r="T988" s="50"/>
      <c r="U988" s="50"/>
      <c r="V988" s="50"/>
    </row>
    <row r="989" spans="20:22" x14ac:dyDescent="0.3">
      <c r="T989" s="50"/>
      <c r="U989" s="50"/>
      <c r="V989" s="50"/>
    </row>
    <row r="990" spans="20:22" x14ac:dyDescent="0.3">
      <c r="T990" s="50"/>
      <c r="U990" s="50"/>
      <c r="V990" s="50"/>
    </row>
    <row r="991" spans="20:22" x14ac:dyDescent="0.3">
      <c r="T991" s="50"/>
      <c r="U991" s="50"/>
      <c r="V991" s="50"/>
    </row>
    <row r="992" spans="20:22" x14ac:dyDescent="0.3">
      <c r="T992" s="50"/>
      <c r="U992" s="50"/>
      <c r="V992" s="50"/>
    </row>
    <row r="993" spans="20:22" x14ac:dyDescent="0.3">
      <c r="T993" s="50"/>
      <c r="U993" s="50"/>
      <c r="V993" s="50"/>
    </row>
    <row r="994" spans="20:22" x14ac:dyDescent="0.3">
      <c r="T994" s="50"/>
      <c r="U994" s="50"/>
      <c r="V994" s="50"/>
    </row>
    <row r="995" spans="20:22" x14ac:dyDescent="0.3">
      <c r="T995" s="50"/>
      <c r="U995" s="50"/>
      <c r="V995" s="50"/>
    </row>
    <row r="996" spans="20:22" x14ac:dyDescent="0.3">
      <c r="T996" s="50"/>
      <c r="U996" s="50"/>
      <c r="V996" s="50"/>
    </row>
    <row r="997" spans="20:22" x14ac:dyDescent="0.3">
      <c r="T997" s="50"/>
      <c r="U997" s="50"/>
      <c r="V997" s="50"/>
    </row>
    <row r="998" spans="20:22" x14ac:dyDescent="0.3">
      <c r="T998" s="50"/>
      <c r="U998" s="50"/>
      <c r="V998" s="50"/>
    </row>
    <row r="999" spans="20:22" x14ac:dyDescent="0.3">
      <c r="T999" s="50"/>
      <c r="U999" s="50"/>
      <c r="V999" s="50"/>
    </row>
    <row r="1000" spans="20:22" x14ac:dyDescent="0.3">
      <c r="T1000" s="50"/>
      <c r="U1000" s="50"/>
      <c r="V1000" s="50"/>
    </row>
    <row r="1001" spans="20:22" x14ac:dyDescent="0.3">
      <c r="T1001" s="50"/>
      <c r="U1001" s="50"/>
      <c r="V1001" s="50"/>
    </row>
    <row r="1002" spans="20:22" x14ac:dyDescent="0.3">
      <c r="T1002" s="50"/>
      <c r="U1002" s="50"/>
      <c r="V1002" s="50"/>
    </row>
    <row r="1003" spans="20:22" x14ac:dyDescent="0.3">
      <c r="T1003" s="50"/>
      <c r="U1003" s="50"/>
      <c r="V1003" s="50"/>
    </row>
    <row r="1004" spans="20:22" x14ac:dyDescent="0.3">
      <c r="T1004" s="50"/>
      <c r="U1004" s="50"/>
      <c r="V1004" s="50"/>
    </row>
    <row r="1005" spans="20:22" x14ac:dyDescent="0.3">
      <c r="T1005" s="50"/>
      <c r="U1005" s="50"/>
      <c r="V1005" s="50"/>
    </row>
    <row r="1006" spans="20:22" x14ac:dyDescent="0.3">
      <c r="T1006" s="50"/>
      <c r="U1006" s="50"/>
      <c r="V1006" s="50"/>
    </row>
    <row r="1007" spans="20:22" x14ac:dyDescent="0.3">
      <c r="T1007" s="50"/>
      <c r="U1007" s="50"/>
      <c r="V1007" s="50"/>
    </row>
    <row r="1008" spans="20:22" x14ac:dyDescent="0.3">
      <c r="T1008" s="50"/>
      <c r="U1008" s="50"/>
      <c r="V1008" s="50"/>
    </row>
    <row r="1009" spans="20:22" x14ac:dyDescent="0.3">
      <c r="T1009" s="50"/>
      <c r="U1009" s="50"/>
      <c r="V1009" s="50"/>
    </row>
    <row r="1010" spans="20:22" x14ac:dyDescent="0.3">
      <c r="T1010" s="50"/>
      <c r="U1010" s="50"/>
      <c r="V1010" s="50"/>
    </row>
    <row r="1011" spans="20:22" x14ac:dyDescent="0.3">
      <c r="T1011" s="50"/>
      <c r="U1011" s="50"/>
      <c r="V1011" s="50"/>
    </row>
    <row r="1012" spans="20:22" x14ac:dyDescent="0.3">
      <c r="T1012" s="50"/>
      <c r="U1012" s="50"/>
      <c r="V1012" s="50"/>
    </row>
    <row r="1013" spans="20:22" x14ac:dyDescent="0.3">
      <c r="T1013" s="50"/>
      <c r="U1013" s="50"/>
      <c r="V1013" s="50"/>
    </row>
    <row r="1014" spans="20:22" x14ac:dyDescent="0.3">
      <c r="T1014" s="50"/>
      <c r="U1014" s="50"/>
      <c r="V1014" s="50"/>
    </row>
    <row r="1015" spans="20:22" x14ac:dyDescent="0.3">
      <c r="T1015" s="50"/>
      <c r="U1015" s="50"/>
      <c r="V1015" s="50"/>
    </row>
    <row r="1016" spans="20:22" x14ac:dyDescent="0.3">
      <c r="T1016" s="50"/>
      <c r="U1016" s="50"/>
      <c r="V1016" s="50"/>
    </row>
    <row r="1017" spans="20:22" x14ac:dyDescent="0.3">
      <c r="T1017" s="50"/>
      <c r="U1017" s="50"/>
      <c r="V1017" s="50"/>
    </row>
    <row r="1018" spans="20:22" x14ac:dyDescent="0.3">
      <c r="T1018" s="50"/>
      <c r="U1018" s="50"/>
      <c r="V1018" s="50"/>
    </row>
    <row r="1019" spans="20:22" x14ac:dyDescent="0.3">
      <c r="T1019" s="50"/>
      <c r="U1019" s="50"/>
      <c r="V1019" s="50"/>
    </row>
    <row r="1020" spans="20:22" x14ac:dyDescent="0.3">
      <c r="T1020" s="50"/>
      <c r="U1020" s="50"/>
      <c r="V1020" s="50"/>
    </row>
    <row r="1021" spans="20:22" x14ac:dyDescent="0.3">
      <c r="T1021" s="50"/>
      <c r="U1021" s="50"/>
      <c r="V1021" s="50"/>
    </row>
    <row r="1022" spans="20:22" x14ac:dyDescent="0.3">
      <c r="T1022" s="50"/>
      <c r="U1022" s="50"/>
      <c r="V1022" s="50"/>
    </row>
    <row r="1023" spans="20:22" x14ac:dyDescent="0.3">
      <c r="T1023" s="50"/>
      <c r="U1023" s="50"/>
      <c r="V1023" s="50"/>
    </row>
    <row r="1024" spans="20:22" x14ac:dyDescent="0.3">
      <c r="T1024" s="50"/>
      <c r="U1024" s="50"/>
      <c r="V1024" s="50"/>
    </row>
    <row r="1025" spans="20:22" x14ac:dyDescent="0.3">
      <c r="T1025" s="50"/>
      <c r="U1025" s="50"/>
      <c r="V1025" s="50"/>
    </row>
    <row r="1026" spans="20:22" x14ac:dyDescent="0.3">
      <c r="T1026" s="50"/>
      <c r="U1026" s="50"/>
      <c r="V1026" s="50"/>
    </row>
    <row r="1027" spans="20:22" x14ac:dyDescent="0.3">
      <c r="T1027" s="50"/>
      <c r="U1027" s="50"/>
      <c r="V1027" s="50"/>
    </row>
    <row r="1028" spans="20:22" x14ac:dyDescent="0.3">
      <c r="T1028" s="50"/>
      <c r="U1028" s="50"/>
      <c r="V1028" s="50"/>
    </row>
    <row r="1029" spans="20:22" x14ac:dyDescent="0.3">
      <c r="T1029" s="50"/>
      <c r="U1029" s="50"/>
      <c r="V1029" s="50"/>
    </row>
    <row r="1030" spans="20:22" x14ac:dyDescent="0.3">
      <c r="T1030" s="50"/>
      <c r="U1030" s="50"/>
      <c r="V1030" s="50"/>
    </row>
    <row r="1031" spans="20:22" x14ac:dyDescent="0.3">
      <c r="T1031" s="50"/>
      <c r="U1031" s="50"/>
      <c r="V1031" s="50"/>
    </row>
    <row r="1032" spans="20:22" x14ac:dyDescent="0.3">
      <c r="T1032" s="50"/>
      <c r="U1032" s="50"/>
      <c r="V1032" s="50"/>
    </row>
    <row r="1033" spans="20:22" x14ac:dyDescent="0.3">
      <c r="T1033" s="50"/>
      <c r="U1033" s="50"/>
      <c r="V1033" s="50"/>
    </row>
    <row r="1034" spans="20:22" x14ac:dyDescent="0.3">
      <c r="T1034" s="50"/>
      <c r="U1034" s="50"/>
      <c r="V1034" s="50"/>
    </row>
    <row r="1035" spans="20:22" x14ac:dyDescent="0.3">
      <c r="T1035" s="50"/>
      <c r="U1035" s="50"/>
      <c r="V1035" s="50"/>
    </row>
    <row r="1036" spans="20:22" x14ac:dyDescent="0.3">
      <c r="T1036" s="50"/>
      <c r="U1036" s="50"/>
      <c r="V1036" s="50"/>
    </row>
    <row r="1037" spans="20:22" x14ac:dyDescent="0.3">
      <c r="T1037" s="50"/>
      <c r="U1037" s="50"/>
      <c r="V1037" s="50"/>
    </row>
    <row r="1038" spans="20:22" x14ac:dyDescent="0.3">
      <c r="T1038" s="50"/>
      <c r="U1038" s="50"/>
      <c r="V1038" s="50"/>
    </row>
    <row r="1039" spans="20:22" x14ac:dyDescent="0.3">
      <c r="T1039" s="50"/>
      <c r="U1039" s="50"/>
      <c r="V1039" s="50"/>
    </row>
    <row r="1040" spans="20:22" x14ac:dyDescent="0.3">
      <c r="T1040" s="50"/>
      <c r="U1040" s="50"/>
      <c r="V1040" s="50"/>
    </row>
    <row r="1041" spans="20:22" x14ac:dyDescent="0.3">
      <c r="T1041" s="50"/>
      <c r="U1041" s="50"/>
      <c r="V1041" s="50"/>
    </row>
    <row r="1042" spans="20:22" x14ac:dyDescent="0.3">
      <c r="T1042" s="50"/>
      <c r="U1042" s="50"/>
      <c r="V1042" s="50"/>
    </row>
    <row r="1043" spans="20:22" x14ac:dyDescent="0.3">
      <c r="T1043" s="50"/>
      <c r="U1043" s="50"/>
      <c r="V1043" s="50"/>
    </row>
    <row r="1044" spans="20:22" x14ac:dyDescent="0.3">
      <c r="T1044" s="50"/>
      <c r="U1044" s="50"/>
      <c r="V1044" s="50"/>
    </row>
    <row r="1045" spans="20:22" x14ac:dyDescent="0.3">
      <c r="T1045" s="50"/>
      <c r="U1045" s="50"/>
      <c r="V1045" s="50"/>
    </row>
    <row r="1046" spans="20:22" x14ac:dyDescent="0.3">
      <c r="T1046" s="50"/>
      <c r="U1046" s="50"/>
      <c r="V1046" s="50"/>
    </row>
    <row r="1047" spans="20:22" x14ac:dyDescent="0.3">
      <c r="T1047" s="50"/>
      <c r="U1047" s="50"/>
      <c r="V1047" s="50"/>
    </row>
    <row r="1048" spans="20:22" x14ac:dyDescent="0.3">
      <c r="T1048" s="50"/>
      <c r="U1048" s="50"/>
      <c r="V1048" s="50"/>
    </row>
    <row r="1049" spans="20:22" x14ac:dyDescent="0.3">
      <c r="T1049" s="50"/>
      <c r="U1049" s="50"/>
      <c r="V1049" s="50"/>
    </row>
    <row r="1050" spans="20:22" x14ac:dyDescent="0.3">
      <c r="T1050" s="50"/>
      <c r="U1050" s="50"/>
      <c r="V1050" s="50"/>
    </row>
    <row r="1051" spans="20:22" x14ac:dyDescent="0.3">
      <c r="T1051" s="50"/>
      <c r="U1051" s="50"/>
      <c r="V1051" s="50"/>
    </row>
    <row r="1052" spans="20:22" x14ac:dyDescent="0.3">
      <c r="T1052" s="50"/>
      <c r="U1052" s="50"/>
      <c r="V1052" s="50"/>
    </row>
    <row r="1053" spans="20:22" x14ac:dyDescent="0.3">
      <c r="T1053" s="50"/>
      <c r="U1053" s="50"/>
      <c r="V1053" s="50"/>
    </row>
    <row r="1054" spans="20:22" x14ac:dyDescent="0.3">
      <c r="T1054" s="50"/>
      <c r="U1054" s="50"/>
      <c r="V1054" s="50"/>
    </row>
    <row r="1055" spans="20:22" x14ac:dyDescent="0.3">
      <c r="T1055" s="50"/>
      <c r="U1055" s="50"/>
      <c r="V1055" s="50"/>
    </row>
    <row r="1056" spans="20:22" x14ac:dyDescent="0.3">
      <c r="T1056" s="50"/>
      <c r="U1056" s="50"/>
      <c r="V1056" s="50"/>
    </row>
    <row r="1057" spans="20:22" x14ac:dyDescent="0.3">
      <c r="T1057" s="50"/>
      <c r="U1057" s="50"/>
      <c r="V1057" s="50"/>
    </row>
    <row r="1058" spans="20:22" x14ac:dyDescent="0.3">
      <c r="T1058" s="50"/>
      <c r="U1058" s="50"/>
      <c r="V1058" s="50"/>
    </row>
    <row r="1059" spans="20:22" x14ac:dyDescent="0.3">
      <c r="T1059" s="50"/>
      <c r="U1059" s="50"/>
      <c r="V1059" s="50"/>
    </row>
    <row r="1060" spans="20:22" x14ac:dyDescent="0.3">
      <c r="T1060" s="50"/>
      <c r="U1060" s="50"/>
      <c r="V1060" s="50"/>
    </row>
    <row r="1061" spans="20:22" x14ac:dyDescent="0.3">
      <c r="T1061" s="50"/>
      <c r="U1061" s="50"/>
      <c r="V1061" s="50"/>
    </row>
    <row r="1062" spans="20:22" x14ac:dyDescent="0.3">
      <c r="T1062" s="50"/>
      <c r="U1062" s="50"/>
      <c r="V1062" s="50"/>
    </row>
    <row r="1063" spans="20:22" x14ac:dyDescent="0.3">
      <c r="T1063" s="50"/>
      <c r="U1063" s="50"/>
      <c r="V1063" s="50"/>
    </row>
    <row r="1064" spans="20:22" x14ac:dyDescent="0.3">
      <c r="T1064" s="50"/>
      <c r="U1064" s="50"/>
      <c r="V1064" s="50"/>
    </row>
    <row r="1065" spans="20:22" x14ac:dyDescent="0.3">
      <c r="T1065" s="50"/>
      <c r="U1065" s="50"/>
      <c r="V1065" s="50"/>
    </row>
    <row r="1066" spans="20:22" x14ac:dyDescent="0.3">
      <c r="T1066" s="50"/>
      <c r="U1066" s="50"/>
      <c r="V1066" s="50"/>
    </row>
    <row r="1067" spans="20:22" x14ac:dyDescent="0.3">
      <c r="T1067" s="50"/>
      <c r="U1067" s="50"/>
      <c r="V1067" s="50"/>
    </row>
    <row r="1068" spans="20:22" x14ac:dyDescent="0.3">
      <c r="T1068" s="50"/>
      <c r="U1068" s="50"/>
      <c r="V1068" s="50"/>
    </row>
    <row r="1069" spans="20:22" x14ac:dyDescent="0.3">
      <c r="T1069" s="50"/>
      <c r="U1069" s="50"/>
      <c r="V1069" s="50"/>
    </row>
    <row r="1070" spans="20:22" x14ac:dyDescent="0.3">
      <c r="T1070" s="50"/>
      <c r="U1070" s="50"/>
      <c r="V1070" s="50"/>
    </row>
    <row r="1071" spans="20:22" x14ac:dyDescent="0.3">
      <c r="T1071" s="50"/>
      <c r="U1071" s="50"/>
      <c r="V1071" s="50"/>
    </row>
    <row r="1072" spans="20:22" x14ac:dyDescent="0.3">
      <c r="T1072" s="50"/>
      <c r="U1072" s="50"/>
      <c r="V1072" s="50"/>
    </row>
    <row r="1073" spans="20:22" x14ac:dyDescent="0.3">
      <c r="T1073" s="50"/>
      <c r="U1073" s="50"/>
      <c r="V1073" s="50"/>
    </row>
    <row r="1074" spans="20:22" x14ac:dyDescent="0.3">
      <c r="T1074" s="50"/>
      <c r="U1074" s="50"/>
      <c r="V1074" s="50"/>
    </row>
    <row r="1075" spans="20:22" x14ac:dyDescent="0.3">
      <c r="T1075" s="50"/>
      <c r="U1075" s="50"/>
      <c r="V1075" s="50"/>
    </row>
    <row r="1076" spans="20:22" x14ac:dyDescent="0.3">
      <c r="T1076" s="50"/>
      <c r="U1076" s="50"/>
      <c r="V1076" s="50"/>
    </row>
    <row r="1077" spans="20:22" x14ac:dyDescent="0.3">
      <c r="T1077" s="50"/>
      <c r="U1077" s="50"/>
      <c r="V1077" s="50"/>
    </row>
    <row r="1078" spans="20:22" x14ac:dyDescent="0.3">
      <c r="T1078" s="50"/>
      <c r="U1078" s="50"/>
      <c r="V1078" s="50"/>
    </row>
    <row r="1079" spans="20:22" x14ac:dyDescent="0.3">
      <c r="T1079" s="50"/>
      <c r="U1079" s="50"/>
      <c r="V1079" s="50"/>
    </row>
    <row r="1080" spans="20:22" x14ac:dyDescent="0.3">
      <c r="T1080" s="50"/>
      <c r="U1080" s="50"/>
      <c r="V1080" s="50"/>
    </row>
    <row r="1081" spans="20:22" x14ac:dyDescent="0.3">
      <c r="T1081" s="50"/>
      <c r="U1081" s="50"/>
      <c r="V1081" s="50"/>
    </row>
    <row r="1082" spans="20:22" x14ac:dyDescent="0.3">
      <c r="T1082" s="50"/>
      <c r="U1082" s="50"/>
      <c r="V1082" s="50"/>
    </row>
    <row r="1083" spans="20:22" x14ac:dyDescent="0.3">
      <c r="T1083" s="50"/>
      <c r="U1083" s="50"/>
      <c r="V1083" s="50"/>
    </row>
    <row r="1084" spans="20:22" x14ac:dyDescent="0.3">
      <c r="T1084" s="50"/>
      <c r="U1084" s="50"/>
      <c r="V1084" s="50"/>
    </row>
    <row r="1085" spans="20:22" x14ac:dyDescent="0.3">
      <c r="T1085" s="50"/>
      <c r="U1085" s="50"/>
      <c r="V1085" s="50"/>
    </row>
    <row r="1086" spans="20:22" x14ac:dyDescent="0.3">
      <c r="T1086" s="50"/>
      <c r="U1086" s="50"/>
      <c r="V1086" s="50"/>
    </row>
    <row r="1087" spans="20:22" x14ac:dyDescent="0.3">
      <c r="T1087" s="50"/>
      <c r="U1087" s="50"/>
      <c r="V1087" s="50"/>
    </row>
    <row r="1088" spans="20:22" x14ac:dyDescent="0.3">
      <c r="T1088" s="50"/>
      <c r="U1088" s="50"/>
      <c r="V1088" s="50"/>
    </row>
    <row r="1089" spans="20:22" x14ac:dyDescent="0.3">
      <c r="T1089" s="50"/>
      <c r="U1089" s="50"/>
      <c r="V1089" s="50"/>
    </row>
    <row r="1090" spans="20:22" x14ac:dyDescent="0.3">
      <c r="T1090" s="50"/>
      <c r="U1090" s="50"/>
      <c r="V1090" s="50"/>
    </row>
    <row r="1091" spans="20:22" x14ac:dyDescent="0.3">
      <c r="T1091" s="50"/>
      <c r="U1091" s="50"/>
      <c r="V1091" s="50"/>
    </row>
    <row r="1092" spans="20:22" x14ac:dyDescent="0.3">
      <c r="T1092" s="50"/>
      <c r="U1092" s="50"/>
      <c r="V1092" s="50"/>
    </row>
    <row r="1093" spans="20:22" x14ac:dyDescent="0.3">
      <c r="T1093" s="50"/>
      <c r="U1093" s="50"/>
      <c r="V1093" s="50"/>
    </row>
    <row r="1094" spans="20:22" x14ac:dyDescent="0.3">
      <c r="T1094" s="50"/>
      <c r="U1094" s="50"/>
      <c r="V1094" s="50"/>
    </row>
    <row r="1095" spans="20:22" x14ac:dyDescent="0.3">
      <c r="T1095" s="50"/>
      <c r="U1095" s="50"/>
      <c r="V1095" s="50"/>
    </row>
    <row r="1096" spans="20:22" x14ac:dyDescent="0.3">
      <c r="T1096" s="50"/>
      <c r="U1096" s="50"/>
      <c r="V1096" s="50"/>
    </row>
    <row r="1097" spans="20:22" x14ac:dyDescent="0.3">
      <c r="T1097" s="50"/>
      <c r="U1097" s="50"/>
      <c r="V1097" s="50"/>
    </row>
    <row r="1098" spans="20:22" x14ac:dyDescent="0.3">
      <c r="T1098" s="50"/>
      <c r="U1098" s="50"/>
      <c r="V1098" s="50"/>
    </row>
    <row r="1099" spans="20:22" x14ac:dyDescent="0.3">
      <c r="T1099" s="50"/>
      <c r="U1099" s="50"/>
      <c r="V1099" s="50"/>
    </row>
    <row r="1100" spans="20:22" x14ac:dyDescent="0.3">
      <c r="T1100" s="50"/>
      <c r="U1100" s="50"/>
      <c r="V1100" s="50"/>
    </row>
    <row r="1101" spans="20:22" x14ac:dyDescent="0.3">
      <c r="T1101" s="50"/>
      <c r="U1101" s="50"/>
      <c r="V1101" s="50"/>
    </row>
    <row r="1102" spans="20:22" x14ac:dyDescent="0.3">
      <c r="T1102" s="50"/>
      <c r="U1102" s="50"/>
      <c r="V1102" s="50"/>
    </row>
    <row r="1103" spans="20:22" x14ac:dyDescent="0.3">
      <c r="T1103" s="50"/>
      <c r="U1103" s="50"/>
      <c r="V1103" s="50"/>
    </row>
    <row r="1104" spans="20:22" x14ac:dyDescent="0.3">
      <c r="T1104" s="50"/>
      <c r="U1104" s="50"/>
      <c r="V1104" s="50"/>
    </row>
    <row r="1105" spans="20:22" x14ac:dyDescent="0.3">
      <c r="T1105" s="50"/>
      <c r="U1105" s="50"/>
      <c r="V1105" s="50"/>
    </row>
    <row r="1106" spans="20:22" x14ac:dyDescent="0.3">
      <c r="T1106" s="50"/>
      <c r="U1106" s="50"/>
      <c r="V1106" s="50"/>
    </row>
    <row r="1107" spans="20:22" x14ac:dyDescent="0.3">
      <c r="T1107" s="50"/>
      <c r="U1107" s="50"/>
      <c r="V1107" s="50"/>
    </row>
    <row r="1108" spans="20:22" x14ac:dyDescent="0.3">
      <c r="T1108" s="50"/>
      <c r="U1108" s="50"/>
      <c r="V1108" s="50"/>
    </row>
    <row r="1109" spans="20:22" x14ac:dyDescent="0.3">
      <c r="T1109" s="50"/>
      <c r="U1109" s="50"/>
      <c r="V1109" s="50"/>
    </row>
    <row r="1110" spans="20:22" x14ac:dyDescent="0.3">
      <c r="T1110" s="50"/>
      <c r="U1110" s="50"/>
      <c r="V1110" s="50"/>
    </row>
    <row r="1111" spans="20:22" x14ac:dyDescent="0.3">
      <c r="T1111" s="50"/>
      <c r="U1111" s="50"/>
      <c r="V1111" s="50"/>
    </row>
    <row r="1112" spans="20:22" x14ac:dyDescent="0.3">
      <c r="T1112" s="50"/>
      <c r="U1112" s="50"/>
      <c r="V1112" s="50"/>
    </row>
    <row r="1113" spans="20:22" x14ac:dyDescent="0.3">
      <c r="T1113" s="50"/>
      <c r="U1113" s="50"/>
      <c r="V1113" s="50"/>
    </row>
    <row r="1114" spans="20:22" x14ac:dyDescent="0.3">
      <c r="T1114" s="50"/>
      <c r="U1114" s="50"/>
      <c r="V1114" s="50"/>
    </row>
    <row r="1115" spans="20:22" x14ac:dyDescent="0.3">
      <c r="T1115" s="50"/>
      <c r="U1115" s="50"/>
      <c r="V1115" s="50"/>
    </row>
    <row r="1116" spans="20:22" x14ac:dyDescent="0.3">
      <c r="T1116" s="50"/>
      <c r="U1116" s="50"/>
      <c r="V1116" s="50"/>
    </row>
    <row r="1117" spans="20:22" x14ac:dyDescent="0.3">
      <c r="T1117" s="50"/>
      <c r="U1117" s="50"/>
      <c r="V1117" s="50"/>
    </row>
    <row r="1118" spans="20:22" x14ac:dyDescent="0.3">
      <c r="T1118" s="50"/>
      <c r="U1118" s="50"/>
      <c r="V1118" s="50"/>
    </row>
    <row r="1119" spans="20:22" x14ac:dyDescent="0.3">
      <c r="T1119" s="50"/>
      <c r="U1119" s="50"/>
      <c r="V1119" s="50"/>
    </row>
    <row r="1120" spans="20:22" x14ac:dyDescent="0.3">
      <c r="T1120" s="50"/>
      <c r="U1120" s="50"/>
      <c r="V1120" s="50"/>
    </row>
    <row r="1121" spans="20:22" x14ac:dyDescent="0.3">
      <c r="T1121" s="50"/>
      <c r="U1121" s="50"/>
      <c r="V1121" s="50"/>
    </row>
    <row r="1122" spans="20:22" x14ac:dyDescent="0.3">
      <c r="T1122" s="50"/>
      <c r="U1122" s="50"/>
      <c r="V1122" s="50"/>
    </row>
    <row r="1123" spans="20:22" x14ac:dyDescent="0.3">
      <c r="T1123" s="50"/>
      <c r="U1123" s="50"/>
      <c r="V1123" s="50"/>
    </row>
    <row r="1124" spans="20:22" x14ac:dyDescent="0.3">
      <c r="T1124" s="50"/>
      <c r="U1124" s="50"/>
      <c r="V1124" s="50"/>
    </row>
    <row r="1125" spans="20:22" x14ac:dyDescent="0.3">
      <c r="T1125" s="50"/>
      <c r="U1125" s="50"/>
      <c r="V1125" s="50"/>
    </row>
    <row r="1126" spans="20:22" x14ac:dyDescent="0.3">
      <c r="T1126" s="50"/>
      <c r="U1126" s="50"/>
      <c r="V1126" s="50"/>
    </row>
    <row r="1127" spans="20:22" x14ac:dyDescent="0.3">
      <c r="T1127" s="50"/>
      <c r="U1127" s="50"/>
      <c r="V1127" s="50"/>
    </row>
    <row r="1128" spans="20:22" x14ac:dyDescent="0.3">
      <c r="T1128" s="50"/>
      <c r="U1128" s="50"/>
      <c r="V1128" s="50"/>
    </row>
    <row r="1129" spans="20:22" x14ac:dyDescent="0.3">
      <c r="T1129" s="50"/>
      <c r="U1129" s="50"/>
      <c r="V1129" s="50"/>
    </row>
    <row r="1130" spans="20:22" x14ac:dyDescent="0.3">
      <c r="T1130" s="50"/>
      <c r="U1130" s="50"/>
      <c r="V1130" s="50"/>
    </row>
    <row r="1131" spans="20:22" x14ac:dyDescent="0.3">
      <c r="T1131" s="50"/>
      <c r="U1131" s="50"/>
      <c r="V1131" s="50"/>
    </row>
    <row r="1132" spans="20:22" x14ac:dyDescent="0.3">
      <c r="T1132" s="50"/>
      <c r="U1132" s="50"/>
      <c r="V1132" s="50"/>
    </row>
    <row r="1133" spans="20:22" x14ac:dyDescent="0.3">
      <c r="T1133" s="50"/>
      <c r="U1133" s="50"/>
      <c r="V1133" s="50"/>
    </row>
    <row r="1134" spans="20:22" x14ac:dyDescent="0.3">
      <c r="T1134" s="50"/>
      <c r="U1134" s="50"/>
      <c r="V1134" s="50"/>
    </row>
    <row r="1135" spans="20:22" x14ac:dyDescent="0.3">
      <c r="T1135" s="50"/>
      <c r="U1135" s="50"/>
      <c r="V1135" s="50"/>
    </row>
    <row r="1136" spans="20:22" x14ac:dyDescent="0.3">
      <c r="T1136" s="50"/>
      <c r="U1136" s="50"/>
      <c r="V1136" s="50"/>
    </row>
    <row r="1137" spans="20:22" x14ac:dyDescent="0.3">
      <c r="T1137" s="50"/>
      <c r="U1137" s="50"/>
      <c r="V1137" s="50"/>
    </row>
    <row r="1138" spans="20:22" x14ac:dyDescent="0.3">
      <c r="T1138" s="50"/>
      <c r="U1138" s="50"/>
      <c r="V1138" s="50"/>
    </row>
    <row r="1139" spans="20:22" x14ac:dyDescent="0.3">
      <c r="T1139" s="50"/>
      <c r="U1139" s="50"/>
      <c r="V1139" s="50"/>
    </row>
    <row r="1140" spans="20:22" x14ac:dyDescent="0.3">
      <c r="T1140" s="50"/>
      <c r="U1140" s="50"/>
      <c r="V1140" s="50"/>
    </row>
    <row r="1141" spans="20:22" x14ac:dyDescent="0.3">
      <c r="T1141" s="50"/>
      <c r="U1141" s="50"/>
      <c r="V1141" s="50"/>
    </row>
    <row r="1142" spans="20:22" x14ac:dyDescent="0.3">
      <c r="T1142" s="50"/>
      <c r="U1142" s="50"/>
      <c r="V1142" s="50"/>
    </row>
    <row r="1143" spans="20:22" x14ac:dyDescent="0.3">
      <c r="T1143" s="50"/>
      <c r="U1143" s="50"/>
      <c r="V1143" s="50"/>
    </row>
    <row r="1144" spans="20:22" x14ac:dyDescent="0.3">
      <c r="T1144" s="50"/>
      <c r="U1144" s="50"/>
      <c r="V1144" s="50"/>
    </row>
    <row r="1145" spans="20:22" x14ac:dyDescent="0.3">
      <c r="T1145" s="50"/>
      <c r="U1145" s="50"/>
      <c r="V1145" s="50"/>
    </row>
    <row r="1146" spans="20:22" x14ac:dyDescent="0.3">
      <c r="T1146" s="50"/>
      <c r="U1146" s="50"/>
      <c r="V1146" s="50"/>
    </row>
    <row r="1147" spans="20:22" x14ac:dyDescent="0.3">
      <c r="T1147" s="50"/>
      <c r="U1147" s="50"/>
      <c r="V1147" s="50"/>
    </row>
    <row r="1148" spans="20:22" x14ac:dyDescent="0.3">
      <c r="T1148" s="50"/>
      <c r="U1148" s="50"/>
      <c r="V1148" s="50"/>
    </row>
    <row r="1149" spans="20:22" x14ac:dyDescent="0.3">
      <c r="T1149" s="50"/>
      <c r="U1149" s="50"/>
      <c r="V1149" s="50"/>
    </row>
    <row r="1150" spans="20:22" x14ac:dyDescent="0.3">
      <c r="T1150" s="50"/>
      <c r="U1150" s="50"/>
      <c r="V1150" s="50"/>
    </row>
    <row r="1151" spans="20:22" x14ac:dyDescent="0.3">
      <c r="T1151" s="50"/>
      <c r="U1151" s="50"/>
      <c r="V1151" s="50"/>
    </row>
    <row r="1152" spans="20:22" x14ac:dyDescent="0.3">
      <c r="T1152" s="50"/>
      <c r="U1152" s="50"/>
      <c r="V1152" s="50"/>
    </row>
    <row r="1153" spans="20:22" x14ac:dyDescent="0.3">
      <c r="T1153" s="50"/>
      <c r="U1153" s="50"/>
      <c r="V1153" s="50"/>
    </row>
    <row r="1154" spans="20:22" x14ac:dyDescent="0.3">
      <c r="T1154" s="50"/>
      <c r="U1154" s="50"/>
      <c r="V1154" s="50"/>
    </row>
    <row r="1155" spans="20:22" x14ac:dyDescent="0.3">
      <c r="T1155" s="50"/>
      <c r="U1155" s="50"/>
      <c r="V1155" s="50"/>
    </row>
    <row r="1156" spans="20:22" x14ac:dyDescent="0.3">
      <c r="T1156" s="50"/>
      <c r="U1156" s="50"/>
      <c r="V1156" s="50"/>
    </row>
    <row r="1157" spans="20:22" x14ac:dyDescent="0.3">
      <c r="T1157" s="50"/>
      <c r="U1157" s="50"/>
      <c r="V1157" s="50"/>
    </row>
    <row r="1158" spans="20:22" x14ac:dyDescent="0.3">
      <c r="T1158" s="50"/>
      <c r="U1158" s="50"/>
      <c r="V1158" s="50"/>
    </row>
    <row r="1159" spans="20:22" x14ac:dyDescent="0.3">
      <c r="T1159" s="50"/>
      <c r="U1159" s="50"/>
      <c r="V1159" s="50"/>
    </row>
    <row r="1160" spans="20:22" x14ac:dyDescent="0.3">
      <c r="T1160" s="50"/>
      <c r="U1160" s="50"/>
      <c r="V1160" s="50"/>
    </row>
    <row r="1161" spans="20:22" x14ac:dyDescent="0.3">
      <c r="T1161" s="50"/>
      <c r="U1161" s="50"/>
      <c r="V1161" s="50"/>
    </row>
    <row r="1162" spans="20:22" x14ac:dyDescent="0.3">
      <c r="T1162" s="50"/>
      <c r="U1162" s="50"/>
      <c r="V1162" s="50"/>
    </row>
    <row r="1163" spans="20:22" x14ac:dyDescent="0.3">
      <c r="T1163" s="50"/>
      <c r="U1163" s="50"/>
      <c r="V1163" s="50"/>
    </row>
    <row r="1164" spans="20:22" x14ac:dyDescent="0.3">
      <c r="T1164" s="50"/>
      <c r="U1164" s="50"/>
      <c r="V1164" s="50"/>
    </row>
    <row r="1165" spans="20:22" x14ac:dyDescent="0.3">
      <c r="T1165" s="50"/>
      <c r="U1165" s="50"/>
      <c r="V1165" s="50"/>
    </row>
    <row r="1166" spans="20:22" x14ac:dyDescent="0.3">
      <c r="T1166" s="50"/>
      <c r="U1166" s="50"/>
      <c r="V1166" s="50"/>
    </row>
    <row r="1167" spans="20:22" x14ac:dyDescent="0.3">
      <c r="T1167" s="50"/>
      <c r="U1167" s="50"/>
      <c r="V1167" s="50"/>
    </row>
    <row r="1168" spans="20:22" x14ac:dyDescent="0.3">
      <c r="T1168" s="50"/>
      <c r="U1168" s="50"/>
      <c r="V1168" s="50"/>
    </row>
    <row r="1169" spans="20:22" x14ac:dyDescent="0.3">
      <c r="T1169" s="50"/>
      <c r="U1169" s="50"/>
      <c r="V1169" s="50"/>
    </row>
    <row r="1170" spans="20:22" x14ac:dyDescent="0.3">
      <c r="T1170" s="50"/>
      <c r="U1170" s="50"/>
      <c r="V1170" s="50"/>
    </row>
    <row r="1171" spans="20:22" x14ac:dyDescent="0.3">
      <c r="T1171" s="50"/>
      <c r="U1171" s="50"/>
      <c r="V1171" s="50"/>
    </row>
    <row r="1172" spans="20:22" x14ac:dyDescent="0.3">
      <c r="T1172" s="50"/>
      <c r="U1172" s="50"/>
      <c r="V1172" s="50"/>
    </row>
    <row r="1173" spans="20:22" x14ac:dyDescent="0.3">
      <c r="T1173" s="50"/>
      <c r="U1173" s="50"/>
      <c r="V1173" s="50"/>
    </row>
    <row r="1174" spans="20:22" x14ac:dyDescent="0.3">
      <c r="T1174" s="50"/>
      <c r="U1174" s="50"/>
      <c r="V1174" s="50"/>
    </row>
    <row r="1175" spans="20:22" x14ac:dyDescent="0.3">
      <c r="T1175" s="50"/>
      <c r="U1175" s="50"/>
      <c r="V1175" s="50"/>
    </row>
    <row r="1176" spans="20:22" x14ac:dyDescent="0.3">
      <c r="T1176" s="50"/>
      <c r="U1176" s="50"/>
      <c r="V1176" s="50"/>
    </row>
    <row r="1177" spans="20:22" x14ac:dyDescent="0.3">
      <c r="T1177" s="50"/>
      <c r="U1177" s="50"/>
      <c r="V1177" s="50"/>
    </row>
    <row r="1178" spans="20:22" x14ac:dyDescent="0.3">
      <c r="T1178" s="50"/>
      <c r="U1178" s="50"/>
      <c r="V1178" s="50"/>
    </row>
    <row r="1179" spans="20:22" x14ac:dyDescent="0.3">
      <c r="T1179" s="50"/>
      <c r="U1179" s="50"/>
      <c r="V1179" s="50"/>
    </row>
    <row r="1180" spans="20:22" x14ac:dyDescent="0.3">
      <c r="T1180" s="50"/>
      <c r="U1180" s="50"/>
      <c r="V1180" s="50"/>
    </row>
    <row r="1181" spans="20:22" x14ac:dyDescent="0.3">
      <c r="T1181" s="50"/>
      <c r="U1181" s="50"/>
      <c r="V1181" s="50"/>
    </row>
    <row r="1182" spans="20:22" x14ac:dyDescent="0.3">
      <c r="T1182" s="50"/>
      <c r="U1182" s="50"/>
      <c r="V1182" s="50"/>
    </row>
    <row r="1183" spans="20:22" x14ac:dyDescent="0.3">
      <c r="T1183" s="50"/>
      <c r="U1183" s="50"/>
      <c r="V1183" s="50"/>
    </row>
    <row r="1184" spans="20:22" x14ac:dyDescent="0.3">
      <c r="T1184" s="50"/>
      <c r="U1184" s="50"/>
      <c r="V1184" s="50"/>
    </row>
    <row r="1185" spans="20:22" x14ac:dyDescent="0.3">
      <c r="T1185" s="50"/>
      <c r="U1185" s="50"/>
      <c r="V1185" s="50"/>
    </row>
    <row r="1186" spans="20:22" x14ac:dyDescent="0.3">
      <c r="T1186" s="50"/>
      <c r="U1186" s="50"/>
      <c r="V1186" s="50"/>
    </row>
    <row r="1187" spans="20:22" x14ac:dyDescent="0.3">
      <c r="T1187" s="50"/>
      <c r="U1187" s="50"/>
      <c r="V1187" s="50"/>
    </row>
    <row r="1188" spans="20:22" x14ac:dyDescent="0.3">
      <c r="T1188" s="50"/>
      <c r="U1188" s="50"/>
      <c r="V1188" s="50"/>
    </row>
    <row r="1189" spans="20:22" x14ac:dyDescent="0.3">
      <c r="T1189" s="50"/>
      <c r="U1189" s="50"/>
      <c r="V1189" s="50"/>
    </row>
    <row r="1190" spans="20:22" x14ac:dyDescent="0.3">
      <c r="T1190" s="50"/>
      <c r="U1190" s="50"/>
      <c r="V1190" s="50"/>
    </row>
    <row r="1191" spans="20:22" x14ac:dyDescent="0.3">
      <c r="T1191" s="50"/>
      <c r="U1191" s="50"/>
      <c r="V1191" s="50"/>
    </row>
    <row r="1192" spans="20:22" x14ac:dyDescent="0.3">
      <c r="T1192" s="50"/>
      <c r="U1192" s="50"/>
      <c r="V1192" s="50"/>
    </row>
    <row r="1193" spans="20:22" x14ac:dyDescent="0.3">
      <c r="T1193" s="50"/>
      <c r="U1193" s="50"/>
      <c r="V1193" s="50"/>
    </row>
    <row r="1194" spans="20:22" x14ac:dyDescent="0.3">
      <c r="T1194" s="50"/>
      <c r="U1194" s="50"/>
      <c r="V1194" s="50"/>
    </row>
    <row r="1195" spans="20:22" x14ac:dyDescent="0.3">
      <c r="T1195" s="50"/>
      <c r="U1195" s="50"/>
      <c r="V1195" s="50"/>
    </row>
    <row r="1196" spans="20:22" x14ac:dyDescent="0.3">
      <c r="T1196" s="50"/>
      <c r="U1196" s="50"/>
      <c r="V1196" s="50"/>
    </row>
    <row r="1197" spans="20:22" x14ac:dyDescent="0.3">
      <c r="T1197" s="50"/>
      <c r="U1197" s="50"/>
      <c r="V1197" s="50"/>
    </row>
    <row r="1198" spans="20:22" x14ac:dyDescent="0.3">
      <c r="T1198" s="50"/>
      <c r="U1198" s="50"/>
      <c r="V1198" s="50"/>
    </row>
    <row r="1199" spans="20:22" x14ac:dyDescent="0.3">
      <c r="T1199" s="50"/>
      <c r="U1199" s="50"/>
      <c r="V1199" s="50"/>
    </row>
    <row r="1200" spans="20:22" x14ac:dyDescent="0.3">
      <c r="T1200" s="50"/>
      <c r="U1200" s="50"/>
      <c r="V1200" s="50"/>
    </row>
    <row r="1201" spans="20:22" x14ac:dyDescent="0.3">
      <c r="T1201" s="50"/>
      <c r="U1201" s="50"/>
      <c r="V1201" s="50"/>
    </row>
    <row r="1202" spans="20:22" x14ac:dyDescent="0.3">
      <c r="T1202" s="50"/>
      <c r="U1202" s="50"/>
      <c r="V1202" s="50"/>
    </row>
    <row r="1203" spans="20:22" x14ac:dyDescent="0.3">
      <c r="T1203" s="50"/>
      <c r="U1203" s="50"/>
      <c r="V1203" s="50"/>
    </row>
    <row r="1204" spans="20:22" x14ac:dyDescent="0.3">
      <c r="T1204" s="50"/>
      <c r="U1204" s="50"/>
      <c r="V1204" s="50"/>
    </row>
    <row r="1205" spans="20:22" x14ac:dyDescent="0.3">
      <c r="T1205" s="50"/>
      <c r="U1205" s="50"/>
      <c r="V1205" s="50"/>
    </row>
    <row r="1206" spans="20:22" x14ac:dyDescent="0.3">
      <c r="T1206" s="50"/>
      <c r="U1206" s="50"/>
      <c r="V1206" s="50"/>
    </row>
    <row r="1207" spans="20:22" x14ac:dyDescent="0.3">
      <c r="T1207" s="50"/>
      <c r="U1207" s="50"/>
      <c r="V1207" s="50"/>
    </row>
    <row r="1208" spans="20:22" x14ac:dyDescent="0.3">
      <c r="T1208" s="50"/>
      <c r="U1208" s="50"/>
      <c r="V1208" s="50"/>
    </row>
    <row r="1209" spans="20:22" x14ac:dyDescent="0.3">
      <c r="T1209" s="50"/>
      <c r="U1209" s="50"/>
      <c r="V1209" s="50"/>
    </row>
    <row r="1210" spans="20:22" x14ac:dyDescent="0.3">
      <c r="T1210" s="50"/>
      <c r="U1210" s="50"/>
      <c r="V1210" s="50"/>
    </row>
    <row r="1211" spans="20:22" x14ac:dyDescent="0.3">
      <c r="T1211" s="50"/>
      <c r="U1211" s="50"/>
      <c r="V1211" s="50"/>
    </row>
    <row r="1212" spans="20:22" x14ac:dyDescent="0.3">
      <c r="T1212" s="50"/>
      <c r="U1212" s="50"/>
      <c r="V1212" s="50"/>
    </row>
    <row r="1213" spans="20:22" x14ac:dyDescent="0.3">
      <c r="T1213" s="50"/>
      <c r="U1213" s="50"/>
      <c r="V1213" s="50"/>
    </row>
    <row r="1214" spans="20:22" x14ac:dyDescent="0.3">
      <c r="T1214" s="50"/>
      <c r="U1214" s="50"/>
      <c r="V1214" s="50"/>
    </row>
    <row r="1215" spans="20:22" x14ac:dyDescent="0.3">
      <c r="T1215" s="50"/>
      <c r="U1215" s="50"/>
      <c r="V1215" s="50"/>
    </row>
    <row r="1216" spans="20:22" x14ac:dyDescent="0.3">
      <c r="T1216" s="50"/>
      <c r="U1216" s="50"/>
      <c r="V1216" s="50"/>
    </row>
    <row r="1217" spans="20:22" x14ac:dyDescent="0.3">
      <c r="T1217" s="50"/>
      <c r="U1217" s="50"/>
      <c r="V1217" s="50"/>
    </row>
    <row r="1218" spans="20:22" x14ac:dyDescent="0.3">
      <c r="T1218" s="50"/>
      <c r="U1218" s="50"/>
      <c r="V1218" s="50"/>
    </row>
    <row r="1219" spans="20:22" x14ac:dyDescent="0.3">
      <c r="T1219" s="50"/>
      <c r="U1219" s="50"/>
      <c r="V1219" s="50"/>
    </row>
    <row r="1220" spans="20:22" x14ac:dyDescent="0.3">
      <c r="T1220" s="50"/>
      <c r="U1220" s="50"/>
      <c r="V1220" s="50"/>
    </row>
    <row r="1221" spans="20:22" x14ac:dyDescent="0.3">
      <c r="T1221" s="50"/>
      <c r="U1221" s="50"/>
      <c r="V1221" s="50"/>
    </row>
    <row r="1222" spans="20:22" x14ac:dyDescent="0.3">
      <c r="T1222" s="50"/>
      <c r="U1222" s="50"/>
      <c r="V1222" s="50"/>
    </row>
    <row r="1223" spans="20:22" x14ac:dyDescent="0.3">
      <c r="T1223" s="50"/>
      <c r="U1223" s="50"/>
      <c r="V1223" s="50"/>
    </row>
    <row r="1224" spans="20:22" x14ac:dyDescent="0.3">
      <c r="T1224" s="50"/>
      <c r="U1224" s="50"/>
      <c r="V1224" s="50"/>
    </row>
    <row r="1225" spans="20:22" x14ac:dyDescent="0.3">
      <c r="T1225" s="50"/>
      <c r="U1225" s="50"/>
      <c r="V1225" s="50"/>
    </row>
    <row r="1226" spans="20:22" x14ac:dyDescent="0.3">
      <c r="T1226" s="50"/>
      <c r="U1226" s="50"/>
      <c r="V1226" s="50"/>
    </row>
    <row r="1227" spans="20:22" x14ac:dyDescent="0.3">
      <c r="T1227" s="50"/>
      <c r="U1227" s="50"/>
      <c r="V1227" s="50"/>
    </row>
    <row r="1228" spans="20:22" x14ac:dyDescent="0.3">
      <c r="T1228" s="50"/>
      <c r="U1228" s="50"/>
      <c r="V1228" s="50"/>
    </row>
    <row r="1229" spans="20:22" x14ac:dyDescent="0.3">
      <c r="T1229" s="50"/>
      <c r="U1229" s="50"/>
      <c r="V1229" s="50"/>
    </row>
    <row r="1230" spans="20:22" x14ac:dyDescent="0.3">
      <c r="T1230" s="50"/>
      <c r="U1230" s="50"/>
      <c r="V1230" s="50"/>
    </row>
    <row r="1231" spans="20:22" x14ac:dyDescent="0.3">
      <c r="T1231" s="50"/>
      <c r="U1231" s="50"/>
      <c r="V1231" s="50"/>
    </row>
    <row r="1232" spans="20:22" x14ac:dyDescent="0.3">
      <c r="T1232" s="50"/>
      <c r="U1232" s="50"/>
      <c r="V1232" s="50"/>
    </row>
    <row r="1233" spans="20:22" x14ac:dyDescent="0.3">
      <c r="T1233" s="50"/>
      <c r="U1233" s="50"/>
      <c r="V1233" s="50"/>
    </row>
    <row r="1234" spans="20:22" x14ac:dyDescent="0.3">
      <c r="T1234" s="50"/>
      <c r="U1234" s="50"/>
      <c r="V1234" s="50"/>
    </row>
    <row r="1235" spans="20:22" x14ac:dyDescent="0.3">
      <c r="T1235" s="50"/>
      <c r="U1235" s="50"/>
      <c r="V1235" s="50"/>
    </row>
    <row r="1236" spans="20:22" x14ac:dyDescent="0.3">
      <c r="T1236" s="50"/>
      <c r="U1236" s="50"/>
      <c r="V1236" s="50"/>
    </row>
    <row r="1237" spans="20:22" x14ac:dyDescent="0.3">
      <c r="T1237" s="50"/>
      <c r="U1237" s="50"/>
      <c r="V1237" s="50"/>
    </row>
    <row r="1238" spans="20:22" x14ac:dyDescent="0.3">
      <c r="T1238" s="50"/>
      <c r="U1238" s="50"/>
      <c r="V1238" s="50"/>
    </row>
    <row r="1239" spans="20:22" x14ac:dyDescent="0.3">
      <c r="T1239" s="50"/>
      <c r="U1239" s="50"/>
      <c r="V1239" s="50"/>
    </row>
    <row r="1240" spans="20:22" x14ac:dyDescent="0.3">
      <c r="T1240" s="50"/>
      <c r="U1240" s="50"/>
      <c r="V1240" s="50"/>
    </row>
    <row r="1241" spans="20:22" x14ac:dyDescent="0.3">
      <c r="T1241" s="50"/>
      <c r="U1241" s="50"/>
      <c r="V1241" s="50"/>
    </row>
    <row r="1242" spans="20:22" x14ac:dyDescent="0.3">
      <c r="T1242" s="50"/>
      <c r="U1242" s="50"/>
      <c r="V1242" s="50"/>
    </row>
    <row r="1243" spans="20:22" x14ac:dyDescent="0.3">
      <c r="T1243" s="50"/>
      <c r="U1243" s="50"/>
      <c r="V1243" s="50"/>
    </row>
    <row r="1244" spans="20:22" x14ac:dyDescent="0.3">
      <c r="T1244" s="50"/>
      <c r="U1244" s="50"/>
      <c r="V1244" s="50"/>
    </row>
    <row r="1245" spans="20:22" x14ac:dyDescent="0.3">
      <c r="T1245" s="50"/>
      <c r="U1245" s="50"/>
      <c r="V1245" s="50"/>
    </row>
    <row r="1246" spans="20:22" x14ac:dyDescent="0.3">
      <c r="T1246" s="50"/>
      <c r="U1246" s="50"/>
      <c r="V1246" s="50"/>
    </row>
    <row r="1247" spans="20:22" x14ac:dyDescent="0.3">
      <c r="T1247" s="50"/>
      <c r="U1247" s="50"/>
      <c r="V1247" s="50"/>
    </row>
    <row r="1248" spans="20:22" x14ac:dyDescent="0.3">
      <c r="T1248" s="50"/>
      <c r="U1248" s="50"/>
      <c r="V1248" s="50"/>
    </row>
    <row r="1249" spans="20:22" x14ac:dyDescent="0.3">
      <c r="T1249" s="50"/>
      <c r="U1249" s="50"/>
      <c r="V1249" s="50"/>
    </row>
    <row r="1250" spans="20:22" x14ac:dyDescent="0.3">
      <c r="T1250" s="50"/>
      <c r="U1250" s="50"/>
      <c r="V1250" s="50"/>
    </row>
    <row r="1251" spans="20:22" x14ac:dyDescent="0.3">
      <c r="T1251" s="50"/>
      <c r="U1251" s="50"/>
      <c r="V1251" s="50"/>
    </row>
    <row r="1252" spans="20:22" x14ac:dyDescent="0.3">
      <c r="T1252" s="50"/>
      <c r="U1252" s="50"/>
      <c r="V1252" s="50"/>
    </row>
    <row r="1253" spans="20:22" x14ac:dyDescent="0.3">
      <c r="T1253" s="50"/>
      <c r="U1253" s="50"/>
      <c r="V1253" s="50"/>
    </row>
    <row r="1254" spans="20:22" x14ac:dyDescent="0.3">
      <c r="T1254" s="50"/>
      <c r="U1254" s="50"/>
      <c r="V1254" s="50"/>
    </row>
    <row r="1255" spans="20:22" x14ac:dyDescent="0.3">
      <c r="T1255" s="50"/>
      <c r="U1255" s="50"/>
      <c r="V1255" s="50"/>
    </row>
    <row r="1256" spans="20:22" x14ac:dyDescent="0.3">
      <c r="T1256" s="50"/>
      <c r="U1256" s="50"/>
      <c r="V1256" s="50"/>
    </row>
    <row r="1257" spans="20:22" x14ac:dyDescent="0.3">
      <c r="T1257" s="50"/>
      <c r="U1257" s="50"/>
      <c r="V1257" s="50"/>
    </row>
    <row r="1258" spans="20:22" x14ac:dyDescent="0.3">
      <c r="T1258" s="50"/>
      <c r="U1258" s="50"/>
      <c r="V1258" s="50"/>
    </row>
    <row r="1259" spans="20:22" x14ac:dyDescent="0.3">
      <c r="T1259" s="50"/>
      <c r="U1259" s="50"/>
      <c r="V1259" s="50"/>
    </row>
    <row r="1260" spans="20:22" x14ac:dyDescent="0.3">
      <c r="T1260" s="50"/>
      <c r="U1260" s="50"/>
      <c r="V1260" s="50"/>
    </row>
    <row r="1261" spans="20:22" x14ac:dyDescent="0.3">
      <c r="T1261" s="50"/>
      <c r="U1261" s="50"/>
      <c r="V1261" s="50"/>
    </row>
    <row r="1262" spans="20:22" x14ac:dyDescent="0.3">
      <c r="T1262" s="50"/>
      <c r="U1262" s="50"/>
      <c r="V1262" s="50"/>
    </row>
    <row r="1263" spans="20:22" x14ac:dyDescent="0.3">
      <c r="T1263" s="50"/>
      <c r="U1263" s="50"/>
      <c r="V1263" s="50"/>
    </row>
    <row r="1264" spans="20:22" x14ac:dyDescent="0.3">
      <c r="T1264" s="50"/>
      <c r="U1264" s="50"/>
      <c r="V1264" s="50"/>
    </row>
    <row r="1265" spans="20:22" x14ac:dyDescent="0.3">
      <c r="T1265" s="50"/>
      <c r="U1265" s="50"/>
      <c r="V1265" s="50"/>
    </row>
    <row r="1266" spans="20:22" x14ac:dyDescent="0.3">
      <c r="T1266" s="50"/>
      <c r="U1266" s="50"/>
      <c r="V1266" s="50"/>
    </row>
    <row r="1267" spans="20:22" x14ac:dyDescent="0.3">
      <c r="T1267" s="50"/>
      <c r="U1267" s="50"/>
      <c r="V1267" s="50"/>
    </row>
    <row r="1268" spans="20:22" x14ac:dyDescent="0.3">
      <c r="T1268" s="50"/>
      <c r="U1268" s="50"/>
      <c r="V1268" s="50"/>
    </row>
    <row r="1269" spans="20:22" x14ac:dyDescent="0.3">
      <c r="T1269" s="50"/>
      <c r="U1269" s="50"/>
      <c r="V1269" s="50"/>
    </row>
    <row r="1270" spans="20:22" x14ac:dyDescent="0.3">
      <c r="T1270" s="50"/>
      <c r="U1270" s="50"/>
      <c r="V1270" s="50"/>
    </row>
    <row r="1271" spans="20:22" x14ac:dyDescent="0.3">
      <c r="T1271" s="50"/>
      <c r="U1271" s="50"/>
      <c r="V1271" s="50"/>
    </row>
    <row r="1272" spans="20:22" x14ac:dyDescent="0.3">
      <c r="T1272" s="50"/>
      <c r="U1272" s="50"/>
      <c r="V1272" s="50"/>
    </row>
    <row r="1273" spans="20:22" x14ac:dyDescent="0.3">
      <c r="T1273" s="50"/>
      <c r="U1273" s="50"/>
      <c r="V1273" s="50"/>
    </row>
    <row r="1274" spans="20:22" x14ac:dyDescent="0.3">
      <c r="T1274" s="50"/>
      <c r="U1274" s="50"/>
      <c r="V1274" s="50"/>
    </row>
    <row r="1275" spans="20:22" x14ac:dyDescent="0.3">
      <c r="T1275" s="50"/>
      <c r="U1275" s="50"/>
      <c r="V1275" s="50"/>
    </row>
    <row r="1276" spans="20:22" x14ac:dyDescent="0.3">
      <c r="T1276" s="50"/>
      <c r="U1276" s="50"/>
      <c r="V1276" s="50"/>
    </row>
    <row r="1277" spans="20:22" x14ac:dyDescent="0.3">
      <c r="T1277" s="50"/>
      <c r="U1277" s="50"/>
      <c r="V1277" s="50"/>
    </row>
    <row r="1278" spans="20:22" x14ac:dyDescent="0.3">
      <c r="T1278" s="50"/>
      <c r="U1278" s="50"/>
      <c r="V1278" s="50"/>
    </row>
    <row r="1279" spans="20:22" x14ac:dyDescent="0.3">
      <c r="T1279" s="50"/>
      <c r="U1279" s="50"/>
      <c r="V1279" s="50"/>
    </row>
    <row r="1280" spans="20:22" x14ac:dyDescent="0.3">
      <c r="T1280" s="50"/>
      <c r="U1280" s="50"/>
      <c r="V1280" s="50"/>
    </row>
    <row r="1281" spans="20:22" x14ac:dyDescent="0.3">
      <c r="T1281" s="50"/>
      <c r="U1281" s="50"/>
      <c r="V1281" s="50"/>
    </row>
    <row r="1282" spans="20:22" x14ac:dyDescent="0.3">
      <c r="T1282" s="50"/>
      <c r="U1282" s="50"/>
      <c r="V1282" s="50"/>
    </row>
    <row r="1283" spans="20:22" x14ac:dyDescent="0.3">
      <c r="T1283" s="50"/>
      <c r="U1283" s="50"/>
      <c r="V1283" s="50"/>
    </row>
    <row r="1284" spans="20:22" x14ac:dyDescent="0.3">
      <c r="T1284" s="50"/>
      <c r="U1284" s="50"/>
      <c r="V1284" s="50"/>
    </row>
    <row r="1285" spans="20:22" x14ac:dyDescent="0.3">
      <c r="T1285" s="50"/>
      <c r="U1285" s="50"/>
      <c r="V1285" s="50"/>
    </row>
    <row r="1286" spans="20:22" x14ac:dyDescent="0.3">
      <c r="T1286" s="50"/>
      <c r="U1286" s="50"/>
      <c r="V1286" s="50"/>
    </row>
    <row r="1287" spans="20:22" x14ac:dyDescent="0.3">
      <c r="T1287" s="50"/>
      <c r="U1287" s="50"/>
      <c r="V1287" s="50"/>
    </row>
    <row r="1288" spans="20:22" x14ac:dyDescent="0.3">
      <c r="T1288" s="50"/>
      <c r="U1288" s="50"/>
      <c r="V1288" s="50"/>
    </row>
    <row r="1289" spans="20:22" x14ac:dyDescent="0.3">
      <c r="T1289" s="50"/>
      <c r="U1289" s="50"/>
      <c r="V1289" s="50"/>
    </row>
    <row r="1290" spans="20:22" x14ac:dyDescent="0.3">
      <c r="T1290" s="50"/>
      <c r="U1290" s="50"/>
      <c r="V1290" s="50"/>
    </row>
    <row r="1291" spans="20:22" x14ac:dyDescent="0.3">
      <c r="T1291" s="50"/>
      <c r="U1291" s="50"/>
      <c r="V1291" s="50"/>
    </row>
    <row r="1292" spans="20:22" x14ac:dyDescent="0.3">
      <c r="T1292" s="50"/>
      <c r="U1292" s="50"/>
      <c r="V1292" s="50"/>
    </row>
    <row r="1293" spans="20:22" x14ac:dyDescent="0.3">
      <c r="T1293" s="50"/>
      <c r="U1293" s="50"/>
      <c r="V1293" s="50"/>
    </row>
    <row r="1294" spans="20:22" x14ac:dyDescent="0.3">
      <c r="T1294" s="50"/>
      <c r="U1294" s="50"/>
      <c r="V1294" s="50"/>
    </row>
    <row r="1295" spans="20:22" x14ac:dyDescent="0.3">
      <c r="T1295" s="50"/>
      <c r="U1295" s="50"/>
      <c r="V1295" s="50"/>
    </row>
    <row r="1296" spans="20:22" x14ac:dyDescent="0.3">
      <c r="T1296" s="50"/>
      <c r="U1296" s="50"/>
      <c r="V1296" s="50"/>
    </row>
    <row r="1297" spans="20:22" x14ac:dyDescent="0.3">
      <c r="T1297" s="50"/>
      <c r="U1297" s="50"/>
      <c r="V1297" s="50"/>
    </row>
    <row r="1298" spans="20:22" x14ac:dyDescent="0.3">
      <c r="T1298" s="50"/>
      <c r="U1298" s="50"/>
      <c r="V1298" s="50"/>
    </row>
    <row r="1299" spans="20:22" x14ac:dyDescent="0.3">
      <c r="T1299" s="50"/>
      <c r="U1299" s="50"/>
      <c r="V1299" s="50"/>
    </row>
    <row r="1300" spans="20:22" x14ac:dyDescent="0.3">
      <c r="T1300" s="50"/>
      <c r="U1300" s="50"/>
      <c r="V1300" s="50"/>
    </row>
    <row r="1301" spans="20:22" x14ac:dyDescent="0.3">
      <c r="T1301" s="50"/>
      <c r="U1301" s="50"/>
      <c r="V1301" s="50"/>
    </row>
    <row r="1302" spans="20:22" x14ac:dyDescent="0.3">
      <c r="T1302" s="50"/>
      <c r="U1302" s="50"/>
      <c r="V1302" s="50"/>
    </row>
    <row r="1303" spans="20:22" x14ac:dyDescent="0.3">
      <c r="T1303" s="50"/>
      <c r="U1303" s="50"/>
      <c r="V1303" s="50"/>
    </row>
    <row r="1304" spans="20:22" x14ac:dyDescent="0.3">
      <c r="T1304" s="50"/>
      <c r="U1304" s="50"/>
      <c r="V1304" s="50"/>
    </row>
    <row r="1305" spans="20:22" x14ac:dyDescent="0.3">
      <c r="T1305" s="50"/>
      <c r="U1305" s="50"/>
      <c r="V1305" s="50"/>
    </row>
    <row r="1306" spans="20:22" x14ac:dyDescent="0.3">
      <c r="T1306" s="50"/>
      <c r="U1306" s="50"/>
      <c r="V1306" s="50"/>
    </row>
    <row r="1307" spans="20:22" x14ac:dyDescent="0.3">
      <c r="T1307" s="50"/>
      <c r="U1307" s="50"/>
      <c r="V1307" s="50"/>
    </row>
    <row r="1308" spans="20:22" x14ac:dyDescent="0.3">
      <c r="T1308" s="50"/>
      <c r="U1308" s="50"/>
      <c r="V1308" s="50"/>
    </row>
    <row r="1309" spans="20:22" x14ac:dyDescent="0.3">
      <c r="T1309" s="50"/>
      <c r="U1309" s="50"/>
      <c r="V1309" s="50"/>
    </row>
    <row r="1310" spans="20:22" x14ac:dyDescent="0.3">
      <c r="T1310" s="50"/>
      <c r="U1310" s="50"/>
      <c r="V1310" s="50"/>
    </row>
  </sheetData>
  <mergeCells count="6">
    <mergeCell ref="M2:O2"/>
    <mergeCell ref="P2:R2"/>
    <mergeCell ref="A2:C2"/>
    <mergeCell ref="D2:F2"/>
    <mergeCell ref="G2:I2"/>
    <mergeCell ref="J2:L2"/>
  </mergeCells>
  <conditionalFormatting sqref="T1:V1 T47:V275">
    <cfRule type="cellIs" dxfId="4" priority="1" stopIfTrue="1" operator="lessThanOrEqual">
      <formula>-1</formula>
    </cfRule>
    <cfRule type="cellIs" dxfId="0" priority="2" stopIfTrue="1" operator="greaterThanOrEqual">
      <formula>1</formula>
    </cfRule>
    <cfRule type="cellIs" dxfId="1" priority="3" stopIfTrue="1" operator="between">
      <formula>-0.5</formula>
      <formula>-1</formula>
    </cfRule>
    <cfRule type="cellIs" dxfId="2" priority="4" stopIfTrue="1" operator="between">
      <formula>0.5</formula>
      <formula>1</formula>
    </cfRule>
    <cfRule type="cellIs" dxfId="3" priority="5" stopIfTrue="1" operator="between">
      <formula>-0.5</formula>
      <formula>0.5</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2" zoomScaleNormal="100" workbookViewId="0">
      <selection activeCell="A11" sqref="A11"/>
    </sheetView>
  </sheetViews>
  <sheetFormatPr defaultColWidth="11.44140625" defaultRowHeight="14.4" x14ac:dyDescent="0.3"/>
  <cols>
    <col min="1" max="1" width="41.109375" style="44" bestFit="1" customWidth="1"/>
    <col min="2" max="2" width="52.6640625" style="44" bestFit="1" customWidth="1"/>
    <col min="3" max="3" width="19.88671875" customWidth="1"/>
  </cols>
  <sheetData>
    <row r="1" spans="1:3" ht="21" x14ac:dyDescent="0.4">
      <c r="A1" s="52" t="s">
        <v>164</v>
      </c>
      <c r="B1" s="82"/>
    </row>
    <row r="2" spans="1:3" x14ac:dyDescent="0.3">
      <c r="A2"/>
      <c r="B2"/>
    </row>
    <row r="3" spans="1:3" ht="18" x14ac:dyDescent="0.35">
      <c r="A3" s="7" t="s">
        <v>162</v>
      </c>
      <c r="B3" s="7" t="s">
        <v>163</v>
      </c>
    </row>
    <row r="4" spans="1:3" x14ac:dyDescent="0.3">
      <c r="A4" s="92" t="s">
        <v>415</v>
      </c>
      <c r="B4" s="92" t="s">
        <v>243</v>
      </c>
    </row>
    <row r="5" spans="1:3" x14ac:dyDescent="0.3">
      <c r="A5" s="92" t="s">
        <v>502</v>
      </c>
      <c r="B5" s="92" t="s">
        <v>494</v>
      </c>
    </row>
    <row r="6" spans="1:3" x14ac:dyDescent="0.3">
      <c r="A6" s="92" t="s">
        <v>503</v>
      </c>
      <c r="B6" s="92" t="s">
        <v>495</v>
      </c>
    </row>
    <row r="7" spans="1:3" x14ac:dyDescent="0.3">
      <c r="A7" s="92" t="s">
        <v>504</v>
      </c>
      <c r="B7" s="92" t="s">
        <v>496</v>
      </c>
    </row>
    <row r="8" spans="1:3" x14ac:dyDescent="0.3">
      <c r="A8" s="92" t="s">
        <v>505</v>
      </c>
      <c r="B8" s="92" t="s">
        <v>497</v>
      </c>
    </row>
    <row r="9" spans="1:3" x14ac:dyDescent="0.3">
      <c r="A9" s="92" t="s">
        <v>506</v>
      </c>
      <c r="B9" s="92" t="s">
        <v>498</v>
      </c>
    </row>
    <row r="10" spans="1:3" x14ac:dyDescent="0.3">
      <c r="A10" s="92" t="s">
        <v>507</v>
      </c>
      <c r="B10" s="92" t="s">
        <v>499</v>
      </c>
      <c r="C10" s="93"/>
    </row>
    <row r="11" spans="1:3" x14ac:dyDescent="0.3">
      <c r="A11" s="141" t="s">
        <v>508</v>
      </c>
      <c r="B11" s="92" t="s">
        <v>500</v>
      </c>
      <c r="C11" s="93"/>
    </row>
    <row r="12" spans="1:3" x14ac:dyDescent="0.3">
      <c r="A12" s="92" t="s">
        <v>509</v>
      </c>
      <c r="B12" s="92" t="s">
        <v>501</v>
      </c>
    </row>
    <row r="13" spans="1:3" x14ac:dyDescent="0.3">
      <c r="A13" s="92" t="s">
        <v>518</v>
      </c>
      <c r="B13" s="92" t="s">
        <v>493</v>
      </c>
    </row>
    <row r="14" spans="1:3" x14ac:dyDescent="0.3">
      <c r="A14" s="92" t="s">
        <v>519</v>
      </c>
      <c r="B14" s="92" t="s">
        <v>492</v>
      </c>
    </row>
    <row r="15" spans="1:3" x14ac:dyDescent="0.3">
      <c r="A15" s="92" t="s">
        <v>491</v>
      </c>
      <c r="B15" s="92" t="s">
        <v>244</v>
      </c>
    </row>
    <row r="16" spans="1:3" x14ac:dyDescent="0.3">
      <c r="A16" s="92"/>
      <c r="B16" s="92" t="s">
        <v>272</v>
      </c>
    </row>
    <row r="17" spans="1:2" x14ac:dyDescent="0.3">
      <c r="A17" s="92"/>
      <c r="B17" s="92" t="s">
        <v>273</v>
      </c>
    </row>
    <row r="18" spans="1:2" x14ac:dyDescent="0.3">
      <c r="A18" s="92"/>
      <c r="B18" s="92" t="s">
        <v>245</v>
      </c>
    </row>
  </sheetData>
  <pageMargins left="0.75" right="0.75" top="1" bottom="1" header="0.5" footer="0.5"/>
  <pageSetup orientation="portrait" verticalDpi="597"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5" sqref="A5"/>
    </sheetView>
  </sheetViews>
  <sheetFormatPr defaultColWidth="8.88671875" defaultRowHeight="30" customHeight="1" x14ac:dyDescent="0.35"/>
  <cols>
    <col min="1" max="1" width="44.88671875" style="1" bestFit="1" customWidth="1"/>
    <col min="2" max="9" width="19.6640625" style="1" customWidth="1"/>
    <col min="10" max="16384" width="8.88671875" style="1"/>
  </cols>
  <sheetData>
    <row r="1" spans="1:9" ht="30" customHeight="1" x14ac:dyDescent="0.35">
      <c r="A1" s="2" t="s">
        <v>74</v>
      </c>
    </row>
    <row r="2" spans="1:9" ht="30" customHeight="1" x14ac:dyDescent="0.35">
      <c r="A2" s="10" t="s">
        <v>51</v>
      </c>
      <c r="B2" s="15">
        <v>1</v>
      </c>
      <c r="C2" s="15">
        <v>2</v>
      </c>
      <c r="D2" s="15">
        <v>3</v>
      </c>
      <c r="E2" s="15">
        <v>4</v>
      </c>
      <c r="F2" s="15">
        <v>5</v>
      </c>
      <c r="G2" s="15">
        <v>6</v>
      </c>
      <c r="H2" s="15">
        <v>7</v>
      </c>
      <c r="I2" s="15">
        <v>8</v>
      </c>
    </row>
    <row r="3" spans="1:9" ht="30" customHeight="1" x14ac:dyDescent="0.35">
      <c r="A3" s="7" t="s">
        <v>207</v>
      </c>
      <c r="B3" s="16"/>
      <c r="C3" s="16"/>
      <c r="D3" s="16"/>
      <c r="E3" s="16"/>
      <c r="F3" s="16"/>
      <c r="G3" s="16"/>
      <c r="H3" s="16"/>
      <c r="I3" s="16"/>
    </row>
    <row r="4" spans="1:9" ht="30" customHeight="1" x14ac:dyDescent="0.35">
      <c r="A4" s="7" t="s">
        <v>208</v>
      </c>
      <c r="B4" s="16"/>
      <c r="C4" s="16"/>
      <c r="D4" s="16"/>
      <c r="E4" s="16"/>
      <c r="F4" s="16"/>
      <c r="G4" s="16"/>
      <c r="H4" s="16"/>
      <c r="I4" s="16"/>
    </row>
    <row r="5" spans="1:9" ht="30" customHeight="1" x14ac:dyDescent="0.35">
      <c r="A5" s="7" t="s">
        <v>18</v>
      </c>
      <c r="B5" s="16"/>
      <c r="C5" s="16"/>
      <c r="D5" s="16"/>
      <c r="E5" s="16"/>
      <c r="F5" s="16"/>
      <c r="G5" s="16"/>
      <c r="H5" s="16"/>
      <c r="I5" s="16"/>
    </row>
    <row r="7" spans="1:9" ht="30" customHeight="1" x14ac:dyDescent="0.35">
      <c r="A7" s="2" t="s">
        <v>53</v>
      </c>
    </row>
    <row r="8" spans="1:9" ht="30" customHeight="1" x14ac:dyDescent="0.35">
      <c r="A8" s="157" t="s">
        <v>52</v>
      </c>
      <c r="B8" s="157" t="s">
        <v>78</v>
      </c>
      <c r="C8" s="7" t="s">
        <v>82</v>
      </c>
      <c r="D8" s="8"/>
    </row>
    <row r="9" spans="1:9" ht="30" customHeight="1" x14ac:dyDescent="0.35">
      <c r="A9" s="157"/>
      <c r="B9" s="157"/>
      <c r="C9" s="7" t="s">
        <v>149</v>
      </c>
      <c r="D9" s="8"/>
    </row>
    <row r="10" spans="1:9" ht="30" customHeight="1" x14ac:dyDescent="0.35">
      <c r="A10" s="157"/>
      <c r="B10" s="157"/>
      <c r="C10" s="7" t="s">
        <v>150</v>
      </c>
      <c r="D10" s="8"/>
    </row>
    <row r="11" spans="1:9" ht="30" customHeight="1" x14ac:dyDescent="0.35">
      <c r="A11" s="157"/>
      <c r="B11" s="157"/>
      <c r="C11" s="7" t="s">
        <v>151</v>
      </c>
      <c r="D11" s="8"/>
    </row>
    <row r="12" spans="1:9" ht="30" customHeight="1" x14ac:dyDescent="0.35">
      <c r="A12" s="157"/>
      <c r="B12" s="157"/>
      <c r="C12" s="7" t="s">
        <v>80</v>
      </c>
      <c r="D12" s="8"/>
    </row>
    <row r="13" spans="1:9" ht="30" customHeight="1" x14ac:dyDescent="0.35">
      <c r="A13" s="157"/>
      <c r="B13" s="157" t="s">
        <v>79</v>
      </c>
      <c r="C13" s="7" t="s">
        <v>82</v>
      </c>
      <c r="D13" s="8"/>
    </row>
    <row r="14" spans="1:9" ht="30" customHeight="1" x14ac:dyDescent="0.35">
      <c r="A14" s="157"/>
      <c r="B14" s="157"/>
      <c r="C14" s="7" t="s">
        <v>150</v>
      </c>
      <c r="D14" s="8"/>
    </row>
    <row r="15" spans="1:9" ht="30" customHeight="1" x14ac:dyDescent="0.35">
      <c r="A15" s="157"/>
      <c r="B15" s="157"/>
      <c r="C15" s="7" t="s">
        <v>80</v>
      </c>
      <c r="D15" s="8"/>
    </row>
    <row r="16" spans="1:9" ht="30" customHeight="1" x14ac:dyDescent="0.35">
      <c r="A16" s="157" t="s">
        <v>81</v>
      </c>
      <c r="B16" s="157" t="s">
        <v>78</v>
      </c>
      <c r="C16" s="7" t="s">
        <v>82</v>
      </c>
      <c r="D16" s="8"/>
    </row>
    <row r="17" spans="1:4" ht="30" customHeight="1" x14ac:dyDescent="0.35">
      <c r="A17" s="157"/>
      <c r="B17" s="157"/>
      <c r="C17" s="7" t="s">
        <v>83</v>
      </c>
      <c r="D17" s="8"/>
    </row>
    <row r="18" spans="1:4" ht="30" customHeight="1" x14ac:dyDescent="0.35">
      <c r="A18" s="157"/>
      <c r="B18" s="157"/>
      <c r="C18" s="7" t="s">
        <v>84</v>
      </c>
      <c r="D18" s="8"/>
    </row>
    <row r="19" spans="1:4" ht="30" customHeight="1" x14ac:dyDescent="0.35">
      <c r="A19" s="157"/>
      <c r="B19" s="157" t="s">
        <v>79</v>
      </c>
      <c r="C19" s="7" t="s">
        <v>82</v>
      </c>
      <c r="D19" s="8"/>
    </row>
    <row r="20" spans="1:4" ht="30" customHeight="1" x14ac:dyDescent="0.35">
      <c r="A20" s="157"/>
      <c r="B20" s="157"/>
      <c r="C20" s="7" t="s">
        <v>84</v>
      </c>
      <c r="D20" s="8"/>
    </row>
    <row r="22" spans="1:4" ht="30" customHeight="1" x14ac:dyDescent="0.35">
      <c r="A22" s="2"/>
    </row>
  </sheetData>
  <mergeCells count="6">
    <mergeCell ref="B16:B18"/>
    <mergeCell ref="B19:B20"/>
    <mergeCell ref="A16:A20"/>
    <mergeCell ref="A8:A15"/>
    <mergeCell ref="B8:B12"/>
    <mergeCell ref="B13:B15"/>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sqref="A1:B1"/>
    </sheetView>
  </sheetViews>
  <sheetFormatPr defaultColWidth="8.88671875" defaultRowHeight="30" customHeight="1" x14ac:dyDescent="0.35"/>
  <cols>
    <col min="1" max="1" width="20.109375" style="1" customWidth="1"/>
    <col min="2" max="2" width="57" style="1" bestFit="1" customWidth="1"/>
    <col min="3" max="11" width="15.6640625" style="1" customWidth="1"/>
    <col min="12" max="16384" width="8.88671875" style="1"/>
  </cols>
  <sheetData>
    <row r="1" spans="1:11" ht="30" customHeight="1" x14ac:dyDescent="0.35">
      <c r="A1" s="142" t="s">
        <v>74</v>
      </c>
      <c r="B1" s="142"/>
    </row>
    <row r="2" spans="1:11" ht="30" customHeight="1" x14ac:dyDescent="0.35">
      <c r="A2" s="7"/>
      <c r="B2" s="10" t="s">
        <v>50</v>
      </c>
      <c r="C2" s="15">
        <v>1</v>
      </c>
      <c r="D2" s="15">
        <v>2</v>
      </c>
      <c r="E2" s="15">
        <v>3</v>
      </c>
      <c r="F2" s="15">
        <v>4</v>
      </c>
      <c r="G2" s="15">
        <v>5</v>
      </c>
      <c r="H2" s="15">
        <v>6</v>
      </c>
      <c r="I2" s="15">
        <v>7</v>
      </c>
      <c r="J2" s="15">
        <v>8</v>
      </c>
      <c r="K2" s="61" t="s">
        <v>33</v>
      </c>
    </row>
    <row r="3" spans="1:11" ht="30" customHeight="1" x14ac:dyDescent="0.35">
      <c r="A3" s="161" t="s">
        <v>29</v>
      </c>
      <c r="B3" s="7" t="s">
        <v>21</v>
      </c>
      <c r="C3" s="62"/>
      <c r="D3" s="62"/>
      <c r="E3" s="62"/>
      <c r="F3" s="62"/>
      <c r="G3" s="62"/>
      <c r="H3" s="62"/>
      <c r="I3" s="62"/>
      <c r="J3" s="62"/>
      <c r="K3" s="7"/>
    </row>
    <row r="4" spans="1:11" ht="30" customHeight="1" x14ac:dyDescent="0.35">
      <c r="A4" s="161"/>
      <c r="B4" s="7" t="s">
        <v>22</v>
      </c>
      <c r="C4" s="8"/>
      <c r="D4" s="8"/>
      <c r="E4" s="8"/>
      <c r="F4" s="8"/>
      <c r="G4" s="8"/>
      <c r="H4" s="8"/>
      <c r="I4" s="8"/>
      <c r="J4" s="8"/>
      <c r="K4" s="7"/>
    </row>
    <row r="5" spans="1:11" ht="30" customHeight="1" x14ac:dyDescent="0.35">
      <c r="A5" s="161"/>
      <c r="B5" s="7" t="s">
        <v>23</v>
      </c>
      <c r="C5" s="8"/>
      <c r="D5" s="8"/>
      <c r="E5" s="8"/>
      <c r="F5" s="8"/>
      <c r="G5" s="8"/>
      <c r="H5" s="8"/>
      <c r="I5" s="8"/>
      <c r="J5" s="8"/>
      <c r="K5" s="7"/>
    </row>
    <row r="6" spans="1:11" ht="30" customHeight="1" x14ac:dyDescent="0.35">
      <c r="A6" s="161" t="s">
        <v>30</v>
      </c>
      <c r="B6" s="7" t="s">
        <v>24</v>
      </c>
      <c r="C6" s="62"/>
      <c r="D6" s="62"/>
      <c r="E6" s="62"/>
      <c r="F6" s="62"/>
      <c r="G6" s="62"/>
      <c r="H6" s="62"/>
      <c r="I6" s="62"/>
      <c r="J6" s="8"/>
      <c r="K6" s="7"/>
    </row>
    <row r="7" spans="1:11" ht="30" customHeight="1" x14ac:dyDescent="0.35">
      <c r="A7" s="161"/>
      <c r="B7" s="7" t="s">
        <v>25</v>
      </c>
      <c r="C7" s="8"/>
      <c r="D7" s="8"/>
      <c r="E7" s="8"/>
      <c r="F7" s="8"/>
      <c r="G7" s="8"/>
      <c r="H7" s="8"/>
      <c r="I7" s="8"/>
      <c r="J7" s="8"/>
      <c r="K7" s="7"/>
    </row>
    <row r="8" spans="1:11" ht="30" customHeight="1" x14ac:dyDescent="0.35">
      <c r="A8" s="161"/>
      <c r="B8" s="7" t="s">
        <v>26</v>
      </c>
      <c r="C8" s="8"/>
      <c r="D8" s="8"/>
      <c r="E8" s="8"/>
      <c r="F8" s="8"/>
      <c r="G8" s="8"/>
      <c r="H8" s="8"/>
      <c r="I8" s="8"/>
      <c r="J8" s="8"/>
      <c r="K8" s="7"/>
    </row>
    <row r="9" spans="1:11" ht="30" customHeight="1" x14ac:dyDescent="0.35">
      <c r="A9" s="161" t="s">
        <v>31</v>
      </c>
      <c r="B9" s="7" t="s">
        <v>188</v>
      </c>
      <c r="C9" s="8"/>
      <c r="D9" s="8"/>
      <c r="E9" s="8"/>
      <c r="F9" s="8"/>
      <c r="G9" s="8"/>
      <c r="H9" s="8"/>
      <c r="I9" s="8"/>
      <c r="J9" s="8"/>
      <c r="K9" s="7"/>
    </row>
    <row r="10" spans="1:11" ht="30" customHeight="1" x14ac:dyDescent="0.35">
      <c r="A10" s="161"/>
      <c r="B10" s="7" t="s">
        <v>28</v>
      </c>
      <c r="C10" s="62"/>
      <c r="D10" s="62"/>
      <c r="E10" s="62"/>
      <c r="F10" s="62"/>
      <c r="G10" s="62"/>
      <c r="H10" s="8"/>
      <c r="I10" s="62"/>
      <c r="J10" s="62"/>
      <c r="K10" s="7"/>
    </row>
    <row r="11" spans="1:11" ht="30" customHeight="1" x14ac:dyDescent="0.35">
      <c r="A11" s="161"/>
      <c r="B11" s="7" t="s">
        <v>27</v>
      </c>
      <c r="C11" s="17">
        <f>IF(ISBLANK(C8),C9-C5,C9-C8)</f>
        <v>0</v>
      </c>
      <c r="D11" s="17">
        <f t="shared" ref="D11:J11" si="0">IF(ISBLANK(D8),D9-D5,D9-D8)</f>
        <v>0</v>
      </c>
      <c r="E11" s="17">
        <f t="shared" si="0"/>
        <v>0</v>
      </c>
      <c r="F11" s="17">
        <f t="shared" si="0"/>
        <v>0</v>
      </c>
      <c r="G11" s="17">
        <f t="shared" si="0"/>
        <v>0</v>
      </c>
      <c r="H11" s="17">
        <f t="shared" si="0"/>
        <v>0</v>
      </c>
      <c r="I11" s="17">
        <f t="shared" si="0"/>
        <v>0</v>
      </c>
      <c r="J11" s="17">
        <f t="shared" si="0"/>
        <v>0</v>
      </c>
      <c r="K11" s="7"/>
    </row>
    <row r="12" spans="1:11" ht="30" customHeight="1" x14ac:dyDescent="0.35">
      <c r="A12" s="161" t="s">
        <v>32</v>
      </c>
      <c r="B12" s="7" t="s">
        <v>189</v>
      </c>
      <c r="C12" s="8"/>
      <c r="D12" s="8"/>
      <c r="E12" s="8"/>
      <c r="F12" s="8"/>
      <c r="G12" s="8"/>
      <c r="H12" s="8"/>
      <c r="I12" s="8"/>
      <c r="J12" s="8"/>
      <c r="K12" s="7"/>
    </row>
    <row r="13" spans="1:11" ht="30" customHeight="1" x14ac:dyDescent="0.35">
      <c r="A13" s="161"/>
      <c r="B13" s="7" t="s">
        <v>28</v>
      </c>
      <c r="C13" s="62"/>
      <c r="D13" s="62"/>
      <c r="E13" s="62"/>
      <c r="F13" s="62"/>
      <c r="G13" s="62"/>
      <c r="H13" s="8"/>
      <c r="I13" s="62"/>
      <c r="J13" s="62"/>
      <c r="K13" s="7"/>
    </row>
    <row r="14" spans="1:11" ht="30" customHeight="1" x14ac:dyDescent="0.35">
      <c r="A14" s="161"/>
      <c r="B14" s="7" t="s">
        <v>27</v>
      </c>
      <c r="C14" s="17">
        <f>C12-C9</f>
        <v>0</v>
      </c>
      <c r="D14" s="17">
        <f t="shared" ref="D14:J14" si="1">D12-D9</f>
        <v>0</v>
      </c>
      <c r="E14" s="17">
        <f t="shared" si="1"/>
        <v>0</v>
      </c>
      <c r="F14" s="17">
        <f t="shared" si="1"/>
        <v>0</v>
      </c>
      <c r="G14" s="17">
        <f t="shared" si="1"/>
        <v>0</v>
      </c>
      <c r="H14" s="17">
        <f t="shared" si="1"/>
        <v>0</v>
      </c>
      <c r="I14" s="17">
        <f t="shared" si="1"/>
        <v>0</v>
      </c>
      <c r="J14" s="17">
        <f t="shared" si="1"/>
        <v>0</v>
      </c>
      <c r="K14" s="7"/>
    </row>
    <row r="15" spans="1:11" ht="30" customHeight="1" x14ac:dyDescent="0.35">
      <c r="A15" s="158" t="s">
        <v>202</v>
      </c>
      <c r="B15" s="7" t="s">
        <v>203</v>
      </c>
      <c r="C15" s="8"/>
      <c r="D15" s="8"/>
      <c r="E15" s="8"/>
      <c r="F15" s="8"/>
      <c r="G15" s="8"/>
      <c r="H15" s="8"/>
      <c r="I15" s="8"/>
      <c r="J15" s="8"/>
      <c r="K15" s="7"/>
    </row>
    <row r="16" spans="1:11" ht="30" customHeight="1" x14ac:dyDescent="0.35">
      <c r="A16" s="159"/>
      <c r="B16" s="7" t="s">
        <v>205</v>
      </c>
      <c r="C16" s="8"/>
      <c r="D16" s="8"/>
      <c r="E16" s="8"/>
      <c r="F16" s="8"/>
      <c r="G16" s="8"/>
      <c r="H16" s="8"/>
      <c r="I16" s="8"/>
      <c r="J16" s="8"/>
      <c r="K16" s="7"/>
    </row>
    <row r="17" spans="1:11" ht="30" customHeight="1" x14ac:dyDescent="0.35">
      <c r="A17" s="159"/>
      <c r="B17" s="7" t="s">
        <v>204</v>
      </c>
      <c r="C17" s="8"/>
      <c r="D17" s="8"/>
      <c r="E17" s="8"/>
      <c r="F17" s="8"/>
      <c r="G17" s="8"/>
      <c r="H17" s="8"/>
      <c r="I17" s="8"/>
      <c r="J17" s="8"/>
      <c r="K17" s="7"/>
    </row>
    <row r="18" spans="1:11" ht="30" customHeight="1" x14ac:dyDescent="0.35">
      <c r="A18" s="160"/>
      <c r="B18" s="7" t="s">
        <v>206</v>
      </c>
      <c r="C18" s="8"/>
      <c r="D18" s="8"/>
      <c r="E18" s="8"/>
      <c r="F18" s="8"/>
      <c r="G18" s="8"/>
      <c r="H18" s="8"/>
      <c r="I18" s="8"/>
      <c r="J18" s="8"/>
      <c r="K18" s="7"/>
    </row>
    <row r="19" spans="1:11" ht="30" customHeight="1" x14ac:dyDescent="0.35">
      <c r="A19" s="161" t="s">
        <v>39</v>
      </c>
      <c r="B19" s="7" t="s">
        <v>37</v>
      </c>
      <c r="C19" s="18" t="str">
        <f>IFERROR('Notch Location at SLAC'!L3,"N/a")</f>
        <v>N/a</v>
      </c>
      <c r="D19" s="18" t="str">
        <f>IFERROR('Notch Location at SLAC'!L4,"N/a")</f>
        <v>N/a</v>
      </c>
      <c r="E19" s="18" t="str">
        <f>IFERROR('Notch Location at SLAC'!L5,"N/a")</f>
        <v>N/a</v>
      </c>
      <c r="F19" s="18" t="str">
        <f>IFERROR('Notch Location at SLAC'!L6,"N/a")</f>
        <v>N/a</v>
      </c>
      <c r="G19" s="18" t="str">
        <f>IFERROR('Notch Location at SLAC'!L7,"N/a")</f>
        <v>N/a</v>
      </c>
      <c r="H19" s="18" t="str">
        <f>IFERROR('Notch Location at SLAC'!L8,"N/a")</f>
        <v>N/a</v>
      </c>
      <c r="I19" s="18" t="str">
        <f>IFERROR('Notch Location at SLAC'!L9,"N/a")</f>
        <v>N/a</v>
      </c>
      <c r="J19" s="18" t="str">
        <f>IFERROR('Notch Location at SLAC'!L10,"N/a")</f>
        <v>N/a</v>
      </c>
      <c r="K19" s="7"/>
    </row>
    <row r="20" spans="1:11" ht="30" customHeight="1" x14ac:dyDescent="0.35">
      <c r="A20" s="161"/>
      <c r="B20" s="7" t="s">
        <v>38</v>
      </c>
      <c r="C20" s="18" t="str">
        <f>IFERROR('Notch Location at SLAC'!M3,"N/a")</f>
        <v>N/a</v>
      </c>
      <c r="D20" s="18" t="str">
        <f>IFERROR('Notch Location at SLAC'!M4,"N/a")</f>
        <v>N/a</v>
      </c>
      <c r="E20" s="18" t="str">
        <f>IFERROR('Notch Location at SLAC'!M5,"N/a")</f>
        <v>N/a</v>
      </c>
      <c r="F20" s="18" t="str">
        <f>IFERROR('Notch Location at SLAC'!M6,"N/a")</f>
        <v>N/a</v>
      </c>
      <c r="G20" s="18" t="str">
        <f>IFERROR('Notch Location at SLAC'!M7,"N/a")</f>
        <v>N/a</v>
      </c>
      <c r="H20" s="18" t="str">
        <f>IFERROR('Notch Location at SLAC'!M8,"N/a")</f>
        <v>N/a</v>
      </c>
      <c r="I20" s="18" t="str">
        <f>IFERROR('Notch Location at SLAC'!M9,"N/a")</f>
        <v>N/a</v>
      </c>
      <c r="J20" s="18" t="str">
        <f>IFERROR('Notch Location at SLAC'!M10,"N/a")</f>
        <v>N/a</v>
      </c>
      <c r="K20" s="7"/>
    </row>
    <row r="21" spans="1:11" ht="30" customHeight="1" x14ac:dyDescent="0.35">
      <c r="A21" s="161" t="s">
        <v>43</v>
      </c>
      <c r="B21" s="7" t="s">
        <v>40</v>
      </c>
      <c r="C21" s="8"/>
      <c r="D21" s="8"/>
      <c r="E21" s="8"/>
      <c r="F21" s="8"/>
      <c r="G21" s="8"/>
      <c r="H21" s="8"/>
      <c r="I21" s="8"/>
      <c r="J21" s="8"/>
      <c r="K21" s="7"/>
    </row>
    <row r="22" spans="1:11" ht="30" customHeight="1" x14ac:dyDescent="0.35">
      <c r="A22" s="161"/>
      <c r="B22" s="7" t="s">
        <v>41</v>
      </c>
      <c r="C22" s="8"/>
      <c r="D22" s="8"/>
      <c r="E22" s="8"/>
      <c r="F22" s="8"/>
      <c r="G22" s="8"/>
      <c r="H22" s="8"/>
      <c r="I22" s="8"/>
      <c r="J22" s="8"/>
      <c r="K22" s="7"/>
    </row>
    <row r="23" spans="1:11" ht="30" customHeight="1" x14ac:dyDescent="0.35">
      <c r="A23" s="161"/>
      <c r="B23" s="7" t="s">
        <v>42</v>
      </c>
      <c r="C23" s="8"/>
      <c r="D23" s="8"/>
      <c r="E23" s="8"/>
      <c r="F23" s="8"/>
      <c r="G23" s="8"/>
      <c r="H23" s="8"/>
      <c r="I23" s="8"/>
      <c r="J23" s="8"/>
      <c r="K23" s="7"/>
    </row>
    <row r="24" spans="1:11" ht="30" customHeight="1" x14ac:dyDescent="0.35">
      <c r="C24" s="63"/>
    </row>
  </sheetData>
  <mergeCells count="8">
    <mergeCell ref="A15:A18"/>
    <mergeCell ref="A19:A20"/>
    <mergeCell ref="A21:A23"/>
    <mergeCell ref="A1:B1"/>
    <mergeCell ref="A3:A5"/>
    <mergeCell ref="A6:A8"/>
    <mergeCell ref="A9:A11"/>
    <mergeCell ref="A12:A1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
  <sheetViews>
    <sheetView workbookViewId="0">
      <selection activeCell="D11" sqref="D11"/>
    </sheetView>
  </sheetViews>
  <sheetFormatPr defaultColWidth="8.88671875" defaultRowHeight="14.4" x14ac:dyDescent="0.3"/>
  <cols>
    <col min="1" max="96" width="8.88671875" style="49"/>
  </cols>
  <sheetData>
    <row r="1" spans="1:96" ht="18" x14ac:dyDescent="0.35">
      <c r="A1" s="142" t="s">
        <v>74</v>
      </c>
      <c r="B1" s="142"/>
      <c r="C1" s="142"/>
      <c r="D1" s="142"/>
      <c r="E1" s="142"/>
      <c r="F1" s="142"/>
      <c r="G1" s="142"/>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x14ac:dyDescent="0.3">
      <c r="A2" s="150" t="s">
        <v>4</v>
      </c>
      <c r="B2" s="151"/>
      <c r="C2" s="151"/>
      <c r="D2" s="151"/>
      <c r="E2" s="151"/>
      <c r="F2" s="151"/>
      <c r="G2" s="151"/>
      <c r="H2" s="151"/>
      <c r="I2" s="151"/>
      <c r="J2" s="151"/>
      <c r="K2" s="151"/>
      <c r="L2" s="152"/>
      <c r="M2" s="150" t="s">
        <v>11</v>
      </c>
      <c r="N2" s="151"/>
      <c r="O2" s="151"/>
      <c r="P2" s="151"/>
      <c r="Q2" s="151"/>
      <c r="R2" s="151"/>
      <c r="S2" s="151"/>
      <c r="T2" s="151"/>
      <c r="U2" s="151"/>
      <c r="V2" s="151"/>
      <c r="W2" s="151"/>
      <c r="X2" s="152"/>
      <c r="Y2" s="150" t="s">
        <v>10</v>
      </c>
      <c r="Z2" s="151"/>
      <c r="AA2" s="151"/>
      <c r="AB2" s="151"/>
      <c r="AC2" s="151"/>
      <c r="AD2" s="151"/>
      <c r="AE2" s="151"/>
      <c r="AF2" s="151"/>
      <c r="AG2" s="151"/>
      <c r="AH2" s="151"/>
      <c r="AI2" s="151"/>
      <c r="AJ2" s="152"/>
      <c r="AK2" s="150" t="s">
        <v>9</v>
      </c>
      <c r="AL2" s="151"/>
      <c r="AM2" s="151"/>
      <c r="AN2" s="151"/>
      <c r="AO2" s="151"/>
      <c r="AP2" s="151"/>
      <c r="AQ2" s="151"/>
      <c r="AR2" s="151"/>
      <c r="AS2" s="151"/>
      <c r="AT2" s="151"/>
      <c r="AU2" s="151"/>
      <c r="AV2" s="152"/>
      <c r="AW2" s="150" t="s">
        <v>8</v>
      </c>
      <c r="AX2" s="151"/>
      <c r="AY2" s="151"/>
      <c r="AZ2" s="151"/>
      <c r="BA2" s="151"/>
      <c r="BB2" s="151"/>
      <c r="BC2" s="151"/>
      <c r="BD2" s="151"/>
      <c r="BE2" s="151"/>
      <c r="BF2" s="151"/>
      <c r="BG2" s="151"/>
      <c r="BH2" s="152"/>
      <c r="BI2" s="150" t="s">
        <v>7</v>
      </c>
      <c r="BJ2" s="151"/>
      <c r="BK2" s="151"/>
      <c r="BL2" s="151"/>
      <c r="BM2" s="151"/>
      <c r="BN2" s="151"/>
      <c r="BO2" s="151"/>
      <c r="BP2" s="151"/>
      <c r="BQ2" s="151"/>
      <c r="BR2" s="151"/>
      <c r="BS2" s="151"/>
      <c r="BT2" s="152"/>
      <c r="BU2" s="150" t="s">
        <v>6</v>
      </c>
      <c r="BV2" s="151"/>
      <c r="BW2" s="151"/>
      <c r="BX2" s="151"/>
      <c r="BY2" s="151"/>
      <c r="BZ2" s="151"/>
      <c r="CA2" s="151"/>
      <c r="CB2" s="151"/>
      <c r="CC2" s="151"/>
      <c r="CD2" s="151"/>
      <c r="CE2" s="151"/>
      <c r="CF2" s="152"/>
      <c r="CG2" s="153" t="s">
        <v>5</v>
      </c>
      <c r="CH2" s="153"/>
      <c r="CI2" s="153"/>
      <c r="CJ2" s="153"/>
      <c r="CK2" s="153"/>
      <c r="CL2" s="153"/>
      <c r="CM2" s="153"/>
      <c r="CN2" s="153"/>
      <c r="CO2" s="153"/>
      <c r="CP2" s="153"/>
      <c r="CQ2" s="153"/>
      <c r="CR2" s="153"/>
    </row>
    <row r="3" spans="1:96" x14ac:dyDescent="0.3">
      <c r="A3" s="150" t="s">
        <v>34</v>
      </c>
      <c r="B3" s="151"/>
      <c r="C3" s="152"/>
      <c r="D3" s="150" t="s">
        <v>35</v>
      </c>
      <c r="E3" s="151"/>
      <c r="F3" s="152"/>
      <c r="G3" s="150" t="s">
        <v>36</v>
      </c>
      <c r="H3" s="151"/>
      <c r="I3" s="152"/>
      <c r="J3" s="150" t="s">
        <v>183</v>
      </c>
      <c r="K3" s="151"/>
      <c r="L3" s="152"/>
      <c r="M3" s="150" t="s">
        <v>34</v>
      </c>
      <c r="N3" s="151"/>
      <c r="O3" s="152"/>
      <c r="P3" s="150" t="s">
        <v>35</v>
      </c>
      <c r="Q3" s="151"/>
      <c r="R3" s="152"/>
      <c r="S3" s="150" t="s">
        <v>36</v>
      </c>
      <c r="T3" s="151"/>
      <c r="U3" s="152"/>
      <c r="V3" s="150" t="s">
        <v>183</v>
      </c>
      <c r="W3" s="151"/>
      <c r="X3" s="152"/>
      <c r="Y3" s="150" t="s">
        <v>34</v>
      </c>
      <c r="Z3" s="151"/>
      <c r="AA3" s="152"/>
      <c r="AB3" s="150" t="s">
        <v>35</v>
      </c>
      <c r="AC3" s="151"/>
      <c r="AD3" s="152"/>
      <c r="AE3" s="150" t="s">
        <v>36</v>
      </c>
      <c r="AF3" s="151"/>
      <c r="AG3" s="152"/>
      <c r="AH3" s="150" t="s">
        <v>183</v>
      </c>
      <c r="AI3" s="151"/>
      <c r="AJ3" s="152"/>
      <c r="AK3" s="150" t="s">
        <v>34</v>
      </c>
      <c r="AL3" s="151"/>
      <c r="AM3" s="152"/>
      <c r="AN3" s="150" t="s">
        <v>35</v>
      </c>
      <c r="AO3" s="151"/>
      <c r="AP3" s="152"/>
      <c r="AQ3" s="150" t="s">
        <v>36</v>
      </c>
      <c r="AR3" s="151"/>
      <c r="AS3" s="152"/>
      <c r="AT3" s="150" t="s">
        <v>183</v>
      </c>
      <c r="AU3" s="151"/>
      <c r="AV3" s="152"/>
      <c r="AW3" s="150" t="s">
        <v>34</v>
      </c>
      <c r="AX3" s="151"/>
      <c r="AY3" s="152"/>
      <c r="AZ3" s="150" t="s">
        <v>35</v>
      </c>
      <c r="BA3" s="151"/>
      <c r="BB3" s="152"/>
      <c r="BC3" s="150" t="s">
        <v>36</v>
      </c>
      <c r="BD3" s="151"/>
      <c r="BE3" s="152"/>
      <c r="BF3" s="150" t="s">
        <v>183</v>
      </c>
      <c r="BG3" s="151"/>
      <c r="BH3" s="152"/>
      <c r="BI3" s="150" t="s">
        <v>34</v>
      </c>
      <c r="BJ3" s="151"/>
      <c r="BK3" s="152"/>
      <c r="BL3" s="150" t="s">
        <v>35</v>
      </c>
      <c r="BM3" s="151"/>
      <c r="BN3" s="152"/>
      <c r="BO3" s="150" t="s">
        <v>36</v>
      </c>
      <c r="BP3" s="151"/>
      <c r="BQ3" s="152"/>
      <c r="BR3" s="150" t="s">
        <v>183</v>
      </c>
      <c r="BS3" s="151"/>
      <c r="BT3" s="152"/>
      <c r="BU3" s="150" t="s">
        <v>34</v>
      </c>
      <c r="BV3" s="151"/>
      <c r="BW3" s="152"/>
      <c r="BX3" s="150" t="s">
        <v>35</v>
      </c>
      <c r="BY3" s="151"/>
      <c r="BZ3" s="152"/>
      <c r="CA3" s="150" t="s">
        <v>36</v>
      </c>
      <c r="CB3" s="151"/>
      <c r="CC3" s="152"/>
      <c r="CD3" s="150" t="s">
        <v>183</v>
      </c>
      <c r="CE3" s="151"/>
      <c r="CF3" s="152"/>
      <c r="CG3" s="150" t="s">
        <v>34</v>
      </c>
      <c r="CH3" s="151"/>
      <c r="CI3" s="152"/>
      <c r="CJ3" s="150" t="s">
        <v>35</v>
      </c>
      <c r="CK3" s="151"/>
      <c r="CL3" s="152"/>
      <c r="CM3" s="153" t="s">
        <v>36</v>
      </c>
      <c r="CN3" s="153"/>
      <c r="CO3" s="153"/>
      <c r="CP3" s="150" t="s">
        <v>183</v>
      </c>
      <c r="CQ3" s="151"/>
      <c r="CR3" s="152"/>
    </row>
    <row r="4" spans="1:96" x14ac:dyDescent="0.3">
      <c r="A4" s="13" t="s">
        <v>13</v>
      </c>
      <c r="B4" s="13" t="s">
        <v>144</v>
      </c>
      <c r="C4" s="13" t="s">
        <v>145</v>
      </c>
      <c r="D4" s="13" t="s">
        <v>13</v>
      </c>
      <c r="E4" s="13" t="s">
        <v>144</v>
      </c>
      <c r="F4" s="13" t="s">
        <v>145</v>
      </c>
      <c r="G4" s="13" t="s">
        <v>13</v>
      </c>
      <c r="H4" s="13" t="s">
        <v>144</v>
      </c>
      <c r="I4" s="13" t="s">
        <v>145</v>
      </c>
      <c r="J4" s="13" t="s">
        <v>13</v>
      </c>
      <c r="K4" s="13" t="s">
        <v>184</v>
      </c>
      <c r="L4" s="13" t="s">
        <v>185</v>
      </c>
      <c r="M4" s="13" t="s">
        <v>13</v>
      </c>
      <c r="N4" s="13" t="s">
        <v>144</v>
      </c>
      <c r="O4" s="13" t="s">
        <v>145</v>
      </c>
      <c r="P4" s="13" t="s">
        <v>13</v>
      </c>
      <c r="Q4" s="13" t="s">
        <v>144</v>
      </c>
      <c r="R4" s="13" t="s">
        <v>145</v>
      </c>
      <c r="S4" s="13" t="s">
        <v>13</v>
      </c>
      <c r="T4" s="13" t="s">
        <v>144</v>
      </c>
      <c r="U4" s="13" t="s">
        <v>145</v>
      </c>
      <c r="V4" s="13" t="s">
        <v>13</v>
      </c>
      <c r="W4" s="13" t="s">
        <v>184</v>
      </c>
      <c r="X4" s="13" t="s">
        <v>185</v>
      </c>
      <c r="Y4" s="13" t="s">
        <v>13</v>
      </c>
      <c r="Z4" s="13" t="s">
        <v>144</v>
      </c>
      <c r="AA4" s="13" t="s">
        <v>145</v>
      </c>
      <c r="AB4" s="13" t="s">
        <v>13</v>
      </c>
      <c r="AC4" s="13" t="s">
        <v>144</v>
      </c>
      <c r="AD4" s="13" t="s">
        <v>145</v>
      </c>
      <c r="AE4" s="13" t="s">
        <v>13</v>
      </c>
      <c r="AF4" s="13" t="s">
        <v>144</v>
      </c>
      <c r="AG4" s="13" t="s">
        <v>145</v>
      </c>
      <c r="AH4" s="13" t="s">
        <v>13</v>
      </c>
      <c r="AI4" s="13" t="s">
        <v>184</v>
      </c>
      <c r="AJ4" s="13" t="s">
        <v>185</v>
      </c>
      <c r="AK4" s="13" t="s">
        <v>13</v>
      </c>
      <c r="AL4" s="13" t="s">
        <v>144</v>
      </c>
      <c r="AM4" s="13" t="s">
        <v>145</v>
      </c>
      <c r="AN4" s="13" t="s">
        <v>13</v>
      </c>
      <c r="AO4" s="13" t="s">
        <v>144</v>
      </c>
      <c r="AP4" s="13" t="s">
        <v>145</v>
      </c>
      <c r="AQ4" s="13" t="s">
        <v>13</v>
      </c>
      <c r="AR4" s="13" t="s">
        <v>144</v>
      </c>
      <c r="AS4" s="13" t="s">
        <v>145</v>
      </c>
      <c r="AT4" s="13" t="s">
        <v>13</v>
      </c>
      <c r="AU4" s="13" t="s">
        <v>184</v>
      </c>
      <c r="AV4" s="13" t="s">
        <v>185</v>
      </c>
      <c r="AW4" s="13" t="s">
        <v>13</v>
      </c>
      <c r="AX4" s="13" t="s">
        <v>144</v>
      </c>
      <c r="AY4" s="13" t="s">
        <v>145</v>
      </c>
      <c r="AZ4" s="13" t="s">
        <v>13</v>
      </c>
      <c r="BA4" s="13" t="s">
        <v>144</v>
      </c>
      <c r="BB4" s="13" t="s">
        <v>145</v>
      </c>
      <c r="BC4" s="13" t="s">
        <v>13</v>
      </c>
      <c r="BD4" s="13" t="s">
        <v>144</v>
      </c>
      <c r="BE4" s="13" t="s">
        <v>145</v>
      </c>
      <c r="BF4" s="13" t="s">
        <v>13</v>
      </c>
      <c r="BG4" s="13" t="s">
        <v>184</v>
      </c>
      <c r="BH4" s="13" t="s">
        <v>185</v>
      </c>
      <c r="BI4" s="13" t="s">
        <v>13</v>
      </c>
      <c r="BJ4" s="13" t="s">
        <v>144</v>
      </c>
      <c r="BK4" s="13" t="s">
        <v>145</v>
      </c>
      <c r="BL4" s="13" t="s">
        <v>13</v>
      </c>
      <c r="BM4" s="13" t="s">
        <v>144</v>
      </c>
      <c r="BN4" s="13" t="s">
        <v>145</v>
      </c>
      <c r="BO4" s="13" t="s">
        <v>13</v>
      </c>
      <c r="BP4" s="13" t="s">
        <v>144</v>
      </c>
      <c r="BQ4" s="13" t="s">
        <v>145</v>
      </c>
      <c r="BR4" s="13" t="s">
        <v>13</v>
      </c>
      <c r="BS4" s="13" t="s">
        <v>184</v>
      </c>
      <c r="BT4" s="13" t="s">
        <v>185</v>
      </c>
      <c r="BU4" s="13" t="s">
        <v>13</v>
      </c>
      <c r="BV4" s="13" t="s">
        <v>144</v>
      </c>
      <c r="BW4" s="13" t="s">
        <v>145</v>
      </c>
      <c r="BX4" s="13" t="s">
        <v>13</v>
      </c>
      <c r="BY4" s="13" t="s">
        <v>144</v>
      </c>
      <c r="BZ4" s="13" t="s">
        <v>145</v>
      </c>
      <c r="CA4" s="13" t="s">
        <v>13</v>
      </c>
      <c r="CB4" s="13" t="s">
        <v>144</v>
      </c>
      <c r="CC4" s="13" t="s">
        <v>145</v>
      </c>
      <c r="CD4" s="13" t="s">
        <v>13</v>
      </c>
      <c r="CE4" s="13" t="s">
        <v>184</v>
      </c>
      <c r="CF4" s="13" t="s">
        <v>185</v>
      </c>
      <c r="CG4" s="13" t="s">
        <v>13</v>
      </c>
      <c r="CH4" s="13" t="s">
        <v>144</v>
      </c>
      <c r="CI4" s="13" t="s">
        <v>145</v>
      </c>
      <c r="CJ4" s="13" t="s">
        <v>13</v>
      </c>
      <c r="CK4" s="13" t="s">
        <v>144</v>
      </c>
      <c r="CL4" s="13" t="s">
        <v>145</v>
      </c>
      <c r="CM4" s="13" t="s">
        <v>13</v>
      </c>
      <c r="CN4" s="13" t="s">
        <v>144</v>
      </c>
      <c r="CO4" s="13" t="s">
        <v>145</v>
      </c>
      <c r="CP4" s="13" t="s">
        <v>13</v>
      </c>
      <c r="CQ4" s="13" t="s">
        <v>184</v>
      </c>
      <c r="CR4" s="13" t="s">
        <v>185</v>
      </c>
    </row>
  </sheetData>
  <mergeCells count="41">
    <mergeCell ref="A1:G1"/>
    <mergeCell ref="AK2:AV2"/>
    <mergeCell ref="AQ3:AS3"/>
    <mergeCell ref="J3:L3"/>
    <mergeCell ref="A2:L2"/>
    <mergeCell ref="V3:X3"/>
    <mergeCell ref="M2:X2"/>
    <mergeCell ref="AH3:AJ3"/>
    <mergeCell ref="Y2:AJ2"/>
    <mergeCell ref="A3:C3"/>
    <mergeCell ref="D3:F3"/>
    <mergeCell ref="G3:I3"/>
    <mergeCell ref="M3:O3"/>
    <mergeCell ref="P3:R3"/>
    <mergeCell ref="S3:U3"/>
    <mergeCell ref="Y3:AA3"/>
    <mergeCell ref="AB3:AD3"/>
    <mergeCell ref="AE3:AG3"/>
    <mergeCell ref="CP3:CR3"/>
    <mergeCell ref="AW3:AY3"/>
    <mergeCell ref="AZ3:BB3"/>
    <mergeCell ref="BC3:BE3"/>
    <mergeCell ref="BI3:BK3"/>
    <mergeCell ref="AT3:AV3"/>
    <mergeCell ref="BF3:BH3"/>
    <mergeCell ref="AK3:AM3"/>
    <mergeCell ref="AN3:AP3"/>
    <mergeCell ref="CG2:CR2"/>
    <mergeCell ref="AW2:BH2"/>
    <mergeCell ref="BR3:BT3"/>
    <mergeCell ref="BI2:BT2"/>
    <mergeCell ref="CD3:CF3"/>
    <mergeCell ref="BU2:CF2"/>
    <mergeCell ref="CJ3:CL3"/>
    <mergeCell ref="CM3:CO3"/>
    <mergeCell ref="BL3:BN3"/>
    <mergeCell ref="BO3:BQ3"/>
    <mergeCell ref="BX3:BZ3"/>
    <mergeCell ref="CA3:CC3"/>
    <mergeCell ref="CG3:CI3"/>
    <mergeCell ref="BU3:BW3"/>
  </mergeCell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workbookViewId="0">
      <selection activeCell="H9" sqref="H9"/>
    </sheetView>
  </sheetViews>
  <sheetFormatPr defaultColWidth="8.88671875" defaultRowHeight="14.4" x14ac:dyDescent="0.3"/>
  <cols>
    <col min="3" max="3" width="10.109375" bestFit="1" customWidth="1"/>
    <col min="6" max="6" width="10.109375" bestFit="1" customWidth="1"/>
    <col min="12" max="13" width="12" bestFit="1" customWidth="1"/>
  </cols>
  <sheetData>
    <row r="1" spans="1:13" ht="18" x14ac:dyDescent="0.35">
      <c r="A1" s="142" t="s">
        <v>74</v>
      </c>
      <c r="B1" s="156"/>
      <c r="C1" s="156"/>
      <c r="D1" s="156"/>
      <c r="E1" s="156"/>
    </row>
    <row r="2" spans="1:13" s="2" customFormat="1" ht="18" x14ac:dyDescent="0.35">
      <c r="A2" s="2" t="s">
        <v>63</v>
      </c>
      <c r="B2" s="2" t="s">
        <v>62</v>
      </c>
      <c r="C2" s="2" t="s">
        <v>58</v>
      </c>
      <c r="D2" s="2" t="s">
        <v>14</v>
      </c>
      <c r="E2" s="2" t="s">
        <v>59</v>
      </c>
      <c r="F2" s="2" t="s">
        <v>37</v>
      </c>
      <c r="G2" s="2" t="s">
        <v>38</v>
      </c>
      <c r="H2" s="2" t="s">
        <v>60</v>
      </c>
      <c r="I2" s="2" t="s">
        <v>61</v>
      </c>
      <c r="K2" s="10" t="s">
        <v>63</v>
      </c>
      <c r="L2" s="10" t="s">
        <v>37</v>
      </c>
      <c r="M2" s="10" t="s">
        <v>38</v>
      </c>
    </row>
    <row r="3" spans="1:13" x14ac:dyDescent="0.3">
      <c r="A3" s="162">
        <v>1</v>
      </c>
      <c r="B3">
        <v>1</v>
      </c>
      <c r="C3" s="6"/>
      <c r="D3" s="6"/>
      <c r="E3" s="6"/>
      <c r="F3" s="6"/>
      <c r="G3" s="6"/>
      <c r="H3" s="14" t="e">
        <f t="shared" ref="H3:H9" si="0">F3/E3</f>
        <v>#DIV/0!</v>
      </c>
      <c r="I3" s="14" t="e">
        <f t="shared" ref="I3:I9" si="1">G3/E3</f>
        <v>#DIV/0!</v>
      </c>
      <c r="K3" s="13">
        <v>1</v>
      </c>
      <c r="L3" s="14" t="e">
        <f>INTERCEPT(C8:C11,H8:H11)</f>
        <v>#DIV/0!</v>
      </c>
      <c r="M3" s="14" t="e">
        <f>INTERCEPT(C8:C11,I8:I11)</f>
        <v>#DIV/0!</v>
      </c>
    </row>
    <row r="4" spans="1:13" x14ac:dyDescent="0.3">
      <c r="A4" s="162"/>
      <c r="B4">
        <v>2</v>
      </c>
      <c r="C4" s="6"/>
      <c r="D4" s="6"/>
      <c r="E4" s="6"/>
      <c r="F4" s="6"/>
      <c r="G4" s="6"/>
      <c r="H4" s="14" t="e">
        <f t="shared" si="0"/>
        <v>#DIV/0!</v>
      </c>
      <c r="I4" s="14" t="e">
        <f t="shared" si="1"/>
        <v>#DIV/0!</v>
      </c>
      <c r="K4" s="13">
        <v>2</v>
      </c>
      <c r="L4" s="14" t="e">
        <f>INTERCEPT(C18:C21,H18:H21)</f>
        <v>#DIV/0!</v>
      </c>
      <c r="M4" s="14" t="e">
        <f>INTERCEPT(C18:C21,I18:I21)</f>
        <v>#DIV/0!</v>
      </c>
    </row>
    <row r="5" spans="1:13" x14ac:dyDescent="0.3">
      <c r="A5" s="162"/>
      <c r="B5">
        <v>3</v>
      </c>
      <c r="C5" s="6"/>
      <c r="D5" s="6"/>
      <c r="E5" s="6"/>
      <c r="F5" s="6"/>
      <c r="G5" s="6"/>
      <c r="H5" s="14" t="e">
        <f t="shared" si="0"/>
        <v>#DIV/0!</v>
      </c>
      <c r="I5" s="14" t="e">
        <f t="shared" si="1"/>
        <v>#DIV/0!</v>
      </c>
      <c r="K5" s="13">
        <v>3</v>
      </c>
      <c r="L5" s="14" t="e">
        <f>INTERCEPT(C28:C31,H28:H31)</f>
        <v>#DIV/0!</v>
      </c>
      <c r="M5" s="14" t="e">
        <f>INTERCEPT(C28:C31,I28:I31)</f>
        <v>#DIV/0!</v>
      </c>
    </row>
    <row r="6" spans="1:13" x14ac:dyDescent="0.3">
      <c r="A6" s="162"/>
      <c r="B6">
        <v>4</v>
      </c>
      <c r="C6" s="6"/>
      <c r="D6" s="6"/>
      <c r="E6" s="6"/>
      <c r="F6" s="6"/>
      <c r="G6" s="6"/>
      <c r="H6" s="14" t="e">
        <f t="shared" si="0"/>
        <v>#DIV/0!</v>
      </c>
      <c r="I6" s="14" t="e">
        <f t="shared" si="1"/>
        <v>#DIV/0!</v>
      </c>
      <c r="K6" s="13">
        <v>4</v>
      </c>
      <c r="L6" s="14" t="e">
        <f>INTERCEPT(C38:C41,H38:H41)</f>
        <v>#DIV/0!</v>
      </c>
      <c r="M6" s="14" t="e">
        <f>INTERCEPT(C38:C41,I38:I41)</f>
        <v>#DIV/0!</v>
      </c>
    </row>
    <row r="7" spans="1:13" x14ac:dyDescent="0.3">
      <c r="A7" s="162"/>
      <c r="B7">
        <v>5</v>
      </c>
      <c r="C7" s="6"/>
      <c r="D7" s="6"/>
      <c r="E7" s="6"/>
      <c r="F7" s="6"/>
      <c r="G7" s="6"/>
      <c r="H7" s="14" t="e">
        <f t="shared" si="0"/>
        <v>#DIV/0!</v>
      </c>
      <c r="I7" s="14" t="e">
        <f t="shared" si="1"/>
        <v>#DIV/0!</v>
      </c>
      <c r="K7" s="13">
        <v>5</v>
      </c>
      <c r="L7" s="14" t="e">
        <f>INTERCEPT(C48:C51,H48:H51)</f>
        <v>#DIV/0!</v>
      </c>
      <c r="M7" s="14" t="e">
        <f>INTERCEPT(C48:C51,I48:I51)</f>
        <v>#DIV/0!</v>
      </c>
    </row>
    <row r="8" spans="1:13" x14ac:dyDescent="0.3">
      <c r="A8" s="162"/>
      <c r="B8">
        <v>6</v>
      </c>
      <c r="C8" s="6"/>
      <c r="D8" s="6"/>
      <c r="E8" s="6"/>
      <c r="F8" s="6"/>
      <c r="G8" s="6"/>
      <c r="H8" s="14" t="e">
        <f t="shared" si="0"/>
        <v>#DIV/0!</v>
      </c>
      <c r="I8" s="14" t="e">
        <f t="shared" si="1"/>
        <v>#DIV/0!</v>
      </c>
      <c r="K8" s="13">
        <v>6</v>
      </c>
      <c r="L8" s="14" t="e">
        <f>INTERCEPT(C58:C61,H58:H61)</f>
        <v>#DIV/0!</v>
      </c>
      <c r="M8" s="14" t="e">
        <f>INTERCEPT(C58:C61,I58:I61)</f>
        <v>#DIV/0!</v>
      </c>
    </row>
    <row r="9" spans="1:13" x14ac:dyDescent="0.3">
      <c r="A9" s="162"/>
      <c r="B9">
        <v>7</v>
      </c>
      <c r="C9" s="6"/>
      <c r="D9" s="6"/>
      <c r="E9" s="6"/>
      <c r="F9" s="6"/>
      <c r="G9" s="6"/>
      <c r="H9" s="14" t="e">
        <f t="shared" si="0"/>
        <v>#DIV/0!</v>
      </c>
      <c r="I9" s="14" t="e">
        <f t="shared" si="1"/>
        <v>#DIV/0!</v>
      </c>
      <c r="K9" s="13">
        <v>7</v>
      </c>
      <c r="L9" s="14" t="e">
        <f>INTERCEPT(C68:C71,H68:H71)</f>
        <v>#DIV/0!</v>
      </c>
      <c r="M9" s="14" t="e">
        <f>INTERCEPT(C68:C71,I68:I71)</f>
        <v>#DIV/0!</v>
      </c>
    </row>
    <row r="10" spans="1:13" x14ac:dyDescent="0.3">
      <c r="A10" s="162"/>
      <c r="B10">
        <v>8</v>
      </c>
      <c r="C10" s="6"/>
      <c r="D10" s="6"/>
      <c r="E10" s="6"/>
      <c r="F10" s="6"/>
      <c r="G10" s="6"/>
      <c r="H10" s="14" t="e">
        <f>-F10/E10</f>
        <v>#DIV/0!</v>
      </c>
      <c r="I10" s="14" t="e">
        <f>-G10/E10</f>
        <v>#DIV/0!</v>
      </c>
      <c r="K10" s="13">
        <v>8</v>
      </c>
      <c r="L10" s="14" t="e">
        <f>INTERCEPT(C78:C81,H78:H81)</f>
        <v>#DIV/0!</v>
      </c>
      <c r="M10" s="14" t="e">
        <f>INTERCEPT(C78:C81,I78:I81)</f>
        <v>#DIV/0!</v>
      </c>
    </row>
    <row r="11" spans="1:13" x14ac:dyDescent="0.3">
      <c r="A11" s="162"/>
      <c r="B11">
        <v>9</v>
      </c>
      <c r="C11" s="6"/>
      <c r="D11" s="6"/>
      <c r="E11" s="6"/>
      <c r="F11" s="6"/>
      <c r="G11" s="6"/>
      <c r="H11" s="14" t="e">
        <f>-F11/E11</f>
        <v>#DIV/0!</v>
      </c>
      <c r="I11" s="14" t="e">
        <f>-G11/E11</f>
        <v>#DIV/0!</v>
      </c>
    </row>
    <row r="13" spans="1:13" x14ac:dyDescent="0.3">
      <c r="A13" s="162">
        <v>2</v>
      </c>
      <c r="B13">
        <v>1</v>
      </c>
      <c r="C13" s="6"/>
      <c r="D13" s="6"/>
      <c r="E13" s="6"/>
      <c r="F13" s="6"/>
      <c r="G13" s="6"/>
      <c r="H13" s="14" t="e">
        <f t="shared" ref="H13:H19" si="2">F13/E13</f>
        <v>#DIV/0!</v>
      </c>
      <c r="I13" s="14" t="e">
        <f t="shared" ref="I13:I19" si="3">G13/E13</f>
        <v>#DIV/0!</v>
      </c>
    </row>
    <row r="14" spans="1:13" x14ac:dyDescent="0.3">
      <c r="A14" s="162"/>
      <c r="B14">
        <v>2</v>
      </c>
      <c r="C14" s="6"/>
      <c r="D14" s="6"/>
      <c r="E14" s="6"/>
      <c r="F14" s="6"/>
      <c r="G14" s="6"/>
      <c r="H14" s="14" t="e">
        <f t="shared" si="2"/>
        <v>#DIV/0!</v>
      </c>
      <c r="I14" s="14" t="e">
        <f t="shared" si="3"/>
        <v>#DIV/0!</v>
      </c>
    </row>
    <row r="15" spans="1:13" x14ac:dyDescent="0.3">
      <c r="A15" s="162"/>
      <c r="B15">
        <v>3</v>
      </c>
      <c r="C15" s="6"/>
      <c r="D15" s="6"/>
      <c r="E15" s="6"/>
      <c r="F15" s="6"/>
      <c r="G15" s="6"/>
      <c r="H15" s="14" t="e">
        <f t="shared" si="2"/>
        <v>#DIV/0!</v>
      </c>
      <c r="I15" s="14" t="e">
        <f t="shared" si="3"/>
        <v>#DIV/0!</v>
      </c>
    </row>
    <row r="16" spans="1:13" x14ac:dyDescent="0.3">
      <c r="A16" s="162"/>
      <c r="B16">
        <v>4</v>
      </c>
      <c r="C16" s="6"/>
      <c r="D16" s="6"/>
      <c r="E16" s="6"/>
      <c r="F16" s="6"/>
      <c r="G16" s="6"/>
      <c r="H16" s="14" t="e">
        <f t="shared" si="2"/>
        <v>#DIV/0!</v>
      </c>
      <c r="I16" s="14" t="e">
        <f t="shared" si="3"/>
        <v>#DIV/0!</v>
      </c>
    </row>
    <row r="17" spans="1:9" x14ac:dyDescent="0.3">
      <c r="A17" s="162"/>
      <c r="B17">
        <v>5</v>
      </c>
      <c r="C17" s="6"/>
      <c r="D17" s="6"/>
      <c r="E17" s="6"/>
      <c r="F17" s="6"/>
      <c r="G17" s="6"/>
      <c r="H17" s="14" t="e">
        <f t="shared" si="2"/>
        <v>#DIV/0!</v>
      </c>
      <c r="I17" s="14" t="e">
        <f t="shared" si="3"/>
        <v>#DIV/0!</v>
      </c>
    </row>
    <row r="18" spans="1:9" x14ac:dyDescent="0.3">
      <c r="A18" s="162"/>
      <c r="B18">
        <v>6</v>
      </c>
      <c r="C18" s="6"/>
      <c r="D18" s="6"/>
      <c r="E18" s="6"/>
      <c r="F18" s="6"/>
      <c r="G18" s="6"/>
      <c r="H18" s="14" t="e">
        <f t="shared" si="2"/>
        <v>#DIV/0!</v>
      </c>
      <c r="I18" s="14" t="e">
        <f t="shared" si="3"/>
        <v>#DIV/0!</v>
      </c>
    </row>
    <row r="19" spans="1:9" x14ac:dyDescent="0.3">
      <c r="A19" s="162"/>
      <c r="B19">
        <v>7</v>
      </c>
      <c r="C19" s="6"/>
      <c r="D19" s="6"/>
      <c r="E19" s="6"/>
      <c r="F19" s="6"/>
      <c r="G19" s="6"/>
      <c r="H19" s="14" t="e">
        <f t="shared" si="2"/>
        <v>#DIV/0!</v>
      </c>
      <c r="I19" s="14" t="e">
        <f t="shared" si="3"/>
        <v>#DIV/0!</v>
      </c>
    </row>
    <row r="20" spans="1:9" x14ac:dyDescent="0.3">
      <c r="A20" s="162"/>
      <c r="B20">
        <v>8</v>
      </c>
      <c r="C20" s="6"/>
      <c r="D20" s="6"/>
      <c r="E20" s="6"/>
      <c r="F20" s="6"/>
      <c r="G20" s="6"/>
      <c r="H20" s="14" t="e">
        <f>-F20/E20</f>
        <v>#DIV/0!</v>
      </c>
      <c r="I20" s="14" t="e">
        <f>-G20/E20</f>
        <v>#DIV/0!</v>
      </c>
    </row>
    <row r="21" spans="1:9" x14ac:dyDescent="0.3">
      <c r="A21" s="162"/>
      <c r="B21">
        <v>9</v>
      </c>
      <c r="C21" s="6"/>
      <c r="D21" s="6"/>
      <c r="E21" s="6"/>
      <c r="F21" s="6"/>
      <c r="G21" s="6"/>
      <c r="H21" s="14" t="e">
        <f>-F21/E21</f>
        <v>#DIV/0!</v>
      </c>
      <c r="I21" s="14" t="e">
        <f>-G21/E21</f>
        <v>#DIV/0!</v>
      </c>
    </row>
    <row r="23" spans="1:9" x14ac:dyDescent="0.3">
      <c r="A23" s="162">
        <v>3</v>
      </c>
      <c r="B23">
        <v>1</v>
      </c>
      <c r="C23" s="6"/>
      <c r="D23" s="6"/>
      <c r="E23" s="6"/>
      <c r="F23" s="6"/>
      <c r="G23" s="6"/>
      <c r="H23" s="14" t="e">
        <f t="shared" ref="H23:H29" si="4">F23/E23</f>
        <v>#DIV/0!</v>
      </c>
      <c r="I23" s="14" t="e">
        <f t="shared" ref="I23:I29" si="5">G23/E23</f>
        <v>#DIV/0!</v>
      </c>
    </row>
    <row r="24" spans="1:9" x14ac:dyDescent="0.3">
      <c r="A24" s="162"/>
      <c r="B24">
        <v>2</v>
      </c>
      <c r="C24" s="6"/>
      <c r="D24" s="6"/>
      <c r="E24" s="6"/>
      <c r="F24" s="6"/>
      <c r="G24" s="6"/>
      <c r="H24" s="14" t="e">
        <f t="shared" si="4"/>
        <v>#DIV/0!</v>
      </c>
      <c r="I24" s="14" t="e">
        <f t="shared" si="5"/>
        <v>#DIV/0!</v>
      </c>
    </row>
    <row r="25" spans="1:9" x14ac:dyDescent="0.3">
      <c r="A25" s="162"/>
      <c r="B25">
        <v>3</v>
      </c>
      <c r="C25" s="6"/>
      <c r="D25" s="6"/>
      <c r="E25" s="6"/>
      <c r="F25" s="6"/>
      <c r="G25" s="6"/>
      <c r="H25" s="14" t="e">
        <f t="shared" si="4"/>
        <v>#DIV/0!</v>
      </c>
      <c r="I25" s="14" t="e">
        <f t="shared" si="5"/>
        <v>#DIV/0!</v>
      </c>
    </row>
    <row r="26" spans="1:9" x14ac:dyDescent="0.3">
      <c r="A26" s="162"/>
      <c r="B26">
        <v>4</v>
      </c>
      <c r="C26" s="6"/>
      <c r="D26" s="6"/>
      <c r="E26" s="6"/>
      <c r="F26" s="6"/>
      <c r="G26" s="6"/>
      <c r="H26" s="14" t="e">
        <f t="shared" si="4"/>
        <v>#DIV/0!</v>
      </c>
      <c r="I26" s="14" t="e">
        <f t="shared" si="5"/>
        <v>#DIV/0!</v>
      </c>
    </row>
    <row r="27" spans="1:9" x14ac:dyDescent="0.3">
      <c r="A27" s="162"/>
      <c r="B27">
        <v>5</v>
      </c>
      <c r="C27" s="6"/>
      <c r="D27" s="6"/>
      <c r="E27" s="6"/>
      <c r="F27" s="6"/>
      <c r="G27" s="6"/>
      <c r="H27" s="14" t="e">
        <f t="shared" si="4"/>
        <v>#DIV/0!</v>
      </c>
      <c r="I27" s="14" t="e">
        <f t="shared" si="5"/>
        <v>#DIV/0!</v>
      </c>
    </row>
    <row r="28" spans="1:9" x14ac:dyDescent="0.3">
      <c r="A28" s="162"/>
      <c r="B28">
        <v>6</v>
      </c>
      <c r="C28" s="6"/>
      <c r="D28" s="6"/>
      <c r="E28" s="6"/>
      <c r="F28" s="6"/>
      <c r="G28" s="6"/>
      <c r="H28" s="14" t="e">
        <f t="shared" si="4"/>
        <v>#DIV/0!</v>
      </c>
      <c r="I28" s="14" t="e">
        <f t="shared" si="5"/>
        <v>#DIV/0!</v>
      </c>
    </row>
    <row r="29" spans="1:9" x14ac:dyDescent="0.3">
      <c r="A29" s="162"/>
      <c r="B29">
        <v>7</v>
      </c>
      <c r="C29" s="6"/>
      <c r="D29" s="6"/>
      <c r="E29" s="6"/>
      <c r="F29" s="6"/>
      <c r="G29" s="6"/>
      <c r="H29" s="14" t="e">
        <f t="shared" si="4"/>
        <v>#DIV/0!</v>
      </c>
      <c r="I29" s="14" t="e">
        <f t="shared" si="5"/>
        <v>#DIV/0!</v>
      </c>
    </row>
    <row r="30" spans="1:9" x14ac:dyDescent="0.3">
      <c r="A30" s="162"/>
      <c r="B30">
        <v>8</v>
      </c>
      <c r="C30" s="6"/>
      <c r="D30" s="6"/>
      <c r="E30" s="6"/>
      <c r="F30" s="6"/>
      <c r="G30" s="6"/>
      <c r="H30" s="14" t="e">
        <f>-F30/E30</f>
        <v>#DIV/0!</v>
      </c>
      <c r="I30" s="14" t="e">
        <f>-G30/E30</f>
        <v>#DIV/0!</v>
      </c>
    </row>
    <row r="31" spans="1:9" x14ac:dyDescent="0.3">
      <c r="A31" s="162"/>
      <c r="B31">
        <v>9</v>
      </c>
      <c r="C31" s="6"/>
      <c r="D31" s="6"/>
      <c r="E31" s="6"/>
      <c r="F31" s="6"/>
      <c r="G31" s="6"/>
      <c r="H31" s="14" t="e">
        <f>-F31/E31</f>
        <v>#DIV/0!</v>
      </c>
      <c r="I31" s="14" t="e">
        <f>-G31/E31</f>
        <v>#DIV/0!</v>
      </c>
    </row>
    <row r="33" spans="1:9" x14ac:dyDescent="0.3">
      <c r="A33" s="162">
        <v>4</v>
      </c>
      <c r="B33">
        <v>1</v>
      </c>
      <c r="C33" s="6"/>
      <c r="D33" s="6"/>
      <c r="E33" s="6"/>
      <c r="F33" s="6"/>
      <c r="G33" s="6"/>
      <c r="H33" s="14" t="e">
        <f t="shared" ref="H33:H39" si="6">F33/E33</f>
        <v>#DIV/0!</v>
      </c>
      <c r="I33" s="14" t="e">
        <f t="shared" ref="I33:I39" si="7">G33/E33</f>
        <v>#DIV/0!</v>
      </c>
    </row>
    <row r="34" spans="1:9" x14ac:dyDescent="0.3">
      <c r="A34" s="162"/>
      <c r="B34">
        <v>2</v>
      </c>
      <c r="C34" s="6"/>
      <c r="D34" s="6"/>
      <c r="E34" s="6"/>
      <c r="F34" s="6"/>
      <c r="G34" s="6"/>
      <c r="H34" s="14" t="e">
        <f t="shared" si="6"/>
        <v>#DIV/0!</v>
      </c>
      <c r="I34" s="14" t="e">
        <f t="shared" si="7"/>
        <v>#DIV/0!</v>
      </c>
    </row>
    <row r="35" spans="1:9" x14ac:dyDescent="0.3">
      <c r="A35" s="162"/>
      <c r="B35">
        <v>3</v>
      </c>
      <c r="C35" s="6"/>
      <c r="D35" s="6"/>
      <c r="E35" s="6"/>
      <c r="F35" s="6"/>
      <c r="G35" s="6"/>
      <c r="H35" s="14" t="e">
        <f t="shared" si="6"/>
        <v>#DIV/0!</v>
      </c>
      <c r="I35" s="14" t="e">
        <f t="shared" si="7"/>
        <v>#DIV/0!</v>
      </c>
    </row>
    <row r="36" spans="1:9" x14ac:dyDescent="0.3">
      <c r="A36" s="162"/>
      <c r="B36">
        <v>4</v>
      </c>
      <c r="C36" s="6"/>
      <c r="D36" s="6"/>
      <c r="E36" s="6"/>
      <c r="F36" s="6"/>
      <c r="G36" s="6"/>
      <c r="H36" s="14" t="e">
        <f t="shared" si="6"/>
        <v>#DIV/0!</v>
      </c>
      <c r="I36" s="14" t="e">
        <f t="shared" si="7"/>
        <v>#DIV/0!</v>
      </c>
    </row>
    <row r="37" spans="1:9" x14ac:dyDescent="0.3">
      <c r="A37" s="162"/>
      <c r="B37">
        <v>5</v>
      </c>
      <c r="C37" s="6"/>
      <c r="D37" s="6"/>
      <c r="E37" s="6"/>
      <c r="F37" s="6"/>
      <c r="G37" s="6"/>
      <c r="H37" s="14" t="e">
        <f t="shared" si="6"/>
        <v>#DIV/0!</v>
      </c>
      <c r="I37" s="14" t="e">
        <f t="shared" si="7"/>
        <v>#DIV/0!</v>
      </c>
    </row>
    <row r="38" spans="1:9" x14ac:dyDescent="0.3">
      <c r="A38" s="162"/>
      <c r="B38">
        <v>6</v>
      </c>
      <c r="C38" s="6"/>
      <c r="D38" s="6"/>
      <c r="E38" s="6"/>
      <c r="F38" s="6"/>
      <c r="G38" s="6"/>
      <c r="H38" s="14" t="e">
        <f t="shared" si="6"/>
        <v>#DIV/0!</v>
      </c>
      <c r="I38" s="14" t="e">
        <f t="shared" si="7"/>
        <v>#DIV/0!</v>
      </c>
    </row>
    <row r="39" spans="1:9" x14ac:dyDescent="0.3">
      <c r="A39" s="162"/>
      <c r="B39">
        <v>7</v>
      </c>
      <c r="C39" s="6"/>
      <c r="D39" s="6"/>
      <c r="E39" s="6"/>
      <c r="F39" s="6"/>
      <c r="G39" s="6"/>
      <c r="H39" s="14" t="e">
        <f t="shared" si="6"/>
        <v>#DIV/0!</v>
      </c>
      <c r="I39" s="14" t="e">
        <f t="shared" si="7"/>
        <v>#DIV/0!</v>
      </c>
    </row>
    <row r="40" spans="1:9" x14ac:dyDescent="0.3">
      <c r="A40" s="162"/>
      <c r="B40">
        <v>8</v>
      </c>
      <c r="C40" s="6"/>
      <c r="D40" s="6"/>
      <c r="E40" s="6"/>
      <c r="F40" s="6"/>
      <c r="G40" s="6"/>
      <c r="H40" s="14" t="e">
        <f>-F40/E40</f>
        <v>#DIV/0!</v>
      </c>
      <c r="I40" s="14" t="e">
        <f>-G40/E40</f>
        <v>#DIV/0!</v>
      </c>
    </row>
    <row r="41" spans="1:9" x14ac:dyDescent="0.3">
      <c r="A41" s="162"/>
      <c r="B41">
        <v>9</v>
      </c>
      <c r="C41" s="6"/>
      <c r="D41" s="6"/>
      <c r="E41" s="6"/>
      <c r="F41" s="6"/>
      <c r="G41" s="6"/>
      <c r="H41" s="14" t="e">
        <f>-F41/E41</f>
        <v>#DIV/0!</v>
      </c>
      <c r="I41" s="14" t="e">
        <f>-G41/E41</f>
        <v>#DIV/0!</v>
      </c>
    </row>
    <row r="43" spans="1:9" x14ac:dyDescent="0.3">
      <c r="A43" s="162">
        <v>5</v>
      </c>
      <c r="B43">
        <v>1</v>
      </c>
      <c r="C43" s="6"/>
      <c r="D43" s="6"/>
      <c r="E43" s="6"/>
      <c r="F43" s="6"/>
      <c r="G43" s="6"/>
      <c r="H43" s="14" t="e">
        <f t="shared" ref="H43:H49" si="8">F43/E43</f>
        <v>#DIV/0!</v>
      </c>
      <c r="I43" s="14" t="e">
        <f t="shared" ref="I43:I49" si="9">G43/E43</f>
        <v>#DIV/0!</v>
      </c>
    </row>
    <row r="44" spans="1:9" x14ac:dyDescent="0.3">
      <c r="A44" s="162"/>
      <c r="B44">
        <v>2</v>
      </c>
      <c r="C44" s="6"/>
      <c r="D44" s="6"/>
      <c r="E44" s="6"/>
      <c r="F44" s="6"/>
      <c r="G44" s="6"/>
      <c r="H44" s="14" t="e">
        <f t="shared" si="8"/>
        <v>#DIV/0!</v>
      </c>
      <c r="I44" s="14" t="e">
        <f t="shared" si="9"/>
        <v>#DIV/0!</v>
      </c>
    </row>
    <row r="45" spans="1:9" x14ac:dyDescent="0.3">
      <c r="A45" s="162"/>
      <c r="B45">
        <v>3</v>
      </c>
      <c r="C45" s="6"/>
      <c r="D45" s="6"/>
      <c r="E45" s="6"/>
      <c r="F45" s="6"/>
      <c r="G45" s="6"/>
      <c r="H45" s="14" t="e">
        <f t="shared" si="8"/>
        <v>#DIV/0!</v>
      </c>
      <c r="I45" s="14" t="e">
        <f t="shared" si="9"/>
        <v>#DIV/0!</v>
      </c>
    </row>
    <row r="46" spans="1:9" x14ac:dyDescent="0.3">
      <c r="A46" s="162"/>
      <c r="B46">
        <v>4</v>
      </c>
      <c r="C46" s="6"/>
      <c r="D46" s="6"/>
      <c r="E46" s="6"/>
      <c r="F46" s="6"/>
      <c r="G46" s="6"/>
      <c r="H46" s="14" t="e">
        <f t="shared" si="8"/>
        <v>#DIV/0!</v>
      </c>
      <c r="I46" s="14" t="e">
        <f t="shared" si="9"/>
        <v>#DIV/0!</v>
      </c>
    </row>
    <row r="47" spans="1:9" x14ac:dyDescent="0.3">
      <c r="A47" s="162"/>
      <c r="B47">
        <v>5</v>
      </c>
      <c r="C47" s="6"/>
      <c r="D47" s="6"/>
      <c r="E47" s="6"/>
      <c r="F47" s="6"/>
      <c r="G47" s="6"/>
      <c r="H47" s="14" t="e">
        <f t="shared" si="8"/>
        <v>#DIV/0!</v>
      </c>
      <c r="I47" s="14" t="e">
        <f t="shared" si="9"/>
        <v>#DIV/0!</v>
      </c>
    </row>
    <row r="48" spans="1:9" x14ac:dyDescent="0.3">
      <c r="A48" s="162"/>
      <c r="B48">
        <v>6</v>
      </c>
      <c r="C48" s="6"/>
      <c r="D48" s="6"/>
      <c r="E48" s="6"/>
      <c r="F48" s="6"/>
      <c r="G48" s="6"/>
      <c r="H48" s="14" t="e">
        <f t="shared" si="8"/>
        <v>#DIV/0!</v>
      </c>
      <c r="I48" s="14" t="e">
        <f t="shared" si="9"/>
        <v>#DIV/0!</v>
      </c>
    </row>
    <row r="49" spans="1:9" x14ac:dyDescent="0.3">
      <c r="A49" s="162"/>
      <c r="B49">
        <v>7</v>
      </c>
      <c r="C49" s="6"/>
      <c r="D49" s="6"/>
      <c r="E49" s="6"/>
      <c r="F49" s="6"/>
      <c r="G49" s="6"/>
      <c r="H49" s="14" t="e">
        <f t="shared" si="8"/>
        <v>#DIV/0!</v>
      </c>
      <c r="I49" s="14" t="e">
        <f t="shared" si="9"/>
        <v>#DIV/0!</v>
      </c>
    </row>
    <row r="50" spans="1:9" x14ac:dyDescent="0.3">
      <c r="A50" s="162"/>
      <c r="B50">
        <v>8</v>
      </c>
      <c r="C50" s="6"/>
      <c r="D50" s="6"/>
      <c r="E50" s="6"/>
      <c r="F50" s="6"/>
      <c r="G50" s="6"/>
      <c r="H50" s="14" t="e">
        <f>-F50/E50</f>
        <v>#DIV/0!</v>
      </c>
      <c r="I50" s="14" t="e">
        <f>-G50/E50</f>
        <v>#DIV/0!</v>
      </c>
    </row>
    <row r="51" spans="1:9" x14ac:dyDescent="0.3">
      <c r="A51" s="162"/>
      <c r="B51">
        <v>9</v>
      </c>
      <c r="C51" s="6"/>
      <c r="D51" s="6"/>
      <c r="E51" s="6"/>
      <c r="F51" s="6"/>
      <c r="G51" s="6"/>
      <c r="H51" s="14" t="e">
        <f>-F51/E51</f>
        <v>#DIV/0!</v>
      </c>
      <c r="I51" s="14" t="e">
        <f>-G51/E51</f>
        <v>#DIV/0!</v>
      </c>
    </row>
    <row r="53" spans="1:9" x14ac:dyDescent="0.3">
      <c r="A53" s="162">
        <v>6</v>
      </c>
      <c r="B53">
        <v>1</v>
      </c>
      <c r="C53" s="6"/>
      <c r="D53" s="6"/>
      <c r="E53" s="6"/>
      <c r="F53" s="6"/>
      <c r="G53" s="6"/>
      <c r="H53" s="14" t="e">
        <f t="shared" ref="H53:H59" si="10">F53/E53</f>
        <v>#DIV/0!</v>
      </c>
      <c r="I53" s="14" t="e">
        <f t="shared" ref="I53:I59" si="11">G53/E53</f>
        <v>#DIV/0!</v>
      </c>
    </row>
    <row r="54" spans="1:9" x14ac:dyDescent="0.3">
      <c r="A54" s="162"/>
      <c r="B54">
        <v>2</v>
      </c>
      <c r="C54" s="6"/>
      <c r="D54" s="6"/>
      <c r="E54" s="6"/>
      <c r="F54" s="6"/>
      <c r="G54" s="6"/>
      <c r="H54" s="14" t="e">
        <f t="shared" si="10"/>
        <v>#DIV/0!</v>
      </c>
      <c r="I54" s="14" t="e">
        <f t="shared" si="11"/>
        <v>#DIV/0!</v>
      </c>
    </row>
    <row r="55" spans="1:9" x14ac:dyDescent="0.3">
      <c r="A55" s="162"/>
      <c r="B55">
        <v>3</v>
      </c>
      <c r="C55" s="6"/>
      <c r="D55" s="6"/>
      <c r="E55" s="6"/>
      <c r="F55" s="6"/>
      <c r="G55" s="6"/>
      <c r="H55" s="14" t="e">
        <f t="shared" si="10"/>
        <v>#DIV/0!</v>
      </c>
      <c r="I55" s="14" t="e">
        <f t="shared" si="11"/>
        <v>#DIV/0!</v>
      </c>
    </row>
    <row r="56" spans="1:9" x14ac:dyDescent="0.3">
      <c r="A56" s="162"/>
      <c r="B56">
        <v>4</v>
      </c>
      <c r="C56" s="6"/>
      <c r="D56" s="6"/>
      <c r="E56" s="6"/>
      <c r="F56" s="6"/>
      <c r="G56" s="6"/>
      <c r="H56" s="14" t="e">
        <f t="shared" si="10"/>
        <v>#DIV/0!</v>
      </c>
      <c r="I56" s="14" t="e">
        <f t="shared" si="11"/>
        <v>#DIV/0!</v>
      </c>
    </row>
    <row r="57" spans="1:9" x14ac:dyDescent="0.3">
      <c r="A57" s="162"/>
      <c r="B57">
        <v>5</v>
      </c>
      <c r="C57" s="6"/>
      <c r="D57" s="6"/>
      <c r="E57" s="6"/>
      <c r="F57" s="6"/>
      <c r="G57" s="6"/>
      <c r="H57" s="14" t="e">
        <f t="shared" si="10"/>
        <v>#DIV/0!</v>
      </c>
      <c r="I57" s="14" t="e">
        <f t="shared" si="11"/>
        <v>#DIV/0!</v>
      </c>
    </row>
    <row r="58" spans="1:9" x14ac:dyDescent="0.3">
      <c r="A58" s="162"/>
      <c r="B58">
        <v>6</v>
      </c>
      <c r="C58" s="6"/>
      <c r="D58" s="6"/>
      <c r="E58" s="6"/>
      <c r="F58" s="6"/>
      <c r="G58" s="6"/>
      <c r="H58" s="14" t="e">
        <f t="shared" si="10"/>
        <v>#DIV/0!</v>
      </c>
      <c r="I58" s="14" t="e">
        <f t="shared" si="11"/>
        <v>#DIV/0!</v>
      </c>
    </row>
    <row r="59" spans="1:9" x14ac:dyDescent="0.3">
      <c r="A59" s="162"/>
      <c r="B59">
        <v>7</v>
      </c>
      <c r="C59" s="6"/>
      <c r="D59" s="6"/>
      <c r="E59" s="6"/>
      <c r="F59" s="6"/>
      <c r="G59" s="6"/>
      <c r="H59" s="14" t="e">
        <f t="shared" si="10"/>
        <v>#DIV/0!</v>
      </c>
      <c r="I59" s="14" t="e">
        <f t="shared" si="11"/>
        <v>#DIV/0!</v>
      </c>
    </row>
    <row r="60" spans="1:9" x14ac:dyDescent="0.3">
      <c r="A60" s="162"/>
      <c r="B60">
        <v>8</v>
      </c>
      <c r="C60" s="6"/>
      <c r="D60" s="6"/>
      <c r="E60" s="6"/>
      <c r="F60" s="6"/>
      <c r="G60" s="6"/>
      <c r="H60" s="14" t="e">
        <f>-F60/E60</f>
        <v>#DIV/0!</v>
      </c>
      <c r="I60" s="14" t="e">
        <f>-G60/E60</f>
        <v>#DIV/0!</v>
      </c>
    </row>
    <row r="61" spans="1:9" x14ac:dyDescent="0.3">
      <c r="A61" s="162"/>
      <c r="B61">
        <v>9</v>
      </c>
      <c r="C61" s="6"/>
      <c r="D61" s="6"/>
      <c r="E61" s="6"/>
      <c r="F61" s="6"/>
      <c r="G61" s="6"/>
      <c r="H61" s="14" t="e">
        <f>-F61/E61</f>
        <v>#DIV/0!</v>
      </c>
      <c r="I61" s="14" t="e">
        <f>-G61/E61</f>
        <v>#DIV/0!</v>
      </c>
    </row>
    <row r="63" spans="1:9" x14ac:dyDescent="0.3">
      <c r="A63" s="162">
        <v>7</v>
      </c>
      <c r="B63">
        <v>1</v>
      </c>
      <c r="C63" s="6"/>
      <c r="D63" s="6"/>
      <c r="E63" s="6"/>
      <c r="F63" s="6"/>
      <c r="G63" s="6"/>
      <c r="H63" s="14" t="e">
        <f t="shared" ref="H63:H69" si="12">F63/E63</f>
        <v>#DIV/0!</v>
      </c>
      <c r="I63" s="14" t="e">
        <f t="shared" ref="I63:I69" si="13">G63/E63</f>
        <v>#DIV/0!</v>
      </c>
    </row>
    <row r="64" spans="1:9" x14ac:dyDescent="0.3">
      <c r="A64" s="162"/>
      <c r="B64">
        <v>2</v>
      </c>
      <c r="C64" s="6"/>
      <c r="D64" s="6"/>
      <c r="E64" s="6"/>
      <c r="F64" s="6"/>
      <c r="G64" s="6"/>
      <c r="H64" s="14" t="e">
        <f t="shared" si="12"/>
        <v>#DIV/0!</v>
      </c>
      <c r="I64" s="14" t="e">
        <f t="shared" si="13"/>
        <v>#DIV/0!</v>
      </c>
    </row>
    <row r="65" spans="1:9" x14ac:dyDescent="0.3">
      <c r="A65" s="162"/>
      <c r="B65">
        <v>3</v>
      </c>
      <c r="C65" s="6"/>
      <c r="D65" s="6"/>
      <c r="E65" s="6"/>
      <c r="F65" s="6"/>
      <c r="G65" s="6"/>
      <c r="H65" s="14" t="e">
        <f t="shared" si="12"/>
        <v>#DIV/0!</v>
      </c>
      <c r="I65" s="14" t="e">
        <f t="shared" si="13"/>
        <v>#DIV/0!</v>
      </c>
    </row>
    <row r="66" spans="1:9" x14ac:dyDescent="0.3">
      <c r="A66" s="162"/>
      <c r="B66">
        <v>4</v>
      </c>
      <c r="C66" s="6"/>
      <c r="D66" s="6"/>
      <c r="E66" s="6"/>
      <c r="F66" s="6"/>
      <c r="G66" s="6"/>
      <c r="H66" s="14" t="e">
        <f t="shared" si="12"/>
        <v>#DIV/0!</v>
      </c>
      <c r="I66" s="14" t="e">
        <f t="shared" si="13"/>
        <v>#DIV/0!</v>
      </c>
    </row>
    <row r="67" spans="1:9" x14ac:dyDescent="0.3">
      <c r="A67" s="162"/>
      <c r="B67">
        <v>5</v>
      </c>
      <c r="C67" s="6"/>
      <c r="D67" s="6"/>
      <c r="E67" s="6"/>
      <c r="F67" s="6"/>
      <c r="G67" s="6"/>
      <c r="H67" s="14" t="e">
        <f t="shared" si="12"/>
        <v>#DIV/0!</v>
      </c>
      <c r="I67" s="14" t="e">
        <f t="shared" si="13"/>
        <v>#DIV/0!</v>
      </c>
    </row>
    <row r="68" spans="1:9" x14ac:dyDescent="0.3">
      <c r="A68" s="162"/>
      <c r="B68">
        <v>6</v>
      </c>
      <c r="C68" s="6"/>
      <c r="D68" s="6"/>
      <c r="E68" s="6"/>
      <c r="F68" s="6"/>
      <c r="G68" s="6"/>
      <c r="H68" s="14" t="e">
        <f t="shared" si="12"/>
        <v>#DIV/0!</v>
      </c>
      <c r="I68" s="14" t="e">
        <f t="shared" si="13"/>
        <v>#DIV/0!</v>
      </c>
    </row>
    <row r="69" spans="1:9" x14ac:dyDescent="0.3">
      <c r="A69" s="162"/>
      <c r="B69">
        <v>7</v>
      </c>
      <c r="C69" s="6"/>
      <c r="D69" s="6"/>
      <c r="E69" s="6"/>
      <c r="F69" s="6"/>
      <c r="G69" s="6"/>
      <c r="H69" s="14" t="e">
        <f t="shared" si="12"/>
        <v>#DIV/0!</v>
      </c>
      <c r="I69" s="14" t="e">
        <f t="shared" si="13"/>
        <v>#DIV/0!</v>
      </c>
    </row>
    <row r="70" spans="1:9" x14ac:dyDescent="0.3">
      <c r="A70" s="162"/>
      <c r="B70">
        <v>8</v>
      </c>
      <c r="C70" s="6"/>
      <c r="D70" s="6"/>
      <c r="E70" s="6"/>
      <c r="F70" s="6"/>
      <c r="G70" s="6"/>
      <c r="H70" s="14" t="e">
        <f>-F70/E70</f>
        <v>#DIV/0!</v>
      </c>
      <c r="I70" s="14" t="e">
        <f>-G70/E70</f>
        <v>#DIV/0!</v>
      </c>
    </row>
    <row r="71" spans="1:9" x14ac:dyDescent="0.3">
      <c r="A71" s="162"/>
      <c r="B71">
        <v>9</v>
      </c>
      <c r="C71" s="6"/>
      <c r="D71" s="6"/>
      <c r="E71" s="6"/>
      <c r="F71" s="6"/>
      <c r="G71" s="6"/>
      <c r="H71" s="14" t="e">
        <f>-F71/E71</f>
        <v>#DIV/0!</v>
      </c>
      <c r="I71" s="14" t="e">
        <f>-G71/E71</f>
        <v>#DIV/0!</v>
      </c>
    </row>
    <row r="73" spans="1:9" x14ac:dyDescent="0.3">
      <c r="A73" s="162">
        <v>8</v>
      </c>
      <c r="B73">
        <v>1</v>
      </c>
      <c r="C73" s="6"/>
      <c r="D73" s="6"/>
      <c r="E73" s="6"/>
      <c r="F73" s="6"/>
      <c r="G73" s="6"/>
      <c r="H73" s="14" t="e">
        <f t="shared" ref="H73:H79" si="14">F73/E73</f>
        <v>#DIV/0!</v>
      </c>
      <c r="I73" s="14" t="e">
        <f t="shared" ref="I73:I79" si="15">G73/E73</f>
        <v>#DIV/0!</v>
      </c>
    </row>
    <row r="74" spans="1:9" x14ac:dyDescent="0.3">
      <c r="A74" s="162"/>
      <c r="B74">
        <v>2</v>
      </c>
      <c r="C74" s="6"/>
      <c r="D74" s="6"/>
      <c r="E74" s="6"/>
      <c r="F74" s="6"/>
      <c r="G74" s="6"/>
      <c r="H74" s="14" t="e">
        <f t="shared" si="14"/>
        <v>#DIV/0!</v>
      </c>
      <c r="I74" s="14" t="e">
        <f t="shared" si="15"/>
        <v>#DIV/0!</v>
      </c>
    </row>
    <row r="75" spans="1:9" x14ac:dyDescent="0.3">
      <c r="A75" s="162"/>
      <c r="B75">
        <v>3</v>
      </c>
      <c r="C75" s="6"/>
      <c r="D75" s="6"/>
      <c r="E75" s="6"/>
      <c r="F75" s="6"/>
      <c r="G75" s="6"/>
      <c r="H75" s="14" t="e">
        <f t="shared" si="14"/>
        <v>#DIV/0!</v>
      </c>
      <c r="I75" s="14" t="e">
        <f t="shared" si="15"/>
        <v>#DIV/0!</v>
      </c>
    </row>
    <row r="76" spans="1:9" x14ac:dyDescent="0.3">
      <c r="A76" s="162"/>
      <c r="B76">
        <v>4</v>
      </c>
      <c r="C76" s="6"/>
      <c r="D76" s="6"/>
      <c r="E76" s="6"/>
      <c r="F76" s="6"/>
      <c r="G76" s="6"/>
      <c r="H76" s="14" t="e">
        <f t="shared" si="14"/>
        <v>#DIV/0!</v>
      </c>
      <c r="I76" s="14" t="e">
        <f t="shared" si="15"/>
        <v>#DIV/0!</v>
      </c>
    </row>
    <row r="77" spans="1:9" x14ac:dyDescent="0.3">
      <c r="A77" s="162"/>
      <c r="B77">
        <v>5</v>
      </c>
      <c r="C77" s="6"/>
      <c r="D77" s="6"/>
      <c r="E77" s="6"/>
      <c r="F77" s="6"/>
      <c r="G77" s="6"/>
      <c r="H77" s="14" t="e">
        <f t="shared" si="14"/>
        <v>#DIV/0!</v>
      </c>
      <c r="I77" s="14" t="e">
        <f t="shared" si="15"/>
        <v>#DIV/0!</v>
      </c>
    </row>
    <row r="78" spans="1:9" x14ac:dyDescent="0.3">
      <c r="A78" s="162"/>
      <c r="B78">
        <v>6</v>
      </c>
      <c r="C78" s="6"/>
      <c r="D78" s="6"/>
      <c r="E78" s="6"/>
      <c r="F78" s="6"/>
      <c r="G78" s="6"/>
      <c r="H78" s="14" t="e">
        <f t="shared" si="14"/>
        <v>#DIV/0!</v>
      </c>
      <c r="I78" s="14" t="e">
        <f t="shared" si="15"/>
        <v>#DIV/0!</v>
      </c>
    </row>
    <row r="79" spans="1:9" x14ac:dyDescent="0.3">
      <c r="A79" s="162"/>
      <c r="B79">
        <v>7</v>
      </c>
      <c r="C79" s="6"/>
      <c r="D79" s="6"/>
      <c r="E79" s="6"/>
      <c r="F79" s="6"/>
      <c r="G79" s="6"/>
      <c r="H79" s="14" t="e">
        <f t="shared" si="14"/>
        <v>#DIV/0!</v>
      </c>
      <c r="I79" s="14" t="e">
        <f t="shared" si="15"/>
        <v>#DIV/0!</v>
      </c>
    </row>
    <row r="80" spans="1:9" x14ac:dyDescent="0.3">
      <c r="A80" s="162"/>
      <c r="B80">
        <v>8</v>
      </c>
      <c r="C80" s="6"/>
      <c r="D80" s="6"/>
      <c r="E80" s="6"/>
      <c r="F80" s="6"/>
      <c r="G80" s="6"/>
      <c r="H80" s="14" t="e">
        <f>-F80/E80</f>
        <v>#DIV/0!</v>
      </c>
      <c r="I80" s="14" t="e">
        <f>-G80/E80</f>
        <v>#DIV/0!</v>
      </c>
    </row>
    <row r="81" spans="1:9" x14ac:dyDescent="0.3">
      <c r="A81" s="162"/>
      <c r="B81">
        <v>9</v>
      </c>
      <c r="C81" s="6"/>
      <c r="D81" s="6"/>
      <c r="E81" s="6"/>
      <c r="F81" s="6"/>
      <c r="G81" s="6"/>
      <c r="H81" s="14" t="e">
        <f>-F81/E81</f>
        <v>#DIV/0!</v>
      </c>
      <c r="I81" s="14" t="e">
        <f>-G81/E81</f>
        <v>#DIV/0!</v>
      </c>
    </row>
  </sheetData>
  <mergeCells count="9">
    <mergeCell ref="A63:A71"/>
    <mergeCell ref="A73:A81"/>
    <mergeCell ref="A1:E1"/>
    <mergeCell ref="A3:A11"/>
    <mergeCell ref="A13:A21"/>
    <mergeCell ref="A23:A31"/>
    <mergeCell ref="A33:A41"/>
    <mergeCell ref="A43:A51"/>
    <mergeCell ref="A53:A61"/>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
  <sheetViews>
    <sheetView workbookViewId="0">
      <selection activeCell="I14" sqref="I14"/>
    </sheetView>
  </sheetViews>
  <sheetFormatPr defaultColWidth="8.88671875" defaultRowHeight="14.4" x14ac:dyDescent="0.3"/>
  <cols>
    <col min="1" max="48" width="8.88671875" style="49"/>
  </cols>
  <sheetData>
    <row r="1" spans="1:48" ht="18" x14ac:dyDescent="0.35">
      <c r="A1" s="142" t="s">
        <v>75</v>
      </c>
      <c r="B1" s="142"/>
      <c r="C1" s="142"/>
      <c r="D1" s="142"/>
      <c r="E1" s="142"/>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row>
    <row r="2" spans="1:48" x14ac:dyDescent="0.3">
      <c r="A2" s="153" t="s">
        <v>4</v>
      </c>
      <c r="B2" s="153"/>
      <c r="C2" s="153"/>
      <c r="D2" s="153"/>
      <c r="E2" s="153"/>
      <c r="F2" s="153"/>
      <c r="G2" s="153" t="s">
        <v>11</v>
      </c>
      <c r="H2" s="153"/>
      <c r="I2" s="153"/>
      <c r="J2" s="153"/>
      <c r="K2" s="153"/>
      <c r="L2" s="153"/>
      <c r="M2" s="153" t="s">
        <v>10</v>
      </c>
      <c r="N2" s="153"/>
      <c r="O2" s="153"/>
      <c r="P2" s="153"/>
      <c r="Q2" s="153"/>
      <c r="R2" s="153"/>
      <c r="S2" s="153" t="s">
        <v>9</v>
      </c>
      <c r="T2" s="153"/>
      <c r="U2" s="153"/>
      <c r="V2" s="153"/>
      <c r="W2" s="153"/>
      <c r="X2" s="153"/>
      <c r="Y2" s="153" t="s">
        <v>8</v>
      </c>
      <c r="Z2" s="153"/>
      <c r="AA2" s="153"/>
      <c r="AB2" s="153"/>
      <c r="AC2" s="153"/>
      <c r="AD2" s="153"/>
      <c r="AE2" s="153" t="s">
        <v>7</v>
      </c>
      <c r="AF2" s="153"/>
      <c r="AG2" s="153"/>
      <c r="AH2" s="153"/>
      <c r="AI2" s="153"/>
      <c r="AJ2" s="153"/>
      <c r="AK2" s="153" t="s">
        <v>6</v>
      </c>
      <c r="AL2" s="153"/>
      <c r="AM2" s="153"/>
      <c r="AN2" s="153"/>
      <c r="AO2" s="153"/>
      <c r="AP2" s="153"/>
      <c r="AQ2" s="153" t="s">
        <v>5</v>
      </c>
      <c r="AR2" s="153"/>
      <c r="AS2" s="153"/>
      <c r="AT2" s="153"/>
      <c r="AU2" s="153"/>
      <c r="AV2" s="153"/>
    </row>
    <row r="3" spans="1:48" x14ac:dyDescent="0.3">
      <c r="A3" s="153" t="s">
        <v>19</v>
      </c>
      <c r="B3" s="153"/>
      <c r="C3" s="153" t="s">
        <v>20</v>
      </c>
      <c r="D3" s="153"/>
      <c r="E3" s="153" t="s">
        <v>12</v>
      </c>
      <c r="F3" s="153"/>
      <c r="G3" s="153" t="s">
        <v>19</v>
      </c>
      <c r="H3" s="153"/>
      <c r="I3" s="153" t="s">
        <v>20</v>
      </c>
      <c r="J3" s="153"/>
      <c r="K3" s="153" t="s">
        <v>12</v>
      </c>
      <c r="L3" s="153"/>
      <c r="M3" s="153" t="s">
        <v>19</v>
      </c>
      <c r="N3" s="153"/>
      <c r="O3" s="153" t="s">
        <v>20</v>
      </c>
      <c r="P3" s="153"/>
      <c r="Q3" s="153" t="s">
        <v>12</v>
      </c>
      <c r="R3" s="153"/>
      <c r="S3" s="153" t="s">
        <v>19</v>
      </c>
      <c r="T3" s="153"/>
      <c r="U3" s="153" t="s">
        <v>20</v>
      </c>
      <c r="V3" s="153"/>
      <c r="W3" s="153" t="s">
        <v>12</v>
      </c>
      <c r="X3" s="153"/>
      <c r="Y3" s="153" t="s">
        <v>19</v>
      </c>
      <c r="Z3" s="153"/>
      <c r="AA3" s="153" t="s">
        <v>20</v>
      </c>
      <c r="AB3" s="153"/>
      <c r="AC3" s="153" t="s">
        <v>12</v>
      </c>
      <c r="AD3" s="153"/>
      <c r="AE3" s="153" t="s">
        <v>19</v>
      </c>
      <c r="AF3" s="153"/>
      <c r="AG3" s="153" t="s">
        <v>20</v>
      </c>
      <c r="AH3" s="153"/>
      <c r="AI3" s="153" t="s">
        <v>12</v>
      </c>
      <c r="AJ3" s="153"/>
      <c r="AK3" s="153" t="s">
        <v>19</v>
      </c>
      <c r="AL3" s="153"/>
      <c r="AM3" s="153" t="s">
        <v>20</v>
      </c>
      <c r="AN3" s="153"/>
      <c r="AO3" s="153" t="s">
        <v>12</v>
      </c>
      <c r="AP3" s="153"/>
      <c r="AQ3" s="153" t="s">
        <v>19</v>
      </c>
      <c r="AR3" s="153"/>
      <c r="AS3" s="153" t="s">
        <v>20</v>
      </c>
      <c r="AT3" s="153"/>
      <c r="AU3" s="153" t="s">
        <v>12</v>
      </c>
      <c r="AV3" s="153"/>
    </row>
    <row r="4" spans="1:48" x14ac:dyDescent="0.3">
      <c r="A4" s="13" t="s">
        <v>13</v>
      </c>
      <c r="B4" s="13" t="s">
        <v>14</v>
      </c>
      <c r="C4" s="13" t="s">
        <v>13</v>
      </c>
      <c r="D4" s="13" t="s">
        <v>14</v>
      </c>
      <c r="E4" s="13" t="s">
        <v>13</v>
      </c>
      <c r="F4" s="13" t="s">
        <v>14</v>
      </c>
      <c r="G4" s="13" t="s">
        <v>13</v>
      </c>
      <c r="H4" s="13" t="s">
        <v>14</v>
      </c>
      <c r="I4" s="13" t="s">
        <v>13</v>
      </c>
      <c r="J4" s="13" t="s">
        <v>14</v>
      </c>
      <c r="K4" s="13" t="s">
        <v>13</v>
      </c>
      <c r="L4" s="13" t="s">
        <v>14</v>
      </c>
      <c r="M4" s="13" t="s">
        <v>13</v>
      </c>
      <c r="N4" s="13" t="s">
        <v>14</v>
      </c>
      <c r="O4" s="13" t="s">
        <v>13</v>
      </c>
      <c r="P4" s="13" t="s">
        <v>14</v>
      </c>
      <c r="Q4" s="13" t="s">
        <v>13</v>
      </c>
      <c r="R4" s="13" t="s">
        <v>14</v>
      </c>
      <c r="S4" s="13" t="s">
        <v>13</v>
      </c>
      <c r="T4" s="13" t="s">
        <v>14</v>
      </c>
      <c r="U4" s="13" t="s">
        <v>13</v>
      </c>
      <c r="V4" s="13" t="s">
        <v>14</v>
      </c>
      <c r="W4" s="13" t="s">
        <v>13</v>
      </c>
      <c r="X4" s="13" t="s">
        <v>14</v>
      </c>
      <c r="Y4" s="13" t="s">
        <v>13</v>
      </c>
      <c r="Z4" s="13" t="s">
        <v>14</v>
      </c>
      <c r="AA4" s="13" t="s">
        <v>13</v>
      </c>
      <c r="AB4" s="13" t="s">
        <v>14</v>
      </c>
      <c r="AC4" s="13" t="s">
        <v>13</v>
      </c>
      <c r="AD4" s="13" t="s">
        <v>14</v>
      </c>
      <c r="AE4" s="13" t="s">
        <v>13</v>
      </c>
      <c r="AF4" s="13" t="s">
        <v>14</v>
      </c>
      <c r="AG4" s="13" t="s">
        <v>13</v>
      </c>
      <c r="AH4" s="13" t="s">
        <v>14</v>
      </c>
      <c r="AI4" s="13" t="s">
        <v>13</v>
      </c>
      <c r="AJ4" s="13" t="s">
        <v>14</v>
      </c>
      <c r="AK4" s="13" t="s">
        <v>13</v>
      </c>
      <c r="AL4" s="13" t="s">
        <v>14</v>
      </c>
      <c r="AM4" s="13" t="s">
        <v>13</v>
      </c>
      <c r="AN4" s="13" t="s">
        <v>14</v>
      </c>
      <c r="AO4" s="13" t="s">
        <v>13</v>
      </c>
      <c r="AP4" s="13" t="s">
        <v>14</v>
      </c>
      <c r="AQ4" s="13" t="s">
        <v>13</v>
      </c>
      <c r="AR4" s="13" t="s">
        <v>14</v>
      </c>
      <c r="AS4" s="13" t="s">
        <v>13</v>
      </c>
      <c r="AT4" s="13" t="s">
        <v>14</v>
      </c>
      <c r="AU4" s="13" t="s">
        <v>13</v>
      </c>
      <c r="AV4" s="13" t="s">
        <v>14</v>
      </c>
    </row>
  </sheetData>
  <mergeCells count="33">
    <mergeCell ref="AS3:AT3"/>
    <mergeCell ref="AU3:AV3"/>
    <mergeCell ref="AG3:AH3"/>
    <mergeCell ref="AI3:AJ3"/>
    <mergeCell ref="AM3:AN3"/>
    <mergeCell ref="AO3:AP3"/>
    <mergeCell ref="AQ3:AR3"/>
    <mergeCell ref="W3:X3"/>
    <mergeCell ref="Y3:Z3"/>
    <mergeCell ref="AA3:AB3"/>
    <mergeCell ref="AC3:AD3"/>
    <mergeCell ref="AE3:AF3"/>
    <mergeCell ref="AE2:AJ2"/>
    <mergeCell ref="AK2:AP2"/>
    <mergeCell ref="AQ2:AV2"/>
    <mergeCell ref="A3:B3"/>
    <mergeCell ref="C3:D3"/>
    <mergeCell ref="E3:F3"/>
    <mergeCell ref="G3:H3"/>
    <mergeCell ref="I3:J3"/>
    <mergeCell ref="K3:L3"/>
    <mergeCell ref="M3:N3"/>
    <mergeCell ref="Y2:AD2"/>
    <mergeCell ref="AK3:AL3"/>
    <mergeCell ref="O3:P3"/>
    <mergeCell ref="Q3:R3"/>
    <mergeCell ref="S3:T3"/>
    <mergeCell ref="U3:V3"/>
    <mergeCell ref="A1:E1"/>
    <mergeCell ref="A2:F2"/>
    <mergeCell ref="G2:L2"/>
    <mergeCell ref="M2:R2"/>
    <mergeCell ref="S2:X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1"/>
  <sheetViews>
    <sheetView workbookViewId="0">
      <selection activeCell="BI796" sqref="BI796"/>
    </sheetView>
  </sheetViews>
  <sheetFormatPr defaultRowHeight="14.4" x14ac:dyDescent="0.3"/>
  <cols>
    <col min="2" max="2" width="16.44140625" bestFit="1" customWidth="1"/>
    <col min="3" max="3" width="11" bestFit="1" customWidth="1"/>
    <col min="4" max="4" width="16.44140625" bestFit="1" customWidth="1"/>
    <col min="5" max="5" width="11" bestFit="1" customWidth="1"/>
    <col min="6" max="6" width="16.44140625" bestFit="1" customWidth="1"/>
    <col min="7" max="7" width="11" bestFit="1" customWidth="1"/>
    <col min="8" max="8" width="16.44140625" bestFit="1" customWidth="1"/>
    <col min="9" max="9" width="11" bestFit="1" customWidth="1"/>
    <col min="11" max="11" width="16.44140625" bestFit="1" customWidth="1"/>
    <col min="12" max="12" width="11" bestFit="1" customWidth="1"/>
    <col min="13" max="13" width="16.44140625" bestFit="1" customWidth="1"/>
    <col min="14" max="14" width="11" bestFit="1" customWidth="1"/>
    <col min="15" max="15" width="16.44140625" bestFit="1" customWidth="1"/>
    <col min="16" max="16" width="11" bestFit="1" customWidth="1"/>
    <col min="17" max="17" width="16.44140625" bestFit="1" customWidth="1"/>
    <col min="18" max="18" width="11" bestFit="1" customWidth="1"/>
    <col min="20" max="20" width="16.44140625" bestFit="1" customWidth="1"/>
    <col min="21" max="21" width="11" bestFit="1" customWidth="1"/>
    <col min="22" max="22" width="16.44140625" bestFit="1" customWidth="1"/>
    <col min="23" max="23" width="11" bestFit="1" customWidth="1"/>
    <col min="24" max="24" width="16.44140625" bestFit="1" customWidth="1"/>
    <col min="25" max="25" width="11" bestFit="1" customWidth="1"/>
    <col min="26" max="26" width="16.44140625" bestFit="1" customWidth="1"/>
    <col min="27" max="27" width="11" bestFit="1" customWidth="1"/>
    <col min="29" max="29" width="16.44140625" bestFit="1" customWidth="1"/>
    <col min="30" max="30" width="11" bestFit="1" customWidth="1"/>
    <col min="31" max="31" width="16.44140625" bestFit="1" customWidth="1"/>
    <col min="32" max="32" width="11" bestFit="1" customWidth="1"/>
    <col min="33" max="33" width="16.44140625" bestFit="1" customWidth="1"/>
    <col min="34" max="34" width="11" bestFit="1" customWidth="1"/>
    <col min="35" max="35" width="16.44140625" bestFit="1" customWidth="1"/>
    <col min="36" max="36" width="11" bestFit="1" customWidth="1"/>
    <col min="38" max="38" width="16.44140625" bestFit="1" customWidth="1"/>
    <col min="39" max="39" width="11" bestFit="1" customWidth="1"/>
    <col min="40" max="40" width="16.44140625" bestFit="1" customWidth="1"/>
    <col min="41" max="41" width="11" bestFit="1" customWidth="1"/>
    <col min="42" max="42" width="16.44140625" bestFit="1" customWidth="1"/>
    <col min="43" max="43" width="11" bestFit="1" customWidth="1"/>
    <col min="44" max="44" width="16.44140625" bestFit="1" customWidth="1"/>
    <col min="45" max="45" width="11" bestFit="1" customWidth="1"/>
    <col min="47" max="47" width="16.44140625" bestFit="1" customWidth="1"/>
    <col min="48" max="48" width="11" bestFit="1" customWidth="1"/>
    <col min="49" max="49" width="16.44140625" bestFit="1" customWidth="1"/>
    <col min="50" max="50" width="11" bestFit="1" customWidth="1"/>
    <col min="51" max="51" width="16.44140625" bestFit="1" customWidth="1"/>
    <col min="52" max="52" width="11" bestFit="1" customWidth="1"/>
    <col min="53" max="53" width="16.44140625" bestFit="1" customWidth="1"/>
    <col min="54" max="54" width="11" bestFit="1" customWidth="1"/>
  </cols>
  <sheetData>
    <row r="1" spans="1:54" ht="18" x14ac:dyDescent="0.35">
      <c r="A1" s="163" t="s">
        <v>75</v>
      </c>
      <c r="B1" s="163"/>
      <c r="C1" s="163"/>
      <c r="D1" s="50"/>
      <c r="E1" s="50"/>
      <c r="F1" s="50"/>
      <c r="G1" s="50"/>
      <c r="H1" s="50"/>
      <c r="I1" s="50"/>
      <c r="J1" s="50"/>
      <c r="K1" s="50"/>
      <c r="L1" s="50"/>
      <c r="M1" s="50"/>
      <c r="N1" s="50"/>
      <c r="O1" s="50"/>
    </row>
    <row r="2" spans="1:54" x14ac:dyDescent="0.3">
      <c r="A2" s="150" t="s">
        <v>146</v>
      </c>
      <c r="B2" s="151"/>
      <c r="C2" s="151"/>
      <c r="D2" s="151"/>
      <c r="E2" s="151"/>
      <c r="F2" s="151"/>
      <c r="G2" s="151"/>
      <c r="H2" s="151"/>
      <c r="I2" s="152"/>
      <c r="J2" s="150" t="s">
        <v>191</v>
      </c>
      <c r="K2" s="151"/>
      <c r="L2" s="151"/>
      <c r="M2" s="151"/>
      <c r="N2" s="151"/>
      <c r="O2" s="151"/>
      <c r="P2" s="151"/>
      <c r="Q2" s="151"/>
      <c r="R2" s="152"/>
      <c r="S2" s="150" t="s">
        <v>192</v>
      </c>
      <c r="T2" s="151"/>
      <c r="U2" s="151"/>
      <c r="V2" s="151"/>
      <c r="W2" s="151"/>
      <c r="X2" s="151"/>
      <c r="Y2" s="151"/>
      <c r="Z2" s="151"/>
      <c r="AA2" s="152"/>
      <c r="AB2" s="150" t="s">
        <v>193</v>
      </c>
      <c r="AC2" s="151"/>
      <c r="AD2" s="151"/>
      <c r="AE2" s="151"/>
      <c r="AF2" s="151"/>
      <c r="AG2" s="151"/>
      <c r="AH2" s="151"/>
      <c r="AI2" s="151"/>
      <c r="AJ2" s="152"/>
      <c r="AK2" s="150" t="s">
        <v>194</v>
      </c>
      <c r="AL2" s="151"/>
      <c r="AM2" s="151"/>
      <c r="AN2" s="151"/>
      <c r="AO2" s="151"/>
      <c r="AP2" s="151"/>
      <c r="AQ2" s="151"/>
      <c r="AR2" s="151"/>
      <c r="AS2" s="152"/>
      <c r="AT2" s="150" t="s">
        <v>201</v>
      </c>
      <c r="AU2" s="151"/>
      <c r="AV2" s="151"/>
      <c r="AW2" s="151"/>
      <c r="AX2" s="151"/>
      <c r="AY2" s="151"/>
      <c r="AZ2" s="151"/>
      <c r="BA2" s="151"/>
      <c r="BB2" s="152"/>
    </row>
    <row r="3" spans="1:54" x14ac:dyDescent="0.3">
      <c r="A3" s="64"/>
      <c r="B3" s="153" t="s">
        <v>195</v>
      </c>
      <c r="C3" s="153"/>
      <c r="D3" s="153" t="s">
        <v>196</v>
      </c>
      <c r="E3" s="153"/>
      <c r="F3" s="153" t="s">
        <v>197</v>
      </c>
      <c r="G3" s="153"/>
      <c r="H3" s="153" t="s">
        <v>198</v>
      </c>
      <c r="I3" s="153"/>
      <c r="J3" s="64"/>
      <c r="K3" s="153" t="s">
        <v>195</v>
      </c>
      <c r="L3" s="153"/>
      <c r="M3" s="153" t="s">
        <v>196</v>
      </c>
      <c r="N3" s="153"/>
      <c r="O3" s="153" t="s">
        <v>197</v>
      </c>
      <c r="P3" s="153"/>
      <c r="Q3" s="153" t="s">
        <v>198</v>
      </c>
      <c r="R3" s="153"/>
      <c r="S3" s="64"/>
      <c r="T3" s="153" t="s">
        <v>195</v>
      </c>
      <c r="U3" s="153"/>
      <c r="V3" s="153" t="s">
        <v>196</v>
      </c>
      <c r="W3" s="153"/>
      <c r="X3" s="153" t="s">
        <v>197</v>
      </c>
      <c r="Y3" s="153"/>
      <c r="Z3" s="153" t="s">
        <v>198</v>
      </c>
      <c r="AA3" s="153"/>
      <c r="AB3" s="64"/>
      <c r="AC3" s="153" t="s">
        <v>195</v>
      </c>
      <c r="AD3" s="153"/>
      <c r="AE3" s="153" t="s">
        <v>196</v>
      </c>
      <c r="AF3" s="153"/>
      <c r="AG3" s="153" t="s">
        <v>197</v>
      </c>
      <c r="AH3" s="153"/>
      <c r="AI3" s="153" t="s">
        <v>198</v>
      </c>
      <c r="AJ3" s="153"/>
      <c r="AK3" s="64"/>
      <c r="AL3" s="153" t="s">
        <v>195</v>
      </c>
      <c r="AM3" s="153"/>
      <c r="AN3" s="153" t="s">
        <v>196</v>
      </c>
      <c r="AO3" s="153"/>
      <c r="AP3" s="153" t="s">
        <v>197</v>
      </c>
      <c r="AQ3" s="153"/>
      <c r="AR3" s="153" t="s">
        <v>198</v>
      </c>
      <c r="AS3" s="153"/>
      <c r="AT3" s="64"/>
      <c r="AU3" s="153" t="s">
        <v>195</v>
      </c>
      <c r="AV3" s="153"/>
      <c r="AW3" s="153" t="s">
        <v>196</v>
      </c>
      <c r="AX3" s="153"/>
      <c r="AY3" s="153" t="s">
        <v>197</v>
      </c>
      <c r="AZ3" s="153"/>
      <c r="BA3" s="153" t="s">
        <v>198</v>
      </c>
      <c r="BB3" s="153"/>
    </row>
    <row r="4" spans="1:54" x14ac:dyDescent="0.3">
      <c r="A4" s="13" t="s">
        <v>13</v>
      </c>
      <c r="B4" s="13" t="s">
        <v>199</v>
      </c>
      <c r="C4" s="13" t="s">
        <v>200</v>
      </c>
      <c r="D4" s="13" t="s">
        <v>199</v>
      </c>
      <c r="E4" s="13" t="s">
        <v>200</v>
      </c>
      <c r="F4" s="13" t="s">
        <v>199</v>
      </c>
      <c r="G4" s="13" t="s">
        <v>200</v>
      </c>
      <c r="H4" s="13" t="s">
        <v>199</v>
      </c>
      <c r="I4" s="13" t="s">
        <v>200</v>
      </c>
      <c r="J4" s="13" t="s">
        <v>13</v>
      </c>
      <c r="K4" s="13" t="s">
        <v>199</v>
      </c>
      <c r="L4" s="13" t="s">
        <v>200</v>
      </c>
      <c r="M4" s="13" t="s">
        <v>199</v>
      </c>
      <c r="N4" s="13" t="s">
        <v>200</v>
      </c>
      <c r="O4" s="13" t="s">
        <v>199</v>
      </c>
      <c r="P4" s="13" t="s">
        <v>200</v>
      </c>
      <c r="Q4" s="13" t="s">
        <v>199</v>
      </c>
      <c r="R4" s="13" t="s">
        <v>200</v>
      </c>
      <c r="S4" s="13" t="s">
        <v>13</v>
      </c>
      <c r="T4" s="13" t="s">
        <v>199</v>
      </c>
      <c r="U4" s="13" t="s">
        <v>200</v>
      </c>
      <c r="V4" s="13" t="s">
        <v>199</v>
      </c>
      <c r="W4" s="13" t="s">
        <v>200</v>
      </c>
      <c r="X4" s="13" t="s">
        <v>199</v>
      </c>
      <c r="Y4" s="13" t="s">
        <v>200</v>
      </c>
      <c r="Z4" s="13" t="s">
        <v>199</v>
      </c>
      <c r="AA4" s="13" t="s">
        <v>200</v>
      </c>
      <c r="AB4" s="13" t="s">
        <v>13</v>
      </c>
      <c r="AC4" s="13" t="s">
        <v>199</v>
      </c>
      <c r="AD4" s="13" t="s">
        <v>200</v>
      </c>
      <c r="AE4" s="13" t="s">
        <v>199</v>
      </c>
      <c r="AF4" s="13" t="s">
        <v>200</v>
      </c>
      <c r="AG4" s="13" t="s">
        <v>199</v>
      </c>
      <c r="AH4" s="13" t="s">
        <v>200</v>
      </c>
      <c r="AI4" s="13" t="s">
        <v>199</v>
      </c>
      <c r="AJ4" s="13" t="s">
        <v>200</v>
      </c>
      <c r="AK4" s="13" t="s">
        <v>13</v>
      </c>
      <c r="AL4" s="13" t="s">
        <v>199</v>
      </c>
      <c r="AM4" s="13" t="s">
        <v>200</v>
      </c>
      <c r="AN4" s="13" t="s">
        <v>199</v>
      </c>
      <c r="AO4" s="13" t="s">
        <v>200</v>
      </c>
      <c r="AP4" s="13" t="s">
        <v>199</v>
      </c>
      <c r="AQ4" s="13" t="s">
        <v>200</v>
      </c>
      <c r="AR4" s="13" t="s">
        <v>199</v>
      </c>
      <c r="AS4" s="13" t="s">
        <v>200</v>
      </c>
      <c r="AT4" s="13" t="s">
        <v>13</v>
      </c>
      <c r="AU4" s="13" t="s">
        <v>199</v>
      </c>
      <c r="AV4" s="13" t="s">
        <v>200</v>
      </c>
      <c r="AW4" s="13" t="s">
        <v>199</v>
      </c>
      <c r="AX4" s="13" t="s">
        <v>200</v>
      </c>
      <c r="AY4" s="13" t="s">
        <v>199</v>
      </c>
      <c r="AZ4" s="13" t="s">
        <v>200</v>
      </c>
      <c r="BA4" s="13" t="s">
        <v>199</v>
      </c>
      <c r="BB4" s="13" t="s">
        <v>200</v>
      </c>
    </row>
    <row r="5" spans="1:54" x14ac:dyDescent="0.3">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row>
    <row r="6" spans="1:54" x14ac:dyDescent="0.3">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x14ac:dyDescent="0.3">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x14ac:dyDescent="0.3">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x14ac:dyDescent="0.3">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row>
    <row r="10" spans="1:54" x14ac:dyDescent="0.3">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row>
    <row r="11" spans="1:54" x14ac:dyDescent="0.3">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row>
    <row r="12" spans="1:54" x14ac:dyDescent="0.3">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row>
    <row r="13" spans="1:54"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row>
    <row r="14" spans="1:54" x14ac:dyDescent="0.3">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row>
    <row r="15" spans="1:54" x14ac:dyDescent="0.3">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row>
    <row r="16" spans="1:54" x14ac:dyDescent="0.3">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row>
    <row r="17" spans="1:54" x14ac:dyDescent="0.3">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row>
    <row r="18" spans="1:54" x14ac:dyDescent="0.3">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row>
    <row r="19" spans="1:54" x14ac:dyDescent="0.3">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row>
    <row r="20" spans="1:54" x14ac:dyDescent="0.3">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row>
    <row r="21" spans="1:54" x14ac:dyDescent="0.3">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row>
    <row r="22" spans="1:54" x14ac:dyDescent="0.3">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row>
    <row r="23" spans="1:54" x14ac:dyDescent="0.3">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row>
    <row r="24" spans="1:54" x14ac:dyDescent="0.3">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row>
    <row r="25" spans="1:54" x14ac:dyDescent="0.3">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row>
    <row r="26" spans="1:54" x14ac:dyDescent="0.3">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x14ac:dyDescent="0.3">
      <c r="A27" s="66"/>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row>
    <row r="28" spans="1:54" x14ac:dyDescent="0.3">
      <c r="A28" s="66"/>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row>
    <row r="29" spans="1:54" x14ac:dyDescent="0.3">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row>
    <row r="30" spans="1:54" x14ac:dyDescent="0.3">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row>
    <row r="31" spans="1:54" x14ac:dyDescent="0.3">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x14ac:dyDescent="0.3">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x14ac:dyDescent="0.3">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row>
    <row r="34" spans="1:54" x14ac:dyDescent="0.3">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x14ac:dyDescent="0.3">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row>
    <row r="36" spans="1:54" x14ac:dyDescent="0.3">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row>
    <row r="37" spans="1:54" x14ac:dyDescent="0.3">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row>
    <row r="38" spans="1:54" x14ac:dyDescent="0.3">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row>
    <row r="39" spans="1:54" x14ac:dyDescent="0.3">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row>
    <row r="40" spans="1:54" x14ac:dyDescent="0.3">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row>
    <row r="41" spans="1:54" x14ac:dyDescent="0.3">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row>
    <row r="42" spans="1:54" x14ac:dyDescent="0.3">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row>
    <row r="43" spans="1:54" x14ac:dyDescent="0.3">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row>
    <row r="44" spans="1:54" x14ac:dyDescent="0.3">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row>
    <row r="45" spans="1:54" x14ac:dyDescent="0.3">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row>
    <row r="46" spans="1:54" x14ac:dyDescent="0.3">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row>
    <row r="47" spans="1:54" x14ac:dyDescent="0.3">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row>
    <row r="48" spans="1:54" x14ac:dyDescent="0.3">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row>
    <row r="49" spans="1:54" x14ac:dyDescent="0.3">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row>
    <row r="50" spans="1:54" x14ac:dyDescent="0.3">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row>
    <row r="51" spans="1:54" x14ac:dyDescent="0.3">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row>
    <row r="52" spans="1:54" x14ac:dyDescent="0.3">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row>
    <row r="53" spans="1:54" x14ac:dyDescent="0.3">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1:54" x14ac:dyDescent="0.3">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row>
    <row r="55" spans="1:54" x14ac:dyDescent="0.3">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row>
    <row r="56" spans="1:54" x14ac:dyDescent="0.3">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row>
    <row r="57" spans="1:54" x14ac:dyDescent="0.3">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row>
    <row r="58" spans="1:54" x14ac:dyDescent="0.3">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row>
    <row r="59" spans="1:54" x14ac:dyDescent="0.3">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row>
    <row r="60" spans="1:54" x14ac:dyDescent="0.3">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row>
    <row r="61" spans="1:54" x14ac:dyDescent="0.3">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row>
    <row r="62" spans="1:54" x14ac:dyDescent="0.3">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row>
    <row r="63" spans="1:54" x14ac:dyDescent="0.3">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row>
    <row r="64" spans="1:54" x14ac:dyDescent="0.3">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1:54" x14ac:dyDescent="0.3">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1:54" x14ac:dyDescent="0.3">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1:54" x14ac:dyDescent="0.3">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row>
    <row r="68" spans="1:54" x14ac:dyDescent="0.3">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row>
    <row r="69" spans="1:54" x14ac:dyDescent="0.3">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1:54" x14ac:dyDescent="0.3">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1:54" x14ac:dyDescent="0.3">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row>
    <row r="72" spans="1:54" x14ac:dyDescent="0.3">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row>
    <row r="73" spans="1:54" x14ac:dyDescent="0.3">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row>
    <row r="74" spans="1:54" x14ac:dyDescent="0.3">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row>
    <row r="75" spans="1:54" x14ac:dyDescent="0.3">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row>
    <row r="76" spans="1:54" x14ac:dyDescent="0.3">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row>
    <row r="77" spans="1:54" x14ac:dyDescent="0.3">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row>
    <row r="78" spans="1:54" x14ac:dyDescent="0.3">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row>
    <row r="79" spans="1:54" x14ac:dyDescent="0.3">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row>
    <row r="80" spans="1:54" x14ac:dyDescent="0.3">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row>
    <row r="81" spans="1:54" x14ac:dyDescent="0.3">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row>
    <row r="82" spans="1:54" x14ac:dyDescent="0.3">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row>
    <row r="83" spans="1:54" x14ac:dyDescent="0.3">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row>
    <row r="84" spans="1:54" x14ac:dyDescent="0.3">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row>
    <row r="85" spans="1:54" x14ac:dyDescent="0.3">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row>
    <row r="86" spans="1:54" x14ac:dyDescent="0.3">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row>
    <row r="87" spans="1:54" x14ac:dyDescent="0.3">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row>
    <row r="88" spans="1:54" x14ac:dyDescent="0.3">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row>
    <row r="89" spans="1:54" x14ac:dyDescent="0.3">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row>
    <row r="90" spans="1:54" x14ac:dyDescent="0.3">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row>
    <row r="91" spans="1:54" x14ac:dyDescent="0.3">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row>
    <row r="92" spans="1:54" x14ac:dyDescent="0.3">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row>
    <row r="93" spans="1:54" x14ac:dyDescent="0.3">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row>
    <row r="94" spans="1:54" x14ac:dyDescent="0.3">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row>
    <row r="95" spans="1:54" x14ac:dyDescent="0.3">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row>
    <row r="96" spans="1:54" x14ac:dyDescent="0.3">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row>
    <row r="97" spans="1:54" x14ac:dyDescent="0.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row>
    <row r="98" spans="1:54" x14ac:dyDescent="0.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row>
    <row r="99" spans="1:54" x14ac:dyDescent="0.3">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row>
    <row r="100" spans="1:54" x14ac:dyDescent="0.3">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row>
    <row r="101" spans="1:54" x14ac:dyDescent="0.3">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row>
    <row r="102" spans="1:54" x14ac:dyDescent="0.3">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row>
    <row r="103" spans="1:54" x14ac:dyDescent="0.3">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row>
    <row r="104" spans="1:54" x14ac:dyDescent="0.3">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row>
    <row r="105" spans="1:54" x14ac:dyDescent="0.3">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row>
    <row r="106" spans="1:54" x14ac:dyDescent="0.3">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row>
    <row r="107" spans="1:54" x14ac:dyDescent="0.3">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row>
    <row r="108" spans="1:54" x14ac:dyDescent="0.3">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row>
    <row r="109" spans="1:54" x14ac:dyDescent="0.3">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row>
    <row r="110" spans="1:54" x14ac:dyDescent="0.3">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row>
    <row r="111" spans="1:54" x14ac:dyDescent="0.3">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row>
    <row r="112" spans="1:54" x14ac:dyDescent="0.3">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row>
    <row r="113" spans="1:54" x14ac:dyDescent="0.3">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row>
    <row r="114" spans="1:54" x14ac:dyDescent="0.3">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row>
    <row r="115" spans="1:54" x14ac:dyDescent="0.3">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row>
    <row r="116" spans="1:54" x14ac:dyDescent="0.3">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row>
    <row r="117" spans="1:54" x14ac:dyDescent="0.3">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row>
    <row r="118" spans="1:54" x14ac:dyDescent="0.3">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row>
    <row r="119" spans="1:54" x14ac:dyDescent="0.3">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row>
    <row r="120" spans="1:54" x14ac:dyDescent="0.3">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row>
    <row r="121" spans="1:54" x14ac:dyDescent="0.3">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row>
    <row r="122" spans="1:54" x14ac:dyDescent="0.3">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row>
    <row r="123" spans="1:54" x14ac:dyDescent="0.3">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row>
    <row r="124" spans="1:54" x14ac:dyDescent="0.3">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row>
    <row r="125" spans="1:54" x14ac:dyDescent="0.3">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row>
    <row r="126" spans="1:54" x14ac:dyDescent="0.3">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row>
    <row r="127" spans="1:54" x14ac:dyDescent="0.3">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row>
    <row r="128" spans="1:54" x14ac:dyDescent="0.3">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row>
    <row r="129" spans="1:54" x14ac:dyDescent="0.3">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row>
    <row r="130" spans="1:54" x14ac:dyDescent="0.3">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row>
    <row r="131" spans="1:54" x14ac:dyDescent="0.3">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row>
    <row r="132" spans="1:54" x14ac:dyDescent="0.3">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row>
    <row r="133" spans="1:54" x14ac:dyDescent="0.3">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row>
    <row r="134" spans="1:54" x14ac:dyDescent="0.3">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row>
    <row r="135" spans="1:54" x14ac:dyDescent="0.3">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row>
    <row r="136" spans="1:54" x14ac:dyDescent="0.3">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row>
    <row r="137" spans="1:54" x14ac:dyDescent="0.3">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row>
    <row r="138" spans="1:54" x14ac:dyDescent="0.3">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row>
    <row r="139" spans="1:54" x14ac:dyDescent="0.3">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row>
    <row r="140" spans="1:54" x14ac:dyDescent="0.3">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row>
    <row r="141" spans="1:54" x14ac:dyDescent="0.3">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row>
    <row r="142" spans="1:54" x14ac:dyDescent="0.3">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row>
    <row r="143" spans="1:54" x14ac:dyDescent="0.3">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row>
    <row r="144" spans="1:54" x14ac:dyDescent="0.3">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row>
    <row r="145" spans="1:54" x14ac:dyDescent="0.3">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row>
    <row r="146" spans="1:54" x14ac:dyDescent="0.3">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row>
    <row r="147" spans="1:54" x14ac:dyDescent="0.3">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row>
    <row r="148" spans="1:54" x14ac:dyDescent="0.3">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row>
    <row r="149" spans="1:54" x14ac:dyDescent="0.3">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row>
    <row r="150" spans="1:54" x14ac:dyDescent="0.3">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row>
    <row r="151" spans="1:54" x14ac:dyDescent="0.3">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row>
    <row r="152" spans="1:54" x14ac:dyDescent="0.3">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row>
    <row r="153" spans="1:54" x14ac:dyDescent="0.3">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row>
    <row r="154" spans="1:54" x14ac:dyDescent="0.3">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row>
    <row r="155" spans="1:54" x14ac:dyDescent="0.3">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row>
    <row r="156" spans="1:54" x14ac:dyDescent="0.3">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row>
    <row r="157" spans="1:54" x14ac:dyDescent="0.3">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row>
    <row r="158" spans="1:54" x14ac:dyDescent="0.3">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row>
    <row r="159" spans="1:54" x14ac:dyDescent="0.3">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row>
    <row r="160" spans="1:54" x14ac:dyDescent="0.3">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row>
    <row r="161" spans="1:54" x14ac:dyDescent="0.3">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row>
    <row r="162" spans="1:54" x14ac:dyDescent="0.3">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row>
    <row r="163" spans="1:54" x14ac:dyDescent="0.3">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row>
    <row r="164" spans="1:54" x14ac:dyDescent="0.3">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row>
    <row r="165" spans="1:54" x14ac:dyDescent="0.3">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row>
    <row r="166" spans="1:54" x14ac:dyDescent="0.3">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row>
    <row r="167" spans="1:54" x14ac:dyDescent="0.3">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row>
    <row r="168" spans="1:54" x14ac:dyDescent="0.3">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row>
    <row r="169" spans="1:54" x14ac:dyDescent="0.3">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row>
    <row r="170" spans="1:54" x14ac:dyDescent="0.3">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row>
    <row r="171" spans="1:54" x14ac:dyDescent="0.3">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row>
    <row r="172" spans="1:54" x14ac:dyDescent="0.3">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row>
    <row r="173" spans="1:54" x14ac:dyDescent="0.3">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row>
    <row r="174" spans="1:54" x14ac:dyDescent="0.3">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row>
    <row r="175" spans="1:54" x14ac:dyDescent="0.3">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row>
    <row r="176" spans="1:54" x14ac:dyDescent="0.3">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row>
    <row r="177" spans="1:54" x14ac:dyDescent="0.3">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row>
    <row r="178" spans="1:54" x14ac:dyDescent="0.3">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row>
    <row r="179" spans="1:54" x14ac:dyDescent="0.3">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row>
    <row r="180" spans="1:54" x14ac:dyDescent="0.3">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row>
    <row r="181" spans="1:54" x14ac:dyDescent="0.3">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row>
    <row r="182" spans="1:54" x14ac:dyDescent="0.3">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row>
    <row r="183" spans="1:54" x14ac:dyDescent="0.3">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row>
    <row r="184" spans="1:54" x14ac:dyDescent="0.3">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row>
    <row r="185" spans="1:54" x14ac:dyDescent="0.3">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row>
    <row r="186" spans="1:54" x14ac:dyDescent="0.3">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row>
    <row r="187" spans="1:54" x14ac:dyDescent="0.3">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row>
    <row r="188" spans="1:54" x14ac:dyDescent="0.3">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row>
    <row r="189" spans="1:54" x14ac:dyDescent="0.3">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row>
    <row r="190" spans="1:54" x14ac:dyDescent="0.3">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row>
    <row r="191" spans="1:54" x14ac:dyDescent="0.3">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row>
    <row r="192" spans="1:54" x14ac:dyDescent="0.3">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row>
    <row r="193" spans="1:54" x14ac:dyDescent="0.3">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row>
    <row r="194" spans="1:54" x14ac:dyDescent="0.3">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row>
    <row r="195" spans="1:54" x14ac:dyDescent="0.3">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row>
    <row r="196" spans="1:54" x14ac:dyDescent="0.3">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row>
    <row r="197" spans="1:54" x14ac:dyDescent="0.3">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row>
    <row r="198" spans="1:54" x14ac:dyDescent="0.3">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row>
    <row r="199" spans="1:54" x14ac:dyDescent="0.3">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row>
    <row r="200" spans="1:54" x14ac:dyDescent="0.3">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row>
    <row r="201" spans="1:54" x14ac:dyDescent="0.3">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row>
    <row r="202" spans="1:54" x14ac:dyDescent="0.3">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row>
    <row r="203" spans="1:54" x14ac:dyDescent="0.3">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row>
    <row r="204" spans="1:54" x14ac:dyDescent="0.3">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row>
    <row r="205" spans="1:54" x14ac:dyDescent="0.3">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row>
    <row r="206" spans="1:54" x14ac:dyDescent="0.3">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row>
    <row r="207" spans="1:54" x14ac:dyDescent="0.3">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row>
    <row r="208" spans="1:54" x14ac:dyDescent="0.3">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row>
    <row r="209" spans="1:54" x14ac:dyDescent="0.3">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row>
    <row r="210" spans="1:54" x14ac:dyDescent="0.3">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row>
    <row r="211" spans="1:54" x14ac:dyDescent="0.3">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row>
    <row r="212" spans="1:54" x14ac:dyDescent="0.3">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row>
    <row r="213" spans="1:54" x14ac:dyDescent="0.3">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c r="AT213" s="66"/>
      <c r="AU213" s="66"/>
      <c r="AV213" s="66"/>
      <c r="AW213" s="66"/>
      <c r="AX213" s="66"/>
      <c r="AY213" s="66"/>
      <c r="AZ213" s="66"/>
      <c r="BA213" s="66"/>
      <c r="BB213" s="66"/>
    </row>
    <row r="214" spans="1:54" x14ac:dyDescent="0.3">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c r="AT214" s="66"/>
      <c r="AU214" s="66"/>
      <c r="AV214" s="66"/>
      <c r="AW214" s="66"/>
      <c r="AX214" s="66"/>
      <c r="AY214" s="66"/>
      <c r="AZ214" s="66"/>
      <c r="BA214" s="66"/>
      <c r="BB214" s="66"/>
    </row>
    <row r="215" spans="1:54" x14ac:dyDescent="0.3">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row>
    <row r="216" spans="1:54" x14ac:dyDescent="0.3">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row>
    <row r="217" spans="1:54" x14ac:dyDescent="0.3">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row>
    <row r="218" spans="1:54" x14ac:dyDescent="0.3">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c r="AT218" s="66"/>
      <c r="AU218" s="66"/>
      <c r="AV218" s="66"/>
      <c r="AW218" s="66"/>
      <c r="AX218" s="66"/>
      <c r="AY218" s="66"/>
      <c r="AZ218" s="66"/>
      <c r="BA218" s="66"/>
      <c r="BB218" s="66"/>
    </row>
    <row r="219" spans="1:54" x14ac:dyDescent="0.3">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row>
    <row r="220" spans="1:54" x14ac:dyDescent="0.3">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c r="AT220" s="66"/>
      <c r="AU220" s="66"/>
      <c r="AV220" s="66"/>
      <c r="AW220" s="66"/>
      <c r="AX220" s="66"/>
      <c r="AY220" s="66"/>
      <c r="AZ220" s="66"/>
      <c r="BA220" s="66"/>
      <c r="BB220" s="66"/>
    </row>
    <row r="221" spans="1:54" x14ac:dyDescent="0.3">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row>
    <row r="222" spans="1:54" x14ac:dyDescent="0.3">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row>
    <row r="223" spans="1:54" x14ac:dyDescent="0.3">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row>
    <row r="224" spans="1:54" x14ac:dyDescent="0.3">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row>
    <row r="225" spans="1:54" x14ac:dyDescent="0.3">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row>
    <row r="226" spans="1:54" x14ac:dyDescent="0.3">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row>
    <row r="227" spans="1:54" x14ac:dyDescent="0.3">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row>
    <row r="228" spans="1:54" x14ac:dyDescent="0.3">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row>
    <row r="229" spans="1:54" x14ac:dyDescent="0.3">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row>
    <row r="230" spans="1:54" x14ac:dyDescent="0.3">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row>
    <row r="231" spans="1:54" x14ac:dyDescent="0.3">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row>
    <row r="232" spans="1:54" x14ac:dyDescent="0.3">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row>
    <row r="233" spans="1:54" x14ac:dyDescent="0.3">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row>
    <row r="234" spans="1:54" x14ac:dyDescent="0.3">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row>
    <row r="235" spans="1:54" x14ac:dyDescent="0.3">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row>
    <row r="236" spans="1:54" x14ac:dyDescent="0.3">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row>
    <row r="237" spans="1:54" x14ac:dyDescent="0.3">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row>
    <row r="238" spans="1:54" x14ac:dyDescent="0.3">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row>
    <row r="239" spans="1:54" x14ac:dyDescent="0.3">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row>
    <row r="240" spans="1:54" x14ac:dyDescent="0.3">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row>
    <row r="241" spans="1:54" x14ac:dyDescent="0.3">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row>
    <row r="242" spans="1:54" x14ac:dyDescent="0.3">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row>
    <row r="243" spans="1:54" x14ac:dyDescent="0.3">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row>
    <row r="244" spans="1:54" x14ac:dyDescent="0.3">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row>
    <row r="245" spans="1:54" x14ac:dyDescent="0.3">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row>
    <row r="246" spans="1:54" x14ac:dyDescent="0.3">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row>
    <row r="247" spans="1:54" x14ac:dyDescent="0.3">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row>
    <row r="248" spans="1:54" x14ac:dyDescent="0.3">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row>
    <row r="249" spans="1:54" x14ac:dyDescent="0.3">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row>
    <row r="250" spans="1:54" x14ac:dyDescent="0.3">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row>
    <row r="251" spans="1:54" x14ac:dyDescent="0.3">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row>
    <row r="252" spans="1:54" x14ac:dyDescent="0.3">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row>
    <row r="253" spans="1:54" x14ac:dyDescent="0.3">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row>
    <row r="254" spans="1:54" x14ac:dyDescent="0.3">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row>
    <row r="255" spans="1:54" x14ac:dyDescent="0.3">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row>
    <row r="256" spans="1:54" x14ac:dyDescent="0.3">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row>
    <row r="257" spans="1:54" x14ac:dyDescent="0.3">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row>
    <row r="258" spans="1:54" x14ac:dyDescent="0.3">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row>
    <row r="259" spans="1:54" x14ac:dyDescent="0.3">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row>
    <row r="260" spans="1:54" x14ac:dyDescent="0.3">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row>
    <row r="261" spans="1:54" x14ac:dyDescent="0.3">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row>
    <row r="262" spans="1:54" x14ac:dyDescent="0.3">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row>
    <row r="263" spans="1:54" x14ac:dyDescent="0.3">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row>
    <row r="264" spans="1:54" x14ac:dyDescent="0.3">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row>
    <row r="265" spans="1:54" x14ac:dyDescent="0.3">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row>
    <row r="266" spans="1:54" x14ac:dyDescent="0.3">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row>
    <row r="267" spans="1:54" x14ac:dyDescent="0.3">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row>
    <row r="268" spans="1:54" x14ac:dyDescent="0.3">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row>
    <row r="269" spans="1:54" x14ac:dyDescent="0.3">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row>
    <row r="270" spans="1:54" x14ac:dyDescent="0.3">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row>
    <row r="271" spans="1:54" x14ac:dyDescent="0.3">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row>
    <row r="272" spans="1:54" x14ac:dyDescent="0.3">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row>
    <row r="273" spans="1:54" x14ac:dyDescent="0.3">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row>
    <row r="274" spans="1:54" x14ac:dyDescent="0.3">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row>
    <row r="275" spans="1:54" x14ac:dyDescent="0.3">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row>
    <row r="276" spans="1:54" x14ac:dyDescent="0.3">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row>
    <row r="277" spans="1:54" x14ac:dyDescent="0.3">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row>
    <row r="278" spans="1:54" x14ac:dyDescent="0.3">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row>
    <row r="279" spans="1:54" x14ac:dyDescent="0.3">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row>
    <row r="280" spans="1:54" x14ac:dyDescent="0.3">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row>
    <row r="281" spans="1:54" x14ac:dyDescent="0.3">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row>
    <row r="282" spans="1:54" x14ac:dyDescent="0.3">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row>
    <row r="283" spans="1:54" x14ac:dyDescent="0.3">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row>
    <row r="284" spans="1:54" x14ac:dyDescent="0.3">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row>
    <row r="285" spans="1:54" x14ac:dyDescent="0.3">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row>
    <row r="286" spans="1:54" x14ac:dyDescent="0.3">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row>
    <row r="287" spans="1:54" x14ac:dyDescent="0.3">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row>
    <row r="288" spans="1:54" x14ac:dyDescent="0.3">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row>
    <row r="289" spans="1:54" x14ac:dyDescent="0.3">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row>
    <row r="290" spans="1:54" x14ac:dyDescent="0.3">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row>
    <row r="291" spans="1:54" x14ac:dyDescent="0.3">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row>
    <row r="292" spans="1:54" x14ac:dyDescent="0.3">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row>
    <row r="293" spans="1:54" x14ac:dyDescent="0.3">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row>
    <row r="294" spans="1:54" x14ac:dyDescent="0.3">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row>
    <row r="295" spans="1:54" x14ac:dyDescent="0.3">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row>
    <row r="296" spans="1:54" x14ac:dyDescent="0.3">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row>
    <row r="297" spans="1:54" x14ac:dyDescent="0.3">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row>
    <row r="298" spans="1:54" x14ac:dyDescent="0.3">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row>
    <row r="299" spans="1:54" x14ac:dyDescent="0.3">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row>
    <row r="300" spans="1:54" x14ac:dyDescent="0.3">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row>
    <row r="301" spans="1:54" x14ac:dyDescent="0.3">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row>
    <row r="302" spans="1:54" x14ac:dyDescent="0.3">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row>
    <row r="303" spans="1:54" x14ac:dyDescent="0.3">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row>
    <row r="304" spans="1:54" x14ac:dyDescent="0.3">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row>
    <row r="305" spans="1:54" x14ac:dyDescent="0.3">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row>
    <row r="306" spans="1:54" x14ac:dyDescent="0.3">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row>
    <row r="307" spans="1:54" x14ac:dyDescent="0.3">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row>
    <row r="308" spans="1:54" x14ac:dyDescent="0.3">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row>
    <row r="309" spans="1:54" x14ac:dyDescent="0.3">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row>
    <row r="310" spans="1:54" x14ac:dyDescent="0.3">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row>
    <row r="311" spans="1:54" x14ac:dyDescent="0.3">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row>
    <row r="312" spans="1:54" x14ac:dyDescent="0.3">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row>
    <row r="313" spans="1:54" x14ac:dyDescent="0.3">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row>
    <row r="314" spans="1:54" x14ac:dyDescent="0.3">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row>
    <row r="315" spans="1:54" x14ac:dyDescent="0.3">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row>
    <row r="316" spans="1:54" x14ac:dyDescent="0.3">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row>
    <row r="317" spans="1:54" x14ac:dyDescent="0.3">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row>
    <row r="318" spans="1:54" x14ac:dyDescent="0.3">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row>
    <row r="319" spans="1:54" x14ac:dyDescent="0.3">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row>
    <row r="320" spans="1:54" x14ac:dyDescent="0.3">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row>
    <row r="321" spans="1:54" x14ac:dyDescent="0.3">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row>
    <row r="322" spans="1:54" x14ac:dyDescent="0.3">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row>
    <row r="323" spans="1:54" x14ac:dyDescent="0.3">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row>
    <row r="324" spans="1:54" x14ac:dyDescent="0.3">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row>
    <row r="325" spans="1:54" x14ac:dyDescent="0.3">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row>
    <row r="326" spans="1:54" x14ac:dyDescent="0.3">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row>
    <row r="327" spans="1:54" x14ac:dyDescent="0.3">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row>
    <row r="328" spans="1:54" x14ac:dyDescent="0.3">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row>
    <row r="329" spans="1:54" x14ac:dyDescent="0.3">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row>
    <row r="330" spans="1:54" x14ac:dyDescent="0.3">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row>
    <row r="331" spans="1:54" x14ac:dyDescent="0.3">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row>
    <row r="332" spans="1:54" x14ac:dyDescent="0.3">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row>
    <row r="333" spans="1:54" x14ac:dyDescent="0.3">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row>
    <row r="334" spans="1:54" x14ac:dyDescent="0.3">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row>
    <row r="335" spans="1:54" x14ac:dyDescent="0.3">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row>
    <row r="336" spans="1:54" x14ac:dyDescent="0.3">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row>
    <row r="337" spans="1:54" x14ac:dyDescent="0.3">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row>
    <row r="338" spans="1:54" x14ac:dyDescent="0.3">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row>
    <row r="339" spans="1:54" x14ac:dyDescent="0.3">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row>
    <row r="340" spans="1:54" x14ac:dyDescent="0.3">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row>
    <row r="341" spans="1:54" x14ac:dyDescent="0.3">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row>
    <row r="342" spans="1:54" x14ac:dyDescent="0.3">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row>
    <row r="343" spans="1:54" x14ac:dyDescent="0.3">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row>
    <row r="344" spans="1:54" x14ac:dyDescent="0.3">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row>
    <row r="345" spans="1:54" x14ac:dyDescent="0.3">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row>
    <row r="346" spans="1:54" x14ac:dyDescent="0.3">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row>
    <row r="347" spans="1:54" x14ac:dyDescent="0.3">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row>
    <row r="348" spans="1:54" x14ac:dyDescent="0.3">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row>
    <row r="349" spans="1:54" x14ac:dyDescent="0.3">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c r="AT349" s="66"/>
      <c r="AU349" s="66"/>
      <c r="AV349" s="66"/>
      <c r="AW349" s="66"/>
      <c r="AX349" s="66"/>
      <c r="AY349" s="66"/>
      <c r="AZ349" s="66"/>
      <c r="BA349" s="66"/>
      <c r="BB349" s="66"/>
    </row>
    <row r="350" spans="1:54" x14ac:dyDescent="0.3">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c r="AT350" s="66"/>
      <c r="AU350" s="66"/>
      <c r="AV350" s="66"/>
      <c r="AW350" s="66"/>
      <c r="AX350" s="66"/>
      <c r="AY350" s="66"/>
      <c r="AZ350" s="66"/>
      <c r="BA350" s="66"/>
      <c r="BB350" s="66"/>
    </row>
    <row r="351" spans="1:54" x14ac:dyDescent="0.3">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c r="AT351" s="66"/>
      <c r="AU351" s="66"/>
      <c r="AV351" s="66"/>
      <c r="AW351" s="66"/>
      <c r="AX351" s="66"/>
      <c r="AY351" s="66"/>
      <c r="AZ351" s="66"/>
      <c r="BA351" s="66"/>
      <c r="BB351" s="66"/>
    </row>
    <row r="352" spans="1:54" x14ac:dyDescent="0.3">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c r="AT352" s="66"/>
      <c r="AU352" s="66"/>
      <c r="AV352" s="66"/>
      <c r="AW352" s="66"/>
      <c r="AX352" s="66"/>
      <c r="AY352" s="66"/>
      <c r="AZ352" s="66"/>
      <c r="BA352" s="66"/>
      <c r="BB352" s="66"/>
    </row>
    <row r="353" spans="1:54" x14ac:dyDescent="0.3">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c r="AT353" s="66"/>
      <c r="AU353" s="66"/>
      <c r="AV353" s="66"/>
      <c r="AW353" s="66"/>
      <c r="AX353" s="66"/>
      <c r="AY353" s="66"/>
      <c r="AZ353" s="66"/>
      <c r="BA353" s="66"/>
      <c r="BB353" s="66"/>
    </row>
    <row r="354" spans="1:54" x14ac:dyDescent="0.3">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c r="AT354" s="66"/>
      <c r="AU354" s="66"/>
      <c r="AV354" s="66"/>
      <c r="AW354" s="66"/>
      <c r="AX354" s="66"/>
      <c r="AY354" s="66"/>
      <c r="AZ354" s="66"/>
      <c r="BA354" s="66"/>
      <c r="BB354" s="66"/>
    </row>
    <row r="355" spans="1:54" x14ac:dyDescent="0.3">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c r="AT355" s="66"/>
      <c r="AU355" s="66"/>
      <c r="AV355" s="66"/>
      <c r="AW355" s="66"/>
      <c r="AX355" s="66"/>
      <c r="AY355" s="66"/>
      <c r="AZ355" s="66"/>
      <c r="BA355" s="66"/>
      <c r="BB355" s="66"/>
    </row>
    <row r="356" spans="1:54" x14ac:dyDescent="0.3">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c r="AT356" s="66"/>
      <c r="AU356" s="66"/>
      <c r="AV356" s="66"/>
      <c r="AW356" s="66"/>
      <c r="AX356" s="66"/>
      <c r="AY356" s="66"/>
      <c r="AZ356" s="66"/>
      <c r="BA356" s="66"/>
      <c r="BB356" s="66"/>
    </row>
    <row r="357" spans="1:54" x14ac:dyDescent="0.3">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row>
    <row r="358" spans="1:54" x14ac:dyDescent="0.3">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row>
    <row r="359" spans="1:54" x14ac:dyDescent="0.3">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row>
    <row r="360" spans="1:54" x14ac:dyDescent="0.3">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row>
    <row r="361" spans="1:54" x14ac:dyDescent="0.3">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row>
    <row r="362" spans="1:54" x14ac:dyDescent="0.3">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row>
    <row r="363" spans="1:54" x14ac:dyDescent="0.3">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row>
    <row r="364" spans="1:54" x14ac:dyDescent="0.3">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row>
    <row r="365" spans="1:54" x14ac:dyDescent="0.3">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row>
    <row r="366" spans="1:54" x14ac:dyDescent="0.3">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row>
    <row r="367" spans="1:54" x14ac:dyDescent="0.3">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row>
    <row r="368" spans="1:54" x14ac:dyDescent="0.3">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row>
    <row r="369" spans="1:54" x14ac:dyDescent="0.3">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row>
    <row r="370" spans="1:54" x14ac:dyDescent="0.3">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row>
    <row r="371" spans="1:54" x14ac:dyDescent="0.3">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row>
    <row r="372" spans="1:54" x14ac:dyDescent="0.3">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row>
    <row r="373" spans="1:54" x14ac:dyDescent="0.3">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row>
    <row r="374" spans="1:54" x14ac:dyDescent="0.3">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row>
    <row r="375" spans="1:54" x14ac:dyDescent="0.3">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row>
    <row r="376" spans="1:54" x14ac:dyDescent="0.3">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row>
    <row r="377" spans="1:54" x14ac:dyDescent="0.3">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row>
    <row r="378" spans="1:54" x14ac:dyDescent="0.3">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row>
    <row r="379" spans="1:54" x14ac:dyDescent="0.3">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row>
    <row r="380" spans="1:54" x14ac:dyDescent="0.3">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row>
    <row r="381" spans="1:54" x14ac:dyDescent="0.3">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row>
    <row r="382" spans="1:54" x14ac:dyDescent="0.3">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row>
    <row r="383" spans="1:54" x14ac:dyDescent="0.3">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row>
    <row r="384" spans="1:54" x14ac:dyDescent="0.3">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row>
    <row r="385" spans="1:54" x14ac:dyDescent="0.3">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row>
    <row r="386" spans="1:54" x14ac:dyDescent="0.3">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row>
    <row r="387" spans="1:54" x14ac:dyDescent="0.3">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row>
    <row r="388" spans="1:54" x14ac:dyDescent="0.3">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row>
    <row r="389" spans="1:54" x14ac:dyDescent="0.3">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row>
    <row r="390" spans="1:54" x14ac:dyDescent="0.3">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row>
    <row r="391" spans="1:54" x14ac:dyDescent="0.3">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row>
    <row r="392" spans="1:54" x14ac:dyDescent="0.3">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row>
    <row r="393" spans="1:54" x14ac:dyDescent="0.3">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row>
    <row r="394" spans="1:54" x14ac:dyDescent="0.3">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row>
    <row r="395" spans="1:54" x14ac:dyDescent="0.3">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row>
    <row r="396" spans="1:54" x14ac:dyDescent="0.3">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row>
    <row r="397" spans="1:54" x14ac:dyDescent="0.3">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row>
    <row r="398" spans="1:54" x14ac:dyDescent="0.3">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row>
    <row r="399" spans="1:54" x14ac:dyDescent="0.3">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row>
    <row r="400" spans="1:54" x14ac:dyDescent="0.3">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row>
    <row r="401" spans="1:54" x14ac:dyDescent="0.3">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row>
    <row r="402" spans="1:54" x14ac:dyDescent="0.3">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row>
    <row r="403" spans="1:54" x14ac:dyDescent="0.3">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row>
    <row r="404" spans="1:54" x14ac:dyDescent="0.3">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row>
    <row r="405" spans="1:54" x14ac:dyDescent="0.3">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row>
    <row r="406" spans="1:54" x14ac:dyDescent="0.3">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row>
    <row r="407" spans="1:54" x14ac:dyDescent="0.3">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row>
    <row r="408" spans="1:54" x14ac:dyDescent="0.3">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row>
    <row r="409" spans="1:54" x14ac:dyDescent="0.3">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row>
    <row r="410" spans="1:54" x14ac:dyDescent="0.3">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row>
    <row r="411" spans="1:54" x14ac:dyDescent="0.3">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row>
    <row r="412" spans="1:54" x14ac:dyDescent="0.3">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row>
    <row r="413" spans="1:54" x14ac:dyDescent="0.3">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row>
    <row r="414" spans="1:54" x14ac:dyDescent="0.3">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c r="AT414" s="66"/>
      <c r="AU414" s="66"/>
      <c r="AV414" s="66"/>
      <c r="AW414" s="66"/>
      <c r="AX414" s="66"/>
      <c r="AY414" s="66"/>
      <c r="AZ414" s="66"/>
      <c r="BA414" s="66"/>
      <c r="BB414" s="66"/>
    </row>
    <row r="415" spans="1:54" x14ac:dyDescent="0.3">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c r="AS415" s="66"/>
      <c r="AT415" s="66"/>
      <c r="AU415" s="66"/>
      <c r="AV415" s="66"/>
      <c r="AW415" s="66"/>
      <c r="AX415" s="66"/>
      <c r="AY415" s="66"/>
      <c r="AZ415" s="66"/>
      <c r="BA415" s="66"/>
      <c r="BB415" s="66"/>
    </row>
    <row r="416" spans="1:54" x14ac:dyDescent="0.3">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c r="BA416" s="66"/>
      <c r="BB416" s="66"/>
    </row>
    <row r="417" spans="1:54" x14ac:dyDescent="0.3">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c r="AT417" s="66"/>
      <c r="AU417" s="66"/>
      <c r="AV417" s="66"/>
      <c r="AW417" s="66"/>
      <c r="AX417" s="66"/>
      <c r="AY417" s="66"/>
      <c r="AZ417" s="66"/>
      <c r="BA417" s="66"/>
      <c r="BB417" s="66"/>
    </row>
    <row r="418" spans="1:54" x14ac:dyDescent="0.3">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c r="AT418" s="66"/>
      <c r="AU418" s="66"/>
      <c r="AV418" s="66"/>
      <c r="AW418" s="66"/>
      <c r="AX418" s="66"/>
      <c r="AY418" s="66"/>
      <c r="AZ418" s="66"/>
      <c r="BA418" s="66"/>
      <c r="BB418" s="66"/>
    </row>
    <row r="419" spans="1:54" x14ac:dyDescent="0.3">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c r="AT419" s="66"/>
      <c r="AU419" s="66"/>
      <c r="AV419" s="66"/>
      <c r="AW419" s="66"/>
      <c r="AX419" s="66"/>
      <c r="AY419" s="66"/>
      <c r="AZ419" s="66"/>
      <c r="BA419" s="66"/>
      <c r="BB419" s="66"/>
    </row>
    <row r="420" spans="1:54" x14ac:dyDescent="0.3">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c r="AT420" s="66"/>
      <c r="AU420" s="66"/>
      <c r="AV420" s="66"/>
      <c r="AW420" s="66"/>
      <c r="AX420" s="66"/>
      <c r="AY420" s="66"/>
      <c r="AZ420" s="66"/>
      <c r="BA420" s="66"/>
      <c r="BB420" s="66"/>
    </row>
    <row r="421" spans="1:54" x14ac:dyDescent="0.3">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c r="AT421" s="66"/>
      <c r="AU421" s="66"/>
      <c r="AV421" s="66"/>
      <c r="AW421" s="66"/>
      <c r="AX421" s="66"/>
      <c r="AY421" s="66"/>
      <c r="AZ421" s="66"/>
      <c r="BA421" s="66"/>
      <c r="BB421" s="66"/>
    </row>
    <row r="422" spans="1:54" x14ac:dyDescent="0.3">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c r="AT422" s="66"/>
      <c r="AU422" s="66"/>
      <c r="AV422" s="66"/>
      <c r="AW422" s="66"/>
      <c r="AX422" s="66"/>
      <c r="AY422" s="66"/>
      <c r="AZ422" s="66"/>
      <c r="BA422" s="66"/>
      <c r="BB422" s="66"/>
    </row>
    <row r="423" spans="1:54" x14ac:dyDescent="0.3">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c r="AS423" s="66"/>
      <c r="AT423" s="66"/>
      <c r="AU423" s="66"/>
      <c r="AV423" s="66"/>
      <c r="AW423" s="66"/>
      <c r="AX423" s="66"/>
      <c r="AY423" s="66"/>
      <c r="AZ423" s="66"/>
      <c r="BA423" s="66"/>
      <c r="BB423" s="66"/>
    </row>
    <row r="424" spans="1:54" x14ac:dyDescent="0.3">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c r="AT424" s="66"/>
      <c r="AU424" s="66"/>
      <c r="AV424" s="66"/>
      <c r="AW424" s="66"/>
      <c r="AX424" s="66"/>
      <c r="AY424" s="66"/>
      <c r="AZ424" s="66"/>
      <c r="BA424" s="66"/>
      <c r="BB424" s="66"/>
    </row>
    <row r="425" spans="1:54" x14ac:dyDescent="0.3">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c r="AS425" s="66"/>
      <c r="AT425" s="66"/>
      <c r="AU425" s="66"/>
      <c r="AV425" s="66"/>
      <c r="AW425" s="66"/>
      <c r="AX425" s="66"/>
      <c r="AY425" s="66"/>
      <c r="AZ425" s="66"/>
      <c r="BA425" s="66"/>
      <c r="BB425" s="66"/>
    </row>
    <row r="426" spans="1:54" x14ac:dyDescent="0.3">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c r="AT426" s="66"/>
      <c r="AU426" s="66"/>
      <c r="AV426" s="66"/>
      <c r="AW426" s="66"/>
      <c r="AX426" s="66"/>
      <c r="AY426" s="66"/>
      <c r="AZ426" s="66"/>
      <c r="BA426" s="66"/>
      <c r="BB426" s="66"/>
    </row>
    <row r="427" spans="1:54" x14ac:dyDescent="0.3">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c r="AS427" s="66"/>
      <c r="AT427" s="66"/>
      <c r="AU427" s="66"/>
      <c r="AV427" s="66"/>
      <c r="AW427" s="66"/>
      <c r="AX427" s="66"/>
      <c r="AY427" s="66"/>
      <c r="AZ427" s="66"/>
      <c r="BA427" s="66"/>
      <c r="BB427" s="66"/>
    </row>
    <row r="428" spans="1:54" x14ac:dyDescent="0.3">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c r="AT428" s="66"/>
      <c r="AU428" s="66"/>
      <c r="AV428" s="66"/>
      <c r="AW428" s="66"/>
      <c r="AX428" s="66"/>
      <c r="AY428" s="66"/>
      <c r="AZ428" s="66"/>
      <c r="BA428" s="66"/>
      <c r="BB428" s="66"/>
    </row>
    <row r="429" spans="1:54" x14ac:dyDescent="0.3">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row>
    <row r="430" spans="1:54" x14ac:dyDescent="0.3">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row>
    <row r="431" spans="1:54" x14ac:dyDescent="0.3">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row>
    <row r="432" spans="1:54" x14ac:dyDescent="0.3">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row>
    <row r="433" spans="1:54" x14ac:dyDescent="0.3">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row>
    <row r="434" spans="1:54" x14ac:dyDescent="0.3">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row>
    <row r="435" spans="1:54" x14ac:dyDescent="0.3">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row>
    <row r="436" spans="1:54" x14ac:dyDescent="0.3">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row>
    <row r="437" spans="1:54" x14ac:dyDescent="0.3">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row>
    <row r="438" spans="1:54" x14ac:dyDescent="0.3">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row>
    <row r="439" spans="1:54" x14ac:dyDescent="0.3">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row>
    <row r="440" spans="1:54" x14ac:dyDescent="0.3">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row>
    <row r="441" spans="1:54" x14ac:dyDescent="0.3">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row>
    <row r="442" spans="1:54" x14ac:dyDescent="0.3">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row>
    <row r="443" spans="1:54" x14ac:dyDescent="0.3">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row>
    <row r="444" spans="1:54" x14ac:dyDescent="0.3">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row>
    <row r="445" spans="1:54" x14ac:dyDescent="0.3">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row>
    <row r="446" spans="1:54" x14ac:dyDescent="0.3">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row>
    <row r="447" spans="1:54" x14ac:dyDescent="0.3">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row>
    <row r="448" spans="1:54" x14ac:dyDescent="0.3">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row>
    <row r="449" spans="1:54" x14ac:dyDescent="0.3">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row>
    <row r="450" spans="1:54" x14ac:dyDescent="0.3">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row>
    <row r="451" spans="1:54" x14ac:dyDescent="0.3">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row>
    <row r="452" spans="1:54" x14ac:dyDescent="0.3">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row>
    <row r="453" spans="1:54" x14ac:dyDescent="0.3">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row>
    <row r="454" spans="1:54" x14ac:dyDescent="0.3">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row>
    <row r="455" spans="1:54" x14ac:dyDescent="0.3">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row>
    <row r="456" spans="1:54" x14ac:dyDescent="0.3">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row>
    <row r="457" spans="1:54" x14ac:dyDescent="0.3">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row>
    <row r="458" spans="1:54" x14ac:dyDescent="0.3">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row>
    <row r="459" spans="1:54" x14ac:dyDescent="0.3">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row>
    <row r="460" spans="1:54" x14ac:dyDescent="0.3">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row>
    <row r="461" spans="1:54" x14ac:dyDescent="0.3">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row>
    <row r="462" spans="1:54" x14ac:dyDescent="0.3">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row>
    <row r="463" spans="1:54" x14ac:dyDescent="0.3">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row>
    <row r="464" spans="1:54" x14ac:dyDescent="0.3">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row>
    <row r="465" spans="1:54" x14ac:dyDescent="0.3">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row>
    <row r="466" spans="1:54" x14ac:dyDescent="0.3">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row>
    <row r="467" spans="1:54" x14ac:dyDescent="0.3">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row>
    <row r="468" spans="1:54" x14ac:dyDescent="0.3">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row>
    <row r="469" spans="1:54" x14ac:dyDescent="0.3">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row>
    <row r="470" spans="1:54" x14ac:dyDescent="0.3">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row>
    <row r="471" spans="1:54" x14ac:dyDescent="0.3">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row>
    <row r="472" spans="1:54" x14ac:dyDescent="0.3">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row>
    <row r="473" spans="1:54" x14ac:dyDescent="0.3">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row>
    <row r="474" spans="1:54" x14ac:dyDescent="0.3">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row>
    <row r="475" spans="1:54" x14ac:dyDescent="0.3">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row>
    <row r="476" spans="1:54" x14ac:dyDescent="0.3">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row>
    <row r="477" spans="1:54" x14ac:dyDescent="0.3">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row>
    <row r="478" spans="1:54" x14ac:dyDescent="0.3">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row>
    <row r="479" spans="1:54" x14ac:dyDescent="0.3">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row>
    <row r="480" spans="1:54" x14ac:dyDescent="0.3">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row>
    <row r="481" spans="1:54" x14ac:dyDescent="0.3">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c r="AT481" s="66"/>
      <c r="AU481" s="66"/>
      <c r="AV481" s="66"/>
      <c r="AW481" s="66"/>
      <c r="AX481" s="66"/>
      <c r="AY481" s="66"/>
      <c r="AZ481" s="66"/>
      <c r="BA481" s="66"/>
      <c r="BB481" s="66"/>
    </row>
    <row r="482" spans="1:54" x14ac:dyDescent="0.3">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c r="BA482" s="66"/>
      <c r="BB482" s="66"/>
    </row>
    <row r="483" spans="1:54" x14ac:dyDescent="0.3">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c r="AS483" s="66"/>
      <c r="AT483" s="66"/>
      <c r="AU483" s="66"/>
      <c r="AV483" s="66"/>
      <c r="AW483" s="66"/>
      <c r="AX483" s="66"/>
      <c r="AY483" s="66"/>
      <c r="AZ483" s="66"/>
      <c r="BA483" s="66"/>
      <c r="BB483" s="66"/>
    </row>
    <row r="484" spans="1:54" x14ac:dyDescent="0.3">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c r="AQ484" s="66"/>
      <c r="AR484" s="66"/>
      <c r="AS484" s="66"/>
      <c r="AT484" s="66"/>
      <c r="AU484" s="66"/>
      <c r="AV484" s="66"/>
      <c r="AW484" s="66"/>
      <c r="AX484" s="66"/>
      <c r="AY484" s="66"/>
      <c r="AZ484" s="66"/>
      <c r="BA484" s="66"/>
      <c r="BB484" s="66"/>
    </row>
    <row r="485" spans="1:54" x14ac:dyDescent="0.3">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c r="AS485" s="66"/>
      <c r="AT485" s="66"/>
      <c r="AU485" s="66"/>
      <c r="AV485" s="66"/>
      <c r="AW485" s="66"/>
      <c r="AX485" s="66"/>
      <c r="AY485" s="66"/>
      <c r="AZ485" s="66"/>
      <c r="BA485" s="66"/>
      <c r="BB485" s="66"/>
    </row>
    <row r="486" spans="1:54" x14ac:dyDescent="0.3">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c r="AQ486" s="66"/>
      <c r="AR486" s="66"/>
      <c r="AS486" s="66"/>
      <c r="AT486" s="66"/>
      <c r="AU486" s="66"/>
      <c r="AV486" s="66"/>
      <c r="AW486" s="66"/>
      <c r="AX486" s="66"/>
      <c r="AY486" s="66"/>
      <c r="AZ486" s="66"/>
      <c r="BA486" s="66"/>
      <c r="BB486" s="66"/>
    </row>
    <row r="487" spans="1:54" x14ac:dyDescent="0.3">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c r="AS487" s="66"/>
      <c r="AT487" s="66"/>
      <c r="AU487" s="66"/>
      <c r="AV487" s="66"/>
      <c r="AW487" s="66"/>
      <c r="AX487" s="66"/>
      <c r="AY487" s="66"/>
      <c r="AZ487" s="66"/>
      <c r="BA487" s="66"/>
      <c r="BB487" s="66"/>
    </row>
    <row r="488" spans="1:54" x14ac:dyDescent="0.3">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c r="AT488" s="66"/>
      <c r="AU488" s="66"/>
      <c r="AV488" s="66"/>
      <c r="AW488" s="66"/>
      <c r="AX488" s="66"/>
      <c r="AY488" s="66"/>
      <c r="AZ488" s="66"/>
      <c r="BA488" s="66"/>
      <c r="BB488" s="66"/>
    </row>
    <row r="489" spans="1:54" x14ac:dyDescent="0.3">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c r="AS489" s="66"/>
      <c r="AT489" s="66"/>
      <c r="AU489" s="66"/>
      <c r="AV489" s="66"/>
      <c r="AW489" s="66"/>
      <c r="AX489" s="66"/>
      <c r="AY489" s="66"/>
      <c r="AZ489" s="66"/>
      <c r="BA489" s="66"/>
      <c r="BB489" s="66"/>
    </row>
    <row r="490" spans="1:54" x14ac:dyDescent="0.3">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c r="AT490" s="66"/>
      <c r="AU490" s="66"/>
      <c r="AV490" s="66"/>
      <c r="AW490" s="66"/>
      <c r="AX490" s="66"/>
      <c r="AY490" s="66"/>
      <c r="AZ490" s="66"/>
      <c r="BA490" s="66"/>
      <c r="BB490" s="66"/>
    </row>
    <row r="491" spans="1:54" x14ac:dyDescent="0.3">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c r="AT491" s="66"/>
      <c r="AU491" s="66"/>
      <c r="AV491" s="66"/>
      <c r="AW491" s="66"/>
      <c r="AX491" s="66"/>
      <c r="AY491" s="66"/>
      <c r="AZ491" s="66"/>
      <c r="BA491" s="66"/>
      <c r="BB491" s="66"/>
    </row>
    <row r="492" spans="1:54" x14ac:dyDescent="0.3">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c r="AQ492" s="66"/>
      <c r="AR492" s="66"/>
      <c r="AS492" s="66"/>
      <c r="AT492" s="66"/>
      <c r="AU492" s="66"/>
      <c r="AV492" s="66"/>
      <c r="AW492" s="66"/>
      <c r="AX492" s="66"/>
      <c r="AY492" s="66"/>
      <c r="AZ492" s="66"/>
      <c r="BA492" s="66"/>
      <c r="BB492" s="66"/>
    </row>
    <row r="493" spans="1:54" x14ac:dyDescent="0.3">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c r="AT493" s="66"/>
      <c r="AU493" s="66"/>
      <c r="AV493" s="66"/>
      <c r="AW493" s="66"/>
      <c r="AX493" s="66"/>
      <c r="AY493" s="66"/>
      <c r="AZ493" s="66"/>
      <c r="BA493" s="66"/>
      <c r="BB493" s="66"/>
    </row>
    <row r="494" spans="1:54" x14ac:dyDescent="0.3">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c r="AQ494" s="66"/>
      <c r="AR494" s="66"/>
      <c r="AS494" s="66"/>
      <c r="AT494" s="66"/>
      <c r="AU494" s="66"/>
      <c r="AV494" s="66"/>
      <c r="AW494" s="66"/>
      <c r="AX494" s="66"/>
      <c r="AY494" s="66"/>
      <c r="AZ494" s="66"/>
      <c r="BA494" s="66"/>
      <c r="BB494" s="66"/>
    </row>
    <row r="495" spans="1:54" x14ac:dyDescent="0.3">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c r="AS495" s="66"/>
      <c r="AT495" s="66"/>
      <c r="AU495" s="66"/>
      <c r="AV495" s="66"/>
      <c r="AW495" s="66"/>
      <c r="AX495" s="66"/>
      <c r="AY495" s="66"/>
      <c r="AZ495" s="66"/>
      <c r="BA495" s="66"/>
      <c r="BB495" s="66"/>
    </row>
    <row r="496" spans="1:54" x14ac:dyDescent="0.3">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row>
    <row r="497" spans="1:54" x14ac:dyDescent="0.3">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row>
    <row r="498" spans="1:54" x14ac:dyDescent="0.3">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row>
    <row r="499" spans="1:54" x14ac:dyDescent="0.3">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row>
    <row r="500" spans="1:54" x14ac:dyDescent="0.3">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row>
    <row r="501" spans="1:54" x14ac:dyDescent="0.3">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row>
    <row r="502" spans="1:54" x14ac:dyDescent="0.3">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row>
    <row r="503" spans="1:54" x14ac:dyDescent="0.3">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row>
    <row r="504" spans="1:54" x14ac:dyDescent="0.3">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row>
    <row r="505" spans="1:54" x14ac:dyDescent="0.3">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row>
    <row r="506" spans="1:54" x14ac:dyDescent="0.3">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row>
    <row r="507" spans="1:54" x14ac:dyDescent="0.3">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row>
    <row r="508" spans="1:54" x14ac:dyDescent="0.3">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row>
    <row r="509" spans="1:54" x14ac:dyDescent="0.3">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row>
    <row r="510" spans="1:54" x14ac:dyDescent="0.3">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row>
    <row r="511" spans="1:54" x14ac:dyDescent="0.3">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row>
    <row r="512" spans="1:54" x14ac:dyDescent="0.3">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row>
    <row r="513" spans="1:54" x14ac:dyDescent="0.3">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row>
    <row r="514" spans="1:54" x14ac:dyDescent="0.3">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row>
    <row r="515" spans="1:54" x14ac:dyDescent="0.3">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row>
    <row r="516" spans="1:54" x14ac:dyDescent="0.3">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row>
    <row r="517" spans="1:54" x14ac:dyDescent="0.3">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row>
    <row r="518" spans="1:54" x14ac:dyDescent="0.3">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row>
    <row r="519" spans="1:54" x14ac:dyDescent="0.3">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row>
    <row r="520" spans="1:54" x14ac:dyDescent="0.3">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row>
    <row r="521" spans="1:54" x14ac:dyDescent="0.3">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row>
    <row r="522" spans="1:54" x14ac:dyDescent="0.3">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row>
    <row r="523" spans="1:54" x14ac:dyDescent="0.3">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row>
    <row r="524" spans="1:54" x14ac:dyDescent="0.3">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row>
    <row r="525" spans="1:54" x14ac:dyDescent="0.3">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row>
    <row r="526" spans="1:54" x14ac:dyDescent="0.3">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row>
    <row r="527" spans="1:54" x14ac:dyDescent="0.3">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row>
    <row r="528" spans="1:54" x14ac:dyDescent="0.3">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row>
    <row r="529" spans="1:54" x14ac:dyDescent="0.3">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row>
    <row r="530" spans="1:54" x14ac:dyDescent="0.3">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row>
    <row r="531" spans="1:54" x14ac:dyDescent="0.3">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row>
    <row r="532" spans="1:54" x14ac:dyDescent="0.3">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row>
    <row r="533" spans="1:54" x14ac:dyDescent="0.3">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row>
    <row r="534" spans="1:54" x14ac:dyDescent="0.3">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row>
    <row r="535" spans="1:54" x14ac:dyDescent="0.3">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row>
    <row r="536" spans="1:54" x14ac:dyDescent="0.3">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row>
    <row r="537" spans="1:54" x14ac:dyDescent="0.3">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row>
    <row r="538" spans="1:54" x14ac:dyDescent="0.3">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row>
    <row r="539" spans="1:54" x14ac:dyDescent="0.3">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row>
    <row r="540" spans="1:54" x14ac:dyDescent="0.3">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row>
    <row r="541" spans="1:54" x14ac:dyDescent="0.3">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row>
    <row r="542" spans="1:54" x14ac:dyDescent="0.3">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row>
    <row r="543" spans="1:54" x14ac:dyDescent="0.3">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row>
    <row r="544" spans="1:54" x14ac:dyDescent="0.3">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row>
    <row r="545" spans="1:54" x14ac:dyDescent="0.3">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row>
    <row r="546" spans="1:54" x14ac:dyDescent="0.3">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row>
    <row r="547" spans="1:54" x14ac:dyDescent="0.3">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row>
    <row r="548" spans="1:54" x14ac:dyDescent="0.3">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c r="AQ548" s="66"/>
      <c r="AR548" s="66"/>
      <c r="AS548" s="66"/>
      <c r="AT548" s="66"/>
      <c r="AU548" s="66"/>
      <c r="AV548" s="66"/>
      <c r="AW548" s="66"/>
      <c r="AX548" s="66"/>
      <c r="AY548" s="66"/>
      <c r="AZ548" s="66"/>
      <c r="BA548" s="66"/>
      <c r="BB548" s="66"/>
    </row>
    <row r="549" spans="1:54" x14ac:dyDescent="0.3">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c r="AP549" s="66"/>
      <c r="AQ549" s="66"/>
      <c r="AR549" s="66"/>
      <c r="AS549" s="66"/>
      <c r="AT549" s="66"/>
      <c r="AU549" s="66"/>
      <c r="AV549" s="66"/>
      <c r="AW549" s="66"/>
      <c r="AX549" s="66"/>
      <c r="AY549" s="66"/>
      <c r="AZ549" s="66"/>
      <c r="BA549" s="66"/>
      <c r="BB549" s="66"/>
    </row>
    <row r="550" spans="1:54" x14ac:dyDescent="0.3">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c r="AQ550" s="66"/>
      <c r="AR550" s="66"/>
      <c r="AS550" s="66"/>
      <c r="AT550" s="66"/>
      <c r="AU550" s="66"/>
      <c r="AV550" s="66"/>
      <c r="AW550" s="66"/>
      <c r="AX550" s="66"/>
      <c r="AY550" s="66"/>
      <c r="AZ550" s="66"/>
      <c r="BA550" s="66"/>
      <c r="BB550" s="66"/>
    </row>
    <row r="551" spans="1:54" x14ac:dyDescent="0.3">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c r="AP551" s="66"/>
      <c r="AQ551" s="66"/>
      <c r="AR551" s="66"/>
      <c r="AS551" s="66"/>
      <c r="AT551" s="66"/>
      <c r="AU551" s="66"/>
      <c r="AV551" s="66"/>
      <c r="AW551" s="66"/>
      <c r="AX551" s="66"/>
      <c r="AY551" s="66"/>
      <c r="AZ551" s="66"/>
      <c r="BA551" s="66"/>
      <c r="BB551" s="66"/>
    </row>
    <row r="552" spans="1:54" x14ac:dyDescent="0.3">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c r="AQ552" s="66"/>
      <c r="AR552" s="66"/>
      <c r="AS552" s="66"/>
      <c r="AT552" s="66"/>
      <c r="AU552" s="66"/>
      <c r="AV552" s="66"/>
      <c r="AW552" s="66"/>
      <c r="AX552" s="66"/>
      <c r="AY552" s="66"/>
      <c r="AZ552" s="66"/>
      <c r="BA552" s="66"/>
      <c r="BB552" s="66"/>
    </row>
    <row r="553" spans="1:54" x14ac:dyDescent="0.3">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c r="AQ553" s="66"/>
      <c r="AR553" s="66"/>
      <c r="AS553" s="66"/>
      <c r="AT553" s="66"/>
      <c r="AU553" s="66"/>
      <c r="AV553" s="66"/>
      <c r="AW553" s="66"/>
      <c r="AX553" s="66"/>
      <c r="AY553" s="66"/>
      <c r="AZ553" s="66"/>
      <c r="BA553" s="66"/>
      <c r="BB553" s="66"/>
    </row>
    <row r="554" spans="1:54" x14ac:dyDescent="0.3">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c r="AT554" s="66"/>
      <c r="AU554" s="66"/>
      <c r="AV554" s="66"/>
      <c r="AW554" s="66"/>
      <c r="AX554" s="66"/>
      <c r="AY554" s="66"/>
      <c r="AZ554" s="66"/>
      <c r="BA554" s="66"/>
      <c r="BB554" s="66"/>
    </row>
    <row r="555" spans="1:54" x14ac:dyDescent="0.3">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c r="AQ555" s="66"/>
      <c r="AR555" s="66"/>
      <c r="AS555" s="66"/>
      <c r="AT555" s="66"/>
      <c r="AU555" s="66"/>
      <c r="AV555" s="66"/>
      <c r="AW555" s="66"/>
      <c r="AX555" s="66"/>
      <c r="AY555" s="66"/>
      <c r="AZ555" s="66"/>
      <c r="BA555" s="66"/>
      <c r="BB555" s="66"/>
    </row>
    <row r="556" spans="1:54" x14ac:dyDescent="0.3">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c r="AT556" s="66"/>
      <c r="AU556" s="66"/>
      <c r="AV556" s="66"/>
      <c r="AW556" s="66"/>
      <c r="AX556" s="66"/>
      <c r="AY556" s="66"/>
      <c r="AZ556" s="66"/>
      <c r="BA556" s="66"/>
      <c r="BB556" s="66"/>
    </row>
    <row r="557" spans="1:54" x14ac:dyDescent="0.3">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c r="AT557" s="66"/>
      <c r="AU557" s="66"/>
      <c r="AV557" s="66"/>
      <c r="AW557" s="66"/>
      <c r="AX557" s="66"/>
      <c r="AY557" s="66"/>
      <c r="AZ557" s="66"/>
      <c r="BA557" s="66"/>
      <c r="BB557" s="66"/>
    </row>
    <row r="558" spans="1:54" x14ac:dyDescent="0.3">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c r="AT558" s="66"/>
      <c r="AU558" s="66"/>
      <c r="AV558" s="66"/>
      <c r="AW558" s="66"/>
      <c r="AX558" s="66"/>
      <c r="AY558" s="66"/>
      <c r="AZ558" s="66"/>
      <c r="BA558" s="66"/>
      <c r="BB558" s="66"/>
    </row>
    <row r="559" spans="1:54" x14ac:dyDescent="0.3">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c r="AQ559" s="66"/>
      <c r="AR559" s="66"/>
      <c r="AS559" s="66"/>
      <c r="AT559" s="66"/>
      <c r="AU559" s="66"/>
      <c r="AV559" s="66"/>
      <c r="AW559" s="66"/>
      <c r="AX559" s="66"/>
      <c r="AY559" s="66"/>
      <c r="AZ559" s="66"/>
      <c r="BA559" s="66"/>
      <c r="BB559" s="66"/>
    </row>
    <row r="560" spans="1:54" x14ac:dyDescent="0.3">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c r="AT560" s="66"/>
      <c r="AU560" s="66"/>
      <c r="AV560" s="66"/>
      <c r="AW560" s="66"/>
      <c r="AX560" s="66"/>
      <c r="AY560" s="66"/>
      <c r="AZ560" s="66"/>
      <c r="BA560" s="66"/>
      <c r="BB560" s="66"/>
    </row>
    <row r="561" spans="1:54" x14ac:dyDescent="0.3">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c r="AQ561" s="66"/>
      <c r="AR561" s="66"/>
      <c r="AS561" s="66"/>
      <c r="AT561" s="66"/>
      <c r="AU561" s="66"/>
      <c r="AV561" s="66"/>
      <c r="AW561" s="66"/>
      <c r="AX561" s="66"/>
      <c r="AY561" s="66"/>
      <c r="AZ561" s="66"/>
      <c r="BA561" s="66"/>
      <c r="BB561" s="66"/>
    </row>
    <row r="562" spans="1:54" x14ac:dyDescent="0.3">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c r="AT562" s="66"/>
      <c r="AU562" s="66"/>
      <c r="AV562" s="66"/>
      <c r="AW562" s="66"/>
      <c r="AX562" s="66"/>
      <c r="AY562" s="66"/>
      <c r="AZ562" s="66"/>
      <c r="BA562" s="66"/>
      <c r="BB562" s="66"/>
    </row>
    <row r="563" spans="1:54" x14ac:dyDescent="0.3">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row>
    <row r="564" spans="1:54" x14ac:dyDescent="0.3">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row>
    <row r="565" spans="1:54" x14ac:dyDescent="0.3">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row>
    <row r="566" spans="1:54" x14ac:dyDescent="0.3">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row>
    <row r="567" spans="1:54" x14ac:dyDescent="0.3">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row>
    <row r="568" spans="1:54" x14ac:dyDescent="0.3">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row>
    <row r="569" spans="1:54" x14ac:dyDescent="0.3">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row>
    <row r="570" spans="1:54" x14ac:dyDescent="0.3">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row>
    <row r="571" spans="1:54" x14ac:dyDescent="0.3">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row>
    <row r="572" spans="1:54" x14ac:dyDescent="0.3">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row>
    <row r="573" spans="1:54" x14ac:dyDescent="0.3">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row>
    <row r="574" spans="1:54" x14ac:dyDescent="0.3">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row>
    <row r="575" spans="1:54" x14ac:dyDescent="0.3">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row>
    <row r="576" spans="1:54" x14ac:dyDescent="0.3">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row>
    <row r="577" spans="1:54" x14ac:dyDescent="0.3">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row>
    <row r="578" spans="1:54" x14ac:dyDescent="0.3">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row>
    <row r="579" spans="1:54" x14ac:dyDescent="0.3">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row>
    <row r="580" spans="1:54" x14ac:dyDescent="0.3">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row>
    <row r="581" spans="1:54" x14ac:dyDescent="0.3">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row>
    <row r="582" spans="1:54" x14ac:dyDescent="0.3">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row>
    <row r="583" spans="1:54" x14ac:dyDescent="0.3">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row>
    <row r="584" spans="1:54" x14ac:dyDescent="0.3">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row>
    <row r="585" spans="1:54" x14ac:dyDescent="0.3">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row>
    <row r="586" spans="1:54" x14ac:dyDescent="0.3">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row>
    <row r="587" spans="1:54" x14ac:dyDescent="0.3">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row>
    <row r="588" spans="1:54" x14ac:dyDescent="0.3">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row>
    <row r="589" spans="1:54" x14ac:dyDescent="0.3">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row>
    <row r="590" spans="1:54" x14ac:dyDescent="0.3">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row>
    <row r="591" spans="1:54" x14ac:dyDescent="0.3">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row>
    <row r="592" spans="1:54" x14ac:dyDescent="0.3">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row>
    <row r="593" spans="1:54" x14ac:dyDescent="0.3">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row>
    <row r="594" spans="1:54" x14ac:dyDescent="0.3">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row>
    <row r="595" spans="1:54" x14ac:dyDescent="0.3">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row>
    <row r="596" spans="1:54" x14ac:dyDescent="0.3">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row>
    <row r="597" spans="1:54" x14ac:dyDescent="0.3">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row>
    <row r="598" spans="1:54" x14ac:dyDescent="0.3">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row>
    <row r="599" spans="1:54" x14ac:dyDescent="0.3">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row>
    <row r="600" spans="1:54" x14ac:dyDescent="0.3">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row>
    <row r="601" spans="1:54" x14ac:dyDescent="0.3">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row>
    <row r="602" spans="1:54" x14ac:dyDescent="0.3">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row>
    <row r="603" spans="1:54" x14ac:dyDescent="0.3">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row>
    <row r="604" spans="1:54" x14ac:dyDescent="0.3">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row>
    <row r="605" spans="1:54" x14ac:dyDescent="0.3">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row>
    <row r="606" spans="1:54" x14ac:dyDescent="0.3">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row>
    <row r="607" spans="1:54" x14ac:dyDescent="0.3">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row>
    <row r="608" spans="1:54" x14ac:dyDescent="0.3">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row>
    <row r="609" spans="1:54" x14ac:dyDescent="0.3">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row>
    <row r="610" spans="1:54" x14ac:dyDescent="0.3">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row>
    <row r="611" spans="1:54" x14ac:dyDescent="0.3">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row>
    <row r="612" spans="1:54" x14ac:dyDescent="0.3">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row>
    <row r="613" spans="1:54" x14ac:dyDescent="0.3">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row>
    <row r="614" spans="1:54" x14ac:dyDescent="0.3">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row>
    <row r="615" spans="1:54" x14ac:dyDescent="0.3">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row>
    <row r="616" spans="1:54" x14ac:dyDescent="0.3">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c r="AT616" s="66"/>
      <c r="AU616" s="66"/>
      <c r="AV616" s="66"/>
      <c r="AW616" s="66"/>
      <c r="AX616" s="66"/>
      <c r="AY616" s="66"/>
      <c r="AZ616" s="66"/>
      <c r="BA616" s="66"/>
      <c r="BB616" s="66"/>
    </row>
    <row r="617" spans="1:54" x14ac:dyDescent="0.3">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c r="AQ617" s="66"/>
      <c r="AR617" s="66"/>
      <c r="AS617" s="66"/>
      <c r="AT617" s="66"/>
      <c r="AU617" s="66"/>
      <c r="AV617" s="66"/>
      <c r="AW617" s="66"/>
      <c r="AX617" s="66"/>
      <c r="AY617" s="66"/>
      <c r="AZ617" s="66"/>
      <c r="BA617" s="66"/>
      <c r="BB617" s="66"/>
    </row>
    <row r="618" spans="1:54" x14ac:dyDescent="0.3">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c r="AQ618" s="66"/>
      <c r="AR618" s="66"/>
      <c r="AS618" s="66"/>
      <c r="AT618" s="66"/>
      <c r="AU618" s="66"/>
      <c r="AV618" s="66"/>
      <c r="AW618" s="66"/>
      <c r="AX618" s="66"/>
      <c r="AY618" s="66"/>
      <c r="AZ618" s="66"/>
      <c r="BA618" s="66"/>
      <c r="BB618" s="66"/>
    </row>
    <row r="619" spans="1:54" x14ac:dyDescent="0.3">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c r="AQ619" s="66"/>
      <c r="AR619" s="66"/>
      <c r="AS619" s="66"/>
      <c r="AT619" s="66"/>
      <c r="AU619" s="66"/>
      <c r="AV619" s="66"/>
      <c r="AW619" s="66"/>
      <c r="AX619" s="66"/>
      <c r="AY619" s="66"/>
      <c r="AZ619" s="66"/>
      <c r="BA619" s="66"/>
      <c r="BB619" s="66"/>
    </row>
    <row r="620" spans="1:54" x14ac:dyDescent="0.3">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c r="AQ620" s="66"/>
      <c r="AR620" s="66"/>
      <c r="AS620" s="66"/>
      <c r="AT620" s="66"/>
      <c r="AU620" s="66"/>
      <c r="AV620" s="66"/>
      <c r="AW620" s="66"/>
      <c r="AX620" s="66"/>
      <c r="AY620" s="66"/>
      <c r="AZ620" s="66"/>
      <c r="BA620" s="66"/>
      <c r="BB620" s="66"/>
    </row>
    <row r="621" spans="1:54" x14ac:dyDescent="0.3">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c r="AP621" s="66"/>
      <c r="AQ621" s="66"/>
      <c r="AR621" s="66"/>
      <c r="AS621" s="66"/>
      <c r="AT621" s="66"/>
      <c r="AU621" s="66"/>
      <c r="AV621" s="66"/>
      <c r="AW621" s="66"/>
      <c r="AX621" s="66"/>
      <c r="AY621" s="66"/>
      <c r="AZ621" s="66"/>
      <c r="BA621" s="66"/>
      <c r="BB621" s="66"/>
    </row>
    <row r="622" spans="1:54" x14ac:dyDescent="0.3">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c r="AQ622" s="66"/>
      <c r="AR622" s="66"/>
      <c r="AS622" s="66"/>
      <c r="AT622" s="66"/>
      <c r="AU622" s="66"/>
      <c r="AV622" s="66"/>
      <c r="AW622" s="66"/>
      <c r="AX622" s="66"/>
      <c r="AY622" s="66"/>
      <c r="AZ622" s="66"/>
      <c r="BA622" s="66"/>
      <c r="BB622" s="66"/>
    </row>
    <row r="623" spans="1:54" x14ac:dyDescent="0.3">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c r="AP623" s="66"/>
      <c r="AQ623" s="66"/>
      <c r="AR623" s="66"/>
      <c r="AS623" s="66"/>
      <c r="AT623" s="66"/>
      <c r="AU623" s="66"/>
      <c r="AV623" s="66"/>
      <c r="AW623" s="66"/>
      <c r="AX623" s="66"/>
      <c r="AY623" s="66"/>
      <c r="AZ623" s="66"/>
      <c r="BA623" s="66"/>
      <c r="BB623" s="66"/>
    </row>
    <row r="624" spans="1:54" x14ac:dyDescent="0.3">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c r="AT624" s="66"/>
      <c r="AU624" s="66"/>
      <c r="AV624" s="66"/>
      <c r="AW624" s="66"/>
      <c r="AX624" s="66"/>
      <c r="AY624" s="66"/>
      <c r="AZ624" s="66"/>
      <c r="BA624" s="66"/>
      <c r="BB624" s="66"/>
    </row>
    <row r="625" spans="1:54" x14ac:dyDescent="0.3">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c r="AQ625" s="66"/>
      <c r="AR625" s="66"/>
      <c r="AS625" s="66"/>
      <c r="AT625" s="66"/>
      <c r="AU625" s="66"/>
      <c r="AV625" s="66"/>
      <c r="AW625" s="66"/>
      <c r="AX625" s="66"/>
      <c r="AY625" s="66"/>
      <c r="AZ625" s="66"/>
      <c r="BA625" s="66"/>
      <c r="BB625" s="66"/>
    </row>
    <row r="626" spans="1:54" x14ac:dyDescent="0.3">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c r="AQ626" s="66"/>
      <c r="AR626" s="66"/>
      <c r="AS626" s="66"/>
      <c r="AT626" s="66"/>
      <c r="AU626" s="66"/>
      <c r="AV626" s="66"/>
      <c r="AW626" s="66"/>
      <c r="AX626" s="66"/>
      <c r="AY626" s="66"/>
      <c r="AZ626" s="66"/>
      <c r="BA626" s="66"/>
      <c r="BB626" s="66"/>
    </row>
    <row r="627" spans="1:54" x14ac:dyDescent="0.3">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c r="AP627" s="66"/>
      <c r="AQ627" s="66"/>
      <c r="AR627" s="66"/>
      <c r="AS627" s="66"/>
      <c r="AT627" s="66"/>
      <c r="AU627" s="66"/>
      <c r="AV627" s="66"/>
      <c r="AW627" s="66"/>
      <c r="AX627" s="66"/>
      <c r="AY627" s="66"/>
      <c r="AZ627" s="66"/>
      <c r="BA627" s="66"/>
      <c r="BB627" s="66"/>
    </row>
    <row r="628" spans="1:54" x14ac:dyDescent="0.3">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c r="AQ628" s="66"/>
      <c r="AR628" s="66"/>
      <c r="AS628" s="66"/>
      <c r="AT628" s="66"/>
      <c r="AU628" s="66"/>
      <c r="AV628" s="66"/>
      <c r="AW628" s="66"/>
      <c r="AX628" s="66"/>
      <c r="AY628" s="66"/>
      <c r="AZ628" s="66"/>
      <c r="BA628" s="66"/>
      <c r="BB628" s="66"/>
    </row>
    <row r="629" spans="1:54" x14ac:dyDescent="0.3">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c r="AQ629" s="66"/>
      <c r="AR629" s="66"/>
      <c r="AS629" s="66"/>
      <c r="AT629" s="66"/>
      <c r="AU629" s="66"/>
      <c r="AV629" s="66"/>
      <c r="AW629" s="66"/>
      <c r="AX629" s="66"/>
      <c r="AY629" s="66"/>
      <c r="AZ629" s="66"/>
      <c r="BA629" s="66"/>
      <c r="BB629" s="66"/>
    </row>
    <row r="630" spans="1:54" x14ac:dyDescent="0.3">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row>
    <row r="631" spans="1:54" x14ac:dyDescent="0.3">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row>
    <row r="632" spans="1:54" x14ac:dyDescent="0.3">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row>
    <row r="633" spans="1:54" x14ac:dyDescent="0.3">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row>
    <row r="634" spans="1:54" x14ac:dyDescent="0.3">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row>
    <row r="635" spans="1:54" x14ac:dyDescent="0.3">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row>
    <row r="636" spans="1:54" x14ac:dyDescent="0.3">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row>
    <row r="637" spans="1:54" x14ac:dyDescent="0.3">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row>
    <row r="638" spans="1:54" x14ac:dyDescent="0.3">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row>
    <row r="639" spans="1:54" x14ac:dyDescent="0.3">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row>
    <row r="640" spans="1:54" x14ac:dyDescent="0.3">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row>
    <row r="641" spans="1:54" x14ac:dyDescent="0.3">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row>
    <row r="642" spans="1:54" x14ac:dyDescent="0.3">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row>
    <row r="643" spans="1:54" x14ac:dyDescent="0.3">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row>
    <row r="644" spans="1:54" x14ac:dyDescent="0.3">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row>
    <row r="645" spans="1:54" x14ac:dyDescent="0.3">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row>
    <row r="646" spans="1:54" x14ac:dyDescent="0.3">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row>
    <row r="647" spans="1:54" x14ac:dyDescent="0.3">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row>
    <row r="648" spans="1:54" x14ac:dyDescent="0.3">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row>
    <row r="649" spans="1:54" x14ac:dyDescent="0.3">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row>
    <row r="650" spans="1:54" x14ac:dyDescent="0.3">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row>
    <row r="651" spans="1:54" x14ac:dyDescent="0.3">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row>
    <row r="652" spans="1:54" x14ac:dyDescent="0.3">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row>
    <row r="653" spans="1:54" x14ac:dyDescent="0.3">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row>
    <row r="654" spans="1:54" x14ac:dyDescent="0.3">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row>
    <row r="655" spans="1:54" x14ac:dyDescent="0.3">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row>
    <row r="656" spans="1:54" x14ac:dyDescent="0.3">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row>
    <row r="657" spans="1:54" x14ac:dyDescent="0.3">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row>
    <row r="658" spans="1:54" x14ac:dyDescent="0.3">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row>
    <row r="659" spans="1:54" x14ac:dyDescent="0.3">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row>
    <row r="660" spans="1:54" x14ac:dyDescent="0.3">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row>
    <row r="661" spans="1:54" x14ac:dyDescent="0.3">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row>
    <row r="662" spans="1:54" x14ac:dyDescent="0.3">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row>
    <row r="663" spans="1:54" x14ac:dyDescent="0.3">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row>
    <row r="664" spans="1:54" x14ac:dyDescent="0.3">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row>
    <row r="665" spans="1:54" x14ac:dyDescent="0.3">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row>
    <row r="666" spans="1:54" x14ac:dyDescent="0.3">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row>
    <row r="667" spans="1:54" x14ac:dyDescent="0.3">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row>
    <row r="668" spans="1:54" x14ac:dyDescent="0.3">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row>
    <row r="669" spans="1:54" x14ac:dyDescent="0.3">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row>
    <row r="670" spans="1:54" x14ac:dyDescent="0.3">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row>
    <row r="671" spans="1:54" x14ac:dyDescent="0.3">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row>
    <row r="672" spans="1:54" x14ac:dyDescent="0.3">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row>
    <row r="673" spans="1:54" x14ac:dyDescent="0.3">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row>
    <row r="674" spans="1:54" x14ac:dyDescent="0.3">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row>
    <row r="675" spans="1:54" x14ac:dyDescent="0.3">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row>
    <row r="676" spans="1:54" x14ac:dyDescent="0.3">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row>
    <row r="677" spans="1:54" x14ac:dyDescent="0.3">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row>
    <row r="678" spans="1:54" x14ac:dyDescent="0.3">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row>
    <row r="679" spans="1:54" x14ac:dyDescent="0.3">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row>
    <row r="680" spans="1:54" x14ac:dyDescent="0.3">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row>
    <row r="681" spans="1:54" x14ac:dyDescent="0.3">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row>
    <row r="682" spans="1:54" x14ac:dyDescent="0.3">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c r="AQ682" s="66"/>
      <c r="AR682" s="66"/>
      <c r="AS682" s="66"/>
      <c r="AT682" s="66"/>
      <c r="AU682" s="66"/>
      <c r="AV682" s="66"/>
      <c r="AW682" s="66"/>
      <c r="AX682" s="66"/>
      <c r="AY682" s="66"/>
      <c r="AZ682" s="66"/>
      <c r="BA682" s="66"/>
      <c r="BB682" s="66"/>
    </row>
    <row r="683" spans="1:54" x14ac:dyDescent="0.3">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c r="AQ683" s="66"/>
      <c r="AR683" s="66"/>
      <c r="AS683" s="66"/>
      <c r="AT683" s="66"/>
      <c r="AU683" s="66"/>
      <c r="AV683" s="66"/>
      <c r="AW683" s="66"/>
      <c r="AX683" s="66"/>
      <c r="AY683" s="66"/>
      <c r="AZ683" s="66"/>
      <c r="BA683" s="66"/>
      <c r="BB683" s="66"/>
    </row>
    <row r="684" spans="1:54" x14ac:dyDescent="0.3">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c r="AQ684" s="66"/>
      <c r="AR684" s="66"/>
      <c r="AS684" s="66"/>
      <c r="AT684" s="66"/>
      <c r="AU684" s="66"/>
      <c r="AV684" s="66"/>
      <c r="AW684" s="66"/>
      <c r="AX684" s="66"/>
      <c r="AY684" s="66"/>
      <c r="AZ684" s="66"/>
      <c r="BA684" s="66"/>
      <c r="BB684" s="66"/>
    </row>
    <row r="685" spans="1:54" x14ac:dyDescent="0.3">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c r="AQ685" s="66"/>
      <c r="AR685" s="66"/>
      <c r="AS685" s="66"/>
      <c r="AT685" s="66"/>
      <c r="AU685" s="66"/>
      <c r="AV685" s="66"/>
      <c r="AW685" s="66"/>
      <c r="AX685" s="66"/>
      <c r="AY685" s="66"/>
      <c r="AZ685" s="66"/>
      <c r="BA685" s="66"/>
      <c r="BB685" s="66"/>
    </row>
    <row r="686" spans="1:54" x14ac:dyDescent="0.3">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66"/>
      <c r="AS686" s="66"/>
      <c r="AT686" s="66"/>
      <c r="AU686" s="66"/>
      <c r="AV686" s="66"/>
      <c r="AW686" s="66"/>
      <c r="AX686" s="66"/>
      <c r="AY686" s="66"/>
      <c r="AZ686" s="66"/>
      <c r="BA686" s="66"/>
      <c r="BB686" s="66"/>
    </row>
    <row r="687" spans="1:54" x14ac:dyDescent="0.3">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c r="AT687" s="66"/>
      <c r="AU687" s="66"/>
      <c r="AV687" s="66"/>
      <c r="AW687" s="66"/>
      <c r="AX687" s="66"/>
      <c r="AY687" s="66"/>
      <c r="AZ687" s="66"/>
      <c r="BA687" s="66"/>
      <c r="BB687" s="66"/>
    </row>
    <row r="688" spans="1:54" x14ac:dyDescent="0.3">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c r="AQ688" s="66"/>
      <c r="AR688" s="66"/>
      <c r="AS688" s="66"/>
      <c r="AT688" s="66"/>
      <c r="AU688" s="66"/>
      <c r="AV688" s="66"/>
      <c r="AW688" s="66"/>
      <c r="AX688" s="66"/>
      <c r="AY688" s="66"/>
      <c r="AZ688" s="66"/>
      <c r="BA688" s="66"/>
      <c r="BB688" s="66"/>
    </row>
    <row r="689" spans="1:54" x14ac:dyDescent="0.3">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c r="AQ689" s="66"/>
      <c r="AR689" s="66"/>
      <c r="AS689" s="66"/>
      <c r="AT689" s="66"/>
      <c r="AU689" s="66"/>
      <c r="AV689" s="66"/>
      <c r="AW689" s="66"/>
      <c r="AX689" s="66"/>
      <c r="AY689" s="66"/>
      <c r="AZ689" s="66"/>
      <c r="BA689" s="66"/>
      <c r="BB689" s="66"/>
    </row>
    <row r="690" spans="1:54" x14ac:dyDescent="0.3">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c r="AQ690" s="66"/>
      <c r="AR690" s="66"/>
      <c r="AS690" s="66"/>
      <c r="AT690" s="66"/>
      <c r="AU690" s="66"/>
      <c r="AV690" s="66"/>
      <c r="AW690" s="66"/>
      <c r="AX690" s="66"/>
      <c r="AY690" s="66"/>
      <c r="AZ690" s="66"/>
      <c r="BA690" s="66"/>
      <c r="BB690" s="66"/>
    </row>
    <row r="691" spans="1:54" x14ac:dyDescent="0.3">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c r="AQ691" s="66"/>
      <c r="AR691" s="66"/>
      <c r="AS691" s="66"/>
      <c r="AT691" s="66"/>
      <c r="AU691" s="66"/>
      <c r="AV691" s="66"/>
      <c r="AW691" s="66"/>
      <c r="AX691" s="66"/>
      <c r="AY691" s="66"/>
      <c r="AZ691" s="66"/>
      <c r="BA691" s="66"/>
      <c r="BB691" s="66"/>
    </row>
    <row r="692" spans="1:54" x14ac:dyDescent="0.3">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c r="AQ692" s="66"/>
      <c r="AR692" s="66"/>
      <c r="AS692" s="66"/>
      <c r="AT692" s="66"/>
      <c r="AU692" s="66"/>
      <c r="AV692" s="66"/>
      <c r="AW692" s="66"/>
      <c r="AX692" s="66"/>
      <c r="AY692" s="66"/>
      <c r="AZ692" s="66"/>
      <c r="BA692" s="66"/>
      <c r="BB692" s="66"/>
    </row>
    <row r="693" spans="1:54" x14ac:dyDescent="0.3">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c r="AQ693" s="66"/>
      <c r="AR693" s="66"/>
      <c r="AS693" s="66"/>
      <c r="AT693" s="66"/>
      <c r="AU693" s="66"/>
      <c r="AV693" s="66"/>
      <c r="AW693" s="66"/>
      <c r="AX693" s="66"/>
      <c r="AY693" s="66"/>
      <c r="AZ693" s="66"/>
      <c r="BA693" s="66"/>
      <c r="BB693" s="66"/>
    </row>
    <row r="694" spans="1:54" x14ac:dyDescent="0.3">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c r="AQ694" s="66"/>
      <c r="AR694" s="66"/>
      <c r="AS694" s="66"/>
      <c r="AT694" s="66"/>
      <c r="AU694" s="66"/>
      <c r="AV694" s="66"/>
      <c r="AW694" s="66"/>
      <c r="AX694" s="66"/>
      <c r="AY694" s="66"/>
      <c r="AZ694" s="66"/>
      <c r="BA694" s="66"/>
      <c r="BB694" s="66"/>
    </row>
    <row r="695" spans="1:54" x14ac:dyDescent="0.3">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c r="AQ695" s="66"/>
      <c r="AR695" s="66"/>
      <c r="AS695" s="66"/>
      <c r="AT695" s="66"/>
      <c r="AU695" s="66"/>
      <c r="AV695" s="66"/>
      <c r="AW695" s="66"/>
      <c r="AX695" s="66"/>
      <c r="AY695" s="66"/>
      <c r="AZ695" s="66"/>
      <c r="BA695" s="66"/>
      <c r="BB695" s="66"/>
    </row>
    <row r="696" spans="1:54" x14ac:dyDescent="0.3">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c r="AQ696" s="66"/>
      <c r="AR696" s="66"/>
      <c r="AS696" s="66"/>
      <c r="AT696" s="66"/>
      <c r="AU696" s="66"/>
      <c r="AV696" s="66"/>
      <c r="AW696" s="66"/>
      <c r="AX696" s="66"/>
      <c r="AY696" s="66"/>
      <c r="AZ696" s="66"/>
      <c r="BA696" s="66"/>
      <c r="BB696" s="66"/>
    </row>
    <row r="697" spans="1:54" x14ac:dyDescent="0.3">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c r="AQ697" s="66"/>
      <c r="AR697" s="66"/>
      <c r="AS697" s="66"/>
      <c r="AT697" s="66"/>
      <c r="AU697" s="66"/>
      <c r="AV697" s="66"/>
      <c r="AW697" s="66"/>
      <c r="AX697" s="66"/>
      <c r="AY697" s="66"/>
      <c r="AZ697" s="66"/>
      <c r="BA697" s="66"/>
      <c r="BB697" s="66"/>
    </row>
    <row r="698" spans="1:54" x14ac:dyDescent="0.3">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c r="AQ698" s="66"/>
      <c r="AR698" s="66"/>
      <c r="AS698" s="66"/>
      <c r="AT698" s="66"/>
      <c r="AU698" s="66"/>
      <c r="AV698" s="66"/>
      <c r="AW698" s="66"/>
      <c r="AX698" s="66"/>
      <c r="AY698" s="66"/>
      <c r="AZ698" s="66"/>
      <c r="BA698" s="66"/>
      <c r="BB698" s="66"/>
    </row>
    <row r="699" spans="1:54" x14ac:dyDescent="0.3">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c r="AQ699" s="66"/>
      <c r="AR699" s="66"/>
      <c r="AS699" s="66"/>
      <c r="AT699" s="66"/>
      <c r="AU699" s="66"/>
      <c r="AV699" s="66"/>
      <c r="AW699" s="66"/>
      <c r="AX699" s="66"/>
      <c r="AY699" s="66"/>
      <c r="AZ699" s="66"/>
      <c r="BA699" s="66"/>
      <c r="BB699" s="66"/>
    </row>
    <row r="700" spans="1:54" x14ac:dyDescent="0.3">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c r="AQ700" s="66"/>
      <c r="AR700" s="66"/>
      <c r="AS700" s="66"/>
      <c r="AT700" s="66"/>
      <c r="AU700" s="66"/>
      <c r="AV700" s="66"/>
      <c r="AW700" s="66"/>
      <c r="AX700" s="66"/>
      <c r="AY700" s="66"/>
      <c r="AZ700" s="66"/>
      <c r="BA700" s="66"/>
      <c r="BB700" s="66"/>
    </row>
    <row r="701" spans="1:54" x14ac:dyDescent="0.3">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c r="AQ701" s="66"/>
      <c r="AR701" s="66"/>
      <c r="AS701" s="66"/>
      <c r="AT701" s="66"/>
      <c r="AU701" s="66"/>
      <c r="AV701" s="66"/>
      <c r="AW701" s="66"/>
      <c r="AX701" s="66"/>
      <c r="AY701" s="66"/>
      <c r="AZ701" s="66"/>
      <c r="BA701" s="66"/>
      <c r="BB701" s="66"/>
    </row>
    <row r="702" spans="1:54" x14ac:dyDescent="0.3">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c r="AQ702" s="66"/>
      <c r="AR702" s="66"/>
      <c r="AS702" s="66"/>
      <c r="AT702" s="66"/>
      <c r="AU702" s="66"/>
      <c r="AV702" s="66"/>
      <c r="AW702" s="66"/>
      <c r="AX702" s="66"/>
      <c r="AY702" s="66"/>
      <c r="AZ702" s="66"/>
      <c r="BA702" s="66"/>
      <c r="BB702" s="66"/>
    </row>
    <row r="703" spans="1:54" x14ac:dyDescent="0.3">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c r="AQ703" s="66"/>
      <c r="AR703" s="66"/>
      <c r="AS703" s="66"/>
      <c r="AT703" s="66"/>
      <c r="AU703" s="66"/>
      <c r="AV703" s="66"/>
      <c r="AW703" s="66"/>
      <c r="AX703" s="66"/>
      <c r="AY703" s="66"/>
      <c r="AZ703" s="66"/>
      <c r="BA703" s="66"/>
      <c r="BB703" s="66"/>
    </row>
    <row r="704" spans="1:54" x14ac:dyDescent="0.3">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c r="AQ704" s="66"/>
      <c r="AR704" s="66"/>
      <c r="AS704" s="66"/>
      <c r="AT704" s="66"/>
      <c r="AU704" s="66"/>
      <c r="AV704" s="66"/>
      <c r="AW704" s="66"/>
      <c r="AX704" s="66"/>
      <c r="AY704" s="66"/>
      <c r="AZ704" s="66"/>
      <c r="BA704" s="66"/>
      <c r="BB704" s="66"/>
    </row>
    <row r="705" spans="1:54" x14ac:dyDescent="0.3">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c r="AQ705" s="66"/>
      <c r="AR705" s="66"/>
      <c r="AS705" s="66"/>
      <c r="AT705" s="66"/>
      <c r="AU705" s="66"/>
      <c r="AV705" s="66"/>
      <c r="AW705" s="66"/>
      <c r="AX705" s="66"/>
      <c r="AY705" s="66"/>
      <c r="AZ705" s="66"/>
      <c r="BA705" s="66"/>
      <c r="BB705" s="66"/>
    </row>
    <row r="706" spans="1:54" x14ac:dyDescent="0.3">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c r="AQ706" s="66"/>
      <c r="AR706" s="66"/>
      <c r="AS706" s="66"/>
      <c r="AT706" s="66"/>
      <c r="AU706" s="66"/>
      <c r="AV706" s="66"/>
      <c r="AW706" s="66"/>
      <c r="AX706" s="66"/>
      <c r="AY706" s="66"/>
      <c r="AZ706" s="66"/>
      <c r="BA706" s="66"/>
      <c r="BB706" s="66"/>
    </row>
    <row r="707" spans="1:54" x14ac:dyDescent="0.3">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c r="AQ707" s="66"/>
      <c r="AR707" s="66"/>
      <c r="AS707" s="66"/>
      <c r="AT707" s="66"/>
      <c r="AU707" s="66"/>
      <c r="AV707" s="66"/>
      <c r="AW707" s="66"/>
      <c r="AX707" s="66"/>
      <c r="AY707" s="66"/>
      <c r="AZ707" s="66"/>
      <c r="BA707" s="66"/>
      <c r="BB707" s="66"/>
    </row>
    <row r="708" spans="1:54" x14ac:dyDescent="0.3">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6"/>
      <c r="AR708" s="66"/>
      <c r="AS708" s="66"/>
      <c r="AT708" s="66"/>
      <c r="AU708" s="66"/>
      <c r="AV708" s="66"/>
      <c r="AW708" s="66"/>
      <c r="AX708" s="66"/>
      <c r="AY708" s="66"/>
      <c r="AZ708" s="66"/>
      <c r="BA708" s="66"/>
      <c r="BB708" s="66"/>
    </row>
    <row r="709" spans="1:54" x14ac:dyDescent="0.3">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c r="AQ709" s="66"/>
      <c r="AR709" s="66"/>
      <c r="AS709" s="66"/>
      <c r="AT709" s="66"/>
      <c r="AU709" s="66"/>
      <c r="AV709" s="66"/>
      <c r="AW709" s="66"/>
      <c r="AX709" s="66"/>
      <c r="AY709" s="66"/>
      <c r="AZ709" s="66"/>
      <c r="BA709" s="66"/>
      <c r="BB709" s="66"/>
    </row>
    <row r="710" spans="1:54" x14ac:dyDescent="0.3">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c r="AQ710" s="66"/>
      <c r="AR710" s="66"/>
      <c r="AS710" s="66"/>
      <c r="AT710" s="66"/>
      <c r="AU710" s="66"/>
      <c r="AV710" s="66"/>
      <c r="AW710" s="66"/>
      <c r="AX710" s="66"/>
      <c r="AY710" s="66"/>
      <c r="AZ710" s="66"/>
      <c r="BA710" s="66"/>
      <c r="BB710" s="66"/>
    </row>
    <row r="711" spans="1:54" x14ac:dyDescent="0.3">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c r="AQ711" s="66"/>
      <c r="AR711" s="66"/>
      <c r="AS711" s="66"/>
      <c r="AT711" s="66"/>
      <c r="AU711" s="66"/>
      <c r="AV711" s="66"/>
      <c r="AW711" s="66"/>
      <c r="AX711" s="66"/>
      <c r="AY711" s="66"/>
      <c r="AZ711" s="66"/>
      <c r="BA711" s="66"/>
      <c r="BB711" s="66"/>
    </row>
    <row r="712" spans="1:54" x14ac:dyDescent="0.3">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c r="AQ712" s="66"/>
      <c r="AR712" s="66"/>
      <c r="AS712" s="66"/>
      <c r="AT712" s="66"/>
      <c r="AU712" s="66"/>
      <c r="AV712" s="66"/>
      <c r="AW712" s="66"/>
      <c r="AX712" s="66"/>
      <c r="AY712" s="66"/>
      <c r="AZ712" s="66"/>
      <c r="BA712" s="66"/>
      <c r="BB712" s="66"/>
    </row>
    <row r="713" spans="1:54" x14ac:dyDescent="0.3">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c r="AQ713" s="66"/>
      <c r="AR713" s="66"/>
      <c r="AS713" s="66"/>
      <c r="AT713" s="66"/>
      <c r="AU713" s="66"/>
      <c r="AV713" s="66"/>
      <c r="AW713" s="66"/>
      <c r="AX713" s="66"/>
      <c r="AY713" s="66"/>
      <c r="AZ713" s="66"/>
      <c r="BA713" s="66"/>
      <c r="BB713" s="66"/>
    </row>
    <row r="714" spans="1:54" x14ac:dyDescent="0.3">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c r="AQ714" s="66"/>
      <c r="AR714" s="66"/>
      <c r="AS714" s="66"/>
      <c r="AT714" s="66"/>
      <c r="AU714" s="66"/>
      <c r="AV714" s="66"/>
      <c r="AW714" s="66"/>
      <c r="AX714" s="66"/>
      <c r="AY714" s="66"/>
      <c r="AZ714" s="66"/>
      <c r="BA714" s="66"/>
      <c r="BB714" s="66"/>
    </row>
    <row r="715" spans="1:54" x14ac:dyDescent="0.3">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c r="AQ715" s="66"/>
      <c r="AR715" s="66"/>
      <c r="AS715" s="66"/>
      <c r="AT715" s="66"/>
      <c r="AU715" s="66"/>
      <c r="AV715" s="66"/>
      <c r="AW715" s="66"/>
      <c r="AX715" s="66"/>
      <c r="AY715" s="66"/>
      <c r="AZ715" s="66"/>
      <c r="BA715" s="66"/>
      <c r="BB715" s="66"/>
    </row>
    <row r="716" spans="1:54" x14ac:dyDescent="0.3">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c r="AT716" s="66"/>
      <c r="AU716" s="66"/>
      <c r="AV716" s="66"/>
      <c r="AW716" s="66"/>
      <c r="AX716" s="66"/>
      <c r="AY716" s="66"/>
      <c r="AZ716" s="66"/>
      <c r="BA716" s="66"/>
      <c r="BB716" s="66"/>
    </row>
    <row r="717" spans="1:54" x14ac:dyDescent="0.3">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c r="AQ717" s="66"/>
      <c r="AR717" s="66"/>
      <c r="AS717" s="66"/>
      <c r="AT717" s="66"/>
      <c r="AU717" s="66"/>
      <c r="AV717" s="66"/>
      <c r="AW717" s="66"/>
      <c r="AX717" s="66"/>
      <c r="AY717" s="66"/>
      <c r="AZ717" s="66"/>
      <c r="BA717" s="66"/>
      <c r="BB717" s="66"/>
    </row>
    <row r="718" spans="1:54" x14ac:dyDescent="0.3">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c r="AQ718" s="66"/>
      <c r="AR718" s="66"/>
      <c r="AS718" s="66"/>
      <c r="AT718" s="66"/>
      <c r="AU718" s="66"/>
      <c r="AV718" s="66"/>
      <c r="AW718" s="66"/>
      <c r="AX718" s="66"/>
      <c r="AY718" s="66"/>
      <c r="AZ718" s="66"/>
      <c r="BA718" s="66"/>
      <c r="BB718" s="66"/>
    </row>
    <row r="719" spans="1:54" x14ac:dyDescent="0.3">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c r="AQ719" s="66"/>
      <c r="AR719" s="66"/>
      <c r="AS719" s="66"/>
      <c r="AT719" s="66"/>
      <c r="AU719" s="66"/>
      <c r="AV719" s="66"/>
      <c r="AW719" s="66"/>
      <c r="AX719" s="66"/>
      <c r="AY719" s="66"/>
      <c r="AZ719" s="66"/>
      <c r="BA719" s="66"/>
      <c r="BB719" s="66"/>
    </row>
    <row r="720" spans="1:54" x14ac:dyDescent="0.3">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c r="AQ720" s="66"/>
      <c r="AR720" s="66"/>
      <c r="AS720" s="66"/>
      <c r="AT720" s="66"/>
      <c r="AU720" s="66"/>
      <c r="AV720" s="66"/>
      <c r="AW720" s="66"/>
      <c r="AX720" s="66"/>
      <c r="AY720" s="66"/>
      <c r="AZ720" s="66"/>
      <c r="BA720" s="66"/>
      <c r="BB720" s="66"/>
    </row>
    <row r="721" spans="1:54" x14ac:dyDescent="0.3">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c r="AQ721" s="66"/>
      <c r="AR721" s="66"/>
      <c r="AS721" s="66"/>
      <c r="AT721" s="66"/>
      <c r="AU721" s="66"/>
      <c r="AV721" s="66"/>
      <c r="AW721" s="66"/>
      <c r="AX721" s="66"/>
      <c r="AY721" s="66"/>
      <c r="AZ721" s="66"/>
      <c r="BA721" s="66"/>
      <c r="BB721" s="66"/>
    </row>
    <row r="722" spans="1:54" x14ac:dyDescent="0.3">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c r="AQ722" s="66"/>
      <c r="AR722" s="66"/>
      <c r="AS722" s="66"/>
      <c r="AT722" s="66"/>
      <c r="AU722" s="66"/>
      <c r="AV722" s="66"/>
      <c r="AW722" s="66"/>
      <c r="AX722" s="66"/>
      <c r="AY722" s="66"/>
      <c r="AZ722" s="66"/>
      <c r="BA722" s="66"/>
      <c r="BB722" s="66"/>
    </row>
    <row r="723" spans="1:54" x14ac:dyDescent="0.3">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c r="AT723" s="66"/>
      <c r="AU723" s="66"/>
      <c r="AV723" s="66"/>
      <c r="AW723" s="66"/>
      <c r="AX723" s="66"/>
      <c r="AY723" s="66"/>
      <c r="AZ723" s="66"/>
      <c r="BA723" s="66"/>
      <c r="BB723" s="66"/>
    </row>
    <row r="724" spans="1:54" x14ac:dyDescent="0.3">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6"/>
      <c r="AR724" s="66"/>
      <c r="AS724" s="66"/>
      <c r="AT724" s="66"/>
      <c r="AU724" s="66"/>
      <c r="AV724" s="66"/>
      <c r="AW724" s="66"/>
      <c r="AX724" s="66"/>
      <c r="AY724" s="66"/>
      <c r="AZ724" s="66"/>
      <c r="BA724" s="66"/>
      <c r="BB724" s="66"/>
    </row>
    <row r="725" spans="1:54" x14ac:dyDescent="0.3">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c r="AQ725" s="66"/>
      <c r="AR725" s="66"/>
      <c r="AS725" s="66"/>
      <c r="AT725" s="66"/>
      <c r="AU725" s="66"/>
      <c r="AV725" s="66"/>
      <c r="AW725" s="66"/>
      <c r="AX725" s="66"/>
      <c r="AY725" s="66"/>
      <c r="AZ725" s="66"/>
      <c r="BA725" s="66"/>
      <c r="BB725" s="66"/>
    </row>
    <row r="726" spans="1:54" x14ac:dyDescent="0.3">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c r="AQ726" s="66"/>
      <c r="AR726" s="66"/>
      <c r="AS726" s="66"/>
      <c r="AT726" s="66"/>
      <c r="AU726" s="66"/>
      <c r="AV726" s="66"/>
      <c r="AW726" s="66"/>
      <c r="AX726" s="66"/>
      <c r="AY726" s="66"/>
      <c r="AZ726" s="66"/>
      <c r="BA726" s="66"/>
      <c r="BB726" s="66"/>
    </row>
    <row r="727" spans="1:54" x14ac:dyDescent="0.3">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c r="AQ727" s="66"/>
      <c r="AR727" s="66"/>
      <c r="AS727" s="66"/>
      <c r="AT727" s="66"/>
      <c r="AU727" s="66"/>
      <c r="AV727" s="66"/>
      <c r="AW727" s="66"/>
      <c r="AX727" s="66"/>
      <c r="AY727" s="66"/>
      <c r="AZ727" s="66"/>
      <c r="BA727" s="66"/>
      <c r="BB727" s="66"/>
    </row>
    <row r="728" spans="1:54" x14ac:dyDescent="0.3">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c r="AQ728" s="66"/>
      <c r="AR728" s="66"/>
      <c r="AS728" s="66"/>
      <c r="AT728" s="66"/>
      <c r="AU728" s="66"/>
      <c r="AV728" s="66"/>
      <c r="AW728" s="66"/>
      <c r="AX728" s="66"/>
      <c r="AY728" s="66"/>
      <c r="AZ728" s="66"/>
      <c r="BA728" s="66"/>
      <c r="BB728" s="66"/>
    </row>
    <row r="729" spans="1:54" x14ac:dyDescent="0.3">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c r="AQ729" s="66"/>
      <c r="AR729" s="66"/>
      <c r="AS729" s="66"/>
      <c r="AT729" s="66"/>
      <c r="AU729" s="66"/>
      <c r="AV729" s="66"/>
      <c r="AW729" s="66"/>
      <c r="AX729" s="66"/>
      <c r="AY729" s="66"/>
      <c r="AZ729" s="66"/>
      <c r="BA729" s="66"/>
      <c r="BB729" s="66"/>
    </row>
    <row r="730" spans="1:54" x14ac:dyDescent="0.3">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c r="AQ730" s="66"/>
      <c r="AR730" s="66"/>
      <c r="AS730" s="66"/>
      <c r="AT730" s="66"/>
      <c r="AU730" s="66"/>
      <c r="AV730" s="66"/>
      <c r="AW730" s="66"/>
      <c r="AX730" s="66"/>
      <c r="AY730" s="66"/>
      <c r="AZ730" s="66"/>
      <c r="BA730" s="66"/>
      <c r="BB730" s="66"/>
    </row>
    <row r="731" spans="1:54" x14ac:dyDescent="0.3">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c r="AQ731" s="66"/>
      <c r="AR731" s="66"/>
      <c r="AS731" s="66"/>
      <c r="AT731" s="66"/>
      <c r="AU731" s="66"/>
      <c r="AV731" s="66"/>
      <c r="AW731" s="66"/>
      <c r="AX731" s="66"/>
      <c r="AY731" s="66"/>
      <c r="AZ731" s="66"/>
      <c r="BA731" s="66"/>
      <c r="BB731" s="66"/>
    </row>
    <row r="732" spans="1:54" x14ac:dyDescent="0.3">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c r="AQ732" s="66"/>
      <c r="AR732" s="66"/>
      <c r="AS732" s="66"/>
      <c r="AT732" s="66"/>
      <c r="AU732" s="66"/>
      <c r="AV732" s="66"/>
      <c r="AW732" s="66"/>
      <c r="AX732" s="66"/>
      <c r="AY732" s="66"/>
      <c r="AZ732" s="66"/>
      <c r="BA732" s="66"/>
      <c r="BB732" s="66"/>
    </row>
    <row r="733" spans="1:54" x14ac:dyDescent="0.3">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c r="AQ733" s="66"/>
      <c r="AR733" s="66"/>
      <c r="AS733" s="66"/>
      <c r="AT733" s="66"/>
      <c r="AU733" s="66"/>
      <c r="AV733" s="66"/>
      <c r="AW733" s="66"/>
      <c r="AX733" s="66"/>
      <c r="AY733" s="66"/>
      <c r="AZ733" s="66"/>
      <c r="BA733" s="66"/>
      <c r="BB733" s="66"/>
    </row>
    <row r="734" spans="1:54" x14ac:dyDescent="0.3">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c r="AQ734" s="66"/>
      <c r="AR734" s="66"/>
      <c r="AS734" s="66"/>
      <c r="AT734" s="66"/>
      <c r="AU734" s="66"/>
      <c r="AV734" s="66"/>
      <c r="AW734" s="66"/>
      <c r="AX734" s="66"/>
      <c r="AY734" s="66"/>
      <c r="AZ734" s="66"/>
      <c r="BA734" s="66"/>
      <c r="BB734" s="66"/>
    </row>
    <row r="735" spans="1:54" x14ac:dyDescent="0.3">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c r="AQ735" s="66"/>
      <c r="AR735" s="66"/>
      <c r="AS735" s="66"/>
      <c r="AT735" s="66"/>
      <c r="AU735" s="66"/>
      <c r="AV735" s="66"/>
      <c r="AW735" s="66"/>
      <c r="AX735" s="66"/>
      <c r="AY735" s="66"/>
      <c r="AZ735" s="66"/>
      <c r="BA735" s="66"/>
      <c r="BB735" s="66"/>
    </row>
    <row r="736" spans="1:54" x14ac:dyDescent="0.3">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c r="AQ736" s="66"/>
      <c r="AR736" s="66"/>
      <c r="AS736" s="66"/>
      <c r="AT736" s="66"/>
      <c r="AU736" s="66"/>
      <c r="AV736" s="66"/>
      <c r="AW736" s="66"/>
      <c r="AX736" s="66"/>
      <c r="AY736" s="66"/>
      <c r="AZ736" s="66"/>
      <c r="BA736" s="66"/>
      <c r="BB736" s="66"/>
    </row>
    <row r="737" spans="1:54" x14ac:dyDescent="0.3">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c r="AQ737" s="66"/>
      <c r="AR737" s="66"/>
      <c r="AS737" s="66"/>
      <c r="AT737" s="66"/>
      <c r="AU737" s="66"/>
      <c r="AV737" s="66"/>
      <c r="AW737" s="66"/>
      <c r="AX737" s="66"/>
      <c r="AY737" s="66"/>
      <c r="AZ737" s="66"/>
      <c r="BA737" s="66"/>
      <c r="BB737" s="66"/>
    </row>
    <row r="738" spans="1:54" x14ac:dyDescent="0.3">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c r="AQ738" s="66"/>
      <c r="AR738" s="66"/>
      <c r="AS738" s="66"/>
      <c r="AT738" s="66"/>
      <c r="AU738" s="66"/>
      <c r="AV738" s="66"/>
      <c r="AW738" s="66"/>
      <c r="AX738" s="66"/>
      <c r="AY738" s="66"/>
      <c r="AZ738" s="66"/>
      <c r="BA738" s="66"/>
      <c r="BB738" s="66"/>
    </row>
    <row r="739" spans="1:54" x14ac:dyDescent="0.3">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c r="AQ739" s="66"/>
      <c r="AR739" s="66"/>
      <c r="AS739" s="66"/>
      <c r="AT739" s="66"/>
      <c r="AU739" s="66"/>
      <c r="AV739" s="66"/>
      <c r="AW739" s="66"/>
      <c r="AX739" s="66"/>
      <c r="AY739" s="66"/>
      <c r="AZ739" s="66"/>
      <c r="BA739" s="66"/>
      <c r="BB739" s="66"/>
    </row>
    <row r="740" spans="1:54" x14ac:dyDescent="0.3">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c r="AQ740" s="66"/>
      <c r="AR740" s="66"/>
      <c r="AS740" s="66"/>
      <c r="AT740" s="66"/>
      <c r="AU740" s="66"/>
      <c r="AV740" s="66"/>
      <c r="AW740" s="66"/>
      <c r="AX740" s="66"/>
      <c r="AY740" s="66"/>
      <c r="AZ740" s="66"/>
      <c r="BA740" s="66"/>
      <c r="BB740" s="66"/>
    </row>
    <row r="741" spans="1:54" x14ac:dyDescent="0.3">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66"/>
      <c r="AY741" s="66"/>
      <c r="AZ741" s="66"/>
      <c r="BA741" s="66"/>
      <c r="BB741" s="66"/>
    </row>
    <row r="742" spans="1:54" x14ac:dyDescent="0.3">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66"/>
      <c r="AY742" s="66"/>
      <c r="AZ742" s="66"/>
      <c r="BA742" s="66"/>
      <c r="BB742" s="66"/>
    </row>
    <row r="743" spans="1:54" x14ac:dyDescent="0.3">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66"/>
      <c r="AY743" s="66"/>
      <c r="AZ743" s="66"/>
      <c r="BA743" s="66"/>
      <c r="BB743" s="66"/>
    </row>
    <row r="744" spans="1:54" x14ac:dyDescent="0.3">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66"/>
      <c r="AY744" s="66"/>
      <c r="AZ744" s="66"/>
      <c r="BA744" s="66"/>
      <c r="BB744" s="66"/>
    </row>
    <row r="745" spans="1:54" x14ac:dyDescent="0.3">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66"/>
      <c r="AY745" s="66"/>
      <c r="AZ745" s="66"/>
      <c r="BA745" s="66"/>
      <c r="BB745" s="66"/>
    </row>
    <row r="746" spans="1:54" x14ac:dyDescent="0.3">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66"/>
      <c r="AY746" s="66"/>
      <c r="AZ746" s="66"/>
      <c r="BA746" s="66"/>
      <c r="BB746" s="66"/>
    </row>
    <row r="747" spans="1:54" x14ac:dyDescent="0.3">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66"/>
      <c r="AY747" s="66"/>
      <c r="AZ747" s="66"/>
      <c r="BA747" s="66"/>
      <c r="BB747" s="66"/>
    </row>
    <row r="748" spans="1:54" x14ac:dyDescent="0.3">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66"/>
      <c r="AY748" s="66"/>
      <c r="AZ748" s="66"/>
      <c r="BA748" s="66"/>
      <c r="BB748" s="66"/>
    </row>
    <row r="749" spans="1:54" x14ac:dyDescent="0.3">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66"/>
      <c r="AY749" s="66"/>
      <c r="AZ749" s="66"/>
      <c r="BA749" s="66"/>
      <c r="BB749" s="66"/>
    </row>
    <row r="750" spans="1:54" x14ac:dyDescent="0.3">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66"/>
      <c r="AY750" s="66"/>
      <c r="AZ750" s="66"/>
      <c r="BA750" s="66"/>
      <c r="BB750" s="66"/>
    </row>
    <row r="751" spans="1:54" x14ac:dyDescent="0.3">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66"/>
      <c r="AY751" s="66"/>
      <c r="AZ751" s="66"/>
      <c r="BA751" s="66"/>
      <c r="BB751" s="66"/>
    </row>
    <row r="752" spans="1:54" x14ac:dyDescent="0.3">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row>
    <row r="753" spans="1:54" x14ac:dyDescent="0.3">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66"/>
      <c r="AY753" s="66"/>
      <c r="AZ753" s="66"/>
      <c r="BA753" s="66"/>
      <c r="BB753" s="66"/>
    </row>
    <row r="754" spans="1:54" x14ac:dyDescent="0.3">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66"/>
      <c r="AY754" s="66"/>
      <c r="AZ754" s="66"/>
      <c r="BA754" s="66"/>
      <c r="BB754" s="66"/>
    </row>
    <row r="755" spans="1:54" x14ac:dyDescent="0.3">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66"/>
      <c r="AY755" s="66"/>
      <c r="AZ755" s="66"/>
      <c r="BA755" s="66"/>
      <c r="BB755" s="66"/>
    </row>
    <row r="756" spans="1:54" x14ac:dyDescent="0.3">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66"/>
      <c r="AY756" s="66"/>
      <c r="AZ756" s="66"/>
      <c r="BA756" s="66"/>
      <c r="BB756" s="66"/>
    </row>
    <row r="757" spans="1:54" x14ac:dyDescent="0.3">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66"/>
      <c r="AY757" s="66"/>
      <c r="AZ757" s="66"/>
      <c r="BA757" s="66"/>
      <c r="BB757" s="66"/>
    </row>
    <row r="758" spans="1:54" x14ac:dyDescent="0.3">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66"/>
      <c r="AY758" s="66"/>
      <c r="AZ758" s="66"/>
      <c r="BA758" s="66"/>
      <c r="BB758" s="66"/>
    </row>
    <row r="759" spans="1:54" x14ac:dyDescent="0.3">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66"/>
      <c r="AY759" s="66"/>
      <c r="AZ759" s="66"/>
      <c r="BA759" s="66"/>
      <c r="BB759" s="66"/>
    </row>
    <row r="760" spans="1:54" x14ac:dyDescent="0.3">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66"/>
      <c r="AY760" s="66"/>
      <c r="AZ760" s="66"/>
      <c r="BA760" s="66"/>
      <c r="BB760" s="66"/>
    </row>
    <row r="761" spans="1:54" x14ac:dyDescent="0.3">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66"/>
      <c r="AY761" s="66"/>
      <c r="AZ761" s="66"/>
      <c r="BA761" s="66"/>
      <c r="BB761" s="66"/>
    </row>
    <row r="762" spans="1:54" x14ac:dyDescent="0.3">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66"/>
      <c r="AY762" s="66"/>
      <c r="AZ762" s="66"/>
      <c r="BA762" s="66"/>
      <c r="BB762" s="66"/>
    </row>
    <row r="763" spans="1:54" x14ac:dyDescent="0.3">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66"/>
      <c r="AY763" s="66"/>
      <c r="AZ763" s="66"/>
      <c r="BA763" s="66"/>
      <c r="BB763" s="66"/>
    </row>
    <row r="764" spans="1:54" x14ac:dyDescent="0.3">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66"/>
      <c r="AY764" s="66"/>
      <c r="AZ764" s="66"/>
      <c r="BA764" s="66"/>
      <c r="BB764" s="66"/>
    </row>
    <row r="765" spans="1:54" x14ac:dyDescent="0.3">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66"/>
      <c r="AY765" s="66"/>
      <c r="AZ765" s="66"/>
      <c r="BA765" s="66"/>
      <c r="BB765" s="66"/>
    </row>
    <row r="766" spans="1:54" x14ac:dyDescent="0.3">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66"/>
      <c r="AY766" s="66"/>
      <c r="AZ766" s="66"/>
      <c r="BA766" s="66"/>
      <c r="BB766" s="66"/>
    </row>
    <row r="767" spans="1:54" x14ac:dyDescent="0.3">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66"/>
      <c r="AY767" s="66"/>
      <c r="AZ767" s="66"/>
      <c r="BA767" s="66"/>
      <c r="BB767" s="66"/>
    </row>
    <row r="768" spans="1:54" x14ac:dyDescent="0.3">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66"/>
      <c r="AY768" s="66"/>
      <c r="AZ768" s="66"/>
      <c r="BA768" s="66"/>
      <c r="BB768" s="66"/>
    </row>
    <row r="769" spans="1:54" x14ac:dyDescent="0.3">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66"/>
      <c r="AY769" s="66"/>
      <c r="AZ769" s="66"/>
      <c r="BA769" s="66"/>
      <c r="BB769" s="66"/>
    </row>
    <row r="770" spans="1:54" x14ac:dyDescent="0.3">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66"/>
      <c r="AY770" s="66"/>
      <c r="AZ770" s="66"/>
      <c r="BA770" s="66"/>
      <c r="BB770" s="66"/>
    </row>
    <row r="771" spans="1:54" x14ac:dyDescent="0.3">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66"/>
      <c r="AY771" s="66"/>
      <c r="AZ771" s="66"/>
      <c r="BA771" s="66"/>
      <c r="BB771" s="66"/>
    </row>
    <row r="772" spans="1:54" x14ac:dyDescent="0.3">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66"/>
      <c r="AY772" s="66"/>
      <c r="AZ772" s="66"/>
      <c r="BA772" s="66"/>
      <c r="BB772" s="66"/>
    </row>
    <row r="773" spans="1:54" x14ac:dyDescent="0.3">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66"/>
      <c r="AY773" s="66"/>
      <c r="AZ773" s="66"/>
      <c r="BA773" s="66"/>
      <c r="BB773" s="66"/>
    </row>
    <row r="774" spans="1:54" x14ac:dyDescent="0.3">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66"/>
      <c r="AY774" s="66"/>
      <c r="AZ774" s="66"/>
      <c r="BA774" s="66"/>
      <c r="BB774" s="66"/>
    </row>
    <row r="775" spans="1:54" x14ac:dyDescent="0.3">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66"/>
      <c r="AY775" s="66"/>
      <c r="AZ775" s="66"/>
      <c r="BA775" s="66"/>
      <c r="BB775" s="66"/>
    </row>
    <row r="776" spans="1:54" x14ac:dyDescent="0.3">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66"/>
      <c r="AY776" s="66"/>
      <c r="AZ776" s="66"/>
      <c r="BA776" s="66"/>
      <c r="BB776" s="66"/>
    </row>
    <row r="777" spans="1:54" x14ac:dyDescent="0.3">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66"/>
      <c r="AY777" s="66"/>
      <c r="AZ777" s="66"/>
      <c r="BA777" s="66"/>
      <c r="BB777" s="66"/>
    </row>
    <row r="778" spans="1:54" x14ac:dyDescent="0.3">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66"/>
      <c r="AY778" s="66"/>
      <c r="AZ778" s="66"/>
      <c r="BA778" s="66"/>
      <c r="BB778" s="66"/>
    </row>
    <row r="779" spans="1:54" x14ac:dyDescent="0.3">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c r="AT779" s="66"/>
      <c r="AU779" s="66"/>
      <c r="AV779" s="66"/>
      <c r="AW779" s="66"/>
      <c r="AX779" s="66"/>
      <c r="AY779" s="66"/>
      <c r="AZ779" s="66"/>
      <c r="BA779" s="66"/>
      <c r="BB779" s="66"/>
    </row>
    <row r="780" spans="1:54" x14ac:dyDescent="0.3">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c r="AT780" s="66"/>
      <c r="AU780" s="66"/>
      <c r="AV780" s="66"/>
      <c r="AW780" s="66"/>
      <c r="AX780" s="66"/>
      <c r="AY780" s="66"/>
      <c r="AZ780" s="66"/>
      <c r="BA780" s="66"/>
      <c r="BB780" s="66"/>
    </row>
    <row r="781" spans="1:54" x14ac:dyDescent="0.3">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c r="AT781" s="66"/>
      <c r="AU781" s="66"/>
      <c r="AV781" s="66"/>
      <c r="AW781" s="66"/>
      <c r="AX781" s="66"/>
      <c r="AY781" s="66"/>
      <c r="AZ781" s="66"/>
      <c r="BA781" s="66"/>
      <c r="BB781" s="66"/>
    </row>
    <row r="782" spans="1:54" x14ac:dyDescent="0.3">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c r="AT782" s="66"/>
      <c r="AU782" s="66"/>
      <c r="AV782" s="66"/>
      <c r="AW782" s="66"/>
      <c r="AX782" s="66"/>
      <c r="AY782" s="66"/>
      <c r="AZ782" s="66"/>
      <c r="BA782" s="66"/>
      <c r="BB782" s="66"/>
    </row>
    <row r="783" spans="1:54" x14ac:dyDescent="0.3">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c r="AT783" s="66"/>
      <c r="AU783" s="66"/>
      <c r="AV783" s="66"/>
      <c r="AW783" s="66"/>
      <c r="AX783" s="66"/>
      <c r="AY783" s="66"/>
      <c r="AZ783" s="66"/>
      <c r="BA783" s="66"/>
      <c r="BB783" s="66"/>
    </row>
    <row r="784" spans="1:54" x14ac:dyDescent="0.3">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c r="AT784" s="66"/>
      <c r="AU784" s="66"/>
      <c r="AV784" s="66"/>
      <c r="AW784" s="66"/>
      <c r="AX784" s="66"/>
      <c r="AY784" s="66"/>
      <c r="AZ784" s="66"/>
      <c r="BA784" s="66"/>
      <c r="BB784" s="66"/>
    </row>
    <row r="785" spans="1:54" x14ac:dyDescent="0.3">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c r="AT785" s="66"/>
      <c r="AU785" s="66"/>
      <c r="AV785" s="66"/>
      <c r="AW785" s="66"/>
      <c r="AX785" s="66"/>
      <c r="AY785" s="66"/>
      <c r="AZ785" s="66"/>
      <c r="BA785" s="66"/>
      <c r="BB785" s="66"/>
    </row>
    <row r="786" spans="1:54" x14ac:dyDescent="0.3">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c r="AT786" s="66"/>
      <c r="AU786" s="66"/>
      <c r="AV786" s="66"/>
      <c r="AW786" s="66"/>
      <c r="AX786" s="66"/>
      <c r="AY786" s="66"/>
      <c r="AZ786" s="66"/>
      <c r="BA786" s="66"/>
      <c r="BB786" s="66"/>
    </row>
    <row r="787" spans="1:54" x14ac:dyDescent="0.3">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c r="AT787" s="66"/>
      <c r="AU787" s="66"/>
      <c r="AV787" s="66"/>
      <c r="AW787" s="66"/>
      <c r="AX787" s="66"/>
      <c r="AY787" s="66"/>
      <c r="AZ787" s="66"/>
      <c r="BA787" s="66"/>
      <c r="BB787" s="66"/>
    </row>
    <row r="788" spans="1:54" x14ac:dyDescent="0.3">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c r="AT788" s="66"/>
      <c r="AU788" s="66"/>
      <c r="AV788" s="66"/>
      <c r="AW788" s="66"/>
      <c r="AX788" s="66"/>
      <c r="AY788" s="66"/>
      <c r="AZ788" s="66"/>
      <c r="BA788" s="66"/>
      <c r="BB788" s="66"/>
    </row>
    <row r="789" spans="1:54" x14ac:dyDescent="0.3">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c r="AT789" s="66"/>
      <c r="AU789" s="66"/>
      <c r="AV789" s="66"/>
      <c r="AW789" s="66"/>
      <c r="AX789" s="66"/>
      <c r="AY789" s="66"/>
      <c r="AZ789" s="66"/>
      <c r="BA789" s="66"/>
      <c r="BB789" s="66"/>
    </row>
    <row r="790" spans="1:54" x14ac:dyDescent="0.3">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c r="AT790" s="66"/>
      <c r="AU790" s="66"/>
      <c r="AV790" s="66"/>
      <c r="AW790" s="66"/>
      <c r="AX790" s="66"/>
      <c r="AY790" s="66"/>
      <c r="AZ790" s="66"/>
      <c r="BA790" s="66"/>
      <c r="BB790" s="66"/>
    </row>
    <row r="791" spans="1:54" x14ac:dyDescent="0.3">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c r="AT791" s="66"/>
      <c r="AU791" s="66"/>
      <c r="AV791" s="66"/>
      <c r="AW791" s="66"/>
      <c r="AX791" s="66"/>
      <c r="AY791" s="66"/>
      <c r="AZ791" s="66"/>
      <c r="BA791" s="66"/>
      <c r="BB791" s="66"/>
    </row>
  </sheetData>
  <mergeCells count="31">
    <mergeCell ref="AT2:BB2"/>
    <mergeCell ref="AU3:AV3"/>
    <mergeCell ref="AW3:AX3"/>
    <mergeCell ref="AY3:AZ3"/>
    <mergeCell ref="BA3:BB3"/>
    <mergeCell ref="AB2:AJ2"/>
    <mergeCell ref="AC3:AD3"/>
    <mergeCell ref="AE3:AF3"/>
    <mergeCell ref="AG3:AH3"/>
    <mergeCell ref="AI3:AJ3"/>
    <mergeCell ref="AK2:AS2"/>
    <mergeCell ref="AL3:AM3"/>
    <mergeCell ref="AN3:AO3"/>
    <mergeCell ref="AP3:AQ3"/>
    <mergeCell ref="AR3:AS3"/>
    <mergeCell ref="S2:AA2"/>
    <mergeCell ref="T3:U3"/>
    <mergeCell ref="V3:W3"/>
    <mergeCell ref="X3:Y3"/>
    <mergeCell ref="Z3:AA3"/>
    <mergeCell ref="A1:C1"/>
    <mergeCell ref="A2:I2"/>
    <mergeCell ref="J2:R2"/>
    <mergeCell ref="B3:C3"/>
    <mergeCell ref="D3:E3"/>
    <mergeCell ref="F3:G3"/>
    <mergeCell ref="H3:I3"/>
    <mergeCell ref="K3:L3"/>
    <mergeCell ref="M3:N3"/>
    <mergeCell ref="O3:P3"/>
    <mergeCell ref="Q3:R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workbookViewId="0">
      <selection activeCell="H10" sqref="H10"/>
    </sheetView>
  </sheetViews>
  <sheetFormatPr defaultColWidth="8.88671875" defaultRowHeight="14.4" x14ac:dyDescent="0.3"/>
  <cols>
    <col min="3" max="3" width="12.33203125" bestFit="1" customWidth="1"/>
    <col min="4" max="4" width="14.6640625" bestFit="1" customWidth="1"/>
    <col min="7" max="7" width="10.44140625" bestFit="1" customWidth="1"/>
    <col min="11" max="11" width="10.6640625" bestFit="1" customWidth="1"/>
  </cols>
  <sheetData>
    <row r="1" spans="1:11" ht="18" x14ac:dyDescent="0.35">
      <c r="A1" s="142" t="s">
        <v>76</v>
      </c>
      <c r="B1" s="142"/>
      <c r="C1" s="142"/>
      <c r="D1" s="142"/>
    </row>
    <row r="2" spans="1:11" x14ac:dyDescent="0.3">
      <c r="A2" s="3" t="s">
        <v>63</v>
      </c>
      <c r="B2" s="3" t="s">
        <v>62</v>
      </c>
      <c r="C2" s="3" t="s">
        <v>67</v>
      </c>
      <c r="D2" s="3" t="s">
        <v>68</v>
      </c>
      <c r="E2" s="3" t="s">
        <v>69</v>
      </c>
      <c r="F2" s="3" t="s">
        <v>70</v>
      </c>
      <c r="G2" s="3" t="s">
        <v>71</v>
      </c>
      <c r="J2" s="19" t="s">
        <v>63</v>
      </c>
      <c r="K2" s="19" t="s">
        <v>71</v>
      </c>
    </row>
    <row r="3" spans="1:11" x14ac:dyDescent="0.3">
      <c r="A3" s="164">
        <v>1</v>
      </c>
      <c r="B3">
        <v>1</v>
      </c>
      <c r="C3" s="14">
        <f>'Notch Location at PL'!C3</f>
        <v>0</v>
      </c>
      <c r="D3" s="14">
        <f>'Notch Location at SLAC'!C3</f>
        <v>0</v>
      </c>
      <c r="E3" s="14" t="e">
        <f>D3/C3-$D$11/$C$11</f>
        <v>#DIV/0!</v>
      </c>
      <c r="F3" s="14" t="e">
        <f>SQRT(SUMSQ(E3:E11)/9)</f>
        <v>#DIV/0!</v>
      </c>
      <c r="G3" s="14" t="e">
        <f>F3*D11*1000</f>
        <v>#DIV/0!</v>
      </c>
      <c r="J3" s="13">
        <v>1</v>
      </c>
      <c r="K3" s="14" t="e">
        <f>G3</f>
        <v>#DIV/0!</v>
      </c>
    </row>
    <row r="4" spans="1:11" x14ac:dyDescent="0.3">
      <c r="A4" s="164"/>
      <c r="B4">
        <v>2</v>
      </c>
      <c r="C4" s="14">
        <f>'Notch Location at PL'!C4</f>
        <v>0</v>
      </c>
      <c r="D4" s="14">
        <f>'Notch Location at SLAC'!C4</f>
        <v>0</v>
      </c>
      <c r="E4" s="14" t="e">
        <f t="shared" ref="E4:E11" si="0">D4/C4-$D$11/$C$11</f>
        <v>#DIV/0!</v>
      </c>
      <c r="J4" s="13">
        <v>2</v>
      </c>
      <c r="K4" s="14" t="e">
        <f>G13</f>
        <v>#DIV/0!</v>
      </c>
    </row>
    <row r="5" spans="1:11" x14ac:dyDescent="0.3">
      <c r="A5" s="164"/>
      <c r="B5">
        <v>3</v>
      </c>
      <c r="C5" s="14">
        <f>'Notch Location at PL'!C5</f>
        <v>0</v>
      </c>
      <c r="D5" s="14">
        <f>'Notch Location at SLAC'!C5</f>
        <v>0</v>
      </c>
      <c r="E5" s="14" t="e">
        <f t="shared" si="0"/>
        <v>#DIV/0!</v>
      </c>
      <c r="J5" s="13">
        <v>3</v>
      </c>
      <c r="K5" s="14" t="e">
        <f>G23</f>
        <v>#DIV/0!</v>
      </c>
    </row>
    <row r="6" spans="1:11" x14ac:dyDescent="0.3">
      <c r="A6" s="164"/>
      <c r="B6">
        <v>4</v>
      </c>
      <c r="C6" s="14">
        <f>'Notch Location at PL'!C6</f>
        <v>0</v>
      </c>
      <c r="D6" s="14">
        <f>'Notch Location at SLAC'!C6</f>
        <v>0</v>
      </c>
      <c r="E6" s="14" t="e">
        <f t="shared" si="0"/>
        <v>#DIV/0!</v>
      </c>
      <c r="J6" s="13">
        <v>4</v>
      </c>
      <c r="K6" s="14" t="e">
        <f>G33</f>
        <v>#DIV/0!</v>
      </c>
    </row>
    <row r="7" spans="1:11" x14ac:dyDescent="0.3">
      <c r="A7" s="164"/>
      <c r="B7">
        <v>5</v>
      </c>
      <c r="C7" s="14">
        <f>'Notch Location at PL'!C7</f>
        <v>0</v>
      </c>
      <c r="D7" s="14">
        <f>'Notch Location at SLAC'!C7</f>
        <v>0</v>
      </c>
      <c r="E7" s="14" t="e">
        <f t="shared" si="0"/>
        <v>#DIV/0!</v>
      </c>
      <c r="J7" s="13">
        <v>5</v>
      </c>
      <c r="K7" s="14" t="e">
        <f>G43</f>
        <v>#DIV/0!</v>
      </c>
    </row>
    <row r="8" spans="1:11" x14ac:dyDescent="0.3">
      <c r="A8" s="164"/>
      <c r="B8">
        <v>6</v>
      </c>
      <c r="C8" s="14">
        <f>'Notch Location at PL'!C8</f>
        <v>0</v>
      </c>
      <c r="D8" s="14">
        <f>'Notch Location at SLAC'!C8</f>
        <v>0</v>
      </c>
      <c r="E8" s="14" t="e">
        <f t="shared" si="0"/>
        <v>#DIV/0!</v>
      </c>
      <c r="J8" s="13">
        <v>6</v>
      </c>
      <c r="K8" s="14" t="e">
        <f>G53</f>
        <v>#DIV/0!</v>
      </c>
    </row>
    <row r="9" spans="1:11" x14ac:dyDescent="0.3">
      <c r="A9" s="164"/>
      <c r="B9">
        <v>7</v>
      </c>
      <c r="C9" s="14">
        <f>'Notch Location at PL'!C9</f>
        <v>0</v>
      </c>
      <c r="D9" s="14">
        <f>'Notch Location at SLAC'!C9</f>
        <v>0</v>
      </c>
      <c r="E9" s="14" t="e">
        <f t="shared" si="0"/>
        <v>#DIV/0!</v>
      </c>
      <c r="J9" s="13">
        <v>7</v>
      </c>
      <c r="K9" s="14" t="e">
        <f>G63</f>
        <v>#DIV/0!</v>
      </c>
    </row>
    <row r="10" spans="1:11" x14ac:dyDescent="0.3">
      <c r="A10" s="164"/>
      <c r="B10">
        <v>8</v>
      </c>
      <c r="C10" s="14">
        <f>'Notch Location at PL'!C10</f>
        <v>0</v>
      </c>
      <c r="D10" s="14">
        <f>'Notch Location at SLAC'!C10</f>
        <v>0</v>
      </c>
      <c r="E10" s="14" t="e">
        <f t="shared" si="0"/>
        <v>#DIV/0!</v>
      </c>
      <c r="J10" s="13">
        <v>8</v>
      </c>
      <c r="K10" s="14" t="e">
        <f>G73</f>
        <v>#DIV/0!</v>
      </c>
    </row>
    <row r="11" spans="1:11" x14ac:dyDescent="0.3">
      <c r="A11" s="164"/>
      <c r="B11">
        <v>9</v>
      </c>
      <c r="C11" s="14">
        <f>'Notch Location at PL'!C11</f>
        <v>0</v>
      </c>
      <c r="D11" s="14">
        <f>'Notch Location at SLAC'!C11</f>
        <v>0</v>
      </c>
      <c r="E11" s="14" t="e">
        <f t="shared" si="0"/>
        <v>#DIV/0!</v>
      </c>
    </row>
    <row r="13" spans="1:11" x14ac:dyDescent="0.3">
      <c r="A13" s="164">
        <v>2</v>
      </c>
      <c r="B13">
        <v>1</v>
      </c>
      <c r="C13" s="14">
        <f>'Notch Location at PL'!C13</f>
        <v>0</v>
      </c>
      <c r="D13" s="14">
        <f>'Notch Location at SLAC'!C13</f>
        <v>0</v>
      </c>
      <c r="E13" s="14" t="e">
        <f>D13/C13-$D$21/$C$21</f>
        <v>#DIV/0!</v>
      </c>
      <c r="F13" s="14" t="e">
        <f>SQRT(SUMSQ(E13:E21)/9)</f>
        <v>#DIV/0!</v>
      </c>
      <c r="G13" s="14" t="e">
        <f>F13*D21*1000</f>
        <v>#DIV/0!</v>
      </c>
    </row>
    <row r="14" spans="1:11" x14ac:dyDescent="0.3">
      <c r="A14" s="164"/>
      <c r="B14">
        <v>2</v>
      </c>
      <c r="C14" s="14">
        <f>'Notch Location at PL'!C14</f>
        <v>0</v>
      </c>
      <c r="D14" s="14">
        <f>'Notch Location at SLAC'!C14</f>
        <v>0</v>
      </c>
      <c r="E14" s="14" t="e">
        <f t="shared" ref="E14:E21" si="1">D14/C14-$D$21/$C$21</f>
        <v>#DIV/0!</v>
      </c>
    </row>
    <row r="15" spans="1:11" x14ac:dyDescent="0.3">
      <c r="A15" s="164"/>
      <c r="B15">
        <v>3</v>
      </c>
      <c r="C15" s="14">
        <f>'Notch Location at PL'!C15</f>
        <v>0</v>
      </c>
      <c r="D15" s="14">
        <f>'Notch Location at SLAC'!C15</f>
        <v>0</v>
      </c>
      <c r="E15" s="14" t="e">
        <f t="shared" si="1"/>
        <v>#DIV/0!</v>
      </c>
    </row>
    <row r="16" spans="1:11" x14ac:dyDescent="0.3">
      <c r="A16" s="164"/>
      <c r="B16">
        <v>4</v>
      </c>
      <c r="C16" s="14">
        <f>'Notch Location at PL'!C16</f>
        <v>0</v>
      </c>
      <c r="D16" s="14">
        <f>'Notch Location at SLAC'!C16</f>
        <v>0</v>
      </c>
      <c r="E16" s="14" t="e">
        <f t="shared" si="1"/>
        <v>#DIV/0!</v>
      </c>
    </row>
    <row r="17" spans="1:7" x14ac:dyDescent="0.3">
      <c r="A17" s="164"/>
      <c r="B17">
        <v>5</v>
      </c>
      <c r="C17" s="14">
        <f>'Notch Location at PL'!C17</f>
        <v>0</v>
      </c>
      <c r="D17" s="14">
        <f>'Notch Location at SLAC'!C17</f>
        <v>0</v>
      </c>
      <c r="E17" s="14" t="e">
        <f t="shared" si="1"/>
        <v>#DIV/0!</v>
      </c>
    </row>
    <row r="18" spans="1:7" x14ac:dyDescent="0.3">
      <c r="A18" s="164"/>
      <c r="B18">
        <v>6</v>
      </c>
      <c r="C18" s="14">
        <f>'Notch Location at PL'!C18</f>
        <v>0</v>
      </c>
      <c r="D18" s="14">
        <f>'Notch Location at SLAC'!C18</f>
        <v>0</v>
      </c>
      <c r="E18" s="14" t="e">
        <f t="shared" si="1"/>
        <v>#DIV/0!</v>
      </c>
    </row>
    <row r="19" spans="1:7" x14ac:dyDescent="0.3">
      <c r="A19" s="164"/>
      <c r="B19">
        <v>7</v>
      </c>
      <c r="C19" s="14">
        <f>'Notch Location at PL'!C19</f>
        <v>0</v>
      </c>
      <c r="D19" s="14">
        <f>'Notch Location at SLAC'!C19</f>
        <v>0</v>
      </c>
      <c r="E19" s="14" t="e">
        <f t="shared" si="1"/>
        <v>#DIV/0!</v>
      </c>
    </row>
    <row r="20" spans="1:7" x14ac:dyDescent="0.3">
      <c r="A20" s="164"/>
      <c r="B20">
        <v>8</v>
      </c>
      <c r="C20" s="14">
        <f>'Notch Location at PL'!C20</f>
        <v>0</v>
      </c>
      <c r="D20" s="14">
        <f>'Notch Location at SLAC'!C20</f>
        <v>0</v>
      </c>
      <c r="E20" s="14" t="e">
        <f t="shared" si="1"/>
        <v>#DIV/0!</v>
      </c>
    </row>
    <row r="21" spans="1:7" x14ac:dyDescent="0.3">
      <c r="A21" s="164"/>
      <c r="B21">
        <v>9</v>
      </c>
      <c r="C21" s="14">
        <f>'Notch Location at PL'!C21</f>
        <v>0</v>
      </c>
      <c r="D21" s="14">
        <f>'Notch Location at SLAC'!C21</f>
        <v>0</v>
      </c>
      <c r="E21" s="14" t="e">
        <f t="shared" si="1"/>
        <v>#DIV/0!</v>
      </c>
    </row>
    <row r="23" spans="1:7" x14ac:dyDescent="0.3">
      <c r="A23" s="164">
        <v>3</v>
      </c>
      <c r="B23">
        <v>1</v>
      </c>
      <c r="C23" s="14">
        <f>'Notch Location at PL'!C23</f>
        <v>0</v>
      </c>
      <c r="D23" s="14">
        <f>'Notch Location at SLAC'!C23</f>
        <v>0</v>
      </c>
      <c r="E23" s="14" t="e">
        <f>D23/C23-$D$31/$C$31</f>
        <v>#DIV/0!</v>
      </c>
      <c r="F23" s="14" t="e">
        <f>SQRT(SUMSQ(E23:E31)/9)</f>
        <v>#DIV/0!</v>
      </c>
      <c r="G23" s="14" t="e">
        <f>F23*D31*1000</f>
        <v>#DIV/0!</v>
      </c>
    </row>
    <row r="24" spans="1:7" x14ac:dyDescent="0.3">
      <c r="A24" s="164"/>
      <c r="B24">
        <v>2</v>
      </c>
      <c r="C24" s="14">
        <f>'Notch Location at PL'!C24</f>
        <v>0</v>
      </c>
      <c r="D24" s="14">
        <f>'Notch Location at SLAC'!C24</f>
        <v>0</v>
      </c>
      <c r="E24" s="14" t="e">
        <f t="shared" ref="E24:E31" si="2">D24/C24-$D$31/$C$31</f>
        <v>#DIV/0!</v>
      </c>
    </row>
    <row r="25" spans="1:7" x14ac:dyDescent="0.3">
      <c r="A25" s="164"/>
      <c r="B25">
        <v>3</v>
      </c>
      <c r="C25" s="14">
        <f>'Notch Location at PL'!C25</f>
        <v>0</v>
      </c>
      <c r="D25" s="14">
        <f>'Notch Location at SLAC'!C25</f>
        <v>0</v>
      </c>
      <c r="E25" s="14" t="e">
        <f t="shared" si="2"/>
        <v>#DIV/0!</v>
      </c>
    </row>
    <row r="26" spans="1:7" x14ac:dyDescent="0.3">
      <c r="A26" s="164"/>
      <c r="B26">
        <v>4</v>
      </c>
      <c r="C26" s="14">
        <f>'Notch Location at PL'!C26</f>
        <v>0</v>
      </c>
      <c r="D26" s="14">
        <f>'Notch Location at SLAC'!C26</f>
        <v>0</v>
      </c>
      <c r="E26" s="14" t="e">
        <f t="shared" si="2"/>
        <v>#DIV/0!</v>
      </c>
    </row>
    <row r="27" spans="1:7" x14ac:dyDescent="0.3">
      <c r="A27" s="164"/>
      <c r="B27">
        <v>5</v>
      </c>
      <c r="C27" s="14">
        <f>'Notch Location at PL'!C27</f>
        <v>0</v>
      </c>
      <c r="D27" s="14">
        <f>'Notch Location at SLAC'!C27</f>
        <v>0</v>
      </c>
      <c r="E27" s="14" t="e">
        <f t="shared" si="2"/>
        <v>#DIV/0!</v>
      </c>
    </row>
    <row r="28" spans="1:7" x14ac:dyDescent="0.3">
      <c r="A28" s="164"/>
      <c r="B28">
        <v>6</v>
      </c>
      <c r="C28" s="14">
        <f>'Notch Location at PL'!C28</f>
        <v>0</v>
      </c>
      <c r="D28" s="14">
        <f>'Notch Location at SLAC'!C28</f>
        <v>0</v>
      </c>
      <c r="E28" s="14" t="e">
        <f t="shared" si="2"/>
        <v>#DIV/0!</v>
      </c>
    </row>
    <row r="29" spans="1:7" x14ac:dyDescent="0.3">
      <c r="A29" s="164"/>
      <c r="B29">
        <v>7</v>
      </c>
      <c r="C29" s="14">
        <f>'Notch Location at PL'!C29</f>
        <v>0</v>
      </c>
      <c r="D29" s="14">
        <f>'Notch Location at SLAC'!C29</f>
        <v>0</v>
      </c>
      <c r="E29" s="14" t="e">
        <f t="shared" si="2"/>
        <v>#DIV/0!</v>
      </c>
    </row>
    <row r="30" spans="1:7" x14ac:dyDescent="0.3">
      <c r="A30" s="164"/>
      <c r="B30">
        <v>8</v>
      </c>
      <c r="C30" s="14">
        <f>'Notch Location at PL'!C30</f>
        <v>0</v>
      </c>
      <c r="D30" s="14">
        <f>'Notch Location at SLAC'!C30</f>
        <v>0</v>
      </c>
      <c r="E30" s="14" t="e">
        <f t="shared" si="2"/>
        <v>#DIV/0!</v>
      </c>
    </row>
    <row r="31" spans="1:7" x14ac:dyDescent="0.3">
      <c r="A31" s="164"/>
      <c r="B31">
        <v>9</v>
      </c>
      <c r="C31" s="14">
        <f>'Notch Location at PL'!C31</f>
        <v>0</v>
      </c>
      <c r="D31" s="14">
        <f>'Notch Location at SLAC'!C31</f>
        <v>0</v>
      </c>
      <c r="E31" s="14" t="e">
        <f t="shared" si="2"/>
        <v>#DIV/0!</v>
      </c>
    </row>
    <row r="33" spans="1:7" x14ac:dyDescent="0.3">
      <c r="A33" s="164">
        <v>4</v>
      </c>
      <c r="B33">
        <v>1</v>
      </c>
      <c r="C33" s="14">
        <f>'Notch Location at PL'!C33</f>
        <v>0</v>
      </c>
      <c r="D33" s="14">
        <f>'Notch Location at SLAC'!C33</f>
        <v>0</v>
      </c>
      <c r="E33" s="14" t="e">
        <f>D33/C33-$D$41/$C$41</f>
        <v>#DIV/0!</v>
      </c>
      <c r="F33" s="14" t="e">
        <f>SQRT(SUMSQ(E33:E41)/9)</f>
        <v>#DIV/0!</v>
      </c>
      <c r="G33" s="14" t="e">
        <f>F33*D41*1000</f>
        <v>#DIV/0!</v>
      </c>
    </row>
    <row r="34" spans="1:7" x14ac:dyDescent="0.3">
      <c r="A34" s="164"/>
      <c r="B34">
        <v>2</v>
      </c>
      <c r="C34" s="14">
        <f>'Notch Location at PL'!C34</f>
        <v>0</v>
      </c>
      <c r="D34" s="14">
        <f>'Notch Location at SLAC'!C34</f>
        <v>0</v>
      </c>
      <c r="E34" s="14" t="e">
        <f t="shared" ref="E34:E41" si="3">D34/C34-$D$41/$C$41</f>
        <v>#DIV/0!</v>
      </c>
    </row>
    <row r="35" spans="1:7" x14ac:dyDescent="0.3">
      <c r="A35" s="164"/>
      <c r="B35">
        <v>3</v>
      </c>
      <c r="C35" s="14">
        <f>'Notch Location at PL'!C35</f>
        <v>0</v>
      </c>
      <c r="D35" s="14">
        <f>'Notch Location at SLAC'!C35</f>
        <v>0</v>
      </c>
      <c r="E35" s="14" t="e">
        <f t="shared" si="3"/>
        <v>#DIV/0!</v>
      </c>
    </row>
    <row r="36" spans="1:7" x14ac:dyDescent="0.3">
      <c r="A36" s="164"/>
      <c r="B36">
        <v>4</v>
      </c>
      <c r="C36" s="14">
        <f>'Notch Location at PL'!C36</f>
        <v>0</v>
      </c>
      <c r="D36" s="14">
        <f>'Notch Location at SLAC'!C36</f>
        <v>0</v>
      </c>
      <c r="E36" s="14" t="e">
        <f t="shared" si="3"/>
        <v>#DIV/0!</v>
      </c>
    </row>
    <row r="37" spans="1:7" x14ac:dyDescent="0.3">
      <c r="A37" s="164"/>
      <c r="B37">
        <v>5</v>
      </c>
      <c r="C37" s="14">
        <f>'Notch Location at PL'!C37</f>
        <v>0</v>
      </c>
      <c r="D37" s="14">
        <f>'Notch Location at SLAC'!C37</f>
        <v>0</v>
      </c>
      <c r="E37" s="14" t="e">
        <f t="shared" si="3"/>
        <v>#DIV/0!</v>
      </c>
    </row>
    <row r="38" spans="1:7" x14ac:dyDescent="0.3">
      <c r="A38" s="164"/>
      <c r="B38">
        <v>6</v>
      </c>
      <c r="C38" s="14">
        <f>'Notch Location at PL'!C38</f>
        <v>0</v>
      </c>
      <c r="D38" s="14">
        <f>'Notch Location at SLAC'!C38</f>
        <v>0</v>
      </c>
      <c r="E38" s="14" t="e">
        <f t="shared" si="3"/>
        <v>#DIV/0!</v>
      </c>
    </row>
    <row r="39" spans="1:7" x14ac:dyDescent="0.3">
      <c r="A39" s="164"/>
      <c r="B39">
        <v>7</v>
      </c>
      <c r="C39" s="14">
        <f>'Notch Location at PL'!C39</f>
        <v>0</v>
      </c>
      <c r="D39" s="14">
        <f>'Notch Location at SLAC'!C39</f>
        <v>0</v>
      </c>
      <c r="E39" s="14" t="e">
        <f t="shared" si="3"/>
        <v>#DIV/0!</v>
      </c>
    </row>
    <row r="40" spans="1:7" x14ac:dyDescent="0.3">
      <c r="A40" s="164"/>
      <c r="B40">
        <v>8</v>
      </c>
      <c r="C40" s="14">
        <f>'Notch Location at PL'!C40</f>
        <v>0</v>
      </c>
      <c r="D40" s="14">
        <f>'Notch Location at SLAC'!C40</f>
        <v>0</v>
      </c>
      <c r="E40" s="14" t="e">
        <f t="shared" si="3"/>
        <v>#DIV/0!</v>
      </c>
    </row>
    <row r="41" spans="1:7" x14ac:dyDescent="0.3">
      <c r="A41" s="164"/>
      <c r="B41">
        <v>9</v>
      </c>
      <c r="C41" s="14">
        <f>'Notch Location at PL'!C41</f>
        <v>0</v>
      </c>
      <c r="D41" s="14">
        <f>'Notch Location at SLAC'!C41</f>
        <v>0</v>
      </c>
      <c r="E41" s="14" t="e">
        <f t="shared" si="3"/>
        <v>#DIV/0!</v>
      </c>
    </row>
    <row r="43" spans="1:7" x14ac:dyDescent="0.3">
      <c r="A43" s="164">
        <v>5</v>
      </c>
      <c r="B43">
        <v>1</v>
      </c>
      <c r="C43" s="14">
        <f>'Notch Location at PL'!C43</f>
        <v>0</v>
      </c>
      <c r="D43" s="14">
        <f>'Notch Location at SLAC'!C43</f>
        <v>0</v>
      </c>
      <c r="E43" s="14" t="e">
        <f>D43/C43-$D$51/$C$51</f>
        <v>#DIV/0!</v>
      </c>
      <c r="F43" s="14" t="e">
        <f>SQRT(SUMSQ(E43:E51)/9)</f>
        <v>#DIV/0!</v>
      </c>
      <c r="G43" s="14" t="e">
        <f>F43*D51*1000</f>
        <v>#DIV/0!</v>
      </c>
    </row>
    <row r="44" spans="1:7" x14ac:dyDescent="0.3">
      <c r="A44" s="164"/>
      <c r="B44">
        <v>2</v>
      </c>
      <c r="C44" s="14">
        <f>'Notch Location at PL'!C44</f>
        <v>0</v>
      </c>
      <c r="D44" s="14">
        <f>'Notch Location at SLAC'!C44</f>
        <v>0</v>
      </c>
      <c r="E44" s="14" t="e">
        <f t="shared" ref="E44:E51" si="4">D44/C44-$D$51/$C$51</f>
        <v>#DIV/0!</v>
      </c>
    </row>
    <row r="45" spans="1:7" x14ac:dyDescent="0.3">
      <c r="A45" s="164"/>
      <c r="B45">
        <v>3</v>
      </c>
      <c r="C45" s="14">
        <f>'Notch Location at PL'!C45</f>
        <v>0</v>
      </c>
      <c r="D45" s="14">
        <f>'Notch Location at SLAC'!C45</f>
        <v>0</v>
      </c>
      <c r="E45" s="14" t="e">
        <f t="shared" si="4"/>
        <v>#DIV/0!</v>
      </c>
    </row>
    <row r="46" spans="1:7" x14ac:dyDescent="0.3">
      <c r="A46" s="164"/>
      <c r="B46">
        <v>4</v>
      </c>
      <c r="C46" s="14">
        <f>'Notch Location at PL'!C46</f>
        <v>0</v>
      </c>
      <c r="D46" s="14">
        <f>'Notch Location at SLAC'!C46</f>
        <v>0</v>
      </c>
      <c r="E46" s="14" t="e">
        <f t="shared" si="4"/>
        <v>#DIV/0!</v>
      </c>
    </row>
    <row r="47" spans="1:7" x14ac:dyDescent="0.3">
      <c r="A47" s="164"/>
      <c r="B47">
        <v>5</v>
      </c>
      <c r="C47" s="14">
        <f>'Notch Location at PL'!C47</f>
        <v>0</v>
      </c>
      <c r="D47" s="14">
        <f>'Notch Location at SLAC'!C47</f>
        <v>0</v>
      </c>
      <c r="E47" s="14" t="e">
        <f t="shared" si="4"/>
        <v>#DIV/0!</v>
      </c>
    </row>
    <row r="48" spans="1:7" x14ac:dyDescent="0.3">
      <c r="A48" s="164"/>
      <c r="B48">
        <v>6</v>
      </c>
      <c r="C48" s="14">
        <f>'Notch Location at PL'!C48</f>
        <v>0</v>
      </c>
      <c r="D48" s="14">
        <f>'Notch Location at SLAC'!C48</f>
        <v>0</v>
      </c>
      <c r="E48" s="14" t="e">
        <f t="shared" si="4"/>
        <v>#DIV/0!</v>
      </c>
    </row>
    <row r="49" spans="1:7" x14ac:dyDescent="0.3">
      <c r="A49" s="164"/>
      <c r="B49">
        <v>7</v>
      </c>
      <c r="C49" s="14">
        <f>'Notch Location at PL'!C49</f>
        <v>0</v>
      </c>
      <c r="D49" s="14">
        <f>'Notch Location at SLAC'!C49</f>
        <v>0</v>
      </c>
      <c r="E49" s="14" t="e">
        <f t="shared" si="4"/>
        <v>#DIV/0!</v>
      </c>
    </row>
    <row r="50" spans="1:7" x14ac:dyDescent="0.3">
      <c r="A50" s="164"/>
      <c r="B50">
        <v>8</v>
      </c>
      <c r="C50" s="14">
        <f>'Notch Location at PL'!C50</f>
        <v>0</v>
      </c>
      <c r="D50" s="14">
        <f>'Notch Location at SLAC'!C50</f>
        <v>0</v>
      </c>
      <c r="E50" s="14" t="e">
        <f t="shared" si="4"/>
        <v>#DIV/0!</v>
      </c>
    </row>
    <row r="51" spans="1:7" x14ac:dyDescent="0.3">
      <c r="A51" s="164"/>
      <c r="B51">
        <v>9</v>
      </c>
      <c r="C51" s="14">
        <f>'Notch Location at PL'!C51</f>
        <v>0</v>
      </c>
      <c r="D51" s="14">
        <f>'Notch Location at SLAC'!C51</f>
        <v>0</v>
      </c>
      <c r="E51" s="14" t="e">
        <f t="shared" si="4"/>
        <v>#DIV/0!</v>
      </c>
    </row>
    <row r="53" spans="1:7" x14ac:dyDescent="0.3">
      <c r="A53" s="164">
        <v>6</v>
      </c>
      <c r="B53">
        <v>1</v>
      </c>
      <c r="C53" s="14">
        <f>'Notch Location at PL'!C53</f>
        <v>0</v>
      </c>
      <c r="D53" s="14">
        <f>'Notch Location at SLAC'!C53</f>
        <v>0</v>
      </c>
      <c r="E53" s="14" t="e">
        <f>D53/C53-$D$61/$C$61</f>
        <v>#DIV/0!</v>
      </c>
      <c r="F53" s="14" t="e">
        <f>SQRT(SUMSQ(E53:E60)/9)</f>
        <v>#DIV/0!</v>
      </c>
      <c r="G53" s="14" t="e">
        <f>F53*D61*1000</f>
        <v>#DIV/0!</v>
      </c>
    </row>
    <row r="54" spans="1:7" x14ac:dyDescent="0.3">
      <c r="A54" s="164"/>
      <c r="B54">
        <v>2</v>
      </c>
      <c r="C54" s="14">
        <f>'Notch Location at PL'!C54</f>
        <v>0</v>
      </c>
      <c r="D54" s="14">
        <f>'Notch Location at SLAC'!C54</f>
        <v>0</v>
      </c>
      <c r="E54" s="14" t="e">
        <f t="shared" ref="E54:E61" si="5">D54/C54-$D$61/$C$61</f>
        <v>#DIV/0!</v>
      </c>
    </row>
    <row r="55" spans="1:7" x14ac:dyDescent="0.3">
      <c r="A55" s="164"/>
      <c r="B55">
        <v>3</v>
      </c>
      <c r="C55" s="14">
        <f>'Notch Location at PL'!C55</f>
        <v>0</v>
      </c>
      <c r="D55" s="14">
        <f>'Notch Location at SLAC'!C55</f>
        <v>0</v>
      </c>
      <c r="E55" s="14" t="e">
        <f t="shared" si="5"/>
        <v>#DIV/0!</v>
      </c>
    </row>
    <row r="56" spans="1:7" x14ac:dyDescent="0.3">
      <c r="A56" s="164"/>
      <c r="B56">
        <v>4</v>
      </c>
      <c r="C56" s="14">
        <f>'Notch Location at PL'!C56</f>
        <v>0</v>
      </c>
      <c r="D56" s="14">
        <f>'Notch Location at SLAC'!C56</f>
        <v>0</v>
      </c>
      <c r="E56" s="14" t="e">
        <f t="shared" si="5"/>
        <v>#DIV/0!</v>
      </c>
    </row>
    <row r="57" spans="1:7" x14ac:dyDescent="0.3">
      <c r="A57" s="164"/>
      <c r="B57">
        <v>5</v>
      </c>
      <c r="C57" s="14">
        <f>'Notch Location at PL'!C57</f>
        <v>0</v>
      </c>
      <c r="D57" s="14">
        <f>'Notch Location at SLAC'!C57</f>
        <v>0</v>
      </c>
      <c r="E57" s="14" t="e">
        <f t="shared" si="5"/>
        <v>#DIV/0!</v>
      </c>
    </row>
    <row r="58" spans="1:7" x14ac:dyDescent="0.3">
      <c r="A58" s="164"/>
      <c r="B58">
        <v>6</v>
      </c>
      <c r="C58" s="14">
        <f>'Notch Location at PL'!C58</f>
        <v>0</v>
      </c>
      <c r="D58" s="14">
        <f>'Notch Location at SLAC'!C58</f>
        <v>0</v>
      </c>
      <c r="E58" s="14" t="e">
        <f t="shared" si="5"/>
        <v>#DIV/0!</v>
      </c>
    </row>
    <row r="59" spans="1:7" x14ac:dyDescent="0.3">
      <c r="A59" s="164"/>
      <c r="B59">
        <v>7</v>
      </c>
      <c r="C59" s="14">
        <f>'Notch Location at PL'!C59</f>
        <v>0</v>
      </c>
      <c r="D59" s="14">
        <f>'Notch Location at SLAC'!C59</f>
        <v>0</v>
      </c>
      <c r="E59" s="14" t="e">
        <f t="shared" si="5"/>
        <v>#DIV/0!</v>
      </c>
    </row>
    <row r="60" spans="1:7" x14ac:dyDescent="0.3">
      <c r="A60" s="164"/>
      <c r="B60">
        <v>8</v>
      </c>
      <c r="C60" s="14">
        <f>'Notch Location at PL'!C60</f>
        <v>0</v>
      </c>
      <c r="D60" s="14">
        <f>'Notch Location at SLAC'!C60</f>
        <v>0</v>
      </c>
      <c r="E60" s="14" t="e">
        <f t="shared" si="5"/>
        <v>#DIV/0!</v>
      </c>
    </row>
    <row r="61" spans="1:7" x14ac:dyDescent="0.3">
      <c r="A61" s="164"/>
      <c r="B61">
        <v>9</v>
      </c>
      <c r="C61" s="14">
        <f>'Notch Location at PL'!C61</f>
        <v>0</v>
      </c>
      <c r="D61" s="14">
        <f>'Notch Location at SLAC'!C61</f>
        <v>0</v>
      </c>
      <c r="E61" s="14" t="e">
        <f t="shared" si="5"/>
        <v>#DIV/0!</v>
      </c>
    </row>
    <row r="63" spans="1:7" x14ac:dyDescent="0.3">
      <c r="A63" s="164">
        <v>7</v>
      </c>
      <c r="B63">
        <v>1</v>
      </c>
      <c r="C63" s="14">
        <f>'Notch Location at PL'!C63</f>
        <v>0</v>
      </c>
      <c r="D63" s="14">
        <f>'Notch Location at SLAC'!C63</f>
        <v>0</v>
      </c>
      <c r="E63" s="14" t="e">
        <f>D63/C63-$D$71/$C$71</f>
        <v>#DIV/0!</v>
      </c>
      <c r="F63" s="14" t="e">
        <f>SQRT(SUMSQ(E63:E71)/9)</f>
        <v>#DIV/0!</v>
      </c>
      <c r="G63" s="14" t="e">
        <f>F63*D71*1000</f>
        <v>#DIV/0!</v>
      </c>
    </row>
    <row r="64" spans="1:7" x14ac:dyDescent="0.3">
      <c r="A64" s="164"/>
      <c r="B64">
        <v>2</v>
      </c>
      <c r="C64" s="14">
        <f>'Notch Location at PL'!C64</f>
        <v>0</v>
      </c>
      <c r="D64" s="14">
        <f>'Notch Location at SLAC'!C64</f>
        <v>0</v>
      </c>
      <c r="E64" s="14" t="e">
        <f t="shared" ref="E64:E71" si="6">D64/C64-$D$71/$C$71</f>
        <v>#DIV/0!</v>
      </c>
    </row>
    <row r="65" spans="1:7" x14ac:dyDescent="0.3">
      <c r="A65" s="164"/>
      <c r="B65">
        <v>3</v>
      </c>
      <c r="C65" s="14">
        <f>'Notch Location at PL'!C65</f>
        <v>0</v>
      </c>
      <c r="D65" s="14">
        <f>'Notch Location at SLAC'!C65</f>
        <v>0</v>
      </c>
      <c r="E65" s="14" t="e">
        <f t="shared" si="6"/>
        <v>#DIV/0!</v>
      </c>
    </row>
    <row r="66" spans="1:7" x14ac:dyDescent="0.3">
      <c r="A66" s="164"/>
      <c r="B66">
        <v>4</v>
      </c>
      <c r="C66" s="14">
        <f>'Notch Location at PL'!C66</f>
        <v>0</v>
      </c>
      <c r="D66" s="14">
        <f>'Notch Location at SLAC'!C66</f>
        <v>0</v>
      </c>
      <c r="E66" s="14" t="e">
        <f t="shared" si="6"/>
        <v>#DIV/0!</v>
      </c>
    </row>
    <row r="67" spans="1:7" x14ac:dyDescent="0.3">
      <c r="A67" s="164"/>
      <c r="B67">
        <v>5</v>
      </c>
      <c r="C67" s="14">
        <f>'Notch Location at PL'!C67</f>
        <v>0</v>
      </c>
      <c r="D67" s="14">
        <f>'Notch Location at SLAC'!C67</f>
        <v>0</v>
      </c>
      <c r="E67" s="14" t="e">
        <f t="shared" si="6"/>
        <v>#DIV/0!</v>
      </c>
    </row>
    <row r="68" spans="1:7" x14ac:dyDescent="0.3">
      <c r="A68" s="164"/>
      <c r="B68">
        <v>6</v>
      </c>
      <c r="C68" s="14">
        <f>'Notch Location at PL'!C68</f>
        <v>0</v>
      </c>
      <c r="D68" s="14">
        <f>'Notch Location at SLAC'!C68</f>
        <v>0</v>
      </c>
      <c r="E68" s="14" t="e">
        <f t="shared" si="6"/>
        <v>#DIV/0!</v>
      </c>
    </row>
    <row r="69" spans="1:7" x14ac:dyDescent="0.3">
      <c r="A69" s="164"/>
      <c r="B69">
        <v>7</v>
      </c>
      <c r="C69" s="14">
        <f>'Notch Location at PL'!C69</f>
        <v>0</v>
      </c>
      <c r="D69" s="14">
        <f>'Notch Location at SLAC'!C69</f>
        <v>0</v>
      </c>
      <c r="E69" s="14" t="e">
        <f t="shared" si="6"/>
        <v>#DIV/0!</v>
      </c>
    </row>
    <row r="70" spans="1:7" x14ac:dyDescent="0.3">
      <c r="A70" s="164"/>
      <c r="B70">
        <v>8</v>
      </c>
      <c r="C70" s="14">
        <f>'Notch Location at PL'!C70</f>
        <v>0</v>
      </c>
      <c r="D70" s="14">
        <f>'Notch Location at SLAC'!C70</f>
        <v>0</v>
      </c>
      <c r="E70" s="14" t="e">
        <f t="shared" si="6"/>
        <v>#DIV/0!</v>
      </c>
    </row>
    <row r="71" spans="1:7" x14ac:dyDescent="0.3">
      <c r="A71" s="164"/>
      <c r="B71">
        <v>9</v>
      </c>
      <c r="C71" s="14">
        <f>'Notch Location at PL'!C71</f>
        <v>0</v>
      </c>
      <c r="D71" s="14">
        <f>'Notch Location at SLAC'!C71</f>
        <v>0</v>
      </c>
      <c r="E71" s="14" t="e">
        <f t="shared" si="6"/>
        <v>#DIV/0!</v>
      </c>
    </row>
    <row r="73" spans="1:7" x14ac:dyDescent="0.3">
      <c r="A73" s="164">
        <v>8</v>
      </c>
      <c r="B73">
        <v>1</v>
      </c>
      <c r="C73" s="14">
        <f>'Notch Location at PL'!C73</f>
        <v>0</v>
      </c>
      <c r="D73" s="14">
        <f>'Notch Location at SLAC'!C73</f>
        <v>0</v>
      </c>
      <c r="E73" s="14" t="e">
        <f>D73/C73-$D$81/$C$81</f>
        <v>#DIV/0!</v>
      </c>
      <c r="F73" s="14" t="e">
        <f>SQRT(SUMSQ(E73:E81)/9)</f>
        <v>#DIV/0!</v>
      </c>
      <c r="G73" s="14" t="e">
        <f>F73*D81*1000</f>
        <v>#DIV/0!</v>
      </c>
    </row>
    <row r="74" spans="1:7" x14ac:dyDescent="0.3">
      <c r="A74" s="164"/>
      <c r="B74">
        <v>2</v>
      </c>
      <c r="C74" s="14">
        <f>'Notch Location at PL'!C74</f>
        <v>0</v>
      </c>
      <c r="D74" s="14">
        <f>'Notch Location at SLAC'!C74</f>
        <v>0</v>
      </c>
      <c r="E74" s="14" t="e">
        <f t="shared" ref="E74:E81" si="7">D74/C74-$D$81/$C$81</f>
        <v>#DIV/0!</v>
      </c>
    </row>
    <row r="75" spans="1:7" x14ac:dyDescent="0.3">
      <c r="A75" s="164"/>
      <c r="B75">
        <v>3</v>
      </c>
      <c r="C75" s="14">
        <f>'Notch Location at PL'!C75</f>
        <v>0</v>
      </c>
      <c r="D75" s="14">
        <f>'Notch Location at SLAC'!C75</f>
        <v>0</v>
      </c>
      <c r="E75" s="14" t="e">
        <f t="shared" si="7"/>
        <v>#DIV/0!</v>
      </c>
    </row>
    <row r="76" spans="1:7" x14ac:dyDescent="0.3">
      <c r="A76" s="164"/>
      <c r="B76">
        <v>4</v>
      </c>
      <c r="C76" s="14">
        <f>'Notch Location at PL'!C76</f>
        <v>0</v>
      </c>
      <c r="D76" s="14">
        <f>'Notch Location at SLAC'!C76</f>
        <v>0</v>
      </c>
      <c r="E76" s="14" t="e">
        <f t="shared" si="7"/>
        <v>#DIV/0!</v>
      </c>
    </row>
    <row r="77" spans="1:7" x14ac:dyDescent="0.3">
      <c r="A77" s="164"/>
      <c r="B77">
        <v>5</v>
      </c>
      <c r="C77" s="14">
        <f>'Notch Location at PL'!C77</f>
        <v>0</v>
      </c>
      <c r="D77" s="14">
        <f>'Notch Location at SLAC'!C77</f>
        <v>0</v>
      </c>
      <c r="E77" s="14" t="e">
        <f t="shared" si="7"/>
        <v>#DIV/0!</v>
      </c>
    </row>
    <row r="78" spans="1:7" x14ac:dyDescent="0.3">
      <c r="A78" s="164"/>
      <c r="B78">
        <v>6</v>
      </c>
      <c r="C78" s="14">
        <f>'Notch Location at PL'!C78</f>
        <v>0</v>
      </c>
      <c r="D78" s="14">
        <f>'Notch Location at SLAC'!C78</f>
        <v>0</v>
      </c>
      <c r="E78" s="14" t="e">
        <f t="shared" si="7"/>
        <v>#DIV/0!</v>
      </c>
    </row>
    <row r="79" spans="1:7" x14ac:dyDescent="0.3">
      <c r="A79" s="164"/>
      <c r="B79">
        <v>7</v>
      </c>
      <c r="C79" s="14">
        <f>'Notch Location at PL'!C79</f>
        <v>0</v>
      </c>
      <c r="D79" s="14">
        <f>'Notch Location at SLAC'!C79</f>
        <v>0</v>
      </c>
      <c r="E79" s="14" t="e">
        <f t="shared" si="7"/>
        <v>#DIV/0!</v>
      </c>
    </row>
    <row r="80" spans="1:7" x14ac:dyDescent="0.3">
      <c r="A80" s="164"/>
      <c r="B80">
        <v>8</v>
      </c>
      <c r="C80" s="14">
        <f>'Notch Location at PL'!C80</f>
        <v>0</v>
      </c>
      <c r="D80" s="14">
        <f>'Notch Location at SLAC'!C80</f>
        <v>0</v>
      </c>
      <c r="E80" s="14" t="e">
        <f t="shared" si="7"/>
        <v>#DIV/0!</v>
      </c>
    </row>
    <row r="81" spans="1:5" x14ac:dyDescent="0.3">
      <c r="A81" s="164"/>
      <c r="B81">
        <v>9</v>
      </c>
      <c r="C81" s="14">
        <f>'Notch Location at PL'!C81</f>
        <v>0</v>
      </c>
      <c r="D81" s="14">
        <f>'Notch Location at SLAC'!C81</f>
        <v>0</v>
      </c>
      <c r="E81" s="14" t="e">
        <f t="shared" si="7"/>
        <v>#DIV/0!</v>
      </c>
    </row>
  </sheetData>
  <mergeCells count="9">
    <mergeCell ref="A53:A61"/>
    <mergeCell ref="A63:A71"/>
    <mergeCell ref="A73:A81"/>
    <mergeCell ref="A1:D1"/>
    <mergeCell ref="A3:A11"/>
    <mergeCell ref="A13:A21"/>
    <mergeCell ref="A23:A31"/>
    <mergeCell ref="A33:A41"/>
    <mergeCell ref="A43:A51"/>
  </mergeCells>
  <conditionalFormatting sqref="K3:K10">
    <cfRule type="cellIs" dxfId="6" priority="1" operator="greaterThanOrEqual">
      <formula>10</formula>
    </cfRule>
    <cfRule type="cellIs" dxfId="5" priority="2" operator="lessThan">
      <formula>10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11" sqref="E11"/>
    </sheetView>
  </sheetViews>
  <sheetFormatPr defaultColWidth="8.88671875" defaultRowHeight="30" customHeight="1" x14ac:dyDescent="0.35"/>
  <cols>
    <col min="1" max="1" width="16.33203125" style="1" bestFit="1" customWidth="1"/>
    <col min="2" max="10" width="15.6640625" style="1" customWidth="1"/>
    <col min="11" max="16384" width="8.88671875" style="1"/>
  </cols>
  <sheetData>
    <row r="1" spans="1:10" ht="30" customHeight="1" x14ac:dyDescent="0.35">
      <c r="A1" s="142" t="s">
        <v>76</v>
      </c>
      <c r="B1" s="142"/>
      <c r="C1" s="142"/>
      <c r="D1" s="142"/>
    </row>
    <row r="2" spans="1:10" ht="30" customHeight="1" x14ac:dyDescent="0.35">
      <c r="A2" s="2" t="s">
        <v>77</v>
      </c>
      <c r="B2" s="2">
        <v>1</v>
      </c>
      <c r="C2" s="2">
        <v>2</v>
      </c>
      <c r="D2" s="2">
        <v>3</v>
      </c>
      <c r="E2" s="2">
        <v>4</v>
      </c>
      <c r="F2" s="2">
        <v>5</v>
      </c>
      <c r="G2" s="2">
        <v>6</v>
      </c>
      <c r="H2" s="2">
        <v>7</v>
      </c>
      <c r="I2" s="2">
        <v>8</v>
      </c>
      <c r="J2" s="2">
        <v>9</v>
      </c>
    </row>
    <row r="3" spans="1:10" ht="30" customHeight="1" x14ac:dyDescent="0.35">
      <c r="A3" s="2">
        <v>1</v>
      </c>
      <c r="B3" s="17"/>
      <c r="C3" s="17"/>
      <c r="D3" s="17"/>
      <c r="E3" s="17"/>
      <c r="F3" s="17"/>
      <c r="G3" s="17"/>
      <c r="H3" s="17"/>
      <c r="I3" s="17"/>
      <c r="J3" s="17"/>
    </row>
    <row r="4" spans="1:10" ht="30" customHeight="1" x14ac:dyDescent="0.35">
      <c r="A4" s="2">
        <v>2</v>
      </c>
      <c r="B4" s="17"/>
      <c r="C4" s="17"/>
      <c r="D4" s="17"/>
      <c r="E4" s="17"/>
      <c r="F4" s="17"/>
      <c r="G4" s="17"/>
      <c r="H4" s="17"/>
      <c r="I4" s="17"/>
      <c r="J4" s="17"/>
    </row>
    <row r="5" spans="1:10" ht="30" customHeight="1" x14ac:dyDescent="0.35">
      <c r="A5" s="2">
        <v>3</v>
      </c>
      <c r="B5" s="17"/>
      <c r="C5" s="17"/>
      <c r="D5" s="17"/>
      <c r="E5" s="17"/>
      <c r="F5" s="17"/>
      <c r="G5" s="17"/>
      <c r="H5" s="17"/>
      <c r="I5" s="17"/>
      <c r="J5" s="17"/>
    </row>
    <row r="6" spans="1:10" ht="30" customHeight="1" x14ac:dyDescent="0.35">
      <c r="A6" s="2">
        <v>4</v>
      </c>
      <c r="B6" s="17"/>
      <c r="C6" s="17"/>
      <c r="D6" s="17"/>
      <c r="E6" s="17"/>
      <c r="F6" s="17"/>
      <c r="G6" s="17"/>
      <c r="H6" s="17"/>
      <c r="I6" s="17"/>
      <c r="J6" s="17"/>
    </row>
    <row r="7" spans="1:10" ht="30" customHeight="1" x14ac:dyDescent="0.35">
      <c r="A7" s="2">
        <v>5</v>
      </c>
      <c r="B7" s="17"/>
      <c r="C7" s="17"/>
      <c r="D7" s="17"/>
      <c r="E7" s="17"/>
      <c r="F7" s="17"/>
      <c r="G7" s="17"/>
      <c r="H7" s="17"/>
      <c r="I7" s="17"/>
      <c r="J7" s="17"/>
    </row>
    <row r="8" spans="1:10" ht="30" customHeight="1" x14ac:dyDescent="0.35">
      <c r="A8" s="2">
        <v>6</v>
      </c>
      <c r="B8" s="17"/>
      <c r="C8" s="17"/>
      <c r="D8" s="17"/>
      <c r="E8" s="17"/>
      <c r="F8" s="17"/>
      <c r="G8" s="17"/>
      <c r="H8" s="17"/>
      <c r="I8" s="17"/>
      <c r="J8" s="17"/>
    </row>
    <row r="9" spans="1:10" ht="30" customHeight="1" x14ac:dyDescent="0.35">
      <c r="A9" s="2">
        <v>7</v>
      </c>
      <c r="B9" s="17"/>
      <c r="C9" s="17"/>
      <c r="D9" s="17"/>
      <c r="E9" s="17"/>
      <c r="F9" s="17"/>
      <c r="G9" s="17"/>
      <c r="H9" s="17"/>
      <c r="I9" s="17"/>
      <c r="J9" s="17"/>
    </row>
    <row r="10" spans="1:10" ht="30" customHeight="1" x14ac:dyDescent="0.35">
      <c r="A10" s="2">
        <v>8</v>
      </c>
      <c r="B10" s="17"/>
      <c r="C10" s="17"/>
      <c r="D10" s="17"/>
      <c r="E10" s="17"/>
      <c r="F10" s="17"/>
      <c r="G10" s="17"/>
      <c r="H10" s="17"/>
      <c r="I10" s="17"/>
      <c r="J10" s="17"/>
    </row>
  </sheetData>
  <mergeCells count="1">
    <mergeCell ref="A1:D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 Information</vt:lpstr>
      <vt:lpstr>Travelers</vt:lpstr>
      <vt:lpstr>PL Measurements</vt:lpstr>
      <vt:lpstr>TravelerListing</vt:lpstr>
      <vt:lpstr>NCRListing</vt:lpstr>
      <vt:lpstr>Alignment</vt:lpstr>
      <vt:lpstr>RF Frequency Check at PL</vt:lpstr>
      <vt:lpstr>HOM Spectra at PL</vt:lpstr>
      <vt:lpstr>Notch Location at PL</vt:lpstr>
      <vt:lpstr>BPM at PL</vt:lpstr>
      <vt:lpstr>List of Electronic Files</vt:lpstr>
      <vt:lpstr>SLAC Checkouts</vt:lpstr>
      <vt:lpstr>SLAC RF Measurements</vt:lpstr>
      <vt:lpstr>RF Frequency Check at SLAC</vt:lpstr>
      <vt:lpstr>Notch Location at SLAC</vt:lpstr>
      <vt:lpstr>HOM Spectra at SLAC</vt:lpstr>
      <vt:lpstr>BPM at SLAC</vt:lpstr>
      <vt:lpstr>Frequency Deviation</vt:lpstr>
      <vt:lpstr>Frequencies at Vendor</vt:lpstr>
    </vt:vector>
  </TitlesOfParts>
  <Company>SLAC National Accelerator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Gonnella, Dan</dc:creator>
  <cp:lastModifiedBy>Valerie Bookwalter</cp:lastModifiedBy>
  <dcterms:created xsi:type="dcterms:W3CDTF">2017-11-03T18:06:32Z</dcterms:created>
  <dcterms:modified xsi:type="dcterms:W3CDTF">2020-11-12T12:11:08Z</dcterms:modified>
</cp:coreProperties>
</file>