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bookwalt\Documents\Work2021\Projects\L2HE\"/>
    </mc:Choice>
  </mc:AlternateContent>
  <bookViews>
    <workbookView xWindow="0" yWindow="0" windowWidth="4140" windowHeight="1152"/>
  </bookViews>
  <sheets>
    <sheet name="TRAVELERS" sheetId="10" r:id="rId1"/>
    <sheet name="TECH REPS" sheetId="12" r:id="rId2"/>
    <sheet name="TIFFANY" sheetId="13" r:id="rId3"/>
    <sheet name="DELIVERIES" sheetId="15" r:id="rId4"/>
    <sheet name="MILESTONES" sheetId="14" r:id="rId5"/>
    <sheet name="TRAVELERSold" sheetId="3" state="hidden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0" l="1"/>
  <c r="E6" i="15" l="1"/>
  <c r="A22" i="10" l="1"/>
  <c r="A24" i="10" l="1"/>
  <c r="A25" i="10"/>
  <c r="A26" i="10"/>
  <c r="A28" i="10"/>
  <c r="A27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70" i="10"/>
  <c r="A60" i="10"/>
  <c r="A61" i="10"/>
  <c r="A81" i="10"/>
  <c r="A62" i="10"/>
  <c r="A63" i="10"/>
  <c r="A64" i="10"/>
  <c r="A65" i="10"/>
  <c r="A66" i="10"/>
  <c r="A67" i="10"/>
  <c r="A68" i="10"/>
  <c r="A69" i="10"/>
  <c r="A71" i="10"/>
  <c r="A72" i="10"/>
  <c r="A17" i="10" l="1"/>
  <c r="A18" i="10"/>
  <c r="A79" i="10" l="1"/>
  <c r="A97" i="10" l="1"/>
  <c r="A98" i="10"/>
  <c r="A99" i="10"/>
  <c r="A100" i="10"/>
  <c r="A101" i="10"/>
  <c r="A102" i="10"/>
  <c r="A73" i="10"/>
  <c r="A74" i="10"/>
  <c r="A75" i="10"/>
  <c r="A76" i="10"/>
  <c r="A82" i="10"/>
  <c r="A83" i="10"/>
  <c r="A84" i="10"/>
  <c r="A85" i="10"/>
  <c r="A86" i="10"/>
  <c r="A87" i="10"/>
  <c r="A88" i="10"/>
  <c r="A89" i="10"/>
  <c r="A90" i="10"/>
  <c r="A91" i="10"/>
  <c r="A92" i="10"/>
  <c r="A10" i="10"/>
  <c r="A11" i="10"/>
  <c r="A12" i="10"/>
  <c r="A3" i="10"/>
  <c r="A7" i="10" l="1"/>
  <c r="A5" i="10"/>
  <c r="A6" i="10"/>
  <c r="A8" i="10"/>
  <c r="A9" i="10"/>
  <c r="A13" i="10"/>
  <c r="A14" i="10"/>
  <c r="A15" i="10"/>
  <c r="A16" i="10"/>
  <c r="A19" i="10"/>
  <c r="A20" i="10"/>
  <c r="A23" i="10"/>
  <c r="A93" i="10"/>
  <c r="A94" i="10"/>
  <c r="A95" i="10"/>
  <c r="A96" i="10"/>
  <c r="A106" i="10"/>
  <c r="A107" i="10"/>
  <c r="A108" i="10"/>
  <c r="A109" i="10"/>
  <c r="A110" i="10"/>
  <c r="A111" i="10"/>
  <c r="A112" i="10"/>
  <c r="A21" i="10"/>
  <c r="C116" i="10" l="1"/>
  <c r="C121" i="10"/>
  <c r="C120" i="10"/>
  <c r="C119" i="10"/>
  <c r="C118" i="10"/>
  <c r="C117" i="10"/>
  <c r="C123" i="10" l="1"/>
  <c r="C122" i="10" s="1"/>
  <c r="D116" i="10" l="1"/>
  <c r="D117" i="10"/>
  <c r="D118" i="10"/>
  <c r="D119" i="10"/>
  <c r="D120" i="10"/>
  <c r="D122" i="10"/>
  <c r="D121" i="10"/>
</calcChain>
</file>

<file path=xl/sharedStrings.xml><?xml version="1.0" encoding="utf-8"?>
<sst xmlns="http://schemas.openxmlformats.org/spreadsheetml/2006/main" count="1198" uniqueCount="609">
  <si>
    <t>M. Marchlik</t>
  </si>
  <si>
    <t>G. Cheng</t>
  </si>
  <si>
    <t>104211800-M8U-8200-A00X</t>
  </si>
  <si>
    <t>104211600-M8U-8200-A00X</t>
  </si>
  <si>
    <t>104211700-M8U-8200-A026</t>
  </si>
  <si>
    <t>104211200-M8U-8200-A00X</t>
  </si>
  <si>
    <t>104211000-M8U-8200-A00X</t>
  </si>
  <si>
    <t>104210700-M8U-8200-A00X</t>
  </si>
  <si>
    <t>104210900-M8U-8200-A001</t>
  </si>
  <si>
    <t>104210600-M8U-8200-A00X</t>
  </si>
  <si>
    <t>104211100-M8U-8200-A002
104211100-M8U-8200-A014
104211100-M8U-8200-A025</t>
  </si>
  <si>
    <t>104210800-M8U-8200-A001</t>
  </si>
  <si>
    <t>Author</t>
  </si>
  <si>
    <t>Reviewer</t>
  </si>
  <si>
    <t>Due</t>
  </si>
  <si>
    <t>R1</t>
  </si>
  <si>
    <t>Traveler Name</t>
  </si>
  <si>
    <t>Traveler ID
(SEPARATE BY WORKCENTERS)</t>
  </si>
  <si>
    <t>Procedure(s), Name (if known) OR Yes/No</t>
  </si>
  <si>
    <t>Drawing(s), Name (if known) OR Yes/No</t>
  </si>
  <si>
    <t>SOP/TOSP/OSP/THA</t>
  </si>
  <si>
    <t>Revision</t>
  </si>
  <si>
    <t>Project Manager</t>
  </si>
  <si>
    <t>SOTR</t>
  </si>
  <si>
    <t>D3 ??
(USERNAME)</t>
  </si>
  <si>
    <t>NCR Dispositioners
(USERNAME)</t>
  </si>
  <si>
    <t>NCR Informative
(USERNAME)</t>
  </si>
  <si>
    <t>Traveler (Holdpoint) Closer
(USERNAME)</t>
  </si>
  <si>
    <t>Notes</t>
  </si>
  <si>
    <t>Receiving Travelers</t>
  </si>
  <si>
    <t>Cavity</t>
  </si>
  <si>
    <t>Cavity String</t>
  </si>
  <si>
    <t>Cryomodule</t>
  </si>
  <si>
    <t>Disassembly Travelers</t>
  </si>
  <si>
    <t>Leak Check Travelers</t>
  </si>
  <si>
    <t>Inspection Travelers</t>
  </si>
  <si>
    <t>SNSPPU-CAV-INSP-CAV</t>
  </si>
  <si>
    <t>K. Wilson</t>
  </si>
  <si>
    <t>SNSPPU-CAV-INSP-HELV</t>
  </si>
  <si>
    <t>TI CLEANING</t>
  </si>
  <si>
    <t>SNS FPC Visual Inspection</t>
  </si>
  <si>
    <t xml:space="preserve">Receiving Inspection Cavity RF </t>
  </si>
  <si>
    <t>SNSPPU-CAV-RFIN</t>
  </si>
  <si>
    <t>TUNER FRAME / STEPPER MOTORS / HARMONIC DRIVE</t>
  </si>
  <si>
    <t>SS CLEANING</t>
  </si>
  <si>
    <t>Receiving Inspection Bellows</t>
  </si>
  <si>
    <t>SNSPPU-CST-INSP-(bellows)</t>
  </si>
  <si>
    <t>Space Frame Visual and Dimensional Inspection</t>
  </si>
  <si>
    <t>SNSPPU-CM-INSP-SFR</t>
  </si>
  <si>
    <t>Vacuum Vessel Visual Inspection</t>
  </si>
  <si>
    <t>SNSPPU-CM-INSP-VV</t>
  </si>
  <si>
    <t>LEAK CHECK; SS CLEANING</t>
  </si>
  <si>
    <t>SNS Return End Can Visual/CMM Inspection</t>
  </si>
  <si>
    <t>SNSPPU-CM-INSP-RENC</t>
  </si>
  <si>
    <t>SNS Supply End Can Visual/CMM Inspection</t>
  </si>
  <si>
    <t>SNSPPU-CM-INSP-SENC</t>
  </si>
  <si>
    <t>SNS Outer Magnetic Shield Visual Inspection</t>
  </si>
  <si>
    <t>SNSPPU-CM-INSP-OMAG</t>
  </si>
  <si>
    <t>SNS Inner Magnetic Shield Visual Inspection</t>
  </si>
  <si>
    <t>SNSPPU-CM-INSP-IMAG</t>
  </si>
  <si>
    <t>SNS Thermal Shield Visual/CMM Inspection</t>
  </si>
  <si>
    <t>SNSPPU-CM-INSP-THRM</t>
  </si>
  <si>
    <t>HIGH SENSITIVITY LEAK CHECK</t>
  </si>
  <si>
    <t>Chemistry Travelers</t>
  </si>
  <si>
    <t>Cavity High Pressure Rinse (New HPR) Traveler</t>
  </si>
  <si>
    <t>SNSPPU-CAV-CHEM-HPRN</t>
  </si>
  <si>
    <t>Components Cleaning Traveler</t>
  </si>
  <si>
    <t>SNSPPU-CAV-CHEM-CLN</t>
  </si>
  <si>
    <t>Ultra Sonic Clean Traveler</t>
  </si>
  <si>
    <t>SNSPPU-CAV-CHEM-USC</t>
  </si>
  <si>
    <t xml:space="preserve">CMM Workcenter ? </t>
  </si>
  <si>
    <t>IS there a cav RFIN traveler?</t>
  </si>
  <si>
    <t>Furnace Workcenter  ?</t>
  </si>
  <si>
    <t>changed CHEM to PROC</t>
  </si>
  <si>
    <t>Bakeout before RF processing</t>
  </si>
  <si>
    <t>SNSPPU-CAV-PROC-BAKE</t>
  </si>
  <si>
    <t>Cavity Heat Treatment</t>
  </si>
  <si>
    <t>SNSPPU-CAV-PROC-HEAT</t>
  </si>
  <si>
    <t>Processing Travelers</t>
  </si>
  <si>
    <t>Cavity RF Tuning</t>
  </si>
  <si>
    <t>SNSPPU-CAV-TUNE</t>
  </si>
  <si>
    <t>RF Processing (FPC RF Processing)</t>
  </si>
  <si>
    <t>SNSPPU-CM-CST-FPC-HPRF</t>
  </si>
  <si>
    <t>Assembly Travelers</t>
  </si>
  <si>
    <t>SNS Helium Vessel Installation Traveler</t>
  </si>
  <si>
    <t>SNSPPU-CAV-ASSY-HELV</t>
  </si>
  <si>
    <t>High Beta Cavity Assembly for VTA testing</t>
  </si>
  <si>
    <t>SNS High Beta Cavity String Traveler</t>
  </si>
  <si>
    <t>SNSPPU-CST-ASSY</t>
  </si>
  <si>
    <t>Cryomodule Assembly</t>
  </si>
  <si>
    <t>SNSPPU-CM-ASSY</t>
  </si>
  <si>
    <t>Cryomodule Thermal Shield-Spaceframe Assembly Traveler</t>
  </si>
  <si>
    <t>SNSPPU-CM-ASSY-THRM</t>
  </si>
  <si>
    <t>SNS High Beta Cryomodule Vacuum Vessel-End Can Assembly Traveler</t>
  </si>
  <si>
    <t>SNSPPU-CM-ASSY-VV</t>
  </si>
  <si>
    <t>Testing Travelers</t>
  </si>
  <si>
    <t>Vertical Cavity Testing</t>
  </si>
  <si>
    <t>SNSPPU-CAV-VTRF</t>
  </si>
  <si>
    <t>Cavity VTA Cooldown</t>
  </si>
  <si>
    <t>SNSPPU-CAV-VTA-COOL</t>
  </si>
  <si>
    <t>Installation/Shipping Travelers</t>
  </si>
  <si>
    <t>SNS Cryomodule Shipping</t>
  </si>
  <si>
    <t>SNSPPU-CM-ASSY-SHIP</t>
  </si>
  <si>
    <t>Standard Project Travelers</t>
  </si>
  <si>
    <t>Detours, Deviations and Discrepancies (D3)</t>
  </si>
  <si>
    <t>SNSPPU-D3</t>
  </si>
  <si>
    <t>R2</t>
  </si>
  <si>
    <t>BOOKWALT</t>
  </si>
  <si>
    <t>MCEWEN</t>
  </si>
  <si>
    <t>AREILLY</t>
  </si>
  <si>
    <t>N/A</t>
  </si>
  <si>
    <t>Inspection Summary Report</t>
  </si>
  <si>
    <t>SNSPPU-INSR</t>
  </si>
  <si>
    <t>Inspection Nonconformance Report</t>
  </si>
  <si>
    <t>SNSPPU-NCR</t>
  </si>
  <si>
    <t>R10</t>
  </si>
  <si>
    <t>Helium Vessel Receiving Traveler</t>
  </si>
  <si>
    <t>SNSPPU-CAV-RECV-HELV</t>
  </si>
  <si>
    <t>SNSPPU-CST-RECV-(bellows)</t>
  </si>
  <si>
    <t>Gate Valves Receiving Traveler</t>
  </si>
  <si>
    <t>SNSPPU-CST-RECV-(gate valve)</t>
  </si>
  <si>
    <t>Bellows Receiving Traveler</t>
  </si>
  <si>
    <t>FPC Receiving Traveler</t>
  </si>
  <si>
    <t>SNSPPU-CST-RECV-FPC</t>
  </si>
  <si>
    <t>SNSPPU-CM-ASSY-CMAS</t>
  </si>
  <si>
    <t>Cold Mass Assembly</t>
  </si>
  <si>
    <t>Visual/CMM Inspection of Helium Vessel</t>
  </si>
  <si>
    <t>Bellows Leak Check Traveler</t>
  </si>
  <si>
    <t>SNSPPU-CST-LEAK-(bellows)</t>
  </si>
  <si>
    <t>Gate Valves Leak Check Traveler</t>
  </si>
  <si>
    <t>SNSPPU-CST-LEAK-(gate valves)</t>
  </si>
  <si>
    <t>FPC Leak Check Traveler</t>
  </si>
  <si>
    <t>SNSPPU-CST-LEAK-FPC</t>
  </si>
  <si>
    <t>SNSPPU-CST-INSP-FPC</t>
  </si>
  <si>
    <t>Diode CXCU Inventory Traveler</t>
  </si>
  <si>
    <t>SNSPPU-CM-RECV-DCXCU</t>
  </si>
  <si>
    <t>M. Dickey</t>
  </si>
  <si>
    <t>C. Barnes</t>
  </si>
  <si>
    <t>E. Daly</t>
  </si>
  <si>
    <t>P. Owen</t>
  </si>
  <si>
    <t>powen,king,edaly,kwilson,mdickey,areilly</t>
  </si>
  <si>
    <t>cm assy ship (rf, instrumentation)</t>
  </si>
  <si>
    <t>Visual and CMM Inspection of Cavity</t>
  </si>
  <si>
    <t>SNSPPU-CAV-ASSY (look at old SNS)</t>
  </si>
  <si>
    <t>transfer to test stand</t>
  </si>
  <si>
    <t>Color Legend</t>
  </si>
  <si>
    <t>Total Traveler IDs</t>
  </si>
  <si>
    <t>Count</t>
  </si>
  <si>
    <t>Percent</t>
  </si>
  <si>
    <t>Inspection</t>
  </si>
  <si>
    <t>Chemistry</t>
  </si>
  <si>
    <t>Testing</t>
  </si>
  <si>
    <t>Assembly</t>
  </si>
  <si>
    <t>Component Prepreation</t>
  </si>
  <si>
    <t>Cavity Preparation</t>
  </si>
  <si>
    <t>Cryomodule Testing</t>
  </si>
  <si>
    <t>Weld Inspection</t>
  </si>
  <si>
    <t>Leak Checks</t>
  </si>
  <si>
    <t>NCR Informative</t>
  </si>
  <si>
    <t>NCR Dispositioners</t>
  </si>
  <si>
    <t>D3 Emails</t>
  </si>
  <si>
    <t>Traveler ID
PROJ-WCA-COMP-JOB/TASK</t>
  </si>
  <si>
    <t>Drawing(s), Name (if known)</t>
  </si>
  <si>
    <t>Procedure(s), Name (if known)</t>
  </si>
  <si>
    <t>Acronym from INV</t>
  </si>
  <si>
    <t>Due - 1 month prior to part arriving</t>
  </si>
  <si>
    <t>Status</t>
  </si>
  <si>
    <t>Due in 15 Days</t>
  </si>
  <si>
    <t>Due in 30 Days</t>
  </si>
  <si>
    <t>Overdue</t>
  </si>
  <si>
    <t>Section</t>
  </si>
  <si>
    <t>SS</t>
  </si>
  <si>
    <t>SH</t>
  </si>
  <si>
    <t>CP</t>
  </si>
  <si>
    <t>NR</t>
  </si>
  <si>
    <t>OA</t>
  </si>
  <si>
    <t>OD</t>
  </si>
  <si>
    <t>Remaining</t>
  </si>
  <si>
    <t>Complete (CP)</t>
  </si>
  <si>
    <t>New Revision Out for Approval (NR)</t>
  </si>
  <si>
    <t>Out for Approval (OA)</t>
  </si>
  <si>
    <t>L2HE-INSP-CAV</t>
  </si>
  <si>
    <t>Hogan</t>
  </si>
  <si>
    <t xml:space="preserve">Cavity RF Inspection </t>
  </si>
  <si>
    <t>L2HE-TUNE-CAV-RFIN</t>
  </si>
  <si>
    <t>Processing</t>
  </si>
  <si>
    <t>Cavity Heat Treatment &amp; Nitrogen Doping</t>
  </si>
  <si>
    <t>Cavity HOM Measurements and Tuning</t>
  </si>
  <si>
    <t>Cavity 1st Assembly</t>
  </si>
  <si>
    <t>Forehand</t>
  </si>
  <si>
    <t>Cavity 2nd Assembly</t>
  </si>
  <si>
    <t>Palczewski</t>
  </si>
  <si>
    <t>Cavity Evacuation &amp; Leak Test</t>
  </si>
  <si>
    <t>Transfer of L2PRD 9-cell cavities to Test Stands</t>
  </si>
  <si>
    <t>L2HE-CLNRM-CAV-TSTD</t>
  </si>
  <si>
    <t>Transfer of L2PRD 9-cell cavities to Test Stands for Dewar 5</t>
  </si>
  <si>
    <t>Cavity Cooldown</t>
  </si>
  <si>
    <t>L2HE-VTA-CAV-COOL</t>
  </si>
  <si>
    <t>Cavity Production VTA HOM Survey</t>
  </si>
  <si>
    <t>L2HE-VTA-CAV-HOM</t>
  </si>
  <si>
    <t>Stirbet</t>
  </si>
  <si>
    <t>Cavity VTA Test</t>
  </si>
  <si>
    <t xml:space="preserve">Cavities arrive in Aug2021 per KW </t>
  </si>
  <si>
    <t>CAV</t>
  </si>
  <si>
    <t>FPC WARM PART</t>
  </si>
  <si>
    <t>L2HE-INSP-FPCW</t>
  </si>
  <si>
    <t>FPC COLD PART</t>
  </si>
  <si>
    <t>L2HE-INSP-FPCC</t>
  </si>
  <si>
    <t>Huque</t>
  </si>
  <si>
    <t>FPC Waveguide Incoming Inspection</t>
  </si>
  <si>
    <t>L2HE-INSP-FPCWG</t>
  </si>
  <si>
    <t>Cavity Field Probe Feedthru Receiving Inspection</t>
  </si>
  <si>
    <t>L2HE-INSP-FPFT</t>
  </si>
  <si>
    <t>Park</t>
  </si>
  <si>
    <t>DeKerlegand</t>
  </si>
  <si>
    <t>Wilson</t>
  </si>
  <si>
    <t>Cavity HOM Feedthru Receiving Inspection</t>
  </si>
  <si>
    <t>L2HE-INSP-HMFT</t>
  </si>
  <si>
    <t>Cavity Beam Line Bellows PRCM</t>
  </si>
  <si>
    <t>L2HE-INSP-BLBP</t>
  </si>
  <si>
    <t>Marchlik</t>
  </si>
  <si>
    <t xml:space="preserve">Cavity Beam Line Bellows Short </t>
  </si>
  <si>
    <t>L2HE-INSP-BLBS</t>
  </si>
  <si>
    <t>Cavity String Weldment Upstream Bellows</t>
  </si>
  <si>
    <t>L2HE-INSP-BLBU</t>
  </si>
  <si>
    <t>String Beam Line Extension Downstream</t>
  </si>
  <si>
    <t>L2HE-INSP-BLXD</t>
  </si>
  <si>
    <t>300K Current Leads CF Flange Inspection</t>
  </si>
  <si>
    <t>L2HE-INSP-CFL</t>
  </si>
  <si>
    <t>End Lever Tuner Mechanical Frame Inspection</t>
  </si>
  <si>
    <t>Powen</t>
  </si>
  <si>
    <t>End Lever Tuner Motor</t>
  </si>
  <si>
    <t>King</t>
  </si>
  <si>
    <t>Tuner Piezo Actuator Assembly Inspection</t>
  </si>
  <si>
    <t>Lakshmi</t>
  </si>
  <si>
    <t>Cryomodule Cool Down Cryogenic Valve (CDV)</t>
  </si>
  <si>
    <t>L2HE-INSP-CDV</t>
  </si>
  <si>
    <t>Kent</t>
  </si>
  <si>
    <t>Receiving Inspection CM Magnetic Shield Assembly</t>
  </si>
  <si>
    <t>L2HE-INSP-IMAG</t>
  </si>
  <si>
    <t>Gary</t>
  </si>
  <si>
    <t>Fischer</t>
  </si>
  <si>
    <t xml:space="preserve">Receiving Inspection CM Rod Invar 2-Phase Long </t>
  </si>
  <si>
    <t>L2HE-INSP-IROD2L</t>
  </si>
  <si>
    <t>Receiving Inspection CM Rod Invar 2-Phase</t>
  </si>
  <si>
    <t>L2HE-INSP-IROD2P</t>
  </si>
  <si>
    <t>Receiving Inspection CM Assembly, JT Cryogenic Valve</t>
  </si>
  <si>
    <t>L2HE-INSP-JTV</t>
  </si>
  <si>
    <t>Receiving Inspection CM Assembly, JT Valve Tube Kit</t>
  </si>
  <si>
    <t>L2HE-INSP-JTVTK</t>
  </si>
  <si>
    <t>L2HE-CWI-UCM</t>
  </si>
  <si>
    <t>Jenord</t>
  </si>
  <si>
    <t>Upper Cold Mass CMA Inspection</t>
  </si>
  <si>
    <t>Receiving CMA Inspection CM Vacuum Vessel</t>
  </si>
  <si>
    <t>Ari, Reece</t>
  </si>
  <si>
    <t>Park, Wilson</t>
  </si>
  <si>
    <t>No</t>
  </si>
  <si>
    <t>kwilson</t>
  </si>
  <si>
    <t>Powen, Huque, georged</t>
  </si>
  <si>
    <t>Powen, Huque, Wilson</t>
  </si>
  <si>
    <t>huque,kwilson</t>
  </si>
  <si>
    <t>Powen, King</t>
  </si>
  <si>
    <t>Lakshmi, Wilson</t>
  </si>
  <si>
    <t>Katherine, Hogan</t>
  </si>
  <si>
    <t>Gary, Fischer</t>
  </si>
  <si>
    <t>341081, P96394</t>
  </si>
  <si>
    <t>FPCW</t>
  </si>
  <si>
    <t>341082, P96406</t>
  </si>
  <si>
    <t>FPCC</t>
  </si>
  <si>
    <t>FPCWG</t>
  </si>
  <si>
    <t>GMM-9434A</t>
  </si>
  <si>
    <t>GMM-9433A</t>
  </si>
  <si>
    <t>F10132292-B, F10138922-A</t>
  </si>
  <si>
    <t>F10048652</t>
  </si>
  <si>
    <t>F10009954</t>
  </si>
  <si>
    <t>F10026609</t>
  </si>
  <si>
    <t>Will be a batch traveler</t>
  </si>
  <si>
    <t>Cavity Cleaning / UltraSonic Cleaning</t>
  </si>
  <si>
    <t>L2HE-CHEM-COMP-USC</t>
  </si>
  <si>
    <t>Mitchell</t>
  </si>
  <si>
    <t>Wildeson</t>
  </si>
  <si>
    <t>ashleya</t>
  </si>
  <si>
    <t>hogan,ari</t>
  </si>
  <si>
    <t>ashleya,ari,hogan,kdavis,forehand</t>
  </si>
  <si>
    <t>First HPR</t>
  </si>
  <si>
    <t>L2HE-CHEM-COMP-HPRN</t>
  </si>
  <si>
    <t>Components Cleaning</t>
  </si>
  <si>
    <t>L2HE-CHEM-COMP-DEGR</t>
  </si>
  <si>
    <t>Laping</t>
  </si>
  <si>
    <t>L2HE-CHEM-COMP-LAP</t>
  </si>
  <si>
    <t>L2HE-CMA-FPFT-LEAK</t>
  </si>
  <si>
    <t>Wilcox</t>
  </si>
  <si>
    <t>Leak check spec 11141-S-0029</t>
  </si>
  <si>
    <t>L2HE-CMA-HMFT-LEAK</t>
  </si>
  <si>
    <t>L2HE-VTA-FPFT-CSHK</t>
  </si>
  <si>
    <t>L2HE-VTA-HMFT-CSHK</t>
  </si>
  <si>
    <t>Cavity String Assembly</t>
  </si>
  <si>
    <t>L2HE-CST-ASSY</t>
  </si>
  <si>
    <t>BPM Magnet sub-assembly</t>
  </si>
  <si>
    <t>L2HE-CST-ASSY-BPM</t>
  </si>
  <si>
    <t>String Pump down, leak test and transfer to phase 1</t>
  </si>
  <si>
    <t>L2HE-CST-ASSY-LEAK</t>
  </si>
  <si>
    <t>Cavity String Gate Valve Leak Test</t>
  </si>
  <si>
    <t>L2HE-CST-LEAK-AMGV</t>
  </si>
  <si>
    <t>CM Assembly First</t>
  </si>
  <si>
    <t>L2HE-CMA-FRST</t>
  </si>
  <si>
    <t>Worland</t>
  </si>
  <si>
    <t>CM Assembly Second</t>
  </si>
  <si>
    <t>L2HE-CMA-SCND</t>
  </si>
  <si>
    <t>CM Assembly Final</t>
  </si>
  <si>
    <t>L2HE-CMA-FNAL</t>
  </si>
  <si>
    <t>Cryomodule Vacuum Vessel Assembly</t>
  </si>
  <si>
    <t>L2HE-CMA-VV</t>
  </si>
  <si>
    <t>FPC Warm Installation</t>
  </si>
  <si>
    <t>L2HE-CMA-FPCW</t>
  </si>
  <si>
    <t>Cryomodule Rework Traveler</t>
  </si>
  <si>
    <t>L2HE-CMA-REW</t>
  </si>
  <si>
    <t>Cryomodule Prep and Shipping to SLAC</t>
  </si>
  <si>
    <t>L2HE-CMA-SHIP</t>
  </si>
  <si>
    <t>Martin</t>
  </si>
  <si>
    <t>Cryomodule Retrofit Traveler</t>
  </si>
  <si>
    <t>L2HE-CMA-RFIT</t>
  </si>
  <si>
    <t>FPCW AC Diassemble/Removal</t>
  </si>
  <si>
    <t>L2HE-CMA-FPCW-DISA</t>
  </si>
  <si>
    <t>Production Cryomodule Demagnetization</t>
  </si>
  <si>
    <t>Cheng</t>
  </si>
  <si>
    <t>Wilson, Hogan</t>
  </si>
  <si>
    <t>Fischer, Cheng</t>
  </si>
  <si>
    <t>Upper Cold Mass Magnetic Hygiene Control</t>
  </si>
  <si>
    <t>Drury</t>
  </si>
  <si>
    <t>D3 Report</t>
  </si>
  <si>
    <t>L2HE-D3</t>
  </si>
  <si>
    <t>Cavity Non-conformance Report</t>
  </si>
  <si>
    <t>L2HE-NCR</t>
  </si>
  <si>
    <t>R11</t>
  </si>
  <si>
    <t>L2HE-INSR</t>
  </si>
  <si>
    <t>Cold Shock</t>
  </si>
  <si>
    <t>FPC Waveguide Inventory</t>
  </si>
  <si>
    <t>L2HE-INV-FPCWG</t>
  </si>
  <si>
    <t>Dickey</t>
  </si>
  <si>
    <t>Barnes</t>
  </si>
  <si>
    <t>Wislon</t>
  </si>
  <si>
    <t>Huque,Fisher</t>
  </si>
  <si>
    <t>Huque,Fischer</t>
  </si>
  <si>
    <t>Zhao</t>
  </si>
  <si>
    <t>Cavity Beam Line Bellows PRCM Leak Test</t>
  </si>
  <si>
    <t>L2HE-CMA-BLBP-LEAK</t>
  </si>
  <si>
    <t>WIlcox</t>
  </si>
  <si>
    <t>Marchlik, Wilson</t>
  </si>
  <si>
    <t>F10041075</t>
  </si>
  <si>
    <t>L2HE-CMA-BLBS-LEAK</t>
  </si>
  <si>
    <t>F10023437</t>
  </si>
  <si>
    <t>L2HE-CMA-BLBU-LEAK</t>
  </si>
  <si>
    <t>F10075494</t>
  </si>
  <si>
    <t>L2HE-CMA-BLXD-LEAK</t>
  </si>
  <si>
    <t>F10052775</t>
  </si>
  <si>
    <t>Morrone</t>
  </si>
  <si>
    <t>O'Brien</t>
  </si>
  <si>
    <t>McEwen</t>
  </si>
  <si>
    <t>Kent, Wilson</t>
  </si>
  <si>
    <t>Kent, Fischer</t>
  </si>
  <si>
    <t>All Metal Gate Valve Inventory</t>
  </si>
  <si>
    <t>L2HE-INV-AMGV</t>
  </si>
  <si>
    <t>Savransky</t>
  </si>
  <si>
    <t>Mdicky,Hogan</t>
  </si>
  <si>
    <t>Kwilson,Dsavr</t>
  </si>
  <si>
    <t>Production Cavity Vertical Testing Procedure</t>
  </si>
  <si>
    <t>Tuner Piezo Actuator Inventory</t>
  </si>
  <si>
    <t>John Hogan</t>
  </si>
  <si>
    <t>Peter Owen</t>
  </si>
  <si>
    <t>mdickey,Hogan,areilly</t>
  </si>
  <si>
    <t>powen</t>
  </si>
  <si>
    <t>Hogan,powen,areilly</t>
  </si>
  <si>
    <t>FPC WARM PART Inventory</t>
  </si>
  <si>
    <t>L2HE-INV-FPCW</t>
  </si>
  <si>
    <t>FPC COLD PART Inventory</t>
  </si>
  <si>
    <t>L2HE-INV-FPCC</t>
  </si>
  <si>
    <t>Cavity Field Probe Feedthru Inventory</t>
  </si>
  <si>
    <t>L2HE-INV-FPFT</t>
  </si>
  <si>
    <t>L2HE-INV-HMFT</t>
  </si>
  <si>
    <t>Cavity HOM Feedthru Receiving Inventory</t>
  </si>
  <si>
    <t>L2HE-INV-BLBP</t>
  </si>
  <si>
    <t>Cavity Beam Line Bellows PRCM Inventory</t>
  </si>
  <si>
    <t>Cavity Beam Line Bellows Short Inventory</t>
  </si>
  <si>
    <t>L2HE-INV-BLBS</t>
  </si>
  <si>
    <t>L2HE-INV-BLBU</t>
  </si>
  <si>
    <t>Cavity String Weldment Upstream Bellows Inventory</t>
  </si>
  <si>
    <t>String Beam Line Extension Downstream Inventory</t>
  </si>
  <si>
    <t>L2HE-INV-BLXD</t>
  </si>
  <si>
    <t>End Lever Tuner Mechanical Frame Inventory</t>
  </si>
  <si>
    <t>End Lever Tuner Motor Inspection</t>
  </si>
  <si>
    <t>L2HE-INV-IMAG</t>
  </si>
  <si>
    <t>L2HE-INV-IROD2L</t>
  </si>
  <si>
    <t>L2HE-INV-IROD2P</t>
  </si>
  <si>
    <t>CM Rod Invar 2-Phase Inventory</t>
  </si>
  <si>
    <t>CM Rod Invar 2-Phase Long Inventory</t>
  </si>
  <si>
    <t>CM Magnetic Shield Assembly Inventory</t>
  </si>
  <si>
    <t>CM Assembly, JT Valve Tube Kit Inventory</t>
  </si>
  <si>
    <t>L2HE-INV-JTVTK</t>
  </si>
  <si>
    <t>L2HE-INV-UCM</t>
  </si>
  <si>
    <t>Upper Cold Mass CMA Inventory</t>
  </si>
  <si>
    <t>Upper Cold Mass Weld Inspection?</t>
  </si>
  <si>
    <t>L2HE-INV-VV</t>
  </si>
  <si>
    <t>CM Vacuum Vessel Inventory</t>
  </si>
  <si>
    <t>L2HE-INSP-SM</t>
  </si>
  <si>
    <t>L2HE-INV-SM</t>
  </si>
  <si>
    <t>hogan,kwilson</t>
  </si>
  <si>
    <t>lalitha,king</t>
  </si>
  <si>
    <t>lalitha,king,fisher,morrone</t>
  </si>
  <si>
    <t>Quadrapole Magnet Inventory</t>
  </si>
  <si>
    <t>Quadrapole Magnet Inspection</t>
  </si>
  <si>
    <t>L2HE-INSP-PIEZO</t>
  </si>
  <si>
    <t>L2HE-INV-TUNC</t>
  </si>
  <si>
    <t>L2HE-INSP-TUNC</t>
  </si>
  <si>
    <t>Liang</t>
  </si>
  <si>
    <t>Cavity Inspection</t>
  </si>
  <si>
    <t>hogan,kwilson,kdavis,jtkent</t>
  </si>
  <si>
    <t>System</t>
  </si>
  <si>
    <t>FNAL</t>
  </si>
  <si>
    <t>JLab</t>
  </si>
  <si>
    <t>SLAC</t>
  </si>
  <si>
    <t xml:space="preserve">Dressed Cavities </t>
  </si>
  <si>
    <t>Mattia Checchin / Chuck Grimm</t>
  </si>
  <si>
    <t>Dan Gonnella</t>
  </si>
  <si>
    <t>Feedthroughs</t>
  </si>
  <si>
    <t>HyeKyoung Park</t>
  </si>
  <si>
    <t>Couplers</t>
  </si>
  <si>
    <t>Ken Premo</t>
  </si>
  <si>
    <t>(Nikolay Solyak – SME)</t>
  </si>
  <si>
    <t>Naeem Huque</t>
  </si>
  <si>
    <t>Jeff Tice</t>
  </si>
  <si>
    <t>Cavity String Bellows and Spools</t>
  </si>
  <si>
    <t>Ken Premo / Andrei Lunin</t>
  </si>
  <si>
    <t>Matt Marchlik</t>
  </si>
  <si>
    <t>Maniscalco</t>
  </si>
  <si>
    <t>Cavity String Hardware and Seals</t>
  </si>
  <si>
    <t>Damon Bice</t>
  </si>
  <si>
    <t>Mike Dickey</t>
  </si>
  <si>
    <t>Magnet</t>
  </si>
  <si>
    <t>John Amann</t>
  </si>
  <si>
    <t>Lakshmi Lalitha</t>
  </si>
  <si>
    <t>Tommy Hiatt</t>
  </si>
  <si>
    <t>BPM</t>
  </si>
  <si>
    <t>Andrei Lunin</t>
  </si>
  <si>
    <t>Gate Valves</t>
  </si>
  <si>
    <t>David Savransky</t>
  </si>
  <si>
    <t>2-Phase Pipe Components</t>
  </si>
  <si>
    <t>Chuck Grimm</t>
  </si>
  <si>
    <t>Adam O’Brien</t>
  </si>
  <si>
    <t>End Lever Tuner</t>
  </si>
  <si>
    <t>Yuriy Pischalnikov</t>
  </si>
  <si>
    <t>Magnetic Shielding</t>
  </si>
  <si>
    <t>Saravan Chandrasekaran /   Yi Xie</t>
  </si>
  <si>
    <t>Gary Cheng</t>
  </si>
  <si>
    <t>Cold Mass and Components</t>
  </si>
  <si>
    <t>Vacuum Vessel and Components</t>
  </si>
  <si>
    <t>Instrumentation</t>
  </si>
  <si>
    <t>Fred Lewis</t>
  </si>
  <si>
    <t>Larry King</t>
  </si>
  <si>
    <t>Cryogenic Valves</t>
  </si>
  <si>
    <t>Greg Johnson</t>
  </si>
  <si>
    <t>Justin Kent</t>
  </si>
  <si>
    <t>Vacuum Equipment</t>
  </si>
  <si>
    <t xml:space="preserve">Liang </t>
  </si>
  <si>
    <t>EXPECTED 1ST DELIVERY?</t>
  </si>
  <si>
    <t>VENDOR DOCUMENTATION</t>
  </si>
  <si>
    <t>Cryomodule Acceptance Test LERF</t>
  </si>
  <si>
    <t>L2HE-LERF-CM-ACTS</t>
  </si>
  <si>
    <t>L2HE-VTA-CAV-VTRF</t>
  </si>
  <si>
    <t>L2HE-PR-VTA-CAV-VTRF</t>
  </si>
  <si>
    <t>L2HE-CLNRM-CAV-TSTD5</t>
  </si>
  <si>
    <t>L2HE-CLNRM-CAV-LEAK</t>
  </si>
  <si>
    <t>L2HE-CLNRM-CAV-ASSY2</t>
  </si>
  <si>
    <t>L2HE-CLNRM-CAV-ASSY1</t>
  </si>
  <si>
    <t>L2HE-FURN-CAV-HEAT</t>
  </si>
  <si>
    <t>L2HE-TUNE-HOM</t>
  </si>
  <si>
    <t>D. FOREHAND</t>
  </si>
  <si>
    <t>R. OVERTON</t>
  </si>
  <si>
    <t>C. DREYFUSS</t>
  </si>
  <si>
    <t>K. WILSON</t>
  </si>
  <si>
    <t>JT. KENT</t>
  </si>
  <si>
    <t>J. VENNEKATE</t>
  </si>
  <si>
    <t>M. STIRBET</t>
  </si>
  <si>
    <t>C. WILSON</t>
  </si>
  <si>
    <t>K. DAVIS</t>
  </si>
  <si>
    <t>Cavity Inventory</t>
  </si>
  <si>
    <t>L2HE-INV-CAV</t>
  </si>
  <si>
    <t>Below is my understanding of the status of all the travelers we need in place now for the refurbishment cavities currently working towards a VTRF (CAV040, 295, and 331).  The Pansophy team has the official tracking on the status of all the L2HE travelers and procedures so they can provide a better / corrected status update if needed.</t>
  </si>
  <si>
    <r>
      <t>Process Step</t>
    </r>
    <r>
      <rPr>
        <sz val="11"/>
        <color theme="1"/>
        <rFont val="Calibri"/>
        <family val="2"/>
      </rPr>
      <t> </t>
    </r>
  </si>
  <si>
    <r>
      <t>L2HE Traveler ID</t>
    </r>
    <r>
      <rPr>
        <sz val="11"/>
        <color theme="1"/>
        <rFont val="Calibri"/>
        <family val="2"/>
      </rPr>
      <t> </t>
    </r>
  </si>
  <si>
    <r>
      <t>Based on Traveler</t>
    </r>
    <r>
      <rPr>
        <sz val="11"/>
        <color theme="1"/>
        <rFont val="Calibri"/>
        <family val="2"/>
      </rPr>
      <t> </t>
    </r>
  </si>
  <si>
    <r>
      <t>L2HE Traveler Status</t>
    </r>
    <r>
      <rPr>
        <sz val="11"/>
        <color theme="1"/>
        <rFont val="Calibri"/>
        <family val="2"/>
      </rPr>
      <t> </t>
    </r>
  </si>
  <si>
    <r>
      <t>Comments</t>
    </r>
    <r>
      <rPr>
        <sz val="11"/>
        <color theme="1"/>
        <rFont val="Calibri"/>
        <family val="2"/>
      </rPr>
      <t> </t>
    </r>
  </si>
  <si>
    <t>RF Inspection </t>
  </si>
  <si>
    <t>L2HE-TUNE-CAV-RFIN </t>
  </si>
  <si>
    <t>Issued </t>
  </si>
  <si>
    <t>for as-received from vendor; use D3 for refurbishment cavities </t>
  </si>
  <si>
    <t>CMM </t>
  </si>
  <si>
    <t>L2HE-INSP-CAV </t>
  </si>
  <si>
    <t>Dual USC (Liquinox + DI) </t>
  </si>
  <si>
    <r>
      <t>L2HE-CHEM-CAV-USC</t>
    </r>
    <r>
      <rPr>
        <sz val="11"/>
        <color theme="1"/>
        <rFont val="Calibri"/>
        <family val="2"/>
      </rPr>
      <t> </t>
    </r>
  </si>
  <si>
    <t>C100R-CAV-CHEM-USC </t>
  </si>
  <si>
    <t>Draft needed based on C100R </t>
  </si>
  <si>
    <t>2-pass HPR </t>
  </si>
  <si>
    <r>
      <t>L2HE-CHEM-CAV-HPR</t>
    </r>
    <r>
      <rPr>
        <sz val="11"/>
        <color theme="1"/>
        <rFont val="Calibri"/>
        <family val="2"/>
      </rPr>
      <t> </t>
    </r>
  </si>
  <si>
    <t>C100R-CAV-CHEM-HPR </t>
  </si>
  <si>
    <t>First Assembly (FP, FPC, HOM) </t>
  </si>
  <si>
    <r>
      <t>L2HE-CLNRM-CAV-FRST</t>
    </r>
    <r>
      <rPr>
        <sz val="11"/>
        <color theme="1"/>
        <rFont val="Calibri"/>
        <family val="2"/>
      </rPr>
      <t> </t>
    </r>
  </si>
  <si>
    <t>L2PRD-CAV-ASSY-FRST </t>
  </si>
  <si>
    <t>Draft needed based on L2PRD </t>
  </si>
  <si>
    <t>Second Assy </t>
  </si>
  <si>
    <r>
      <t>L2HE-CLNRM-CAV-SCND</t>
    </r>
    <r>
      <rPr>
        <sz val="11"/>
        <color theme="1"/>
        <rFont val="Calibri"/>
        <family val="2"/>
      </rPr>
      <t> </t>
    </r>
  </si>
  <si>
    <t>L2PRD-CAV-ASSY-SCND </t>
  </si>
  <si>
    <t>Transfer to Test Stand  </t>
  </si>
  <si>
    <r>
      <t>L2HE-CLNRM-CAV-TSTD and L2HE-CLNRM-CAV-TSTD-D5</t>
    </r>
    <r>
      <rPr>
        <sz val="11"/>
        <color theme="1"/>
        <rFont val="Calibri"/>
        <family val="2"/>
      </rPr>
      <t> </t>
    </r>
  </si>
  <si>
    <t>L2PRD-CAV-TRANS-TSTD and L2PRD-CAV-TRANS-TSTD-D5 </t>
  </si>
  <si>
    <t>Cooldown to 2K (including sensor install and checkout) </t>
  </si>
  <si>
    <r>
      <t>L2HE-VTA-CAV-COOL</t>
    </r>
    <r>
      <rPr>
        <sz val="11"/>
        <color theme="1"/>
        <rFont val="Calibri"/>
        <family val="2"/>
      </rPr>
      <t> </t>
    </r>
  </si>
  <si>
    <t>L2PRD-CAV-VTA-COOL </t>
  </si>
  <si>
    <t>Justin has draft; needs to be uploaded to DocuShare </t>
  </si>
  <si>
    <t>L2PRD parameters need to be updated for L2HE </t>
  </si>
  <si>
    <t>VTRF </t>
  </si>
  <si>
    <r>
      <t>L2HE-VTA-CAV-VTRF</t>
    </r>
    <r>
      <rPr>
        <sz val="11"/>
        <color theme="1"/>
        <rFont val="Calibri"/>
        <family val="2"/>
      </rPr>
      <t> </t>
    </r>
  </si>
  <si>
    <t>L2PRD-CAV-VTRF </t>
  </si>
  <si>
    <t>In Approvals </t>
  </si>
  <si>
    <t>HOM Survey </t>
  </si>
  <si>
    <r>
      <t>L2HE-VTA-CAV-HOM</t>
    </r>
    <r>
      <rPr>
        <sz val="11"/>
        <color theme="1"/>
        <rFont val="Calibri"/>
        <family val="2"/>
      </rPr>
      <t> </t>
    </r>
  </si>
  <si>
    <t>L2PRD-CAV-VTA-HOM </t>
  </si>
  <si>
    <r>
      <t>·</t>
    </r>
    <r>
      <rPr>
        <sz val="7"/>
        <color rgb="FF1F497D"/>
        <rFont val="Times New Roman"/>
        <family val="1"/>
      </rPr>
      <t xml:space="preserve">        </t>
    </r>
    <r>
      <rPr>
        <sz val="11"/>
        <color rgb="FF1F497D"/>
        <rFont val="Calibri"/>
        <family val="2"/>
      </rPr>
      <t xml:space="preserve">Italicized L2HE Traveler IDs are traveler that do not currently exist and are my best guess at what the ID needs to be based on the current naming convention guidance. </t>
    </r>
  </si>
  <si>
    <t>Tiffany Ganey</t>
  </si>
  <si>
    <t xml:space="preserve">Major Processes for HE </t>
  </si>
  <si>
    <t xml:space="preserve">Start date </t>
  </si>
  <si>
    <t xml:space="preserve">Cavity Prep &amp; Test </t>
  </si>
  <si>
    <t xml:space="preserve">Testing </t>
  </si>
  <si>
    <t xml:space="preserve">Component                                                                                    </t>
  </si>
  <si>
    <t xml:space="preserve"> JLAB</t>
  </si>
  <si>
    <t>QTY</t>
  </si>
  <si>
    <t>Date for First Lot at JLAB</t>
  </si>
  <si>
    <t xml:space="preserve">Niobium (Prototype) - existing cavities                                                             </t>
  </si>
  <si>
    <t>NA</t>
  </si>
  <si>
    <t xml:space="preserve">Niobium (Production)                                                                                </t>
  </si>
  <si>
    <t>X</t>
  </si>
  <si>
    <t xml:space="preserve">Cavities (Prototype) - existing cavities                                                            </t>
  </si>
  <si>
    <t>Ari Palczewski</t>
  </si>
  <si>
    <t xml:space="preserve">Helium Vessels (Prototype)                                                                          </t>
  </si>
  <si>
    <t>Cavities w/Helium Vessels -VTS Ready (Production)</t>
  </si>
  <si>
    <t xml:space="preserve">Cavity Feedthroughs                                                                                 </t>
  </si>
  <si>
    <t>Cavity Flanges &amp; Assoc. Hardware/Seals (VTS &amp; HTS compatible)</t>
  </si>
  <si>
    <t xml:space="preserve">Fundamental Power Coupler (FPC)                                                                     </t>
  </si>
  <si>
    <t xml:space="preserve">Cavity String Interconnecting Bellows                                                               </t>
  </si>
  <si>
    <t>Matt Marchlick</t>
  </si>
  <si>
    <t xml:space="preserve">Cavity String Assembly Hardware &amp; Seals                                                           </t>
  </si>
  <si>
    <t xml:space="preserve">SC Magnet Assembly                                                                                  </t>
  </si>
  <si>
    <t>Lakshmi Latitha</t>
  </si>
  <si>
    <t xml:space="preserve">Beam Position Monitor (BPM)                                                                         </t>
  </si>
  <si>
    <t xml:space="preserve">Gate Valves                                                                                         </t>
  </si>
  <si>
    <t xml:space="preserve">Beamline Vac. Monitoring Manifold &amp; Gauge   </t>
  </si>
  <si>
    <t xml:space="preserve">Two-phase Pipe Bellows                                                                              </t>
  </si>
  <si>
    <t>Gary Cheng ?</t>
  </si>
  <si>
    <t xml:space="preserve">Tuner, actuator, piezos (Prototype)                                                   </t>
  </si>
  <si>
    <t xml:space="preserve">Peter Owen </t>
  </si>
  <si>
    <t xml:space="preserve">Tuner , actuator, piezos (Production)                                  </t>
  </si>
  <si>
    <t xml:space="preserve">Magnetic Shielding                                                                   </t>
  </si>
  <si>
    <t xml:space="preserve">Gary Cheng </t>
  </si>
  <si>
    <t xml:space="preserve">GRHP Sub-assembly                                                                                   </t>
  </si>
  <si>
    <t xml:space="preserve">Vacuum Vessel                                                                                       </t>
  </si>
  <si>
    <t xml:space="preserve">Coupler Pumping Lines &amp; Pumps (ion+TSP) + vacuum gauges </t>
  </si>
  <si>
    <t xml:space="preserve">Instrumentation                                                                                     </t>
  </si>
  <si>
    <t xml:space="preserve">Liquid Level Probes &amp; JT Valve                                                                    </t>
  </si>
  <si>
    <t xml:space="preserve">Beamline Interconnect Parts including Aluminum Heat Shields       </t>
  </si>
  <si>
    <t xml:space="preserve">HOM Absorber                                                                                        </t>
  </si>
  <si>
    <t xml:space="preserve">Shipping Frames  &amp; End Caps + Shock Log Devices                                         </t>
  </si>
  <si>
    <t>X =  Lead Lab (to be confrimed)</t>
  </si>
  <si>
    <t>BLAs (will JLAB be required to inspect &amp; Process these ? )</t>
  </si>
  <si>
    <t>???</t>
  </si>
  <si>
    <t>Cyrogenic Valves</t>
  </si>
  <si>
    <t xml:space="preserve">Vacuum Equipment </t>
  </si>
  <si>
    <t xml:space="preserve">JT &amp; Cool Down Valves </t>
  </si>
  <si>
    <t>??</t>
  </si>
  <si>
    <t>L2HE-INV-*</t>
  </si>
  <si>
    <t>AMGV</t>
  </si>
  <si>
    <t>AMGV*</t>
  </si>
  <si>
    <t>AV15</t>
  </si>
  <si>
    <t>C12P</t>
  </si>
  <si>
    <t>CDV</t>
  </si>
  <si>
    <t>CFL</t>
  </si>
  <si>
    <t>FPCWG*</t>
  </si>
  <si>
    <t>FPFT</t>
  </si>
  <si>
    <t>FT06P</t>
  </si>
  <si>
    <t>HMFT</t>
  </si>
  <si>
    <t>IP75SD</t>
  </si>
  <si>
    <t>JTV</t>
  </si>
  <si>
    <t>TSCPLR</t>
  </si>
  <si>
    <t>TSHMSM</t>
  </si>
  <si>
    <t>SNs From PRIMeS</t>
  </si>
  <si>
    <t>PIEZO</t>
  </si>
  <si>
    <t>L2HE-CMA-VV-INSP</t>
  </si>
  <si>
    <t>L2HE-CMA-UCM-INSP</t>
  </si>
  <si>
    <t>L2HE-INV-QUAD</t>
  </si>
  <si>
    <t>L2HE-INSP-QUAD</t>
  </si>
  <si>
    <t>Cavity High Pressure Rinse</t>
  </si>
  <si>
    <t>L2HE-CHEM-CAV-HPR</t>
  </si>
  <si>
    <t>L2HE-INV-TUNPZ</t>
  </si>
  <si>
    <t xml:space="preserve">CM Assembly </t>
  </si>
  <si>
    <t xml:space="preserve">String Assembly </t>
  </si>
  <si>
    <t>John Vannekate/ Charlie Reece</t>
  </si>
  <si>
    <t>L2HE-CMA-UCM-DMAG</t>
  </si>
  <si>
    <t>L2HE-CMA-CM-DMAG</t>
  </si>
  <si>
    <t>N. HUQUE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</si>
</sst>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9]d\-mmm\-yy;@"/>
    <numFmt numFmtId="165" formatCode="m/d/yy;@"/>
    <numFmt numFmtId="170" formatCode="[$-409]d\-mmm\-yyyy;@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rgb="FF9933FF"/>
      <name val="Calibri"/>
      <family val="2"/>
      <scheme val="minor"/>
    </font>
    <font>
      <sz val="11"/>
      <color rgb="FFFF6600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name val="Calibri"/>
      <family val="2"/>
      <scheme val="minor"/>
    </font>
    <font>
      <sz val="11"/>
      <color rgb="FF1F497D"/>
      <name val="Calibri"/>
      <family val="2"/>
    </font>
    <font>
      <b/>
      <u/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rgb="FF1F497D"/>
      <name val="Symbol"/>
      <family val="1"/>
      <charset val="2"/>
    </font>
    <font>
      <sz val="7"/>
      <color rgb="FF1F497D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C00000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BE1D1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79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CE6F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909090"/>
      </right>
      <top/>
      <bottom style="medium">
        <color rgb="FF909090"/>
      </bottom>
      <diagonal/>
    </border>
    <border>
      <left style="thin">
        <color rgb="FF000000"/>
      </left>
      <right style="medium">
        <color rgb="FF909090"/>
      </right>
      <top style="thin">
        <color rgb="FF000000"/>
      </top>
      <bottom style="medium">
        <color rgb="FF909090"/>
      </bottom>
      <diagonal/>
    </border>
    <border>
      <left/>
      <right style="medium">
        <color rgb="FF909090"/>
      </right>
      <top style="thin">
        <color rgb="FF000000"/>
      </top>
      <bottom style="medium">
        <color rgb="FF909090"/>
      </bottom>
      <diagonal/>
    </border>
    <border>
      <left/>
      <right style="thin">
        <color rgb="FF000000"/>
      </right>
      <top style="thin">
        <color rgb="FF000000"/>
      </top>
      <bottom style="medium">
        <color rgb="FF909090"/>
      </bottom>
      <diagonal/>
    </border>
    <border>
      <left style="thin">
        <color rgb="FF000000"/>
      </left>
      <right style="medium">
        <color rgb="FF909090"/>
      </right>
      <top/>
      <bottom style="medium">
        <color rgb="FF909090"/>
      </bottom>
      <diagonal/>
    </border>
    <border>
      <left/>
      <right style="thin">
        <color rgb="FF000000"/>
      </right>
      <top/>
      <bottom style="medium">
        <color rgb="FF909090"/>
      </bottom>
      <diagonal/>
    </border>
    <border>
      <left style="thin">
        <color rgb="FF000000"/>
      </left>
      <right style="medium">
        <color rgb="FF909090"/>
      </right>
      <top/>
      <bottom style="thin">
        <color rgb="FF000000"/>
      </bottom>
      <diagonal/>
    </border>
    <border>
      <left/>
      <right style="medium">
        <color rgb="FF90909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/>
      <right/>
      <top style="dotted">
        <color rgb="FF000000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9" fillId="0" borderId="0"/>
  </cellStyleXfs>
  <cellXfs count="206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4" borderId="1" xfId="0" applyFill="1" applyBorder="1"/>
    <xf numFmtId="0" fontId="4" fillId="3" borderId="1" xfId="0" applyFont="1" applyFill="1" applyBorder="1"/>
    <xf numFmtId="0" fontId="7" fillId="4" borderId="1" xfId="0" applyFont="1" applyFill="1" applyBorder="1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5" fontId="0" fillId="0" borderId="1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15" fontId="0" fillId="0" borderId="1" xfId="0" applyNumberFormat="1" applyBorder="1" applyAlignment="1">
      <alignment horizontal="center"/>
    </xf>
    <xf numFmtId="15" fontId="0" fillId="0" borderId="1" xfId="0" applyNumberForma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Font="1" applyBorder="1"/>
    <xf numFmtId="0" fontId="0" fillId="0" borderId="1" xfId="0" applyFont="1" applyFill="1" applyBorder="1" applyAlignment="1">
      <alignment horizontal="center"/>
    </xf>
    <xf numFmtId="15" fontId="0" fillId="0" borderId="1" xfId="0" applyNumberFormat="1" applyBorder="1"/>
    <xf numFmtId="0" fontId="7" fillId="0" borderId="1" xfId="0" applyFont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5" fontId="7" fillId="0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/>
    </xf>
    <xf numFmtId="0" fontId="5" fillId="4" borderId="1" xfId="0" applyFont="1" applyFill="1" applyBorder="1" applyAlignment="1"/>
    <xf numFmtId="0" fontId="5" fillId="4" borderId="1" xfId="0" applyFont="1" applyFill="1" applyBorder="1" applyAlignment="1">
      <alignment wrapText="1"/>
    </xf>
    <xf numFmtId="0" fontId="8" fillId="4" borderId="1" xfId="0" applyFont="1" applyFill="1" applyBorder="1" applyAlignment="1"/>
    <xf numFmtId="0" fontId="8" fillId="4" borderId="1" xfId="0" applyFont="1" applyFill="1" applyBorder="1" applyAlignment="1">
      <alignment wrapText="1"/>
    </xf>
    <xf numFmtId="0" fontId="3" fillId="7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10" fillId="9" borderId="1" xfId="0" applyFont="1" applyFill="1" applyBorder="1"/>
    <xf numFmtId="0" fontId="10" fillId="9" borderId="1" xfId="0" applyFont="1" applyFill="1" applyBorder="1" applyAlignment="1">
      <alignment wrapText="1"/>
    </xf>
    <xf numFmtId="0" fontId="10" fillId="9" borderId="1" xfId="0" applyFont="1" applyFill="1" applyBorder="1" applyAlignment="1">
      <alignment horizontal="center"/>
    </xf>
    <xf numFmtId="0" fontId="10" fillId="9" borderId="1" xfId="0" applyFont="1" applyFill="1" applyBorder="1" applyAlignment="1">
      <alignment horizont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49" fontId="7" fillId="0" borderId="1" xfId="0" quotePrefix="1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1" applyFont="1" applyFill="1" applyBorder="1"/>
    <xf numFmtId="15" fontId="7" fillId="0" borderId="1" xfId="1" applyNumberFormat="1" applyFont="1" applyFill="1" applyBorder="1" applyAlignment="1">
      <alignment horizontal="center"/>
    </xf>
    <xf numFmtId="15" fontId="7" fillId="0" borderId="1" xfId="1" applyNumberFormat="1" applyFont="1" applyFill="1" applyBorder="1" applyAlignment="1">
      <alignment horizontal="center" wrapText="1"/>
    </xf>
    <xf numFmtId="15" fontId="7" fillId="6" borderId="1" xfId="1" applyNumberFormat="1" applyFont="1" applyFill="1" applyBorder="1" applyAlignment="1">
      <alignment horizontal="center"/>
    </xf>
    <xf numFmtId="0" fontId="7" fillId="6" borderId="1" xfId="1" applyFont="1" applyFill="1" applyBorder="1"/>
    <xf numFmtId="0" fontId="5" fillId="4" borderId="1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center"/>
    </xf>
    <xf numFmtId="0" fontId="0" fillId="0" borderId="0" xfId="0" applyBorder="1"/>
    <xf numFmtId="0" fontId="5" fillId="4" borderId="3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left" wrapText="1"/>
    </xf>
    <xf numFmtId="0" fontId="5" fillId="4" borderId="3" xfId="0" applyFont="1" applyFill="1" applyBorder="1" applyAlignment="1">
      <alignment horizontal="center"/>
    </xf>
    <xf numFmtId="0" fontId="0" fillId="0" borderId="0" xfId="0" applyFill="1" applyBorder="1"/>
    <xf numFmtId="0" fontId="0" fillId="0" borderId="3" xfId="0" applyBorder="1"/>
    <xf numFmtId="0" fontId="0" fillId="0" borderId="2" xfId="0" applyBorder="1"/>
    <xf numFmtId="0" fontId="12" fillId="0" borderId="7" xfId="0" applyFont="1" applyBorder="1"/>
    <xf numFmtId="0" fontId="0" fillId="0" borderId="1" xfId="0" applyFont="1" applyFill="1" applyBorder="1"/>
    <xf numFmtId="0" fontId="0" fillId="0" borderId="4" xfId="0" applyFont="1" applyBorder="1"/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0" fillId="0" borderId="0" xfId="0" applyFill="1"/>
    <xf numFmtId="0" fontId="11" fillId="0" borderId="1" xfId="0" applyFont="1" applyFill="1" applyBorder="1"/>
    <xf numFmtId="0" fontId="0" fillId="0" borderId="4" xfId="0" applyFill="1" applyBorder="1"/>
    <xf numFmtId="0" fontId="0" fillId="0" borderId="3" xfId="0" applyFont="1" applyBorder="1"/>
    <xf numFmtId="0" fontId="0" fillId="0" borderId="3" xfId="0" applyFont="1" applyFill="1" applyBorder="1"/>
    <xf numFmtId="0" fontId="2" fillId="3" borderId="9" xfId="0" applyFont="1" applyFill="1" applyBorder="1" applyAlignment="1">
      <alignment horizontal="left"/>
    </xf>
    <xf numFmtId="0" fontId="0" fillId="0" borderId="5" xfId="0" applyBorder="1"/>
    <xf numFmtId="0" fontId="3" fillId="0" borderId="0" xfId="0" applyFont="1" applyFill="1" applyBorder="1" applyAlignment="1">
      <alignment horizontal="center"/>
    </xf>
    <xf numFmtId="10" fontId="3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3" fillId="12" borderId="1" xfId="0" applyFont="1" applyFill="1" applyBorder="1" applyAlignment="1">
      <alignment horizontal="center" wrapText="1"/>
    </xf>
    <xf numFmtId="0" fontId="14" fillId="13" borderId="15" xfId="0" applyFont="1" applyFill="1" applyBorder="1"/>
    <xf numFmtId="14" fontId="0" fillId="0" borderId="0" xfId="0" applyNumberFormat="1"/>
    <xf numFmtId="165" fontId="3" fillId="12" borderId="1" xfId="0" applyNumberFormat="1" applyFont="1" applyFill="1" applyBorder="1" applyAlignment="1">
      <alignment horizontal="center" wrapText="1"/>
    </xf>
    <xf numFmtId="165" fontId="2" fillId="3" borderId="3" xfId="0" applyNumberFormat="1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4" borderId="3" xfId="0" applyNumberFormat="1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15" fillId="6" borderId="15" xfId="0" applyFont="1" applyFill="1" applyBorder="1" applyAlignment="1">
      <alignment horizontal="left"/>
    </xf>
    <xf numFmtId="0" fontId="17" fillId="8" borderId="15" xfId="0" applyFont="1" applyFill="1" applyBorder="1" applyAlignment="1">
      <alignment horizontal="left"/>
    </xf>
    <xf numFmtId="0" fontId="19" fillId="11" borderId="15" xfId="0" applyFont="1" applyFill="1" applyBorder="1" applyAlignment="1">
      <alignment horizontal="left"/>
    </xf>
    <xf numFmtId="0" fontId="18" fillId="12" borderId="15" xfId="0" applyFont="1" applyFill="1" applyBorder="1" applyAlignment="1">
      <alignment horizontal="left"/>
    </xf>
    <xf numFmtId="0" fontId="20" fillId="10" borderId="15" xfId="0" applyFont="1" applyFill="1" applyBorder="1" applyAlignment="1">
      <alignment horizontal="left"/>
    </xf>
    <xf numFmtId="0" fontId="16" fillId="14" borderId="1" xfId="0" applyFont="1" applyFill="1" applyBorder="1" applyAlignment="1">
      <alignment horizontal="left"/>
    </xf>
    <xf numFmtId="0" fontId="21" fillId="0" borderId="1" xfId="0" applyFont="1" applyFill="1" applyBorder="1"/>
    <xf numFmtId="0" fontId="0" fillId="4" borderId="1" xfId="0" applyFill="1" applyBorder="1" applyAlignment="1">
      <alignment wrapText="1"/>
    </xf>
    <xf numFmtId="0" fontId="0" fillId="0" borderId="18" xfId="0" applyFill="1" applyBorder="1"/>
    <xf numFmtId="0" fontId="0" fillId="0" borderId="11" xfId="0" applyFill="1" applyBorder="1"/>
    <xf numFmtId="0" fontId="5" fillId="4" borderId="11" xfId="0" applyFont="1" applyFill="1" applyBorder="1" applyAlignment="1">
      <alignment horizontal="left"/>
    </xf>
    <xf numFmtId="0" fontId="0" fillId="0" borderId="11" xfId="0" applyBorder="1"/>
    <xf numFmtId="0" fontId="0" fillId="0" borderId="8" xfId="0" applyBorder="1"/>
    <xf numFmtId="0" fontId="2" fillId="3" borderId="8" xfId="0" applyFont="1" applyFill="1" applyBorder="1" applyAlignment="1">
      <alignment horizontal="left"/>
    </xf>
    <xf numFmtId="0" fontId="0" fillId="0" borderId="10" xfId="0" applyFill="1" applyBorder="1"/>
    <xf numFmtId="0" fontId="0" fillId="4" borderId="11" xfId="0" applyFill="1" applyBorder="1"/>
    <xf numFmtId="0" fontId="0" fillId="0" borderId="18" xfId="0" applyBorder="1"/>
    <xf numFmtId="0" fontId="0" fillId="0" borderId="19" xfId="0" applyFont="1" applyBorder="1"/>
    <xf numFmtId="0" fontId="0" fillId="0" borderId="0" xfId="0" applyFont="1" applyFill="1" applyBorder="1"/>
    <xf numFmtId="0" fontId="0" fillId="0" borderId="20" xfId="0" applyBorder="1" applyAlignment="1">
      <alignment vertical="top" wrapText="1"/>
    </xf>
    <xf numFmtId="10" fontId="3" fillId="0" borderId="1" xfId="0" applyNumberFormat="1" applyFont="1" applyBorder="1" applyAlignment="1">
      <alignment horizontal="center"/>
    </xf>
    <xf numFmtId="10" fontId="3" fillId="0" borderId="16" xfId="0" applyNumberFormat="1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13" fillId="0" borderId="0" xfId="0" applyFont="1" applyAlignment="1"/>
    <xf numFmtId="0" fontId="12" fillId="0" borderId="1" xfId="0" applyFont="1" applyFill="1" applyBorder="1" applyAlignment="1">
      <alignment vertical="center"/>
    </xf>
    <xf numFmtId="0" fontId="12" fillId="15" borderId="1" xfId="0" applyFont="1" applyFill="1" applyBorder="1" applyAlignment="1">
      <alignment vertical="center"/>
    </xf>
    <xf numFmtId="0" fontId="12" fillId="16" borderId="1" xfId="0" applyFont="1" applyFill="1" applyBorder="1" applyAlignment="1">
      <alignment vertical="center"/>
    </xf>
    <xf numFmtId="0" fontId="12" fillId="16" borderId="1" xfId="0" applyFont="1" applyFill="1" applyBorder="1" applyAlignment="1">
      <alignment vertical="center"/>
    </xf>
    <xf numFmtId="0" fontId="12" fillId="16" borderId="1" xfId="0" applyFont="1" applyFill="1" applyBorder="1" applyAlignment="1">
      <alignment horizontal="center" vertical="center"/>
    </xf>
    <xf numFmtId="0" fontId="12" fillId="17" borderId="1" xfId="0" applyFont="1" applyFill="1" applyBorder="1" applyAlignment="1">
      <alignment vertical="center"/>
    </xf>
    <xf numFmtId="0" fontId="13" fillId="17" borderId="1" xfId="0" applyFont="1" applyFill="1" applyBorder="1" applyAlignment="1">
      <alignment vertical="center"/>
    </xf>
    <xf numFmtId="0" fontId="13" fillId="17" borderId="1" xfId="0" applyFont="1" applyFill="1" applyBorder="1" applyAlignment="1">
      <alignment vertical="center"/>
    </xf>
    <xf numFmtId="0" fontId="13" fillId="16" borderId="1" xfId="0" applyFont="1" applyFill="1" applyBorder="1" applyAlignment="1">
      <alignment vertical="center"/>
    </xf>
    <xf numFmtId="0" fontId="13" fillId="16" borderId="1" xfId="0" applyFont="1" applyFill="1" applyBorder="1" applyAlignment="1">
      <alignment vertical="center"/>
    </xf>
    <xf numFmtId="0" fontId="22" fillId="16" borderId="1" xfId="0" applyFont="1" applyFill="1" applyBorder="1" applyAlignment="1">
      <alignment vertical="center"/>
    </xf>
    <xf numFmtId="0" fontId="13" fillId="0" borderId="0" xfId="0" applyFont="1" applyFill="1" applyAlignment="1"/>
    <xf numFmtId="0" fontId="0" fillId="0" borderId="3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18" borderId="1" xfId="0" applyFill="1" applyBorder="1"/>
    <xf numFmtId="165" fontId="0" fillId="0" borderId="1" xfId="0" applyNumberForma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165" fontId="0" fillId="0" borderId="4" xfId="0" applyNumberFormat="1" applyFill="1" applyBorder="1" applyAlignment="1">
      <alignment horizontal="center"/>
    </xf>
    <xf numFmtId="165" fontId="0" fillId="4" borderId="1" xfId="0" applyNumberForma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6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0" fontId="23" fillId="0" borderId="0" xfId="0" applyFont="1" applyAlignment="1">
      <alignment vertical="center"/>
    </xf>
    <xf numFmtId="0" fontId="11" fillId="0" borderId="21" xfId="0" applyFont="1" applyBorder="1" applyAlignment="1">
      <alignment vertical="center" wrapText="1"/>
    </xf>
    <xf numFmtId="0" fontId="25" fillId="0" borderId="21" xfId="0" applyFont="1" applyBorder="1" applyAlignment="1">
      <alignment vertical="center" wrapText="1"/>
    </xf>
    <xf numFmtId="0" fontId="24" fillId="0" borderId="22" xfId="0" applyFont="1" applyBorder="1" applyAlignment="1">
      <alignment vertical="center" wrapText="1"/>
    </xf>
    <xf numFmtId="0" fontId="24" fillId="0" borderId="23" xfId="0" applyFont="1" applyBorder="1" applyAlignment="1">
      <alignment vertical="center" wrapText="1"/>
    </xf>
    <xf numFmtId="0" fontId="24" fillId="0" borderId="24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11" fillId="0" borderId="26" xfId="0" applyFont="1" applyBorder="1" applyAlignment="1">
      <alignment vertical="center" wrapText="1"/>
    </xf>
    <xf numFmtId="0" fontId="11" fillId="0" borderId="27" xfId="0" applyFont="1" applyBorder="1" applyAlignment="1">
      <alignment vertical="center" wrapText="1"/>
    </xf>
    <xf numFmtId="0" fontId="25" fillId="0" borderId="28" xfId="0" applyFont="1" applyBorder="1" applyAlignment="1">
      <alignment vertical="center" wrapText="1"/>
    </xf>
    <xf numFmtId="0" fontId="11" fillId="0" borderId="28" xfId="0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0" fontId="23" fillId="0" borderId="0" xfId="0" applyFont="1" applyAlignment="1">
      <alignment horizontal="left" vertical="center" indent="5"/>
    </xf>
    <xf numFmtId="0" fontId="23" fillId="0" borderId="0" xfId="0" applyFont="1" applyAlignment="1">
      <alignment horizontal="center" vertical="center" wrapText="1"/>
    </xf>
    <xf numFmtId="0" fontId="26" fillId="0" borderId="30" xfId="0" applyFont="1" applyBorder="1" applyAlignment="1">
      <alignment horizontal="center" vertical="center"/>
    </xf>
    <xf numFmtId="0" fontId="0" fillId="12" borderId="1" xfId="0" applyFont="1" applyFill="1" applyBorder="1"/>
    <xf numFmtId="0" fontId="0" fillId="0" borderId="0" xfId="0" applyFont="1" applyAlignment="1">
      <alignment horizontal="center" readingOrder="1"/>
    </xf>
    <xf numFmtId="0" fontId="28" fillId="19" borderId="31" xfId="0" applyFont="1" applyFill="1" applyBorder="1" applyAlignment="1">
      <alignment horizontal="left" readingOrder="1"/>
    </xf>
    <xf numFmtId="0" fontId="28" fillId="19" borderId="31" xfId="0" applyFont="1" applyFill="1" applyBorder="1" applyAlignment="1">
      <alignment horizontal="center" readingOrder="1"/>
    </xf>
    <xf numFmtId="0" fontId="28" fillId="19" borderId="32" xfId="0" applyFont="1" applyFill="1" applyBorder="1" applyAlignment="1">
      <alignment horizontal="center" readingOrder="1"/>
    </xf>
    <xf numFmtId="170" fontId="28" fillId="19" borderId="32" xfId="0" applyNumberFormat="1" applyFont="1" applyFill="1" applyBorder="1" applyAlignment="1">
      <alignment horizontal="center" readingOrder="1"/>
    </xf>
    <xf numFmtId="0" fontId="0" fillId="0" borderId="0" xfId="0" applyAlignment="1">
      <alignment readingOrder="1"/>
    </xf>
    <xf numFmtId="0" fontId="29" fillId="20" borderId="31" xfId="0" applyFont="1" applyFill="1" applyBorder="1" applyAlignment="1">
      <alignment horizontal="left" readingOrder="1"/>
    </xf>
    <xf numFmtId="0" fontId="29" fillId="20" borderId="31" xfId="0" applyFont="1" applyFill="1" applyBorder="1" applyAlignment="1">
      <alignment horizontal="center" readingOrder="1"/>
    </xf>
    <xf numFmtId="0" fontId="0" fillId="0" borderId="0" xfId="0" applyFont="1" applyAlignment="1">
      <alignment readingOrder="1"/>
    </xf>
    <xf numFmtId="170" fontId="0" fillId="0" borderId="0" xfId="0" applyNumberFormat="1" applyFont="1" applyAlignment="1">
      <alignment readingOrder="1"/>
    </xf>
    <xf numFmtId="170" fontId="0" fillId="0" borderId="0" xfId="0" applyNumberFormat="1" applyFont="1" applyFill="1" applyAlignment="1">
      <alignment horizontal="center" readingOrder="1"/>
    </xf>
    <xf numFmtId="0" fontId="29" fillId="21" borderId="31" xfId="0" applyFont="1" applyFill="1" applyBorder="1" applyAlignment="1">
      <alignment horizontal="left" readingOrder="1"/>
    </xf>
    <xf numFmtId="0" fontId="29" fillId="21" borderId="31" xfId="0" applyFont="1" applyFill="1" applyBorder="1" applyAlignment="1">
      <alignment horizontal="center" readingOrder="1"/>
    </xf>
    <xf numFmtId="0" fontId="29" fillId="0" borderId="33" xfId="0" applyFont="1" applyBorder="1" applyAlignment="1">
      <alignment horizontal="left" readingOrder="1"/>
    </xf>
    <xf numFmtId="0" fontId="29" fillId="21" borderId="0" xfId="0" applyFont="1" applyFill="1" applyBorder="1" applyAlignment="1">
      <alignment horizontal="left" readingOrder="1"/>
    </xf>
    <xf numFmtId="0" fontId="3" fillId="0" borderId="0" xfId="0" applyFont="1" applyAlignment="1">
      <alignment readingOrder="1"/>
    </xf>
    <xf numFmtId="0" fontId="11" fillId="18" borderId="1" xfId="0" applyFont="1" applyFill="1" applyBorder="1"/>
    <xf numFmtId="0" fontId="0" fillId="0" borderId="1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center"/>
    </xf>
    <xf numFmtId="165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left" wrapText="1"/>
    </xf>
    <xf numFmtId="0" fontId="0" fillId="6" borderId="1" xfId="0" applyFont="1" applyFill="1" applyBorder="1" applyAlignment="1">
      <alignment horizontal="left"/>
    </xf>
    <xf numFmtId="0" fontId="0" fillId="6" borderId="1" xfId="0" applyFill="1" applyBorder="1"/>
    <xf numFmtId="0" fontId="16" fillId="6" borderId="1" xfId="0" applyFont="1" applyFill="1" applyBorder="1"/>
    <xf numFmtId="0" fontId="0" fillId="6" borderId="3" xfId="0" applyFill="1" applyBorder="1"/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0" fontId="30" fillId="0" borderId="21" xfId="0" applyFont="1" applyBorder="1" applyAlignment="1">
      <alignment vertical="center" wrapText="1"/>
    </xf>
  </cellXfs>
  <cellStyles count="3">
    <cellStyle name="40% - Accent6" xfId="1" builtinId="51"/>
    <cellStyle name="Normal" xfId="0" builtinId="0"/>
    <cellStyle name="Normal 2" xfId="2"/>
  </cellStyles>
  <dxfs count="222"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C00000"/>
      </font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C00000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ont>
        <color rgb="FFC00000"/>
      </font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9797"/>
      <color rgb="FFFF6600"/>
      <color rgb="FF9933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S123"/>
  <sheetViews>
    <sheetView tabSelected="1" zoomScaleNormal="100" workbookViewId="0">
      <pane ySplit="1" topLeftCell="A17" activePane="bottomLeft" state="frozen"/>
      <selection activeCell="C1" sqref="C1"/>
      <selection pane="bottomLeft" activeCell="E30" sqref="E30"/>
    </sheetView>
  </sheetViews>
  <sheetFormatPr defaultRowHeight="14.4" x14ac:dyDescent="0.3"/>
  <cols>
    <col min="1" max="1" width="4.5546875" customWidth="1"/>
    <col min="2" max="2" width="54" customWidth="1"/>
    <col min="3" max="3" width="28.6640625" customWidth="1"/>
    <col min="4" max="4" width="8.5546875" style="46" bestFit="1" customWidth="1"/>
    <col min="5" max="5" width="16.109375" style="161" customWidth="1"/>
    <col min="6" max="6" width="12.44140625" customWidth="1"/>
    <col min="7" max="7" width="17.5546875" bestFit="1" customWidth="1"/>
    <col min="8" max="8" width="16.44140625" customWidth="1"/>
    <col min="9" max="9" width="15.6640625" customWidth="1"/>
    <col min="10" max="10" width="11.33203125" bestFit="1" customWidth="1"/>
    <col min="11" max="11" width="11.33203125" customWidth="1"/>
    <col min="12" max="12" width="13.88671875" bestFit="1" customWidth="1"/>
    <col min="13" max="13" width="11.33203125" customWidth="1"/>
    <col min="14" max="15" width="28.6640625" customWidth="1"/>
    <col min="16" max="16" width="19.33203125" customWidth="1"/>
    <col min="17" max="17" width="23.109375" customWidth="1"/>
    <col min="19" max="19" width="9.6640625" bestFit="1" customWidth="1"/>
  </cols>
  <sheetData>
    <row r="1" spans="1:19" ht="43.2" x14ac:dyDescent="0.3">
      <c r="A1" s="9"/>
      <c r="B1" s="13" t="s">
        <v>16</v>
      </c>
      <c r="C1" s="8" t="s">
        <v>161</v>
      </c>
      <c r="D1" s="13" t="s">
        <v>21</v>
      </c>
      <c r="E1" s="99" t="s">
        <v>165</v>
      </c>
      <c r="F1" s="13" t="s">
        <v>12</v>
      </c>
      <c r="G1" s="13" t="s">
        <v>13</v>
      </c>
      <c r="H1" s="13" t="s">
        <v>13</v>
      </c>
      <c r="I1" s="8" t="s">
        <v>22</v>
      </c>
      <c r="J1" s="13" t="s">
        <v>23</v>
      </c>
      <c r="K1" s="96" t="s">
        <v>158</v>
      </c>
      <c r="L1" s="96" t="s">
        <v>159</v>
      </c>
      <c r="M1" s="96" t="s">
        <v>160</v>
      </c>
      <c r="N1" s="8" t="s">
        <v>163</v>
      </c>
      <c r="O1" s="96" t="s">
        <v>162</v>
      </c>
      <c r="P1" s="8" t="s">
        <v>164</v>
      </c>
      <c r="Q1" s="13" t="s">
        <v>28</v>
      </c>
      <c r="R1" t="s">
        <v>166</v>
      </c>
      <c r="S1" t="s">
        <v>170</v>
      </c>
    </row>
    <row r="2" spans="1:19" ht="15.6" x14ac:dyDescent="0.3">
      <c r="A2" s="11"/>
      <c r="B2" s="67" t="s">
        <v>154</v>
      </c>
      <c r="C2" s="68"/>
      <c r="D2" s="70"/>
      <c r="E2" s="100"/>
      <c r="F2" s="70"/>
      <c r="G2" s="70"/>
      <c r="H2" s="70"/>
      <c r="I2" s="70"/>
      <c r="J2" s="70"/>
      <c r="K2" s="70"/>
      <c r="L2" s="70"/>
      <c r="M2" s="70"/>
      <c r="N2" s="68"/>
      <c r="O2" s="68"/>
      <c r="P2" s="69"/>
      <c r="Q2" s="68"/>
      <c r="S2" s="98"/>
    </row>
    <row r="3" spans="1:19" s="71" customFormat="1" ht="15.6" x14ac:dyDescent="0.3">
      <c r="A3" s="2" t="str">
        <f t="shared" ref="A3:A92" ca="1" si="0">IF($R3="CP","CP",IF($R3="NR","NR",IF($R3="OA","OA",IF($E3="","",IF($E3-NOW()&lt;0,"OD",IF($E3-NOW()&lt;15,"15",IF($E3-NOW()&lt;30,"30"," ")))))))</f>
        <v/>
      </c>
      <c r="B3" s="105" t="s">
        <v>185</v>
      </c>
      <c r="C3" s="105"/>
      <c r="D3" s="34"/>
      <c r="E3" s="101"/>
      <c r="F3" s="34"/>
      <c r="G3" s="34"/>
      <c r="H3" s="34"/>
      <c r="I3" s="34"/>
      <c r="J3" s="34"/>
      <c r="K3" s="34"/>
      <c r="L3" s="34"/>
      <c r="M3" s="34"/>
      <c r="N3" s="105"/>
      <c r="O3" s="105"/>
      <c r="P3" s="33"/>
      <c r="Q3" s="105"/>
      <c r="S3" s="71" t="s">
        <v>171</v>
      </c>
    </row>
    <row r="4" spans="1:19" s="124" customFormat="1" x14ac:dyDescent="0.3">
      <c r="A4" s="2" t="str">
        <f ca="1">IF($R4="CP","CP",IF($R4="NR","NR",IF($R4="OA","OA",IF($E4="","",IF($E4-NOW()&lt;0,"OD",IF($E4-NOW()&lt;15,"15",IF($E4-NOW()&lt;30,"30"," ")))))))</f>
        <v>CP</v>
      </c>
      <c r="B4" s="195" t="s">
        <v>600</v>
      </c>
      <c r="C4" s="199" t="s">
        <v>601</v>
      </c>
      <c r="D4" s="196" t="s">
        <v>15</v>
      </c>
      <c r="E4" s="197"/>
      <c r="F4" s="21"/>
      <c r="G4" s="21"/>
      <c r="H4" s="21"/>
      <c r="I4" s="21"/>
      <c r="J4" s="21"/>
      <c r="K4" s="21"/>
      <c r="L4" s="21"/>
      <c r="M4" s="21"/>
      <c r="N4" s="195"/>
      <c r="O4" s="195"/>
      <c r="P4" s="198" t="s">
        <v>203</v>
      </c>
      <c r="Q4" s="195"/>
      <c r="R4" s="75" t="s">
        <v>173</v>
      </c>
    </row>
    <row r="5" spans="1:19" s="84" customFormat="1" x14ac:dyDescent="0.3">
      <c r="A5" s="2" t="str">
        <f t="shared" ca="1" si="0"/>
        <v>OD</v>
      </c>
      <c r="B5" s="2" t="s">
        <v>186</v>
      </c>
      <c r="C5" s="2" t="s">
        <v>474</v>
      </c>
      <c r="D5" s="149" t="s">
        <v>15</v>
      </c>
      <c r="E5" s="153">
        <v>44317</v>
      </c>
      <c r="F5" s="2" t="s">
        <v>476</v>
      </c>
      <c r="G5" s="2"/>
      <c r="H5" s="2"/>
      <c r="I5" s="2" t="s">
        <v>479</v>
      </c>
      <c r="J5" s="2"/>
      <c r="K5" s="2"/>
      <c r="L5" s="2"/>
      <c r="M5" s="2"/>
      <c r="N5" s="2"/>
      <c r="O5" s="2"/>
      <c r="P5" s="2"/>
      <c r="Q5" s="2"/>
    </row>
    <row r="6" spans="1:19" s="84" customFormat="1" x14ac:dyDescent="0.3">
      <c r="A6" s="2" t="str">
        <f t="shared" ca="1" si="0"/>
        <v>OD</v>
      </c>
      <c r="B6" s="2" t="s">
        <v>187</v>
      </c>
      <c r="C6" s="2" t="s">
        <v>475</v>
      </c>
      <c r="D6" s="149" t="s">
        <v>15</v>
      </c>
      <c r="E6" s="153">
        <v>44317</v>
      </c>
      <c r="F6" s="2" t="s">
        <v>476</v>
      </c>
      <c r="G6" s="2" t="s">
        <v>477</v>
      </c>
      <c r="H6" s="2"/>
      <c r="I6" s="2" t="s">
        <v>479</v>
      </c>
      <c r="J6" s="2"/>
      <c r="K6" s="2"/>
      <c r="L6" s="2"/>
      <c r="M6" s="2"/>
      <c r="N6" s="4"/>
      <c r="O6" s="4"/>
      <c r="P6" s="2"/>
      <c r="Q6" s="2"/>
    </row>
    <row r="7" spans="1:19" s="75" customFormat="1" x14ac:dyDescent="0.3">
      <c r="A7" s="2" t="str">
        <f ca="1">IF($R7="CP","CP",IF($R7="NR","NR",IF($R7="OA","OA",IF($E7="","",IF($E7-NOW()&lt;0,"OD",IF($E7-NOW()&lt;15,"15",IF($E7-NOW()&lt;30,"30"," ")))))))</f>
        <v>CP</v>
      </c>
      <c r="B7" s="2" t="s">
        <v>183</v>
      </c>
      <c r="C7" s="2" t="s">
        <v>184</v>
      </c>
      <c r="D7" s="3" t="s">
        <v>15</v>
      </c>
      <c r="E7" s="153">
        <v>44317</v>
      </c>
      <c r="F7" s="79"/>
      <c r="G7" s="79"/>
      <c r="H7" s="79"/>
      <c r="I7" s="79" t="s">
        <v>182</v>
      </c>
      <c r="J7" s="79"/>
      <c r="K7" s="79"/>
      <c r="L7" s="79"/>
      <c r="M7" s="79"/>
      <c r="N7" s="2"/>
      <c r="O7" s="2"/>
      <c r="P7" s="2" t="s">
        <v>203</v>
      </c>
      <c r="Q7" s="112" t="s">
        <v>202</v>
      </c>
      <c r="R7" s="75" t="s">
        <v>173</v>
      </c>
    </row>
    <row r="8" spans="1:19" s="71" customFormat="1" ht="16.2" customHeight="1" x14ac:dyDescent="0.3">
      <c r="A8" s="2" t="str">
        <f t="shared" ca="1" si="0"/>
        <v/>
      </c>
      <c r="B8" s="66" t="s">
        <v>152</v>
      </c>
      <c r="C8" s="83"/>
      <c r="D8" s="34"/>
      <c r="E8" s="101"/>
      <c r="F8" s="34"/>
      <c r="G8" s="34"/>
      <c r="H8" s="34"/>
      <c r="I8" s="34"/>
      <c r="J8" s="34"/>
      <c r="K8" s="34"/>
      <c r="L8" s="34"/>
      <c r="M8" s="34"/>
      <c r="N8" s="83"/>
      <c r="O8" s="66"/>
      <c r="P8" s="33"/>
      <c r="Q8" s="66"/>
      <c r="S8" s="71" t="s">
        <v>171</v>
      </c>
    </row>
    <row r="9" spans="1:19" x14ac:dyDescent="0.3">
      <c r="A9" s="2" t="str">
        <f t="shared" ca="1" si="0"/>
        <v>OD</v>
      </c>
      <c r="B9" s="1" t="s">
        <v>188</v>
      </c>
      <c r="C9" s="1" t="s">
        <v>473</v>
      </c>
      <c r="D9" s="149" t="s">
        <v>15</v>
      </c>
      <c r="E9" s="153">
        <v>44317</v>
      </c>
      <c r="F9" s="79" t="s">
        <v>476</v>
      </c>
      <c r="G9" s="79" t="s">
        <v>478</v>
      </c>
      <c r="H9" s="79"/>
      <c r="I9" s="2" t="s">
        <v>479</v>
      </c>
      <c r="J9" s="1"/>
      <c r="K9" s="1"/>
      <c r="L9" s="1"/>
      <c r="M9" s="1"/>
      <c r="N9" s="1"/>
      <c r="O9" s="1"/>
      <c r="P9" s="1"/>
      <c r="Q9" s="1"/>
    </row>
    <row r="10" spans="1:19" x14ac:dyDescent="0.3">
      <c r="A10" s="2" t="str">
        <f t="shared" ca="1" si="0"/>
        <v>OD</v>
      </c>
      <c r="B10" s="76" t="s">
        <v>190</v>
      </c>
      <c r="C10" s="76" t="s">
        <v>472</v>
      </c>
      <c r="D10" s="149" t="s">
        <v>15</v>
      </c>
      <c r="E10" s="153">
        <v>44317</v>
      </c>
      <c r="F10" s="2" t="s">
        <v>476</v>
      </c>
      <c r="G10" s="79" t="s">
        <v>478</v>
      </c>
      <c r="H10" s="88"/>
      <c r="I10" s="2" t="s">
        <v>479</v>
      </c>
      <c r="J10" s="76"/>
      <c r="K10" s="76"/>
      <c r="L10" s="76"/>
      <c r="M10" s="76"/>
      <c r="N10" s="76"/>
      <c r="O10" s="76"/>
      <c r="P10" s="76"/>
      <c r="Q10" s="76"/>
    </row>
    <row r="11" spans="1:19" x14ac:dyDescent="0.3">
      <c r="A11" s="2" t="str">
        <f t="shared" ca="1" si="0"/>
        <v>OD</v>
      </c>
      <c r="B11" s="76" t="s">
        <v>192</v>
      </c>
      <c r="C11" s="76" t="s">
        <v>471</v>
      </c>
      <c r="D11" s="149" t="s">
        <v>15</v>
      </c>
      <c r="E11" s="153">
        <v>44317</v>
      </c>
      <c r="F11" s="2" t="s">
        <v>476</v>
      </c>
      <c r="G11" s="79" t="s">
        <v>478</v>
      </c>
      <c r="H11" s="88"/>
      <c r="I11" s="2" t="s">
        <v>479</v>
      </c>
      <c r="J11" s="76"/>
      <c r="K11" s="76"/>
      <c r="L11" s="76"/>
      <c r="M11" s="76"/>
      <c r="N11" s="76"/>
      <c r="O11" s="76"/>
      <c r="P11" s="76"/>
      <c r="Q11" s="76"/>
    </row>
    <row r="12" spans="1:19" x14ac:dyDescent="0.3">
      <c r="A12" s="2" t="str">
        <f t="shared" ca="1" si="0"/>
        <v>OD</v>
      </c>
      <c r="B12" s="76" t="s">
        <v>193</v>
      </c>
      <c r="C12" s="76" t="s">
        <v>194</v>
      </c>
      <c r="D12" s="149" t="s">
        <v>15</v>
      </c>
      <c r="E12" s="153">
        <v>44317</v>
      </c>
      <c r="F12" s="2" t="s">
        <v>476</v>
      </c>
      <c r="G12" s="79" t="s">
        <v>478</v>
      </c>
      <c r="H12" s="88"/>
      <c r="I12" s="2" t="s">
        <v>479</v>
      </c>
      <c r="J12" s="76"/>
      <c r="K12" s="76"/>
      <c r="L12" s="76"/>
      <c r="M12" s="76"/>
      <c r="N12" s="76"/>
      <c r="O12" s="76"/>
      <c r="P12" s="76"/>
      <c r="Q12" s="76"/>
    </row>
    <row r="13" spans="1:19" x14ac:dyDescent="0.3">
      <c r="A13" s="2" t="str">
        <f t="shared" ca="1" si="0"/>
        <v>OD</v>
      </c>
      <c r="B13" s="76" t="s">
        <v>195</v>
      </c>
      <c r="C13" s="76" t="s">
        <v>470</v>
      </c>
      <c r="D13" s="149" t="s">
        <v>15</v>
      </c>
      <c r="E13" s="153">
        <v>44317</v>
      </c>
      <c r="F13" s="2" t="s">
        <v>476</v>
      </c>
      <c r="G13" s="79" t="s">
        <v>478</v>
      </c>
      <c r="H13" s="88"/>
      <c r="I13" s="2" t="s">
        <v>479</v>
      </c>
      <c r="J13" s="76"/>
      <c r="K13" s="76"/>
      <c r="L13" s="76"/>
      <c r="M13" s="76"/>
      <c r="N13" s="76"/>
      <c r="O13" s="76"/>
      <c r="P13" s="76"/>
      <c r="Q13" s="76"/>
    </row>
    <row r="14" spans="1:19" s="71" customFormat="1" ht="15.6" x14ac:dyDescent="0.3">
      <c r="A14" s="2" t="str">
        <f t="shared" ca="1" si="0"/>
        <v/>
      </c>
      <c r="B14" s="72" t="s">
        <v>151</v>
      </c>
      <c r="C14" s="72"/>
      <c r="D14" s="74"/>
      <c r="E14" s="102"/>
      <c r="F14" s="74"/>
      <c r="G14" s="34"/>
      <c r="H14" s="74"/>
      <c r="I14" s="74"/>
      <c r="J14" s="74"/>
      <c r="K14" s="74"/>
      <c r="L14" s="74"/>
      <c r="M14" s="74"/>
      <c r="N14" s="72"/>
      <c r="O14" s="72"/>
      <c r="P14" s="73"/>
      <c r="Q14" s="72"/>
      <c r="S14" s="71" t="s">
        <v>171</v>
      </c>
    </row>
    <row r="15" spans="1:19" x14ac:dyDescent="0.3">
      <c r="A15" s="2" t="str">
        <f t="shared" ca="1" si="0"/>
        <v>CP</v>
      </c>
      <c r="B15" s="1" t="s">
        <v>196</v>
      </c>
      <c r="C15" s="200" t="s">
        <v>197</v>
      </c>
      <c r="D15" s="149" t="s">
        <v>15</v>
      </c>
      <c r="E15" s="153">
        <v>44317</v>
      </c>
      <c r="F15" s="125" t="s">
        <v>480</v>
      </c>
      <c r="G15" s="125" t="s">
        <v>481</v>
      </c>
      <c r="H15" s="20"/>
      <c r="I15" s="2" t="s">
        <v>479</v>
      </c>
      <c r="J15" s="1"/>
      <c r="K15" t="s">
        <v>406</v>
      </c>
      <c r="L15" t="s">
        <v>406</v>
      </c>
      <c r="M15" t="s">
        <v>416</v>
      </c>
      <c r="N15" s="1"/>
      <c r="O15" s="1"/>
      <c r="P15" s="1"/>
      <c r="Q15" s="1"/>
      <c r="R15" s="71" t="s">
        <v>173</v>
      </c>
      <c r="S15" s="71"/>
    </row>
    <row r="16" spans="1:19" x14ac:dyDescent="0.3">
      <c r="A16" s="2" t="str">
        <f t="shared" ca="1" si="0"/>
        <v>OD</v>
      </c>
      <c r="B16" s="1" t="s">
        <v>198</v>
      </c>
      <c r="C16" s="1" t="s">
        <v>199</v>
      </c>
      <c r="D16" s="149" t="s">
        <v>15</v>
      </c>
      <c r="E16" s="153">
        <v>44317</v>
      </c>
      <c r="F16" s="1" t="s">
        <v>482</v>
      </c>
      <c r="G16" s="80" t="s">
        <v>481</v>
      </c>
      <c r="H16" s="20"/>
      <c r="I16" s="2" t="s">
        <v>479</v>
      </c>
      <c r="J16" s="1"/>
      <c r="K16" s="1"/>
      <c r="L16" s="1"/>
      <c r="M16" s="1"/>
      <c r="N16" s="1"/>
      <c r="O16" s="1"/>
      <c r="P16" s="1"/>
      <c r="Q16" s="1"/>
      <c r="R16" s="71"/>
      <c r="S16" s="71"/>
    </row>
    <row r="17" spans="1:19" x14ac:dyDescent="0.3">
      <c r="A17" s="2" t="str">
        <f t="shared" ca="1" si="0"/>
        <v>CP</v>
      </c>
      <c r="B17" s="1" t="s">
        <v>201</v>
      </c>
      <c r="C17" s="200" t="s">
        <v>468</v>
      </c>
      <c r="D17" s="149" t="s">
        <v>15</v>
      </c>
      <c r="E17" s="153">
        <v>44317</v>
      </c>
      <c r="F17" s="1" t="s">
        <v>480</v>
      </c>
      <c r="G17" s="80" t="s">
        <v>481</v>
      </c>
      <c r="H17" s="20"/>
      <c r="I17" s="2" t="s">
        <v>479</v>
      </c>
      <c r="J17" s="1"/>
      <c r="K17" s="1"/>
      <c r="L17" s="1"/>
      <c r="M17" s="1"/>
      <c r="N17" s="1"/>
      <c r="O17" s="1"/>
      <c r="P17" s="1"/>
      <c r="Q17" s="1"/>
      <c r="R17" s="71" t="s">
        <v>173</v>
      </c>
      <c r="S17" s="71"/>
    </row>
    <row r="18" spans="1:19" x14ac:dyDescent="0.3">
      <c r="A18" s="2" t="str">
        <f t="shared" ca="1" si="0"/>
        <v>OA</v>
      </c>
      <c r="B18" s="76" t="s">
        <v>366</v>
      </c>
      <c r="C18" s="76" t="s">
        <v>469</v>
      </c>
      <c r="D18" s="149" t="s">
        <v>15</v>
      </c>
      <c r="E18" s="153">
        <v>44317</v>
      </c>
      <c r="F18" s="76" t="s">
        <v>483</v>
      </c>
      <c r="G18" s="123" t="s">
        <v>484</v>
      </c>
      <c r="H18" s="87"/>
      <c r="I18" s="2" t="s">
        <v>479</v>
      </c>
      <c r="J18" s="76"/>
      <c r="K18" s="76"/>
      <c r="L18" s="76"/>
      <c r="M18" s="76"/>
      <c r="N18" s="76"/>
      <c r="O18" s="76"/>
      <c r="P18" s="76"/>
      <c r="Q18" s="76"/>
      <c r="R18" s="71" t="s">
        <v>175</v>
      </c>
      <c r="S18" s="71"/>
    </row>
    <row r="19" spans="1:19" ht="15.6" x14ac:dyDescent="0.3">
      <c r="A19" s="2" t="str">
        <f t="shared" ca="1" si="0"/>
        <v/>
      </c>
      <c r="B19" s="67" t="s">
        <v>153</v>
      </c>
      <c r="C19" s="68"/>
      <c r="D19" s="70"/>
      <c r="E19" s="100"/>
      <c r="F19" s="70"/>
      <c r="G19" s="70"/>
      <c r="H19" s="70"/>
      <c r="I19" s="70"/>
      <c r="J19" s="70"/>
      <c r="K19" s="70"/>
      <c r="L19" s="70"/>
      <c r="M19" s="70"/>
      <c r="N19" s="68"/>
      <c r="O19" s="68"/>
      <c r="P19" s="69"/>
      <c r="Q19" s="68"/>
      <c r="S19" t="s">
        <v>172</v>
      </c>
    </row>
    <row r="20" spans="1:19" s="71" customFormat="1" ht="15.6" x14ac:dyDescent="0.3">
      <c r="A20" s="2" t="str">
        <f t="shared" ca="1" si="0"/>
        <v/>
      </c>
      <c r="B20" s="82" t="s">
        <v>149</v>
      </c>
      <c r="C20" s="83"/>
      <c r="D20" s="34"/>
      <c r="E20" s="101"/>
      <c r="F20" s="34"/>
      <c r="G20" s="34"/>
      <c r="H20" s="34"/>
      <c r="I20" s="34"/>
      <c r="J20" s="34"/>
      <c r="K20" s="34"/>
      <c r="L20" s="34"/>
      <c r="M20" s="34"/>
      <c r="N20" s="83"/>
      <c r="O20" s="82"/>
      <c r="P20" s="33"/>
      <c r="Q20" s="82"/>
      <c r="S20" s="71" t="s">
        <v>171</v>
      </c>
    </row>
    <row r="21" spans="1:19" s="75" customFormat="1" x14ac:dyDescent="0.3">
      <c r="A21" s="2" t="str">
        <f ca="1">IF($R21="CP","CP",IF($R21="NR","NR",IF($R21="OA","OA",IF($E21="","",IF($E21-NOW()&lt;0,"OD",IF($E21-NOW()&lt;15,"15",IF($E21-NOW()&lt;30,"30"," ")))))))</f>
        <v>CP</v>
      </c>
      <c r="B21" s="2" t="s">
        <v>415</v>
      </c>
      <c r="C21" s="200" t="s">
        <v>181</v>
      </c>
      <c r="D21" s="3" t="s">
        <v>15</v>
      </c>
      <c r="E21" s="153">
        <v>44409</v>
      </c>
      <c r="F21" s="79" t="s">
        <v>479</v>
      </c>
      <c r="G21" s="79"/>
      <c r="H21" s="79"/>
      <c r="I21" s="79" t="s">
        <v>182</v>
      </c>
      <c r="J21" s="79"/>
      <c r="K21" s="79"/>
      <c r="L21" s="79"/>
      <c r="M21" s="79"/>
      <c r="N21" s="2"/>
      <c r="O21" s="2"/>
      <c r="P21" s="2" t="s">
        <v>203</v>
      </c>
      <c r="Q21" s="2"/>
      <c r="R21" s="75" t="s">
        <v>173</v>
      </c>
    </row>
    <row r="22" spans="1:19" s="75" customFormat="1" x14ac:dyDescent="0.3">
      <c r="A22" s="2" t="str">
        <f ca="1">IF($R22="CP","CP",IF($R22="NR","NR",IF($R22="OA","OA",IF($E22="","",IF($E22-NOW()&lt;0,"OD",IF($E22-NOW()&lt;15,"15",IF($E22-NOW()&lt;30,"30"," ")))))))</f>
        <v>OD</v>
      </c>
      <c r="B22" s="152" t="s">
        <v>485</v>
      </c>
      <c r="C22" s="203" t="s">
        <v>486</v>
      </c>
      <c r="D22" s="149" t="s">
        <v>15</v>
      </c>
      <c r="E22" s="153">
        <v>44317</v>
      </c>
      <c r="F22" s="79" t="s">
        <v>479</v>
      </c>
      <c r="G22" s="79"/>
      <c r="H22" s="79"/>
      <c r="I22" s="79"/>
      <c r="J22" s="79"/>
      <c r="K22" s="79"/>
      <c r="L22" s="79"/>
      <c r="M22" s="79"/>
      <c r="N22" s="2"/>
      <c r="O22" s="2"/>
      <c r="P22" s="2"/>
      <c r="Q22" s="115"/>
    </row>
    <row r="23" spans="1:19" s="75" customFormat="1" x14ac:dyDescent="0.3">
      <c r="A23" s="2" t="str">
        <f t="shared" ref="A23:A72" ca="1" si="1">IF($R23="CP","CP",IF($R23="NR","NR",IF($R23="OA","OA",IF($E23="","",IF($E23-NOW()&lt;0,"OD",IF($E23-NOW()&lt;15,"15",IF($E23-NOW()&lt;30,"30"," ")))))))</f>
        <v>OD</v>
      </c>
      <c r="B23" s="2" t="s">
        <v>204</v>
      </c>
      <c r="C23" s="2" t="s">
        <v>205</v>
      </c>
      <c r="D23" s="149" t="s">
        <v>15</v>
      </c>
      <c r="E23" s="153">
        <v>44286</v>
      </c>
      <c r="F23" s="79" t="s">
        <v>608</v>
      </c>
      <c r="G23" s="79"/>
      <c r="H23" s="79"/>
      <c r="I23" s="79" t="s">
        <v>182</v>
      </c>
      <c r="J23" s="79"/>
      <c r="K23" s="79"/>
      <c r="L23" s="79"/>
      <c r="M23" s="79"/>
      <c r="N23" s="2"/>
      <c r="O23" s="2" t="s">
        <v>265</v>
      </c>
      <c r="P23" s="2" t="s">
        <v>266</v>
      </c>
      <c r="Q23" s="2"/>
    </row>
    <row r="24" spans="1:19" s="75" customFormat="1" x14ac:dyDescent="0.3">
      <c r="A24" s="2" t="str">
        <f ca="1">IF($R24="CP","CP",IF($R24="NR","NR",IF($R24="OA","OA",IF($E24="","",IF($E24-NOW()&lt;0,"OD",IF($E24-NOW()&lt;15,"15",IF($E24-NOW()&lt;30,"30"," ")))))))</f>
        <v>OD</v>
      </c>
      <c r="B24" s="152" t="s">
        <v>373</v>
      </c>
      <c r="C24" s="152" t="s">
        <v>374</v>
      </c>
      <c r="D24" s="149" t="s">
        <v>15</v>
      </c>
      <c r="E24" s="153">
        <v>44317</v>
      </c>
      <c r="F24" s="79" t="s">
        <v>608</v>
      </c>
      <c r="G24" s="79"/>
      <c r="H24" s="79"/>
      <c r="I24" s="79"/>
      <c r="J24" s="79"/>
      <c r="K24" s="79"/>
      <c r="L24" s="79"/>
      <c r="M24" s="79"/>
      <c r="N24" s="2"/>
      <c r="O24" s="2"/>
      <c r="P24" s="2"/>
      <c r="Q24" s="115"/>
    </row>
    <row r="25" spans="1:19" s="75" customFormat="1" x14ac:dyDescent="0.3">
      <c r="A25" s="2" t="str">
        <f t="shared" ca="1" si="1"/>
        <v>OD</v>
      </c>
      <c r="B25" s="2" t="s">
        <v>206</v>
      </c>
      <c r="C25" s="2" t="s">
        <v>207</v>
      </c>
      <c r="D25" s="149" t="s">
        <v>15</v>
      </c>
      <c r="E25" s="153">
        <v>44286</v>
      </c>
      <c r="F25" s="79" t="s">
        <v>608</v>
      </c>
      <c r="G25" s="79"/>
      <c r="H25" s="79"/>
      <c r="I25" s="79"/>
      <c r="J25" s="79"/>
      <c r="K25" s="79"/>
      <c r="L25" s="79"/>
      <c r="M25" s="79"/>
      <c r="N25" s="2"/>
      <c r="O25" s="2" t="s">
        <v>267</v>
      </c>
      <c r="P25" s="2" t="s">
        <v>268</v>
      </c>
      <c r="Q25" s="115"/>
      <c r="R25" s="114"/>
    </row>
    <row r="26" spans="1:19" s="75" customFormat="1" x14ac:dyDescent="0.3">
      <c r="A26" s="2" t="str">
        <f ca="1">IF($R26="CP","CP",IF($R26="NR","NR",IF($R26="OA","OA",IF($E26="","",IF($E26-NOW()&lt;0,"OD",IF($E26-NOW()&lt;15,"15",IF($E26-NOW()&lt;30,"30"," ")))))))</f>
        <v>OD</v>
      </c>
      <c r="B26" s="152" t="s">
        <v>375</v>
      </c>
      <c r="C26" s="152" t="s">
        <v>376</v>
      </c>
      <c r="D26" s="149" t="s">
        <v>15</v>
      </c>
      <c r="E26" s="153">
        <v>44317</v>
      </c>
      <c r="F26" s="79" t="s">
        <v>608</v>
      </c>
      <c r="G26" s="79"/>
      <c r="H26" s="79"/>
      <c r="I26" s="79"/>
      <c r="J26" s="79"/>
      <c r="K26" s="79"/>
      <c r="L26" s="79"/>
      <c r="M26" s="79"/>
      <c r="N26" s="2"/>
      <c r="O26" s="2"/>
      <c r="P26" s="2"/>
      <c r="Q26" s="115"/>
      <c r="R26" s="114"/>
    </row>
    <row r="27" spans="1:19" s="75" customFormat="1" x14ac:dyDescent="0.3">
      <c r="A27" s="2" t="str">
        <f t="shared" ca="1" si="1"/>
        <v>CP</v>
      </c>
      <c r="B27" s="2" t="s">
        <v>209</v>
      </c>
      <c r="C27" s="200" t="s">
        <v>210</v>
      </c>
      <c r="D27" s="149" t="s">
        <v>15</v>
      </c>
      <c r="E27" s="153">
        <v>44484</v>
      </c>
      <c r="F27" s="79" t="s">
        <v>208</v>
      </c>
      <c r="G27" s="79" t="s">
        <v>200</v>
      </c>
      <c r="H27" s="79"/>
      <c r="I27" s="79" t="s">
        <v>182</v>
      </c>
      <c r="J27" s="79" t="s">
        <v>208</v>
      </c>
      <c r="K27" s="79"/>
      <c r="L27" s="79"/>
      <c r="M27" s="79"/>
      <c r="N27" s="2"/>
      <c r="O27" s="2"/>
      <c r="P27" s="2" t="s">
        <v>269</v>
      </c>
      <c r="Q27" s="115"/>
      <c r="R27" s="114" t="s">
        <v>173</v>
      </c>
    </row>
    <row r="28" spans="1:19" s="75" customFormat="1" x14ac:dyDescent="0.3">
      <c r="A28" s="2" t="str">
        <f ca="1">IF($R28="CP","CP",IF($R28="NR","NR",IF($R28="OA","OA",IF($E28="","",IF($E28-NOW()&lt;0,"OD",IF($E28-NOW()&lt;15,"15",IF($E28-NOW()&lt;30,"30"," ")))))))</f>
        <v>CP</v>
      </c>
      <c r="B28" s="152" t="s">
        <v>337</v>
      </c>
      <c r="C28" s="200" t="s">
        <v>338</v>
      </c>
      <c r="D28" s="149" t="s">
        <v>15</v>
      </c>
      <c r="E28" s="153">
        <v>44317</v>
      </c>
      <c r="F28" s="79" t="s">
        <v>339</v>
      </c>
      <c r="G28" s="79" t="s">
        <v>340</v>
      </c>
      <c r="H28" s="79"/>
      <c r="I28" s="79" t="s">
        <v>215</v>
      </c>
      <c r="J28" s="79"/>
      <c r="K28" s="79" t="s">
        <v>341</v>
      </c>
      <c r="L28" s="79" t="s">
        <v>343</v>
      </c>
      <c r="M28" s="79" t="s">
        <v>342</v>
      </c>
      <c r="N28" s="2"/>
      <c r="O28" s="2"/>
      <c r="P28" s="2"/>
      <c r="Q28" s="115"/>
      <c r="R28" s="114" t="s">
        <v>173</v>
      </c>
    </row>
    <row r="29" spans="1:19" s="75" customFormat="1" x14ac:dyDescent="0.3">
      <c r="A29" s="2" t="str">
        <f t="shared" ca="1" si="1"/>
        <v>CP</v>
      </c>
      <c r="B29" s="85" t="s">
        <v>211</v>
      </c>
      <c r="C29" s="200" t="s">
        <v>212</v>
      </c>
      <c r="D29" s="149" t="s">
        <v>15</v>
      </c>
      <c r="E29" s="153">
        <v>44120</v>
      </c>
      <c r="F29" s="79" t="s">
        <v>414</v>
      </c>
      <c r="G29" s="79" t="s">
        <v>214</v>
      </c>
      <c r="H29" s="79" t="s">
        <v>110</v>
      </c>
      <c r="I29" s="79" t="s">
        <v>215</v>
      </c>
      <c r="J29" s="79" t="s">
        <v>213</v>
      </c>
      <c r="K29" s="79" t="s">
        <v>254</v>
      </c>
      <c r="L29" s="79" t="s">
        <v>255</v>
      </c>
      <c r="M29" s="79" t="s">
        <v>255</v>
      </c>
      <c r="N29" s="4" t="s">
        <v>256</v>
      </c>
      <c r="O29" s="2" t="s">
        <v>270</v>
      </c>
      <c r="P29" s="2"/>
      <c r="Q29" s="115"/>
      <c r="R29" s="114" t="s">
        <v>173</v>
      </c>
    </row>
    <row r="30" spans="1:19" s="75" customFormat="1" x14ac:dyDescent="0.3">
      <c r="A30" s="2" t="str">
        <f ca="1">IF($R30="CP","CP",IF($R30="NR","NR",IF($R30="OA","OA",IF($E30="","",IF($E30-NOW()&lt;0,"OD",IF($E30-NOW()&lt;15,"15",IF($E30-NOW()&lt;30,"30"," ")))))))</f>
        <v>OD</v>
      </c>
      <c r="B30" s="194" t="s">
        <v>377</v>
      </c>
      <c r="C30" s="203" t="s">
        <v>378</v>
      </c>
      <c r="D30" s="149" t="s">
        <v>15</v>
      </c>
      <c r="E30" s="153">
        <v>44317</v>
      </c>
      <c r="F30" s="79"/>
      <c r="G30" s="79"/>
      <c r="H30" s="79"/>
      <c r="I30" s="79"/>
      <c r="J30" s="79"/>
      <c r="K30" s="79"/>
      <c r="L30" s="79"/>
      <c r="M30" s="79"/>
      <c r="N30" s="4"/>
      <c r="O30" s="2"/>
      <c r="P30" s="2"/>
      <c r="Q30" s="115"/>
      <c r="R30" s="114"/>
    </row>
    <row r="31" spans="1:19" s="75" customFormat="1" x14ac:dyDescent="0.3">
      <c r="A31" s="2" t="str">
        <f t="shared" ca="1" si="1"/>
        <v>CP</v>
      </c>
      <c r="B31" s="85" t="s">
        <v>216</v>
      </c>
      <c r="C31" s="200" t="s">
        <v>217</v>
      </c>
      <c r="D31" s="149" t="s">
        <v>15</v>
      </c>
      <c r="E31" s="153">
        <v>44120</v>
      </c>
      <c r="F31" s="79" t="s">
        <v>414</v>
      </c>
      <c r="G31" s="79" t="s">
        <v>214</v>
      </c>
      <c r="H31" s="79" t="s">
        <v>110</v>
      </c>
      <c r="I31" s="79" t="s">
        <v>215</v>
      </c>
      <c r="J31" s="79" t="s">
        <v>213</v>
      </c>
      <c r="K31" s="79" t="s">
        <v>254</v>
      </c>
      <c r="L31" s="79" t="s">
        <v>255</v>
      </c>
      <c r="M31" s="79" t="s">
        <v>255</v>
      </c>
      <c r="N31" s="4" t="s">
        <v>256</v>
      </c>
      <c r="O31" s="2" t="s">
        <v>271</v>
      </c>
      <c r="P31" s="2"/>
      <c r="Q31" s="115"/>
      <c r="R31" s="114" t="s">
        <v>173</v>
      </c>
    </row>
    <row r="32" spans="1:19" s="75" customFormat="1" x14ac:dyDescent="0.3">
      <c r="A32" s="2" t="str">
        <f ca="1">IF($R32="CP","CP",IF($R32="NR","NR",IF($R32="OA","OA",IF($E32="","",IF($E32-NOW()&lt;0,"OD",IF($E32-NOW()&lt;15,"15",IF($E32-NOW()&lt;30,"30"," ")))))))</f>
        <v>OD</v>
      </c>
      <c r="B32" s="194" t="s">
        <v>380</v>
      </c>
      <c r="C32" s="203" t="s">
        <v>379</v>
      </c>
      <c r="D32" s="149" t="s">
        <v>15</v>
      </c>
      <c r="E32" s="153">
        <v>44317</v>
      </c>
      <c r="F32" s="79"/>
      <c r="G32" s="79"/>
      <c r="H32" s="124"/>
      <c r="I32" s="79"/>
      <c r="J32" s="79"/>
      <c r="K32" s="79"/>
      <c r="L32" s="79"/>
      <c r="M32" s="79"/>
      <c r="N32" s="4"/>
      <c r="O32" s="2"/>
      <c r="P32" s="2"/>
      <c r="Q32" s="115"/>
      <c r="R32" s="114"/>
    </row>
    <row r="33" spans="1:18" s="75" customFormat="1" x14ac:dyDescent="0.3">
      <c r="A33" s="2" t="str">
        <f t="shared" ca="1" si="1"/>
        <v>OD</v>
      </c>
      <c r="B33" s="85" t="s">
        <v>218</v>
      </c>
      <c r="C33" s="2" t="s">
        <v>219</v>
      </c>
      <c r="D33" s="149" t="s">
        <v>15</v>
      </c>
      <c r="E33" s="153">
        <v>44317</v>
      </c>
      <c r="F33" s="79" t="s">
        <v>220</v>
      </c>
      <c r="G33" s="79" t="s">
        <v>214</v>
      </c>
      <c r="H33" t="s">
        <v>344</v>
      </c>
      <c r="I33" s="79" t="s">
        <v>182</v>
      </c>
      <c r="J33" s="79" t="s">
        <v>220</v>
      </c>
      <c r="K33" s="79"/>
      <c r="L33" s="79"/>
      <c r="M33" s="79"/>
      <c r="N33" s="4"/>
      <c r="O33" s="2"/>
      <c r="P33" s="2"/>
      <c r="Q33" s="115"/>
      <c r="R33" s="114"/>
    </row>
    <row r="34" spans="1:18" s="75" customFormat="1" x14ac:dyDescent="0.3">
      <c r="A34" s="2" t="str">
        <f ca="1">IF($R34="CP","CP",IF($R34="NR","NR",IF($R34="OA","OA",IF($E34="","",IF($E34-NOW()&lt;0,"OD",IF($E34-NOW()&lt;15,"15",IF($E34-NOW()&lt;30,"30"," ")))))))</f>
        <v>OD</v>
      </c>
      <c r="B34" s="194" t="s">
        <v>382</v>
      </c>
      <c r="C34" s="152" t="s">
        <v>381</v>
      </c>
      <c r="D34" s="149" t="s">
        <v>15</v>
      </c>
      <c r="E34" s="153">
        <v>44317</v>
      </c>
      <c r="F34" s="79"/>
      <c r="G34" s="79"/>
      <c r="H34"/>
      <c r="I34" s="79"/>
      <c r="J34" s="79"/>
      <c r="K34" s="79"/>
      <c r="L34" s="79"/>
      <c r="M34" s="79"/>
      <c r="N34" s="4"/>
      <c r="O34" s="2"/>
      <c r="P34" s="2"/>
      <c r="Q34" s="115"/>
    </row>
    <row r="35" spans="1:18" s="75" customFormat="1" x14ac:dyDescent="0.3">
      <c r="A35" s="2" t="str">
        <f t="shared" ca="1" si="1"/>
        <v>OD</v>
      </c>
      <c r="B35" s="85" t="s">
        <v>221</v>
      </c>
      <c r="C35" s="2" t="s">
        <v>222</v>
      </c>
      <c r="D35" s="149" t="s">
        <v>15</v>
      </c>
      <c r="E35" s="153">
        <v>44317</v>
      </c>
      <c r="F35" s="79" t="s">
        <v>220</v>
      </c>
      <c r="G35" s="79" t="s">
        <v>214</v>
      </c>
      <c r="H35" s="79" t="s">
        <v>344</v>
      </c>
      <c r="I35" s="79" t="s">
        <v>182</v>
      </c>
      <c r="J35" s="79" t="s">
        <v>220</v>
      </c>
      <c r="K35" s="79"/>
      <c r="L35" s="79"/>
      <c r="M35" s="79"/>
      <c r="N35" s="4"/>
      <c r="O35" s="2"/>
      <c r="P35" s="2"/>
      <c r="Q35" s="2"/>
    </row>
    <row r="36" spans="1:18" s="75" customFormat="1" x14ac:dyDescent="0.3">
      <c r="A36" s="2" t="str">
        <f ca="1">IF($R36="CP","CP",IF($R36="NR","NR",IF($R36="OA","OA",IF($E36="","",IF($E36-NOW()&lt;0,"OD",IF($E36-NOW()&lt;15,"15",IF($E36-NOW()&lt;30,"30"," ")))))))</f>
        <v>OD</v>
      </c>
      <c r="B36" s="194" t="s">
        <v>383</v>
      </c>
      <c r="C36" s="152" t="s">
        <v>384</v>
      </c>
      <c r="D36" s="149" t="s">
        <v>15</v>
      </c>
      <c r="E36" s="153">
        <v>44317</v>
      </c>
      <c r="F36" s="79"/>
      <c r="G36" s="79"/>
      <c r="H36" s="79"/>
      <c r="I36" s="79"/>
      <c r="J36" s="79"/>
      <c r="K36" s="79"/>
      <c r="L36" s="79"/>
      <c r="M36" s="79"/>
      <c r="N36" s="4"/>
      <c r="O36" s="2"/>
      <c r="P36" s="2"/>
      <c r="Q36" s="2"/>
    </row>
    <row r="37" spans="1:18" s="75" customFormat="1" x14ac:dyDescent="0.3">
      <c r="A37" s="2" t="str">
        <f t="shared" ca="1" si="1"/>
        <v>OD</v>
      </c>
      <c r="B37" s="85" t="s">
        <v>223</v>
      </c>
      <c r="C37" s="2" t="s">
        <v>224</v>
      </c>
      <c r="D37" s="149" t="s">
        <v>15</v>
      </c>
      <c r="E37" s="153">
        <v>44317</v>
      </c>
      <c r="F37" s="79" t="s">
        <v>220</v>
      </c>
      <c r="G37" s="79" t="s">
        <v>214</v>
      </c>
      <c r="H37" s="79" t="s">
        <v>344</v>
      </c>
      <c r="I37" s="79" t="s">
        <v>182</v>
      </c>
      <c r="J37" s="79" t="s">
        <v>220</v>
      </c>
      <c r="K37" s="79"/>
      <c r="L37" s="79"/>
      <c r="M37" s="79"/>
      <c r="N37" s="4"/>
      <c r="O37" s="2"/>
      <c r="P37" s="2"/>
      <c r="Q37" s="2"/>
    </row>
    <row r="38" spans="1:18" s="75" customFormat="1" x14ac:dyDescent="0.3">
      <c r="A38" s="2" t="str">
        <f t="shared" ca="1" si="1"/>
        <v>OD</v>
      </c>
      <c r="B38" s="194" t="s">
        <v>386</v>
      </c>
      <c r="C38" s="152" t="s">
        <v>385</v>
      </c>
      <c r="D38" s="149" t="s">
        <v>15</v>
      </c>
      <c r="E38" s="153">
        <v>44317</v>
      </c>
      <c r="F38" s="79"/>
      <c r="G38" s="79"/>
      <c r="H38" s="79"/>
      <c r="I38" s="79"/>
      <c r="J38" s="79"/>
      <c r="K38" s="79"/>
      <c r="L38" s="79"/>
      <c r="M38" s="79"/>
      <c r="N38" s="4"/>
      <c r="O38" s="2"/>
      <c r="P38" s="2"/>
      <c r="Q38" s="2"/>
    </row>
    <row r="39" spans="1:18" s="75" customFormat="1" x14ac:dyDescent="0.3">
      <c r="A39" s="2" t="str">
        <f t="shared" ca="1" si="1"/>
        <v>OD</v>
      </c>
      <c r="B39" s="85" t="s">
        <v>225</v>
      </c>
      <c r="C39" s="2" t="s">
        <v>226</v>
      </c>
      <c r="D39" s="149" t="s">
        <v>15</v>
      </c>
      <c r="E39" s="153">
        <v>44317</v>
      </c>
      <c r="F39" s="79" t="s">
        <v>220</v>
      </c>
      <c r="G39" s="79" t="s">
        <v>214</v>
      </c>
      <c r="H39" s="79" t="s">
        <v>344</v>
      </c>
      <c r="I39" s="79" t="s">
        <v>182</v>
      </c>
      <c r="J39" s="79" t="s">
        <v>220</v>
      </c>
      <c r="K39" s="79"/>
      <c r="L39" s="79"/>
      <c r="M39" s="79"/>
      <c r="N39" s="4"/>
      <c r="O39" s="2"/>
      <c r="P39" s="2"/>
      <c r="Q39" s="2"/>
    </row>
    <row r="40" spans="1:18" s="75" customFormat="1" x14ac:dyDescent="0.3">
      <c r="A40" s="2" t="str">
        <f t="shared" ca="1" si="1"/>
        <v>OD</v>
      </c>
      <c r="B40" s="194" t="s">
        <v>387</v>
      </c>
      <c r="C40" s="152" t="s">
        <v>388</v>
      </c>
      <c r="D40" s="149" t="s">
        <v>15</v>
      </c>
      <c r="E40" s="153">
        <v>44317</v>
      </c>
      <c r="F40" s="79"/>
      <c r="G40" s="79"/>
      <c r="H40" s="79"/>
      <c r="I40" s="79"/>
      <c r="J40" s="79"/>
      <c r="K40" s="79"/>
      <c r="L40" s="79"/>
      <c r="M40" s="79"/>
      <c r="N40" s="4"/>
      <c r="O40" s="2"/>
      <c r="P40" s="2"/>
      <c r="Q40" s="2"/>
    </row>
    <row r="41" spans="1:18" s="75" customFormat="1" x14ac:dyDescent="0.3">
      <c r="A41" s="2" t="str">
        <f t="shared" ca="1" si="1"/>
        <v>CP</v>
      </c>
      <c r="B41" s="85" t="s">
        <v>227</v>
      </c>
      <c r="C41" s="200" t="s">
        <v>228</v>
      </c>
      <c r="D41" s="149" t="s">
        <v>15</v>
      </c>
      <c r="E41" s="153">
        <v>44287</v>
      </c>
      <c r="F41" s="79" t="s">
        <v>234</v>
      </c>
      <c r="G41" s="79" t="s">
        <v>232</v>
      </c>
      <c r="H41" s="79" t="s">
        <v>356</v>
      </c>
      <c r="I41" s="79" t="s">
        <v>182</v>
      </c>
      <c r="J41" s="79" t="s">
        <v>234</v>
      </c>
      <c r="K41" t="s">
        <v>406</v>
      </c>
      <c r="L41" t="s">
        <v>407</v>
      </c>
      <c r="M41" t="s">
        <v>408</v>
      </c>
      <c r="N41" s="4"/>
      <c r="O41" s="2"/>
      <c r="P41" s="2"/>
      <c r="Q41" s="115"/>
      <c r="R41" s="114" t="s">
        <v>173</v>
      </c>
    </row>
    <row r="42" spans="1:18" s="75" customFormat="1" x14ac:dyDescent="0.3">
      <c r="A42" s="2" t="str">
        <f t="shared" ca="1" si="1"/>
        <v>15</v>
      </c>
      <c r="B42" s="85" t="s">
        <v>229</v>
      </c>
      <c r="C42" s="2" t="s">
        <v>413</v>
      </c>
      <c r="D42" s="149" t="s">
        <v>15</v>
      </c>
      <c r="E42" s="153">
        <v>44330</v>
      </c>
      <c r="F42" s="79" t="s">
        <v>230</v>
      </c>
      <c r="G42" s="79" t="s">
        <v>214</v>
      </c>
      <c r="H42" s="79" t="s">
        <v>208</v>
      </c>
      <c r="I42" s="79" t="s">
        <v>182</v>
      </c>
      <c r="J42" s="79" t="s">
        <v>230</v>
      </c>
      <c r="K42" s="79" t="s">
        <v>257</v>
      </c>
      <c r="L42" s="79" t="s">
        <v>258</v>
      </c>
      <c r="M42" s="79" t="s">
        <v>259</v>
      </c>
      <c r="N42" s="4"/>
      <c r="O42" s="2" t="s">
        <v>272</v>
      </c>
      <c r="P42" s="2"/>
      <c r="Q42" s="2"/>
    </row>
    <row r="43" spans="1:18" s="75" customFormat="1" x14ac:dyDescent="0.3">
      <c r="A43" s="2" t="str">
        <f t="shared" ca="1" si="1"/>
        <v>15</v>
      </c>
      <c r="B43" s="194" t="s">
        <v>389</v>
      </c>
      <c r="C43" s="152" t="s">
        <v>412</v>
      </c>
      <c r="D43" s="149" t="s">
        <v>15</v>
      </c>
      <c r="E43" s="153">
        <v>44330</v>
      </c>
      <c r="F43" s="79"/>
      <c r="G43" s="79"/>
      <c r="H43" s="79"/>
      <c r="I43" s="79"/>
      <c r="J43" s="79"/>
      <c r="K43" s="79"/>
      <c r="L43" s="79"/>
      <c r="M43" s="79"/>
      <c r="N43" s="4"/>
      <c r="O43" s="2"/>
      <c r="P43" s="2"/>
      <c r="Q43" s="2"/>
    </row>
    <row r="44" spans="1:18" s="75" customFormat="1" x14ac:dyDescent="0.3">
      <c r="A44" s="2" t="str">
        <f t="shared" ca="1" si="1"/>
        <v>CP</v>
      </c>
      <c r="B44" s="85" t="s">
        <v>231</v>
      </c>
      <c r="C44" s="200" t="s">
        <v>404</v>
      </c>
      <c r="D44" s="149" t="s">
        <v>15</v>
      </c>
      <c r="E44" s="153">
        <v>44287</v>
      </c>
      <c r="F44" s="79" t="s">
        <v>232</v>
      </c>
      <c r="G44" s="79" t="s">
        <v>230</v>
      </c>
      <c r="H44" s="79" t="s">
        <v>208</v>
      </c>
      <c r="I44" s="79" t="s">
        <v>182</v>
      </c>
      <c r="J44" s="79" t="s">
        <v>230</v>
      </c>
      <c r="K44" s="79" t="s">
        <v>260</v>
      </c>
      <c r="L44" s="79" t="s">
        <v>261</v>
      </c>
      <c r="M44" s="79" t="s">
        <v>259</v>
      </c>
      <c r="N44" s="4"/>
      <c r="O44" s="2"/>
      <c r="P44" s="2"/>
      <c r="Q44" s="2" t="s">
        <v>276</v>
      </c>
      <c r="R44" s="75" t="s">
        <v>173</v>
      </c>
    </row>
    <row r="45" spans="1:18" s="75" customFormat="1" x14ac:dyDescent="0.3">
      <c r="A45" s="2" t="str">
        <f t="shared" ca="1" si="1"/>
        <v>OD</v>
      </c>
      <c r="B45" s="194" t="s">
        <v>390</v>
      </c>
      <c r="C45" s="152" t="s">
        <v>405</v>
      </c>
      <c r="D45" s="149" t="s">
        <v>15</v>
      </c>
      <c r="E45" s="153">
        <v>44317</v>
      </c>
      <c r="F45" s="79"/>
      <c r="G45" s="79"/>
      <c r="H45" s="79"/>
      <c r="I45" s="79"/>
      <c r="J45" s="79"/>
      <c r="K45" s="79"/>
      <c r="L45" s="79"/>
      <c r="M45" s="79"/>
      <c r="N45" s="4"/>
      <c r="O45" s="2"/>
      <c r="P45" s="2"/>
      <c r="Q45" s="2"/>
    </row>
    <row r="46" spans="1:18" s="75" customFormat="1" x14ac:dyDescent="0.3">
      <c r="A46" s="2" t="str">
        <f t="shared" ca="1" si="1"/>
        <v>CP</v>
      </c>
      <c r="B46" s="85" t="s">
        <v>233</v>
      </c>
      <c r="C46" s="200" t="s">
        <v>411</v>
      </c>
      <c r="D46" s="149" t="s">
        <v>15</v>
      </c>
      <c r="E46" s="153">
        <v>44260</v>
      </c>
      <c r="F46" s="79" t="s">
        <v>232</v>
      </c>
      <c r="G46" s="79" t="s">
        <v>230</v>
      </c>
      <c r="H46" s="79" t="s">
        <v>208</v>
      </c>
      <c r="I46" s="79" t="s">
        <v>182</v>
      </c>
      <c r="J46" s="79" t="s">
        <v>230</v>
      </c>
      <c r="K46" s="79" t="s">
        <v>260</v>
      </c>
      <c r="L46" s="79" t="s">
        <v>261</v>
      </c>
      <c r="M46" s="79" t="s">
        <v>259</v>
      </c>
      <c r="N46" s="4"/>
      <c r="O46" s="2"/>
      <c r="P46" s="2"/>
      <c r="Q46" s="2" t="s">
        <v>276</v>
      </c>
      <c r="R46" s="75" t="s">
        <v>173</v>
      </c>
    </row>
    <row r="47" spans="1:18" s="75" customFormat="1" x14ac:dyDescent="0.3">
      <c r="A47" s="2" t="str">
        <f t="shared" ca="1" si="1"/>
        <v>CP</v>
      </c>
      <c r="B47" s="194" t="s">
        <v>367</v>
      </c>
      <c r="C47" s="201" t="s">
        <v>602</v>
      </c>
      <c r="D47" s="3" t="s">
        <v>15</v>
      </c>
      <c r="E47" s="153">
        <v>44317</v>
      </c>
      <c r="F47" s="79" t="s">
        <v>136</v>
      </c>
      <c r="G47" s="79" t="s">
        <v>137</v>
      </c>
      <c r="H47" s="79"/>
      <c r="I47" s="79" t="s">
        <v>368</v>
      </c>
      <c r="J47" s="79" t="s">
        <v>369</v>
      </c>
      <c r="K47" s="79" t="s">
        <v>370</v>
      </c>
      <c r="L47" t="s">
        <v>371</v>
      </c>
      <c r="M47" t="s">
        <v>372</v>
      </c>
      <c r="N47" s="4"/>
      <c r="O47" s="2"/>
      <c r="P47" s="2"/>
      <c r="Q47" s="2"/>
      <c r="R47" s="75" t="s">
        <v>173</v>
      </c>
    </row>
    <row r="48" spans="1:18" s="75" customFormat="1" x14ac:dyDescent="0.3">
      <c r="A48" s="2" t="str">
        <f t="shared" ca="1" si="1"/>
        <v>30</v>
      </c>
      <c r="B48" s="85" t="s">
        <v>410</v>
      </c>
      <c r="C48" s="2" t="s">
        <v>599</v>
      </c>
      <c r="D48" s="149" t="s">
        <v>15</v>
      </c>
      <c r="E48" s="153">
        <v>44344</v>
      </c>
      <c r="F48" s="79" t="s">
        <v>234</v>
      </c>
      <c r="G48" s="79" t="s">
        <v>232</v>
      </c>
      <c r="H48" s="79" t="s">
        <v>356</v>
      </c>
      <c r="I48" s="79" t="s">
        <v>182</v>
      </c>
      <c r="J48" s="79" t="s">
        <v>234</v>
      </c>
      <c r="K48" s="79"/>
      <c r="L48" s="79" t="s">
        <v>262</v>
      </c>
      <c r="M48" s="79" t="s">
        <v>262</v>
      </c>
      <c r="N48" s="4"/>
      <c r="O48" s="2"/>
      <c r="P48" s="2"/>
      <c r="Q48" s="2"/>
    </row>
    <row r="49" spans="1:19" s="75" customFormat="1" x14ac:dyDescent="0.3">
      <c r="A49" s="2" t="str">
        <f t="shared" ca="1" si="1"/>
        <v>OD</v>
      </c>
      <c r="B49" s="194" t="s">
        <v>409</v>
      </c>
      <c r="C49" s="152" t="s">
        <v>598</v>
      </c>
      <c r="D49" s="149" t="s">
        <v>15</v>
      </c>
      <c r="E49" s="153">
        <v>44317</v>
      </c>
      <c r="F49" s="79"/>
      <c r="G49" s="79"/>
      <c r="H49" s="79"/>
      <c r="I49" s="79"/>
      <c r="J49" s="79"/>
      <c r="K49" s="79"/>
      <c r="L49" s="79"/>
      <c r="M49" s="79"/>
      <c r="N49" s="4"/>
      <c r="O49" s="2"/>
      <c r="P49" s="2"/>
      <c r="Q49" s="2"/>
    </row>
    <row r="50" spans="1:19" s="75" customFormat="1" x14ac:dyDescent="0.3">
      <c r="A50" s="2" t="str">
        <f t="shared" ca="1" si="1"/>
        <v>OD</v>
      </c>
      <c r="B50" s="85" t="s">
        <v>235</v>
      </c>
      <c r="C50" s="2" t="s">
        <v>236</v>
      </c>
      <c r="D50" s="149" t="s">
        <v>15</v>
      </c>
      <c r="E50" s="153">
        <v>44298</v>
      </c>
      <c r="F50" s="79" t="s">
        <v>237</v>
      </c>
      <c r="G50" s="79" t="s">
        <v>241</v>
      </c>
      <c r="H50" s="79" t="s">
        <v>358</v>
      </c>
      <c r="I50" s="79" t="s">
        <v>182</v>
      </c>
      <c r="J50" s="79" t="s">
        <v>237</v>
      </c>
      <c r="K50" s="79" t="s">
        <v>263</v>
      </c>
      <c r="L50" s="79" t="s">
        <v>359</v>
      </c>
      <c r="M50" s="79" t="s">
        <v>360</v>
      </c>
      <c r="N50" s="4"/>
      <c r="O50" s="2"/>
      <c r="P50" s="2"/>
      <c r="Q50" s="2"/>
    </row>
    <row r="51" spans="1:19" s="75" customFormat="1" x14ac:dyDescent="0.3">
      <c r="A51" s="2" t="str">
        <f t="shared" ca="1" si="1"/>
        <v>15</v>
      </c>
      <c r="B51" s="85" t="s">
        <v>238</v>
      </c>
      <c r="C51" s="2" t="s">
        <v>239</v>
      </c>
      <c r="D51" s="149" t="s">
        <v>15</v>
      </c>
      <c r="E51" s="153">
        <v>44330</v>
      </c>
      <c r="F51" s="79" t="s">
        <v>240</v>
      </c>
      <c r="G51" s="79" t="s">
        <v>214</v>
      </c>
      <c r="H51" s="79" t="s">
        <v>241</v>
      </c>
      <c r="I51" s="79" t="s">
        <v>182</v>
      </c>
      <c r="J51" s="79" t="s">
        <v>240</v>
      </c>
      <c r="K51" s="79" t="s">
        <v>263</v>
      </c>
      <c r="L51" s="79" t="s">
        <v>264</v>
      </c>
      <c r="M51" s="79" t="s">
        <v>264</v>
      </c>
      <c r="N51" s="4"/>
      <c r="O51" s="2" t="s">
        <v>273</v>
      </c>
      <c r="P51" s="2"/>
      <c r="Q51" s="2"/>
    </row>
    <row r="52" spans="1:19" s="75" customFormat="1" x14ac:dyDescent="0.3">
      <c r="A52" s="2" t="str">
        <f t="shared" ca="1" si="1"/>
        <v>15</v>
      </c>
      <c r="B52" s="194" t="s">
        <v>396</v>
      </c>
      <c r="C52" s="152" t="s">
        <v>391</v>
      </c>
      <c r="D52" s="149" t="s">
        <v>15</v>
      </c>
      <c r="E52" s="153">
        <v>44330</v>
      </c>
      <c r="F52" s="79"/>
      <c r="G52" s="79"/>
      <c r="H52" s="79"/>
      <c r="I52" s="79"/>
      <c r="J52" s="79"/>
      <c r="K52" s="79"/>
      <c r="L52" s="79"/>
      <c r="M52" s="79"/>
      <c r="N52" s="4"/>
      <c r="O52" s="2"/>
      <c r="P52" s="2"/>
      <c r="Q52" s="2"/>
    </row>
    <row r="53" spans="1:19" s="75" customFormat="1" x14ac:dyDescent="0.3">
      <c r="A53" s="2" t="str">
        <f t="shared" ca="1" si="1"/>
        <v>OD</v>
      </c>
      <c r="B53" s="85" t="s">
        <v>242</v>
      </c>
      <c r="C53" s="2" t="s">
        <v>243</v>
      </c>
      <c r="D53" s="149" t="s">
        <v>15</v>
      </c>
      <c r="E53" s="153">
        <v>44317</v>
      </c>
      <c r="F53" s="79" t="s">
        <v>357</v>
      </c>
      <c r="G53" s="79"/>
      <c r="H53" s="79"/>
      <c r="I53" s="79" t="s">
        <v>182</v>
      </c>
      <c r="J53" s="79"/>
      <c r="K53" s="79"/>
      <c r="L53" s="79"/>
      <c r="M53" s="79"/>
      <c r="N53" s="4"/>
      <c r="O53" s="2"/>
      <c r="P53" s="2"/>
      <c r="Q53" s="2"/>
    </row>
    <row r="54" spans="1:19" s="75" customFormat="1" x14ac:dyDescent="0.3">
      <c r="A54" s="2" t="str">
        <f t="shared" ca="1" si="1"/>
        <v>OD</v>
      </c>
      <c r="B54" s="194" t="s">
        <v>395</v>
      </c>
      <c r="C54" s="152" t="s">
        <v>392</v>
      </c>
      <c r="D54" s="149" t="s">
        <v>15</v>
      </c>
      <c r="E54" s="153">
        <v>44317</v>
      </c>
      <c r="F54" s="79"/>
      <c r="G54" s="79"/>
      <c r="H54" s="79"/>
      <c r="I54" s="79"/>
      <c r="J54" s="79"/>
      <c r="K54" s="79"/>
      <c r="L54" s="79"/>
      <c r="M54" s="79"/>
      <c r="N54" s="4"/>
      <c r="O54" s="2"/>
      <c r="P54" s="2"/>
      <c r="Q54" s="2"/>
    </row>
    <row r="55" spans="1:19" s="75" customFormat="1" x14ac:dyDescent="0.3">
      <c r="A55" s="2" t="str">
        <f t="shared" ca="1" si="1"/>
        <v>OD</v>
      </c>
      <c r="B55" s="85" t="s">
        <v>244</v>
      </c>
      <c r="C55" s="2" t="s">
        <v>245</v>
      </c>
      <c r="D55" s="149" t="s">
        <v>15</v>
      </c>
      <c r="E55" s="153">
        <v>44317</v>
      </c>
      <c r="F55" s="79" t="s">
        <v>357</v>
      </c>
      <c r="G55" s="79"/>
      <c r="H55" s="79"/>
      <c r="I55" s="79" t="s">
        <v>182</v>
      </c>
      <c r="J55" s="79"/>
      <c r="K55" s="79"/>
      <c r="L55" s="79"/>
      <c r="M55" s="79"/>
      <c r="N55" s="4"/>
      <c r="O55" s="2"/>
      <c r="P55" s="2"/>
      <c r="Q55" s="2"/>
    </row>
    <row r="56" spans="1:19" s="75" customFormat="1" x14ac:dyDescent="0.3">
      <c r="A56" s="2" t="str">
        <f t="shared" ca="1" si="1"/>
        <v>OD</v>
      </c>
      <c r="B56" s="194" t="s">
        <v>394</v>
      </c>
      <c r="C56" s="152" t="s">
        <v>393</v>
      </c>
      <c r="D56" s="149" t="s">
        <v>15</v>
      </c>
      <c r="E56" s="153">
        <v>44317</v>
      </c>
      <c r="F56" s="79"/>
      <c r="G56" s="79"/>
      <c r="H56" s="79"/>
      <c r="I56" s="79"/>
      <c r="J56" s="79"/>
      <c r="K56" s="79"/>
      <c r="L56" s="79"/>
      <c r="M56" s="79"/>
      <c r="N56" s="4"/>
      <c r="O56" s="2"/>
      <c r="P56" s="2"/>
      <c r="Q56" s="2"/>
    </row>
    <row r="57" spans="1:19" s="75" customFormat="1" x14ac:dyDescent="0.3">
      <c r="A57" s="2" t="str">
        <f t="shared" ca="1" si="1"/>
        <v>OD</v>
      </c>
      <c r="B57" s="85" t="s">
        <v>246</v>
      </c>
      <c r="C57" s="2" t="s">
        <v>247</v>
      </c>
      <c r="D57" s="149" t="s">
        <v>15</v>
      </c>
      <c r="E57" s="153">
        <v>44298</v>
      </c>
      <c r="F57" s="79" t="s">
        <v>237</v>
      </c>
      <c r="G57" s="79" t="s">
        <v>241</v>
      </c>
      <c r="H57" s="79" t="s">
        <v>358</v>
      </c>
      <c r="I57" s="79" t="s">
        <v>182</v>
      </c>
      <c r="J57" s="79" t="s">
        <v>237</v>
      </c>
      <c r="K57" s="79" t="s">
        <v>263</v>
      </c>
      <c r="L57" s="79" t="s">
        <v>359</v>
      </c>
      <c r="M57" s="79" t="s">
        <v>360</v>
      </c>
      <c r="N57" s="4"/>
      <c r="O57" s="2"/>
      <c r="P57" s="2"/>
      <c r="Q57" s="2"/>
    </row>
    <row r="58" spans="1:19" s="75" customFormat="1" x14ac:dyDescent="0.3">
      <c r="A58" s="2" t="str">
        <f t="shared" ca="1" si="1"/>
        <v>OD</v>
      </c>
      <c r="B58" s="85" t="s">
        <v>248</v>
      </c>
      <c r="C58" s="2" t="s">
        <v>249</v>
      </c>
      <c r="D58" s="149" t="s">
        <v>15</v>
      </c>
      <c r="E58" s="153">
        <v>44298</v>
      </c>
      <c r="F58" s="79" t="s">
        <v>237</v>
      </c>
      <c r="G58" s="79" t="s">
        <v>241</v>
      </c>
      <c r="H58" s="79" t="s">
        <v>358</v>
      </c>
      <c r="I58" s="79" t="s">
        <v>182</v>
      </c>
      <c r="J58" s="79" t="s">
        <v>237</v>
      </c>
      <c r="K58" s="79" t="s">
        <v>263</v>
      </c>
      <c r="L58" s="79" t="s">
        <v>359</v>
      </c>
      <c r="M58" s="79" t="s">
        <v>360</v>
      </c>
      <c r="N58" s="4"/>
      <c r="O58" s="2"/>
      <c r="P58" s="2"/>
      <c r="Q58" s="2"/>
    </row>
    <row r="59" spans="1:19" s="75" customFormat="1" x14ac:dyDescent="0.3">
      <c r="A59" s="2" t="str">
        <f t="shared" ca="1" si="1"/>
        <v>OD</v>
      </c>
      <c r="B59" s="194" t="s">
        <v>397</v>
      </c>
      <c r="C59" s="152" t="s">
        <v>398</v>
      </c>
      <c r="D59" s="149" t="s">
        <v>15</v>
      </c>
      <c r="E59" s="153">
        <v>44298</v>
      </c>
      <c r="F59" s="79"/>
      <c r="G59" s="79"/>
      <c r="H59" s="79"/>
      <c r="I59" s="79"/>
      <c r="J59" s="79"/>
      <c r="K59" s="79"/>
      <c r="L59" s="79"/>
      <c r="M59" s="79"/>
      <c r="N59" s="4"/>
      <c r="O59" s="2"/>
      <c r="P59" s="2"/>
      <c r="Q59" s="2"/>
    </row>
    <row r="60" spans="1:19" s="75" customFormat="1" x14ac:dyDescent="0.3">
      <c r="A60" s="2" t="str">
        <f t="shared" ca="1" si="1"/>
        <v>15</v>
      </c>
      <c r="B60" s="85" t="s">
        <v>252</v>
      </c>
      <c r="C60" s="2" t="s">
        <v>597</v>
      </c>
      <c r="D60" s="149" t="s">
        <v>15</v>
      </c>
      <c r="E60" s="153">
        <v>44334</v>
      </c>
      <c r="F60" s="79" t="s">
        <v>240</v>
      </c>
      <c r="G60" s="79" t="s">
        <v>241</v>
      </c>
      <c r="H60" s="79" t="s">
        <v>110</v>
      </c>
      <c r="I60" s="79" t="s">
        <v>182</v>
      </c>
      <c r="J60" s="79" t="s">
        <v>240</v>
      </c>
      <c r="K60" s="79" t="s">
        <v>263</v>
      </c>
      <c r="L60" s="79" t="s">
        <v>264</v>
      </c>
      <c r="M60" s="79" t="s">
        <v>264</v>
      </c>
      <c r="N60" s="4"/>
      <c r="O60" s="2" t="s">
        <v>274</v>
      </c>
      <c r="P60" s="2"/>
      <c r="Q60" s="2"/>
    </row>
    <row r="61" spans="1:19" s="75" customFormat="1" x14ac:dyDescent="0.3">
      <c r="A61" s="2" t="str">
        <f t="shared" ca="1" si="1"/>
        <v>15</v>
      </c>
      <c r="B61" s="194" t="s">
        <v>400</v>
      </c>
      <c r="C61" s="152" t="s">
        <v>399</v>
      </c>
      <c r="D61" s="149" t="s">
        <v>15</v>
      </c>
      <c r="E61" s="153">
        <v>44334</v>
      </c>
      <c r="F61" s="79"/>
      <c r="G61" s="79"/>
      <c r="H61" s="79"/>
      <c r="I61" s="79"/>
      <c r="J61" s="79"/>
      <c r="K61" s="79"/>
      <c r="L61" s="79"/>
      <c r="M61" s="79"/>
      <c r="N61" s="4"/>
      <c r="O61" s="2"/>
      <c r="P61" s="2"/>
      <c r="Q61" s="2"/>
    </row>
    <row r="62" spans="1:19" s="75" customFormat="1" x14ac:dyDescent="0.3">
      <c r="A62" s="2" t="str">
        <f t="shared" ca="1" si="1"/>
        <v>15</v>
      </c>
      <c r="B62" s="194" t="s">
        <v>403</v>
      </c>
      <c r="C62" s="152" t="s">
        <v>402</v>
      </c>
      <c r="D62" s="149" t="s">
        <v>15</v>
      </c>
      <c r="E62" s="153">
        <v>44334</v>
      </c>
      <c r="F62" s="79"/>
      <c r="G62" s="79"/>
      <c r="H62" s="79"/>
      <c r="I62" s="79"/>
      <c r="J62" s="79"/>
      <c r="K62" s="79"/>
      <c r="L62" s="79"/>
      <c r="M62" s="79"/>
      <c r="N62" s="2"/>
      <c r="O62" s="2"/>
      <c r="P62" s="2"/>
      <c r="Q62" s="2"/>
    </row>
    <row r="63" spans="1:19" s="75" customFormat="1" x14ac:dyDescent="0.3">
      <c r="A63" s="2" t="str">
        <f t="shared" ca="1" si="1"/>
        <v>CP</v>
      </c>
      <c r="B63" s="194" t="s">
        <v>361</v>
      </c>
      <c r="C63" s="200" t="s">
        <v>362</v>
      </c>
      <c r="D63" s="3" t="s">
        <v>15</v>
      </c>
      <c r="E63" s="153">
        <v>44317</v>
      </c>
      <c r="F63" s="79" t="s">
        <v>339</v>
      </c>
      <c r="G63" s="79" t="s">
        <v>340</v>
      </c>
      <c r="H63" s="79"/>
      <c r="I63" s="79" t="s">
        <v>182</v>
      </c>
      <c r="J63" s="79" t="s">
        <v>363</v>
      </c>
      <c r="K63" s="79" t="s">
        <v>364</v>
      </c>
      <c r="L63" s="79" t="s">
        <v>365</v>
      </c>
      <c r="M63" s="79"/>
      <c r="N63" s="2"/>
      <c r="O63" s="2"/>
      <c r="P63" s="2"/>
      <c r="Q63" s="2"/>
      <c r="R63" s="75" t="s">
        <v>173</v>
      </c>
    </row>
    <row r="64" spans="1:19" s="71" customFormat="1" ht="15.6" x14ac:dyDescent="0.3">
      <c r="A64" s="2" t="str">
        <f t="shared" ca="1" si="1"/>
        <v/>
      </c>
      <c r="B64" s="82" t="s">
        <v>150</v>
      </c>
      <c r="C64" s="83"/>
      <c r="D64" s="34"/>
      <c r="E64" s="101"/>
      <c r="F64" s="34"/>
      <c r="G64" s="34"/>
      <c r="H64" s="34"/>
      <c r="I64" s="34"/>
      <c r="J64" s="34"/>
      <c r="K64" s="34"/>
      <c r="L64" s="34"/>
      <c r="M64" s="34"/>
      <c r="N64" s="83"/>
      <c r="O64" s="82"/>
      <c r="P64" s="33"/>
      <c r="Q64" s="82"/>
      <c r="S64" s="71" t="s">
        <v>171</v>
      </c>
    </row>
    <row r="65" spans="1:19" s="84" customFormat="1" x14ac:dyDescent="0.3">
      <c r="A65" s="2" t="str">
        <f t="shared" ca="1" si="1"/>
        <v>OD</v>
      </c>
      <c r="B65" s="86" t="s">
        <v>277</v>
      </c>
      <c r="C65" s="86" t="s">
        <v>278</v>
      </c>
      <c r="D65" s="149" t="s">
        <v>15</v>
      </c>
      <c r="E65" s="153">
        <v>44317</v>
      </c>
      <c r="F65" s="2" t="s">
        <v>279</v>
      </c>
      <c r="G65" s="2" t="s">
        <v>280</v>
      </c>
      <c r="H65" s="2" t="s">
        <v>191</v>
      </c>
      <c r="I65" s="2" t="s">
        <v>182</v>
      </c>
      <c r="J65" s="2"/>
      <c r="K65" s="86" t="s">
        <v>281</v>
      </c>
      <c r="L65" s="86" t="s">
        <v>282</v>
      </c>
      <c r="M65" s="86" t="s">
        <v>283</v>
      </c>
      <c r="N65" s="86"/>
      <c r="O65" s="86"/>
      <c r="P65" s="86"/>
      <c r="Q65" s="86"/>
    </row>
    <row r="66" spans="1:19" s="84" customFormat="1" x14ac:dyDescent="0.3">
      <c r="A66" s="2" t="str">
        <f t="shared" ca="1" si="1"/>
        <v>OD</v>
      </c>
      <c r="B66" s="86" t="s">
        <v>284</v>
      </c>
      <c r="C66" s="86" t="s">
        <v>285</v>
      </c>
      <c r="D66" s="149" t="s">
        <v>15</v>
      </c>
      <c r="E66" s="153">
        <v>44317</v>
      </c>
      <c r="F66" s="2" t="s">
        <v>279</v>
      </c>
      <c r="G66" s="2" t="s">
        <v>280</v>
      </c>
      <c r="H66" s="2" t="s">
        <v>191</v>
      </c>
      <c r="I66" s="2" t="s">
        <v>182</v>
      </c>
      <c r="J66" s="2"/>
      <c r="K66" s="86" t="s">
        <v>281</v>
      </c>
      <c r="L66" s="86" t="s">
        <v>282</v>
      </c>
      <c r="M66" s="86" t="s">
        <v>283</v>
      </c>
      <c r="N66" s="86"/>
      <c r="O66" s="86"/>
      <c r="P66" s="86"/>
      <c r="Q66" s="86"/>
    </row>
    <row r="67" spans="1:19" s="84" customFormat="1" x14ac:dyDescent="0.3">
      <c r="A67" s="2" t="str">
        <f t="shared" ca="1" si="1"/>
        <v>OD</v>
      </c>
      <c r="B67" s="2" t="s">
        <v>286</v>
      </c>
      <c r="C67" s="2" t="s">
        <v>287</v>
      </c>
      <c r="D67" s="149" t="s">
        <v>15</v>
      </c>
      <c r="E67" s="153">
        <v>44317</v>
      </c>
      <c r="F67" s="2" t="s">
        <v>279</v>
      </c>
      <c r="G67" s="2" t="s">
        <v>280</v>
      </c>
      <c r="H67" s="2" t="s">
        <v>191</v>
      </c>
      <c r="I67" s="2" t="s">
        <v>182</v>
      </c>
      <c r="J67" s="2"/>
      <c r="K67" s="2" t="s">
        <v>281</v>
      </c>
      <c r="L67" s="2" t="s">
        <v>282</v>
      </c>
      <c r="M67" s="2" t="s">
        <v>283</v>
      </c>
      <c r="N67" s="2"/>
      <c r="O67" s="2"/>
      <c r="P67" s="2"/>
      <c r="Q67" s="2"/>
    </row>
    <row r="68" spans="1:19" s="84" customFormat="1" x14ac:dyDescent="0.3">
      <c r="A68" s="2" t="str">
        <f t="shared" ca="1" si="1"/>
        <v>OD</v>
      </c>
      <c r="B68" s="2" t="s">
        <v>288</v>
      </c>
      <c r="C68" s="2" t="s">
        <v>289</v>
      </c>
      <c r="D68" s="149" t="s">
        <v>15</v>
      </c>
      <c r="E68" s="153">
        <v>44317</v>
      </c>
      <c r="F68" s="2" t="s">
        <v>280</v>
      </c>
      <c r="G68" s="2" t="s">
        <v>279</v>
      </c>
      <c r="H68" s="2" t="s">
        <v>191</v>
      </c>
      <c r="I68" s="2" t="s">
        <v>182</v>
      </c>
      <c r="J68" s="2"/>
      <c r="K68" s="2" t="s">
        <v>281</v>
      </c>
      <c r="L68" s="2" t="s">
        <v>282</v>
      </c>
      <c r="M68" s="2" t="s">
        <v>283</v>
      </c>
      <c r="N68" s="2"/>
      <c r="O68" s="2"/>
      <c r="P68" s="2"/>
      <c r="Q68" s="2"/>
    </row>
    <row r="69" spans="1:19" s="71" customFormat="1" ht="15.6" x14ac:dyDescent="0.3">
      <c r="A69" s="2" t="str">
        <f t="shared" ca="1" si="1"/>
        <v/>
      </c>
      <c r="B69" s="83" t="s">
        <v>156</v>
      </c>
      <c r="C69" s="83"/>
      <c r="D69" s="34"/>
      <c r="E69" s="101"/>
      <c r="F69" s="34"/>
      <c r="G69" s="34"/>
      <c r="H69" s="34"/>
      <c r="I69" s="34"/>
      <c r="J69" s="34"/>
      <c r="K69" s="34"/>
      <c r="L69" s="34"/>
      <c r="M69" s="34"/>
      <c r="N69" s="83"/>
      <c r="O69" s="83"/>
      <c r="P69" s="33"/>
      <c r="Q69" s="83"/>
      <c r="S69" s="71" t="s">
        <v>171</v>
      </c>
    </row>
    <row r="70" spans="1:19" s="75" customFormat="1" x14ac:dyDescent="0.3">
      <c r="A70" s="2" t="str">
        <f ca="1">IF($R70="CP","CP",IF($R70="NR","NR",IF($R70="OA","OA",IF($E70="","",IF($E70-NOW()&lt;0,"OD",IF($E70-NOW()&lt;15,"15",IF($E70-NOW()&lt;30,"30"," ")))))))</f>
        <v>15</v>
      </c>
      <c r="B70" s="85" t="s">
        <v>401</v>
      </c>
      <c r="C70" s="2" t="s">
        <v>250</v>
      </c>
      <c r="D70" s="149" t="s">
        <v>15</v>
      </c>
      <c r="E70" s="153">
        <v>44334</v>
      </c>
      <c r="F70" s="79" t="s">
        <v>251</v>
      </c>
      <c r="G70" s="79" t="s">
        <v>240</v>
      </c>
      <c r="H70" s="79" t="s">
        <v>241</v>
      </c>
      <c r="I70" s="79" t="s">
        <v>182</v>
      </c>
      <c r="J70" s="79" t="s">
        <v>240</v>
      </c>
      <c r="K70" s="79" t="s">
        <v>263</v>
      </c>
      <c r="L70" s="79" t="s">
        <v>264</v>
      </c>
      <c r="M70" s="79" t="s">
        <v>264</v>
      </c>
      <c r="N70" s="4"/>
      <c r="O70" s="2" t="s">
        <v>274</v>
      </c>
      <c r="P70" s="2"/>
      <c r="Q70" s="2"/>
    </row>
    <row r="71" spans="1:19" s="84" customFormat="1" x14ac:dyDescent="0.3">
      <c r="A71" s="2" t="str">
        <f t="shared" ca="1" si="1"/>
        <v/>
      </c>
      <c r="B71" s="2"/>
      <c r="C71" s="2"/>
      <c r="D71" s="3"/>
      <c r="E71" s="153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1:19" s="84" customFormat="1" x14ac:dyDescent="0.3">
      <c r="A72" s="2" t="str">
        <f t="shared" ca="1" si="1"/>
        <v/>
      </c>
      <c r="B72" s="2"/>
      <c r="C72" s="2"/>
      <c r="D72" s="3"/>
      <c r="E72" s="15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1:19" s="84" customFormat="1" x14ac:dyDescent="0.3">
      <c r="A73" s="2" t="str">
        <f t="shared" ca="1" si="0"/>
        <v/>
      </c>
      <c r="B73" s="2"/>
      <c r="C73" s="2"/>
      <c r="D73" s="3"/>
      <c r="E73" s="153"/>
      <c r="F73" s="2"/>
      <c r="G73" s="2"/>
      <c r="H73" s="2"/>
      <c r="I73" s="2"/>
      <c r="J73" s="2"/>
      <c r="K73" s="2"/>
      <c r="L73" s="2"/>
      <c r="M73" s="2"/>
      <c r="N73" s="4"/>
      <c r="O73" s="4"/>
      <c r="P73" s="2"/>
      <c r="Q73" s="2"/>
    </row>
    <row r="74" spans="1:19" s="71" customFormat="1" ht="15.6" x14ac:dyDescent="0.3">
      <c r="A74" s="2" t="str">
        <f t="shared" ca="1" si="0"/>
        <v/>
      </c>
      <c r="B74" s="83" t="s">
        <v>157</v>
      </c>
      <c r="C74" s="83"/>
      <c r="D74" s="34"/>
      <c r="E74" s="101"/>
      <c r="F74" s="34"/>
      <c r="G74" s="34"/>
      <c r="H74" s="34"/>
      <c r="I74" s="34"/>
      <c r="J74" s="34"/>
      <c r="K74" s="34"/>
      <c r="L74" s="34"/>
      <c r="M74" s="34"/>
      <c r="N74" s="83"/>
      <c r="O74" s="83"/>
      <c r="P74" s="33"/>
      <c r="Q74" s="116"/>
      <c r="R74" s="122"/>
      <c r="S74" s="71" t="s">
        <v>171</v>
      </c>
    </row>
    <row r="75" spans="1:19" s="84" customFormat="1" x14ac:dyDescent="0.3">
      <c r="A75" s="2" t="str">
        <f t="shared" ca="1" si="0"/>
        <v>CP</v>
      </c>
      <c r="B75" s="2" t="s">
        <v>211</v>
      </c>
      <c r="C75" s="200" t="s">
        <v>290</v>
      </c>
      <c r="D75" s="3" t="s">
        <v>15</v>
      </c>
      <c r="E75" s="153">
        <v>44125</v>
      </c>
      <c r="F75" s="2" t="s">
        <v>213</v>
      </c>
      <c r="G75" s="2" t="s">
        <v>291</v>
      </c>
      <c r="H75" s="2" t="s">
        <v>110</v>
      </c>
      <c r="I75" s="2" t="s">
        <v>215</v>
      </c>
      <c r="J75" s="2" t="s">
        <v>213</v>
      </c>
      <c r="K75" s="2" t="s">
        <v>254</v>
      </c>
      <c r="L75" s="2" t="s">
        <v>255</v>
      </c>
      <c r="M75" s="2" t="s">
        <v>255</v>
      </c>
      <c r="N75" s="2" t="s">
        <v>292</v>
      </c>
      <c r="O75" s="2" t="s">
        <v>270</v>
      </c>
      <c r="P75" s="2"/>
      <c r="Q75" s="115"/>
      <c r="R75" s="114" t="s">
        <v>173</v>
      </c>
    </row>
    <row r="76" spans="1:19" s="84" customFormat="1" x14ac:dyDescent="0.3">
      <c r="A76" s="2" t="str">
        <f t="shared" ca="1" si="0"/>
        <v>CP</v>
      </c>
      <c r="B76" s="2" t="s">
        <v>216</v>
      </c>
      <c r="C76" s="200" t="s">
        <v>293</v>
      </c>
      <c r="D76" s="3" t="s">
        <v>15</v>
      </c>
      <c r="E76" s="153">
        <v>44125</v>
      </c>
      <c r="F76" s="2" t="s">
        <v>213</v>
      </c>
      <c r="G76" s="2" t="s">
        <v>291</v>
      </c>
      <c r="H76" s="2" t="s">
        <v>110</v>
      </c>
      <c r="I76" s="2" t="s">
        <v>215</v>
      </c>
      <c r="J76" s="2" t="s">
        <v>213</v>
      </c>
      <c r="K76" s="2" t="s">
        <v>254</v>
      </c>
      <c r="L76" s="2" t="s">
        <v>255</v>
      </c>
      <c r="M76" s="2" t="s">
        <v>255</v>
      </c>
      <c r="N76" s="2" t="s">
        <v>292</v>
      </c>
      <c r="O76" s="2" t="s">
        <v>271</v>
      </c>
      <c r="P76" s="2"/>
      <c r="Q76" s="115"/>
      <c r="R76" s="114" t="s">
        <v>173</v>
      </c>
    </row>
    <row r="77" spans="1:19" s="84" customFormat="1" x14ac:dyDescent="0.3">
      <c r="A77" s="2"/>
      <c r="B77" s="85" t="s">
        <v>345</v>
      </c>
      <c r="C77" s="2" t="s">
        <v>346</v>
      </c>
      <c r="D77" s="3" t="s">
        <v>15</v>
      </c>
      <c r="E77" s="153">
        <v>44423</v>
      </c>
      <c r="F77" s="2" t="s">
        <v>220</v>
      </c>
      <c r="G77" s="2" t="s">
        <v>347</v>
      </c>
      <c r="H77" s="2" t="s">
        <v>110</v>
      </c>
      <c r="I77" s="2" t="s">
        <v>215</v>
      </c>
      <c r="J77" s="2" t="s">
        <v>220</v>
      </c>
      <c r="K77" s="2" t="s">
        <v>254</v>
      </c>
      <c r="L77" s="2" t="s">
        <v>348</v>
      </c>
      <c r="M77" s="2" t="s">
        <v>348</v>
      </c>
      <c r="N77" s="2" t="s">
        <v>292</v>
      </c>
      <c r="O77" s="2" t="s">
        <v>349</v>
      </c>
      <c r="P77" s="2"/>
      <c r="Q77" s="115"/>
      <c r="R77" s="114"/>
    </row>
    <row r="78" spans="1:19" s="84" customFormat="1" x14ac:dyDescent="0.3">
      <c r="A78" s="2"/>
      <c r="B78" s="85" t="s">
        <v>221</v>
      </c>
      <c r="C78" s="2" t="s">
        <v>350</v>
      </c>
      <c r="D78" s="3" t="s">
        <v>15</v>
      </c>
      <c r="E78" s="153">
        <v>44423</v>
      </c>
      <c r="F78" s="2" t="s">
        <v>220</v>
      </c>
      <c r="G78" s="2" t="s">
        <v>347</v>
      </c>
      <c r="H78" s="2" t="s">
        <v>110</v>
      </c>
      <c r="I78" s="2" t="s">
        <v>215</v>
      </c>
      <c r="J78" s="2" t="s">
        <v>220</v>
      </c>
      <c r="K78" s="2" t="s">
        <v>254</v>
      </c>
      <c r="L78" s="2" t="s">
        <v>348</v>
      </c>
      <c r="M78" s="2" t="s">
        <v>348</v>
      </c>
      <c r="N78" s="2" t="s">
        <v>292</v>
      </c>
      <c r="O78" s="2" t="s">
        <v>351</v>
      </c>
      <c r="P78" s="2"/>
      <c r="Q78" s="115"/>
      <c r="R78" s="114"/>
    </row>
    <row r="79" spans="1:19" s="84" customFormat="1" x14ac:dyDescent="0.3">
      <c r="A79" s="2" t="str">
        <f t="shared" ref="A79" ca="1" si="2">IF($R79="CP","CP",IF($R79="NR","NR",IF($R79="OA","OA",IF($E79="","",IF($E79-NOW()&lt;0,"OD",IF($E79-NOW()&lt;15,"15",IF($E79-NOW()&lt;30,"30"," ")))))))</f>
        <v xml:space="preserve"> </v>
      </c>
      <c r="B79" s="85" t="s">
        <v>223</v>
      </c>
      <c r="C79" s="2" t="s">
        <v>352</v>
      </c>
      <c r="D79" s="3" t="s">
        <v>15</v>
      </c>
      <c r="E79" s="153">
        <v>44423</v>
      </c>
      <c r="F79" s="2" t="s">
        <v>220</v>
      </c>
      <c r="G79" s="2" t="s">
        <v>347</v>
      </c>
      <c r="H79" s="2" t="s">
        <v>110</v>
      </c>
      <c r="I79" s="2" t="s">
        <v>215</v>
      </c>
      <c r="J79" s="2" t="s">
        <v>220</v>
      </c>
      <c r="K79" s="2" t="s">
        <v>254</v>
      </c>
      <c r="L79" s="2" t="s">
        <v>348</v>
      </c>
      <c r="M79" s="2" t="s">
        <v>348</v>
      </c>
      <c r="N79" s="2" t="s">
        <v>292</v>
      </c>
      <c r="O79" s="4" t="s">
        <v>353</v>
      </c>
      <c r="P79" s="2"/>
      <c r="Q79" s="115"/>
      <c r="R79" s="114"/>
    </row>
    <row r="80" spans="1:19" s="84" customFormat="1" x14ac:dyDescent="0.3">
      <c r="A80" s="2"/>
      <c r="B80" s="85" t="s">
        <v>225</v>
      </c>
      <c r="C80" s="2" t="s">
        <v>354</v>
      </c>
      <c r="D80" s="3" t="s">
        <v>15</v>
      </c>
      <c r="E80" s="153">
        <v>44423</v>
      </c>
      <c r="F80" s="2" t="s">
        <v>220</v>
      </c>
      <c r="G80" s="2" t="s">
        <v>347</v>
      </c>
      <c r="H80" s="2" t="s">
        <v>110</v>
      </c>
      <c r="I80" s="2" t="s">
        <v>215</v>
      </c>
      <c r="J80" s="2" t="s">
        <v>220</v>
      </c>
      <c r="K80" s="2" t="s">
        <v>254</v>
      </c>
      <c r="L80" s="2" t="s">
        <v>348</v>
      </c>
      <c r="M80" s="2" t="s">
        <v>348</v>
      </c>
      <c r="N80" s="2" t="s">
        <v>292</v>
      </c>
      <c r="O80" s="4" t="s">
        <v>355</v>
      </c>
      <c r="P80" s="2"/>
      <c r="Q80" s="115"/>
      <c r="R80" s="114"/>
    </row>
    <row r="81" spans="1:19" s="75" customFormat="1" x14ac:dyDescent="0.3">
      <c r="A81" s="2" t="str">
        <f ca="1">IF($R81="CP","CP",IF($R81="NR","NR",IF($R81="OA","OA",IF($E81="","",IF($E81-NOW()&lt;0,"OD",IF($E81-NOW()&lt;15,"15",IF($E81-NOW()&lt;30,"30"," ")))))))</f>
        <v>15</v>
      </c>
      <c r="B81" s="85" t="s">
        <v>253</v>
      </c>
      <c r="C81" s="2" t="s">
        <v>596</v>
      </c>
      <c r="D81" s="149" t="s">
        <v>15</v>
      </c>
      <c r="E81" s="153">
        <v>44334</v>
      </c>
      <c r="F81" s="79" t="s">
        <v>240</v>
      </c>
      <c r="G81" s="79" t="s">
        <v>241</v>
      </c>
      <c r="H81" s="79" t="s">
        <v>110</v>
      </c>
      <c r="I81" s="79" t="s">
        <v>182</v>
      </c>
      <c r="J81" s="79" t="s">
        <v>240</v>
      </c>
      <c r="K81" s="79" t="s">
        <v>263</v>
      </c>
      <c r="L81" s="79" t="s">
        <v>264</v>
      </c>
      <c r="M81" s="79" t="s">
        <v>264</v>
      </c>
      <c r="N81" s="2"/>
      <c r="O81" s="2" t="s">
        <v>275</v>
      </c>
      <c r="P81" s="2"/>
      <c r="Q81" s="2"/>
    </row>
    <row r="82" spans="1:19" s="84" customFormat="1" x14ac:dyDescent="0.3">
      <c r="A82" s="2" t="str">
        <f t="shared" ca="1" si="0"/>
        <v/>
      </c>
      <c r="B82" s="2"/>
      <c r="C82" s="2"/>
      <c r="D82" s="3"/>
      <c r="E82" s="153"/>
      <c r="F82" s="2"/>
      <c r="G82" s="2"/>
      <c r="H82" s="2"/>
      <c r="I82" s="2"/>
      <c r="J82" s="2"/>
      <c r="K82" s="2"/>
      <c r="L82" s="2"/>
      <c r="M82" s="2"/>
      <c r="N82" s="4"/>
      <c r="O82" s="4"/>
      <c r="P82" s="2"/>
      <c r="Q82" s="115"/>
      <c r="R82" s="114"/>
    </row>
    <row r="83" spans="1:19" s="71" customFormat="1" ht="15.75" customHeight="1" x14ac:dyDescent="0.3">
      <c r="A83" s="2" t="str">
        <f t="shared" ca="1" si="0"/>
        <v/>
      </c>
      <c r="B83" s="82" t="s">
        <v>336</v>
      </c>
      <c r="C83" s="83"/>
      <c r="D83" s="34"/>
      <c r="E83" s="101"/>
      <c r="F83" s="34"/>
      <c r="G83" s="34"/>
      <c r="H83" s="34"/>
      <c r="I83" s="34"/>
      <c r="J83" s="34"/>
      <c r="K83" s="34"/>
      <c r="L83" s="34"/>
      <c r="M83" s="34"/>
      <c r="N83" s="83"/>
      <c r="O83" s="82"/>
      <c r="P83" s="33"/>
      <c r="Q83" s="116"/>
      <c r="R83" s="122"/>
      <c r="S83" s="71" t="s">
        <v>171</v>
      </c>
    </row>
    <row r="84" spans="1:19" x14ac:dyDescent="0.3">
      <c r="A84" s="2" t="str">
        <f t="shared" ca="1" si="0"/>
        <v>CP</v>
      </c>
      <c r="B84" s="1" t="s">
        <v>211</v>
      </c>
      <c r="C84" s="200" t="s">
        <v>294</v>
      </c>
      <c r="D84" s="9" t="s">
        <v>15</v>
      </c>
      <c r="E84" s="153">
        <v>44126</v>
      </c>
      <c r="F84" s="79" t="s">
        <v>213</v>
      </c>
      <c r="G84" s="79" t="s">
        <v>189</v>
      </c>
      <c r="H84" s="79" t="s">
        <v>237</v>
      </c>
      <c r="I84" s="79" t="s">
        <v>215</v>
      </c>
      <c r="J84" s="1" t="s">
        <v>213</v>
      </c>
      <c r="K84" s="1" t="s">
        <v>254</v>
      </c>
      <c r="L84" s="1" t="s">
        <v>255</v>
      </c>
      <c r="M84" s="1" t="s">
        <v>255</v>
      </c>
      <c r="N84" s="1" t="s">
        <v>256</v>
      </c>
      <c r="O84" s="1" t="s">
        <v>270</v>
      </c>
      <c r="P84" s="1"/>
      <c r="Q84" s="117"/>
      <c r="R84" s="114" t="s">
        <v>173</v>
      </c>
    </row>
    <row r="85" spans="1:19" x14ac:dyDescent="0.3">
      <c r="A85" s="2" t="str">
        <f t="shared" ca="1" si="0"/>
        <v>CP</v>
      </c>
      <c r="B85" s="76" t="s">
        <v>216</v>
      </c>
      <c r="C85" s="202" t="s">
        <v>295</v>
      </c>
      <c r="D85" s="149" t="s">
        <v>15</v>
      </c>
      <c r="E85" s="154">
        <v>44127</v>
      </c>
      <c r="F85" s="88" t="s">
        <v>213</v>
      </c>
      <c r="G85" s="79" t="s">
        <v>189</v>
      </c>
      <c r="H85" s="88" t="s">
        <v>237</v>
      </c>
      <c r="I85" s="88" t="s">
        <v>215</v>
      </c>
      <c r="J85" s="76" t="s">
        <v>213</v>
      </c>
      <c r="K85" s="76" t="s">
        <v>254</v>
      </c>
      <c r="L85" s="76" t="s">
        <v>255</v>
      </c>
      <c r="M85" s="76" t="s">
        <v>255</v>
      </c>
      <c r="N85" s="76" t="s">
        <v>256</v>
      </c>
      <c r="O85" s="76" t="s">
        <v>271</v>
      </c>
      <c r="P85" s="76"/>
      <c r="Q85" s="118"/>
      <c r="R85" s="114" t="s">
        <v>173</v>
      </c>
    </row>
    <row r="86" spans="1:19" ht="15.6" x14ac:dyDescent="0.3">
      <c r="A86" s="2" t="str">
        <f t="shared" ca="1" si="0"/>
        <v/>
      </c>
      <c r="B86" s="67" t="s">
        <v>31</v>
      </c>
      <c r="C86" s="68"/>
      <c r="D86" s="70"/>
      <c r="E86" s="100"/>
      <c r="F86" s="70"/>
      <c r="G86" s="70"/>
      <c r="H86" s="70"/>
      <c r="I86" s="70"/>
      <c r="J86" s="70"/>
      <c r="K86" s="70"/>
      <c r="L86" s="70"/>
      <c r="M86" s="70"/>
      <c r="N86" s="68"/>
      <c r="O86" s="68"/>
      <c r="P86" s="69"/>
      <c r="Q86" s="119"/>
      <c r="R86" s="122"/>
      <c r="S86" t="s">
        <v>172</v>
      </c>
    </row>
    <row r="87" spans="1:19" s="71" customFormat="1" ht="15.6" x14ac:dyDescent="0.3">
      <c r="A87" s="2" t="str">
        <f t="shared" ca="1" si="0"/>
        <v/>
      </c>
      <c r="B87" s="82" t="s">
        <v>152</v>
      </c>
      <c r="C87" s="83"/>
      <c r="D87" s="34"/>
      <c r="E87" s="101"/>
      <c r="F87" s="34"/>
      <c r="G87" s="34"/>
      <c r="H87" s="34"/>
      <c r="I87" s="34"/>
      <c r="J87" s="34"/>
      <c r="K87" s="34"/>
      <c r="L87" s="34"/>
      <c r="M87" s="34"/>
      <c r="N87" s="83"/>
      <c r="O87" s="82"/>
      <c r="P87" s="33"/>
      <c r="Q87" s="116"/>
      <c r="R87" s="122"/>
      <c r="S87" s="71" t="s">
        <v>171</v>
      </c>
    </row>
    <row r="88" spans="1:19" s="75" customFormat="1" x14ac:dyDescent="0.3">
      <c r="A88" s="2" t="str">
        <f t="shared" ca="1" si="0"/>
        <v xml:space="preserve"> </v>
      </c>
      <c r="B88" s="2" t="s">
        <v>296</v>
      </c>
      <c r="C88" s="2" t="s">
        <v>297</v>
      </c>
      <c r="D88" s="149" t="s">
        <v>15</v>
      </c>
      <c r="E88" s="153">
        <v>44440</v>
      </c>
      <c r="F88" s="79" t="s">
        <v>189</v>
      </c>
      <c r="G88" s="79"/>
      <c r="H88" s="79"/>
      <c r="I88" s="79" t="s">
        <v>182</v>
      </c>
      <c r="J88" s="79"/>
      <c r="K88" s="79"/>
      <c r="L88" s="79"/>
      <c r="M88" s="79"/>
      <c r="N88" s="2"/>
      <c r="O88" s="2"/>
      <c r="P88" s="2"/>
      <c r="Q88" s="115"/>
      <c r="R88" s="114"/>
    </row>
    <row r="89" spans="1:19" s="75" customFormat="1" x14ac:dyDescent="0.3">
      <c r="A89" s="2" t="str">
        <f t="shared" ca="1" si="0"/>
        <v xml:space="preserve"> </v>
      </c>
      <c r="B89" s="2" t="s">
        <v>298</v>
      </c>
      <c r="C89" s="2" t="s">
        <v>299</v>
      </c>
      <c r="D89" s="149" t="s">
        <v>15</v>
      </c>
      <c r="E89" s="153">
        <v>44440</v>
      </c>
      <c r="F89" s="79" t="s">
        <v>189</v>
      </c>
      <c r="G89" s="79"/>
      <c r="H89" s="79"/>
      <c r="I89" s="79" t="s">
        <v>182</v>
      </c>
      <c r="J89" s="79"/>
      <c r="K89" s="79"/>
      <c r="L89" s="79"/>
      <c r="M89" s="79"/>
      <c r="N89" s="2"/>
      <c r="O89" s="2"/>
      <c r="P89" s="2"/>
      <c r="Q89" s="115"/>
      <c r="R89" s="114"/>
    </row>
    <row r="90" spans="1:19" s="75" customFormat="1" x14ac:dyDescent="0.3">
      <c r="A90" s="2" t="str">
        <f t="shared" ca="1" si="0"/>
        <v xml:space="preserve"> </v>
      </c>
      <c r="B90" s="2" t="s">
        <v>300</v>
      </c>
      <c r="C90" s="2" t="s">
        <v>301</v>
      </c>
      <c r="D90" s="149" t="s">
        <v>15</v>
      </c>
      <c r="E90" s="153">
        <v>44440</v>
      </c>
      <c r="F90" s="79" t="s">
        <v>189</v>
      </c>
      <c r="G90" s="79"/>
      <c r="H90" s="79"/>
      <c r="I90" s="79" t="s">
        <v>182</v>
      </c>
      <c r="J90" s="79"/>
      <c r="K90" s="79"/>
      <c r="L90" s="79"/>
      <c r="M90" s="79"/>
      <c r="N90" s="2"/>
      <c r="O90" s="2"/>
      <c r="P90" s="2"/>
      <c r="Q90" s="115"/>
      <c r="R90" s="114"/>
    </row>
    <row r="91" spans="1:19" s="75" customFormat="1" x14ac:dyDescent="0.3">
      <c r="A91" s="2" t="str">
        <f t="shared" ca="1" si="0"/>
        <v xml:space="preserve"> </v>
      </c>
      <c r="B91" s="2" t="s">
        <v>302</v>
      </c>
      <c r="C91" s="2" t="s">
        <v>303</v>
      </c>
      <c r="D91" s="149" t="s">
        <v>15</v>
      </c>
      <c r="E91" s="153">
        <v>44440</v>
      </c>
      <c r="F91" s="79" t="s">
        <v>189</v>
      </c>
      <c r="G91" s="79"/>
      <c r="H91" s="79"/>
      <c r="I91" s="79" t="s">
        <v>182</v>
      </c>
      <c r="J91" s="79"/>
      <c r="K91" s="79"/>
      <c r="L91" s="79"/>
      <c r="M91" s="79"/>
      <c r="N91" s="2"/>
      <c r="O91" s="2"/>
      <c r="P91" s="2"/>
      <c r="Q91" s="115"/>
      <c r="R91" s="114"/>
    </row>
    <row r="92" spans="1:19" ht="15.6" x14ac:dyDescent="0.3">
      <c r="A92" s="2" t="str">
        <f t="shared" ca="1" si="0"/>
        <v/>
      </c>
      <c r="B92" s="67" t="s">
        <v>32</v>
      </c>
      <c r="C92" s="68"/>
      <c r="D92" s="70"/>
      <c r="E92" s="100"/>
      <c r="F92" s="70"/>
      <c r="G92" s="70"/>
      <c r="H92" s="70"/>
      <c r="I92" s="70"/>
      <c r="J92" s="70"/>
      <c r="K92" s="70"/>
      <c r="L92" s="70"/>
      <c r="M92" s="70"/>
      <c r="N92" s="68"/>
      <c r="O92" s="68"/>
      <c r="P92" s="69"/>
      <c r="Q92" s="119"/>
      <c r="R92" s="122"/>
      <c r="S92" t="s">
        <v>172</v>
      </c>
    </row>
    <row r="93" spans="1:19" s="71" customFormat="1" ht="15.6" x14ac:dyDescent="0.3">
      <c r="A93" s="2" t="str">
        <f t="shared" ref="A93:A112" ca="1" si="3">IF($R93="CP","CP",IF($R93="NR","NR",IF($R93="OA","OA",IF($E93="","",IF($E93-NOW()&lt;0,"OD",IF($E93-NOW()&lt;15,"15",IF($E93-NOW()&lt;30,"30"," ")))))))</f>
        <v/>
      </c>
      <c r="B93" s="82" t="s">
        <v>89</v>
      </c>
      <c r="C93" s="83"/>
      <c r="D93" s="34"/>
      <c r="E93" s="101"/>
      <c r="F93" s="34"/>
      <c r="G93" s="34"/>
      <c r="H93" s="34"/>
      <c r="I93" s="34"/>
      <c r="J93" s="34"/>
      <c r="K93" s="34"/>
      <c r="L93" s="34"/>
      <c r="M93" s="34"/>
      <c r="N93" s="83"/>
      <c r="O93" s="82"/>
      <c r="P93" s="33"/>
      <c r="Q93" s="116"/>
      <c r="R93" s="122"/>
      <c r="S93" s="71" t="s">
        <v>171</v>
      </c>
    </row>
    <row r="94" spans="1:19" s="84" customFormat="1" x14ac:dyDescent="0.3">
      <c r="A94" s="2" t="str">
        <f t="shared" ca="1" si="3"/>
        <v xml:space="preserve"> </v>
      </c>
      <c r="B94" s="86" t="s">
        <v>304</v>
      </c>
      <c r="C94" s="86" t="s">
        <v>305</v>
      </c>
      <c r="D94" s="149" t="s">
        <v>15</v>
      </c>
      <c r="E94" s="155">
        <v>44501</v>
      </c>
      <c r="F94" s="2" t="s">
        <v>241</v>
      </c>
      <c r="G94" s="2" t="s">
        <v>306</v>
      </c>
      <c r="H94" s="2"/>
      <c r="I94" s="2" t="s">
        <v>182</v>
      </c>
      <c r="J94" s="2"/>
      <c r="K94" s="86"/>
      <c r="L94" s="86"/>
      <c r="M94" s="86"/>
      <c r="N94" s="86"/>
      <c r="O94" s="86"/>
      <c r="P94" s="86"/>
      <c r="Q94" s="120"/>
      <c r="R94" s="114"/>
    </row>
    <row r="95" spans="1:19" s="84" customFormat="1" x14ac:dyDescent="0.3">
      <c r="A95" s="2" t="str">
        <f t="shared" ca="1" si="3"/>
        <v xml:space="preserve"> </v>
      </c>
      <c r="B95" s="2" t="s">
        <v>307</v>
      </c>
      <c r="C95" s="2" t="s">
        <v>308</v>
      </c>
      <c r="D95" s="149" t="s">
        <v>15</v>
      </c>
      <c r="E95" s="153">
        <v>44501</v>
      </c>
      <c r="F95" s="2" t="s">
        <v>241</v>
      </c>
      <c r="G95" s="2" t="s">
        <v>306</v>
      </c>
      <c r="H95" s="2"/>
      <c r="I95" s="2" t="s">
        <v>182</v>
      </c>
      <c r="J95" s="2"/>
      <c r="K95" s="2"/>
      <c r="L95" s="2"/>
      <c r="M95" s="2"/>
      <c r="N95" s="2"/>
      <c r="O95" s="2"/>
      <c r="P95" s="2"/>
      <c r="Q95" s="115"/>
      <c r="R95" s="114"/>
    </row>
    <row r="96" spans="1:19" s="84" customFormat="1" x14ac:dyDescent="0.3">
      <c r="A96" s="2" t="str">
        <f t="shared" ca="1" si="3"/>
        <v xml:space="preserve"> </v>
      </c>
      <c r="B96" s="2" t="s">
        <v>309</v>
      </c>
      <c r="C96" s="2" t="s">
        <v>310</v>
      </c>
      <c r="D96" s="149" t="s">
        <v>15</v>
      </c>
      <c r="E96" s="153">
        <v>44501</v>
      </c>
      <c r="F96" s="2" t="s">
        <v>241</v>
      </c>
      <c r="G96" s="2" t="s">
        <v>306</v>
      </c>
      <c r="H96" s="2"/>
      <c r="I96" s="2" t="s">
        <v>182</v>
      </c>
      <c r="J96" s="2"/>
      <c r="K96" s="2"/>
      <c r="L96" s="2"/>
      <c r="M96" s="2"/>
      <c r="N96" s="2"/>
      <c r="O96" s="2"/>
      <c r="P96" s="2"/>
      <c r="Q96" s="115"/>
      <c r="R96" s="114"/>
    </row>
    <row r="97" spans="1:19" s="84" customFormat="1" x14ac:dyDescent="0.3">
      <c r="A97" s="2" t="str">
        <f t="shared" ca="1" si="3"/>
        <v xml:space="preserve"> </v>
      </c>
      <c r="B97" s="86" t="s">
        <v>311</v>
      </c>
      <c r="C97" s="86" t="s">
        <v>312</v>
      </c>
      <c r="D97" s="149" t="s">
        <v>15</v>
      </c>
      <c r="E97" s="153">
        <v>44501</v>
      </c>
      <c r="F97" s="2" t="s">
        <v>241</v>
      </c>
      <c r="G97" s="2" t="s">
        <v>306</v>
      </c>
      <c r="H97" s="2"/>
      <c r="I97" s="2" t="s">
        <v>182</v>
      </c>
      <c r="J97" s="2"/>
      <c r="K97" s="2"/>
      <c r="L97" s="2"/>
      <c r="M97" s="2"/>
      <c r="N97" s="2"/>
      <c r="O97" s="2"/>
      <c r="P97" s="2"/>
      <c r="Q97" s="115"/>
      <c r="R97" s="114"/>
    </row>
    <row r="98" spans="1:19" s="84" customFormat="1" x14ac:dyDescent="0.3">
      <c r="A98" s="2" t="str">
        <f t="shared" ca="1" si="3"/>
        <v xml:space="preserve"> </v>
      </c>
      <c r="B98" s="86" t="s">
        <v>313</v>
      </c>
      <c r="C98" s="86" t="s">
        <v>314</v>
      </c>
      <c r="D98" s="149" t="s">
        <v>15</v>
      </c>
      <c r="E98" s="153">
        <v>44501</v>
      </c>
      <c r="F98" s="2" t="s">
        <v>208</v>
      </c>
      <c r="G98" s="2"/>
      <c r="H98" s="2"/>
      <c r="I98" s="2" t="s">
        <v>182</v>
      </c>
      <c r="J98" s="2"/>
      <c r="K98" s="2"/>
      <c r="L98" s="2"/>
      <c r="M98" s="2"/>
      <c r="N98" s="2"/>
      <c r="O98" s="2"/>
      <c r="P98" s="2"/>
      <c r="Q98" s="115"/>
      <c r="R98" s="114"/>
    </row>
    <row r="99" spans="1:19" s="84" customFormat="1" x14ac:dyDescent="0.3">
      <c r="A99" s="2" t="str">
        <f t="shared" ca="1" si="3"/>
        <v xml:space="preserve"> </v>
      </c>
      <c r="B99" s="86" t="s">
        <v>315</v>
      </c>
      <c r="C99" s="86" t="s">
        <v>316</v>
      </c>
      <c r="D99" s="149" t="s">
        <v>15</v>
      </c>
      <c r="E99" s="153">
        <v>44501</v>
      </c>
      <c r="F99" s="2" t="s">
        <v>241</v>
      </c>
      <c r="G99" s="2"/>
      <c r="H99" s="2"/>
      <c r="I99" s="2" t="s">
        <v>182</v>
      </c>
      <c r="J99" s="2"/>
      <c r="K99" s="2"/>
      <c r="L99" s="2"/>
      <c r="M99" s="2"/>
      <c r="N99" s="2"/>
      <c r="O99" s="2"/>
      <c r="P99" s="2"/>
      <c r="Q99" s="115"/>
      <c r="R99" s="114"/>
    </row>
    <row r="100" spans="1:19" s="84" customFormat="1" x14ac:dyDescent="0.3">
      <c r="A100" s="2" t="str">
        <f t="shared" ca="1" si="3"/>
        <v xml:space="preserve"> </v>
      </c>
      <c r="B100" s="2" t="s">
        <v>317</v>
      </c>
      <c r="C100" s="2" t="s">
        <v>318</v>
      </c>
      <c r="D100" s="149" t="s">
        <v>15</v>
      </c>
      <c r="E100" s="153">
        <v>44501</v>
      </c>
      <c r="F100" s="2" t="s">
        <v>319</v>
      </c>
      <c r="G100" s="2" t="s">
        <v>241</v>
      </c>
      <c r="H100" s="2"/>
      <c r="I100" s="2" t="s">
        <v>182</v>
      </c>
      <c r="J100" s="2"/>
      <c r="K100" s="2"/>
      <c r="L100" s="2"/>
      <c r="M100" s="2"/>
      <c r="N100" s="2"/>
      <c r="O100" s="2"/>
      <c r="P100" s="2"/>
      <c r="Q100" s="115"/>
      <c r="R100" s="114"/>
    </row>
    <row r="101" spans="1:19" s="84" customFormat="1" x14ac:dyDescent="0.3">
      <c r="A101" s="2" t="str">
        <f t="shared" ca="1" si="3"/>
        <v xml:space="preserve"> </v>
      </c>
      <c r="B101" s="2" t="s">
        <v>320</v>
      </c>
      <c r="C101" s="2" t="s">
        <v>321</v>
      </c>
      <c r="D101" s="149" t="s">
        <v>15</v>
      </c>
      <c r="E101" s="153">
        <v>44501</v>
      </c>
      <c r="F101" s="2" t="s">
        <v>241</v>
      </c>
      <c r="G101" s="2"/>
      <c r="H101" s="2"/>
      <c r="I101" s="2" t="s">
        <v>182</v>
      </c>
      <c r="J101" s="2"/>
      <c r="K101" s="2"/>
      <c r="L101" s="2"/>
      <c r="M101" s="2"/>
      <c r="N101" s="2"/>
      <c r="O101" s="2"/>
      <c r="P101" s="2"/>
      <c r="Q101" s="115"/>
      <c r="R101" s="114"/>
    </row>
    <row r="102" spans="1:19" s="84" customFormat="1" x14ac:dyDescent="0.3">
      <c r="A102" s="2" t="str">
        <f t="shared" ca="1" si="3"/>
        <v xml:space="preserve"> </v>
      </c>
      <c r="B102" s="2" t="s">
        <v>322</v>
      </c>
      <c r="C102" s="2" t="s">
        <v>323</v>
      </c>
      <c r="D102" s="149" t="s">
        <v>15</v>
      </c>
      <c r="E102" s="153">
        <v>44501</v>
      </c>
      <c r="F102" s="2" t="s">
        <v>208</v>
      </c>
      <c r="G102" s="2"/>
      <c r="H102" s="2"/>
      <c r="I102" s="2" t="s">
        <v>182</v>
      </c>
      <c r="J102" s="2"/>
      <c r="K102" s="2"/>
      <c r="L102" s="2"/>
      <c r="M102" s="2"/>
      <c r="N102" s="4"/>
      <c r="O102" s="4"/>
      <c r="P102" s="2"/>
      <c r="Q102" s="115"/>
      <c r="R102" s="114"/>
    </row>
    <row r="103" spans="1:19" s="84" customFormat="1" ht="15.6" x14ac:dyDescent="0.3">
      <c r="A103" s="2"/>
      <c r="B103" s="105" t="s">
        <v>185</v>
      </c>
      <c r="C103" s="5"/>
      <c r="D103" s="150"/>
      <c r="E103" s="156"/>
      <c r="F103" s="5"/>
      <c r="G103" s="5"/>
      <c r="H103" s="5"/>
      <c r="I103" s="5"/>
      <c r="J103" s="5"/>
      <c r="K103" s="5"/>
      <c r="L103" s="5"/>
      <c r="M103" s="5"/>
      <c r="N103" s="113"/>
      <c r="O103" s="113"/>
      <c r="P103" s="5"/>
      <c r="Q103" s="121"/>
      <c r="R103" s="114"/>
      <c r="S103" s="84" t="s">
        <v>171</v>
      </c>
    </row>
    <row r="104" spans="1:19" s="84" customFormat="1" x14ac:dyDescent="0.3">
      <c r="A104" s="2"/>
      <c r="B104" s="2" t="s">
        <v>324</v>
      </c>
      <c r="C104" s="2" t="s">
        <v>607</v>
      </c>
      <c r="D104" s="149" t="s">
        <v>15</v>
      </c>
      <c r="E104" s="153">
        <v>44408</v>
      </c>
      <c r="F104" s="2" t="s">
        <v>325</v>
      </c>
      <c r="G104" s="2" t="s">
        <v>241</v>
      </c>
      <c r="H104" s="2"/>
      <c r="I104" s="2" t="s">
        <v>182</v>
      </c>
      <c r="J104" s="2" t="s">
        <v>325</v>
      </c>
      <c r="K104" s="2" t="s">
        <v>326</v>
      </c>
      <c r="L104" s="2" t="s">
        <v>327</v>
      </c>
      <c r="M104" s="2" t="s">
        <v>327</v>
      </c>
      <c r="N104" s="4"/>
      <c r="O104" s="4"/>
      <c r="P104" s="2"/>
      <c r="Q104" s="115"/>
      <c r="R104" s="114"/>
    </row>
    <row r="105" spans="1:19" s="84" customFormat="1" x14ac:dyDescent="0.3">
      <c r="A105" s="2"/>
      <c r="B105" s="2" t="s">
        <v>328</v>
      </c>
      <c r="C105" s="2" t="s">
        <v>606</v>
      </c>
      <c r="D105" s="149" t="s">
        <v>15</v>
      </c>
      <c r="E105" s="153">
        <v>44408</v>
      </c>
      <c r="F105" s="2" t="s">
        <v>325</v>
      </c>
      <c r="G105" s="2" t="s">
        <v>241</v>
      </c>
      <c r="H105" s="2"/>
      <c r="I105" s="2" t="s">
        <v>182</v>
      </c>
      <c r="J105" s="2" t="s">
        <v>325</v>
      </c>
      <c r="K105" s="2" t="s">
        <v>326</v>
      </c>
      <c r="L105" s="2" t="s">
        <v>327</v>
      </c>
      <c r="M105" s="2" t="s">
        <v>327</v>
      </c>
      <c r="N105" s="4"/>
      <c r="O105" s="4"/>
      <c r="P105" s="2"/>
      <c r="Q105" s="115"/>
      <c r="R105" s="114"/>
    </row>
    <row r="106" spans="1:19" s="71" customFormat="1" ht="16.2" customHeight="1" x14ac:dyDescent="0.3">
      <c r="A106" s="2" t="str">
        <f t="shared" ca="1" si="3"/>
        <v/>
      </c>
      <c r="B106" s="82" t="s">
        <v>155</v>
      </c>
      <c r="C106" s="83"/>
      <c r="D106" s="34"/>
      <c r="E106" s="101"/>
      <c r="F106" s="34"/>
      <c r="G106" s="34"/>
      <c r="H106" s="34"/>
      <c r="I106" s="34"/>
      <c r="J106" s="34"/>
      <c r="K106" s="34"/>
      <c r="L106" s="34"/>
      <c r="M106" s="34"/>
      <c r="N106" s="83"/>
      <c r="O106" s="82"/>
      <c r="P106" s="33"/>
      <c r="Q106" s="116"/>
      <c r="R106" s="122"/>
      <c r="S106" s="71" t="s">
        <v>171</v>
      </c>
    </row>
    <row r="107" spans="1:19" x14ac:dyDescent="0.3">
      <c r="A107" s="2" t="str">
        <f t="shared" ca="1" si="3"/>
        <v xml:space="preserve"> </v>
      </c>
      <c r="B107" s="1" t="s">
        <v>466</v>
      </c>
      <c r="C107" s="1" t="s">
        <v>467</v>
      </c>
      <c r="D107" s="149" t="s">
        <v>15</v>
      </c>
      <c r="E107" s="157">
        <v>44408</v>
      </c>
      <c r="F107" s="1" t="s">
        <v>329</v>
      </c>
      <c r="G107" s="80"/>
      <c r="H107" s="20"/>
      <c r="I107" s="20" t="s">
        <v>182</v>
      </c>
      <c r="J107" s="1"/>
      <c r="K107" s="1"/>
      <c r="L107" s="1"/>
      <c r="M107" s="1"/>
      <c r="N107" s="1"/>
      <c r="O107" s="1"/>
      <c r="P107" s="1"/>
      <c r="Q107" s="117"/>
      <c r="R107" s="122"/>
    </row>
    <row r="108" spans="1:19" x14ac:dyDescent="0.3">
      <c r="A108" s="2" t="str">
        <f t="shared" ca="1" si="3"/>
        <v/>
      </c>
      <c r="B108" s="76"/>
      <c r="C108" s="76"/>
      <c r="D108" s="149"/>
      <c r="E108" s="154"/>
      <c r="F108" s="88"/>
      <c r="G108" s="79"/>
      <c r="H108" s="88"/>
      <c r="I108" s="88"/>
      <c r="J108" s="76"/>
      <c r="K108" s="76"/>
      <c r="L108" s="76"/>
      <c r="M108" s="76"/>
      <c r="N108" s="76"/>
      <c r="O108" s="76"/>
      <c r="P108" s="76"/>
      <c r="Q108" s="118"/>
      <c r="R108" s="122"/>
    </row>
    <row r="109" spans="1:19" ht="15.6" x14ac:dyDescent="0.3">
      <c r="A109" s="2" t="str">
        <f t="shared" ca="1" si="3"/>
        <v/>
      </c>
      <c r="B109" s="81" t="s">
        <v>103</v>
      </c>
      <c r="C109" s="28"/>
      <c r="D109" s="70"/>
      <c r="E109" s="100"/>
      <c r="F109" s="70"/>
      <c r="G109" s="70"/>
      <c r="H109" s="70"/>
      <c r="I109" s="70"/>
      <c r="J109" s="70"/>
      <c r="K109" s="70"/>
      <c r="L109" s="70"/>
      <c r="M109" s="70"/>
      <c r="N109" s="28"/>
      <c r="O109" s="89"/>
      <c r="P109" s="69"/>
      <c r="Q109" s="119"/>
      <c r="R109" s="122"/>
      <c r="S109" t="s">
        <v>172</v>
      </c>
    </row>
    <row r="110" spans="1:19" ht="14.25" customHeight="1" x14ac:dyDescent="0.3">
      <c r="A110" s="2" t="str">
        <f t="shared" ca="1" si="3"/>
        <v>CP</v>
      </c>
      <c r="B110" s="2" t="s">
        <v>330</v>
      </c>
      <c r="C110" s="2" t="s">
        <v>331</v>
      </c>
      <c r="D110" s="9" t="s">
        <v>106</v>
      </c>
      <c r="E110" s="157"/>
      <c r="F110" s="1"/>
      <c r="G110" s="1"/>
      <c r="H110" s="1"/>
      <c r="I110" s="1"/>
      <c r="J110" s="1"/>
      <c r="K110" s="1"/>
      <c r="L110" s="1"/>
      <c r="M110" s="1"/>
      <c r="N110" s="1"/>
      <c r="O110" s="90"/>
      <c r="P110" s="1"/>
      <c r="Q110" s="117"/>
      <c r="R110" s="122" t="s">
        <v>173</v>
      </c>
    </row>
    <row r="111" spans="1:19" ht="14.25" customHeight="1" x14ac:dyDescent="0.3">
      <c r="A111" s="2" t="str">
        <f t="shared" ca="1" si="3"/>
        <v>CP</v>
      </c>
      <c r="B111" s="2" t="s">
        <v>332</v>
      </c>
      <c r="C111" s="2" t="s">
        <v>333</v>
      </c>
      <c r="D111" s="204" t="s">
        <v>334</v>
      </c>
      <c r="E111" s="157"/>
      <c r="F111" s="1"/>
      <c r="G111" s="1"/>
      <c r="H111" s="1"/>
      <c r="I111" s="1"/>
      <c r="J111" s="1"/>
      <c r="K111" s="1"/>
      <c r="L111" s="1"/>
      <c r="M111" s="1"/>
      <c r="N111" s="1"/>
      <c r="O111" s="90"/>
      <c r="P111" s="1"/>
      <c r="Q111" s="117"/>
      <c r="R111" s="122" t="s">
        <v>173</v>
      </c>
    </row>
    <row r="112" spans="1:19" ht="14.25" customHeight="1" x14ac:dyDescent="0.3">
      <c r="A112" s="2" t="str">
        <f t="shared" ca="1" si="3"/>
        <v>CP</v>
      </c>
      <c r="B112" s="2" t="s">
        <v>111</v>
      </c>
      <c r="C112" s="2" t="s">
        <v>335</v>
      </c>
      <c r="D112" s="9" t="s">
        <v>15</v>
      </c>
      <c r="E112" s="158"/>
      <c r="F112" s="1"/>
      <c r="G112" s="1"/>
      <c r="H112" s="1"/>
      <c r="I112" s="1"/>
      <c r="J112" s="1"/>
      <c r="K112" s="1"/>
      <c r="L112" s="1"/>
      <c r="M112" s="1"/>
      <c r="N112" s="1"/>
      <c r="O112" s="90"/>
      <c r="P112" s="1"/>
      <c r="Q112" s="117"/>
      <c r="R112" s="122" t="s">
        <v>173</v>
      </c>
    </row>
    <row r="113" spans="1:18" x14ac:dyDescent="0.3">
      <c r="A113" s="71"/>
      <c r="B113" s="75"/>
      <c r="C113" s="75"/>
      <c r="D113" s="151"/>
      <c r="E113" s="159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</row>
    <row r="114" spans="1:18" ht="15" thickBot="1" x14ac:dyDescent="0.35">
      <c r="A114" s="71"/>
      <c r="B114" s="75"/>
      <c r="C114" s="75"/>
      <c r="D114" s="151"/>
      <c r="E114" s="160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</row>
    <row r="115" spans="1:18" s="71" customFormat="1" x14ac:dyDescent="0.3">
      <c r="A115" s="130" t="s">
        <v>145</v>
      </c>
      <c r="B115" s="131"/>
      <c r="C115" s="94" t="s">
        <v>147</v>
      </c>
      <c r="D115" s="131" t="s">
        <v>148</v>
      </c>
      <c r="E115" s="132"/>
      <c r="N115" s="91"/>
    </row>
    <row r="116" spans="1:18" s="71" customFormat="1" x14ac:dyDescent="0.3">
      <c r="A116" s="106" t="s">
        <v>173</v>
      </c>
      <c r="B116" s="2" t="s">
        <v>178</v>
      </c>
      <c r="C116" s="13">
        <f ca="1">COUNTIF($A$3:$A$112,$A116)+COUNTIF($A$3:$A$112,$A117)</f>
        <v>21</v>
      </c>
      <c r="D116" s="126">
        <f ca="1">$C116/$C$123</f>
        <v>0.23595505617977527</v>
      </c>
      <c r="E116" s="127"/>
      <c r="N116" s="92"/>
    </row>
    <row r="117" spans="1:18" s="71" customFormat="1" x14ac:dyDescent="0.3">
      <c r="A117" s="107" t="s">
        <v>174</v>
      </c>
      <c r="B117" s="2" t="s">
        <v>179</v>
      </c>
      <c r="C117" s="13">
        <f ca="1">COUNTIF($A$3:$A$112,$A117)</f>
        <v>0</v>
      </c>
      <c r="D117" s="126">
        <f t="shared" ref="D117:D122" ca="1" si="4">$C117/$C$123</f>
        <v>0</v>
      </c>
      <c r="E117" s="127"/>
      <c r="N117" s="92"/>
    </row>
    <row r="118" spans="1:18" s="71" customFormat="1" x14ac:dyDescent="0.3">
      <c r="A118" s="108" t="s">
        <v>175</v>
      </c>
      <c r="B118" s="2" t="s">
        <v>180</v>
      </c>
      <c r="C118" s="13">
        <f ca="1">COUNTIF($A$3:$A$112,$A118)</f>
        <v>1</v>
      </c>
      <c r="D118" s="126">
        <f t="shared" ca="1" si="4"/>
        <v>1.1235955056179775E-2</v>
      </c>
      <c r="E118" s="127"/>
      <c r="N118" s="92"/>
    </row>
    <row r="119" spans="1:18" s="71" customFormat="1" x14ac:dyDescent="0.3">
      <c r="A119" s="109">
        <v>30</v>
      </c>
      <c r="B119" s="2" t="s">
        <v>168</v>
      </c>
      <c r="C119" s="13">
        <f ca="1">COUNTIF($A$3:$A$112,$A119)</f>
        <v>1</v>
      </c>
      <c r="D119" s="126">
        <f t="shared" ca="1" si="4"/>
        <v>1.1235955056179775E-2</v>
      </c>
      <c r="E119" s="127"/>
      <c r="F119" s="103"/>
      <c r="N119" s="92"/>
    </row>
    <row r="120" spans="1:18" s="71" customFormat="1" x14ac:dyDescent="0.3">
      <c r="A120" s="110">
        <v>15</v>
      </c>
      <c r="B120" s="1" t="s">
        <v>167</v>
      </c>
      <c r="C120" s="13">
        <f ca="1">COUNTIF($A$3:$A$112,$A120)</f>
        <v>9</v>
      </c>
      <c r="D120" s="126">
        <f t="shared" ca="1" si="4"/>
        <v>0.10112359550561797</v>
      </c>
      <c r="E120" s="127"/>
      <c r="F120" s="103"/>
      <c r="N120" s="92"/>
    </row>
    <row r="121" spans="1:18" s="71" customFormat="1" x14ac:dyDescent="0.3">
      <c r="A121" s="111" t="s">
        <v>176</v>
      </c>
      <c r="B121" s="1" t="s">
        <v>169</v>
      </c>
      <c r="C121" s="13">
        <f ca="1">COUNTIF($A$3:$A$112,$A121)</f>
        <v>37</v>
      </c>
      <c r="D121" s="126">
        <f t="shared" ca="1" si="4"/>
        <v>0.4157303370786517</v>
      </c>
      <c r="E121" s="127"/>
      <c r="F121" s="104"/>
      <c r="N121" s="92"/>
    </row>
    <row r="122" spans="1:18" s="71" customFormat="1" x14ac:dyDescent="0.3">
      <c r="A122" s="97"/>
      <c r="B122" s="1" t="s">
        <v>177</v>
      </c>
      <c r="C122" s="13">
        <f ca="1">C123-(SUM(C116,C118:C121))</f>
        <v>20</v>
      </c>
      <c r="D122" s="126">
        <f t="shared" ca="1" si="4"/>
        <v>0.2247191011235955</v>
      </c>
      <c r="E122" s="127"/>
      <c r="N122" s="92"/>
    </row>
    <row r="123" spans="1:18" s="71" customFormat="1" ht="18.600000000000001" thickBot="1" x14ac:dyDescent="0.4">
      <c r="A123" s="77"/>
      <c r="B123" s="78" t="s">
        <v>146</v>
      </c>
      <c r="C123" s="95">
        <f>COUNTA($C$3:$C$112)</f>
        <v>89</v>
      </c>
      <c r="D123" s="128"/>
      <c r="E123" s="129"/>
      <c r="N123" s="93"/>
    </row>
  </sheetData>
  <mergeCells count="10">
    <mergeCell ref="D118:E118"/>
    <mergeCell ref="D120:E120"/>
    <mergeCell ref="D122:E122"/>
    <mergeCell ref="D123:E123"/>
    <mergeCell ref="A115:B115"/>
    <mergeCell ref="D115:E115"/>
    <mergeCell ref="D116:E116"/>
    <mergeCell ref="D117:E117"/>
    <mergeCell ref="D119:E119"/>
    <mergeCell ref="D121:E121"/>
  </mergeCells>
  <conditionalFormatting sqref="E3:E21 E23:E32 A3:A21 E81:E106 E108:E112 A81:A112 A23:A76 E41:E76">
    <cfRule type="expression" dxfId="221" priority="304" stopIfTrue="1">
      <formula>IF($E3="",TRUE,FALSE)</formula>
    </cfRule>
  </conditionalFormatting>
  <conditionalFormatting sqref="A5:A21 A81:A112 A23:A76">
    <cfRule type="expression" dxfId="220" priority="301" stopIfTrue="1">
      <formula>IF($R5="CP",TRUE,FALSE)</formula>
    </cfRule>
    <cfRule type="expression" dxfId="219" priority="302" stopIfTrue="1">
      <formula>IF($R5="NR",TRUE,FALSE)</formula>
    </cfRule>
    <cfRule type="expression" dxfId="218" priority="303" stopIfTrue="1">
      <formula>IF($R5="OA",TRUE,FALSE)</formula>
    </cfRule>
  </conditionalFormatting>
  <conditionalFormatting sqref="E2:E21 E23:E32 A2:A21 E81:E106 E108:E112 A81:A112 A23:A76 E41:E76">
    <cfRule type="expression" dxfId="217" priority="283" stopIfTrue="1">
      <formula>IF($S2="SH",TRUE,FALSE)</formula>
    </cfRule>
    <cfRule type="expression" dxfId="216" priority="284" stopIfTrue="1">
      <formula>IF($S2="SS",TRUE,FALSE)</formula>
    </cfRule>
  </conditionalFormatting>
  <conditionalFormatting sqref="A3:A21 A81:A112 A23:A76">
    <cfRule type="expression" dxfId="215" priority="309">
      <formula>IF($E3-NOW()&lt;15,TRUE,FALSE)</formula>
    </cfRule>
    <cfRule type="expression" dxfId="214" priority="311">
      <formula>IF($E3-NOW()&lt;30,TRUE,FALSE)</formula>
    </cfRule>
  </conditionalFormatting>
  <conditionalFormatting sqref="E33:E40 E63">
    <cfRule type="expression" dxfId="213" priority="278" stopIfTrue="1">
      <formula>IF($R33="CP",TRUE,FALSE)</formula>
    </cfRule>
    <cfRule type="expression" dxfId="212" priority="280" stopIfTrue="1">
      <formula>IF($E33-NOW()&lt;0,TRUE,FALSE)</formula>
    </cfRule>
    <cfRule type="expression" dxfId="211" priority="281">
      <formula>IF($E33-NOW()&lt;15,TRUE,FALSE)</formula>
    </cfRule>
    <cfRule type="expression" dxfId="210" priority="282">
      <formula>IF($E33-NOW()&lt;30,TRUE,FALSE)</formula>
    </cfRule>
  </conditionalFormatting>
  <conditionalFormatting sqref="E33:E40 E63">
    <cfRule type="expression" dxfId="209" priority="276" stopIfTrue="1">
      <formula>IF($S33="SH",TRUE,FALSE)</formula>
    </cfRule>
    <cfRule type="expression" dxfId="208" priority="277" stopIfTrue="1">
      <formula>IF($S33="SS",TRUE,FALSE)</formula>
    </cfRule>
    <cfRule type="expression" dxfId="207" priority="279" stopIfTrue="1">
      <formula>IF($E33="",TRUE,FALSE)</formula>
    </cfRule>
  </conditionalFormatting>
  <conditionalFormatting sqref="E77:E80">
    <cfRule type="expression" dxfId="206" priority="265" stopIfTrue="1">
      <formula>IF($R77="CP",TRUE,FALSE)</formula>
    </cfRule>
    <cfRule type="expression" dxfId="205" priority="270" stopIfTrue="1">
      <formula>IF($E77-NOW()&lt;0,TRUE,FALSE)</formula>
    </cfRule>
    <cfRule type="expression" dxfId="204" priority="272">
      <formula>IF($E77-NOW()&lt;15,TRUE,FALSE)</formula>
    </cfRule>
    <cfRule type="expression" dxfId="203" priority="274">
      <formula>IF($E77-NOW()&lt;30,TRUE,FALSE)</formula>
    </cfRule>
  </conditionalFormatting>
  <conditionalFormatting sqref="A77:A80 E77:E80">
    <cfRule type="expression" dxfId="202" priority="263" stopIfTrue="1">
      <formula>IF($S77="SH",TRUE,FALSE)</formula>
    </cfRule>
    <cfRule type="expression" dxfId="201" priority="264" stopIfTrue="1">
      <formula>IF($S77="SS",TRUE,FALSE)</formula>
    </cfRule>
    <cfRule type="expression" dxfId="200" priority="269" stopIfTrue="1">
      <formula>IF($E77="",TRUE,FALSE)</formula>
    </cfRule>
  </conditionalFormatting>
  <conditionalFormatting sqref="A77:A80">
    <cfRule type="expression" dxfId="199" priority="266" stopIfTrue="1">
      <formula>IF($R77="CP",TRUE,FALSE)</formula>
    </cfRule>
    <cfRule type="expression" dxfId="198" priority="267" stopIfTrue="1">
      <formula>IF($R77="NR",TRUE,FALSE)</formula>
    </cfRule>
    <cfRule type="expression" dxfId="197" priority="268" stopIfTrue="1">
      <formula>IF($R77="OA",TRUE,FALSE)</formula>
    </cfRule>
    <cfRule type="expression" dxfId="196" priority="271" stopIfTrue="1">
      <formula>IF($E77-NOW()&lt;0,TRUE,FALSE)</formula>
    </cfRule>
    <cfRule type="expression" dxfId="195" priority="273">
      <formula>IF($E77-NOW()&lt;15,TRUE,FALSE)</formula>
    </cfRule>
    <cfRule type="expression" dxfId="194" priority="275">
      <formula>IF($E77-NOW()&lt;30,TRUE,FALSE)</formula>
    </cfRule>
  </conditionalFormatting>
  <conditionalFormatting sqref="E3:E21 E108:E112 E23:E106">
    <cfRule type="expression" dxfId="193" priority="305" stopIfTrue="1">
      <formula>IF($E3-NOW&lt;0,TRUE,FALSE)</formula>
    </cfRule>
  </conditionalFormatting>
  <conditionalFormatting sqref="A3:A21 A23:A112">
    <cfRule type="expression" dxfId="192" priority="307" stopIfTrue="1">
      <formula>IF($E3-NOW()&lt;0,TRUE,FALSE)</formula>
    </cfRule>
  </conditionalFormatting>
  <conditionalFormatting sqref="E107">
    <cfRule type="expression" dxfId="191" priority="259" stopIfTrue="1">
      <formula>IF($E107="",TRUE,FALSE)</formula>
    </cfRule>
  </conditionalFormatting>
  <conditionalFormatting sqref="E107">
    <cfRule type="expression" dxfId="190" priority="254" stopIfTrue="1">
      <formula>IF($S107="SH",TRUE,FALSE)</formula>
    </cfRule>
    <cfRule type="expression" dxfId="189" priority="255" stopIfTrue="1">
      <formula>IF($S107="SS",TRUE,FALSE)</formula>
    </cfRule>
  </conditionalFormatting>
  <conditionalFormatting sqref="E107">
    <cfRule type="expression" dxfId="188" priority="260" stopIfTrue="1">
      <formula>IF($E107-NOW&lt;0,TRUE,FALSE)</formula>
    </cfRule>
  </conditionalFormatting>
  <conditionalFormatting sqref="E3:E21 E23:E32 E38 E36 E34 E81:E112 E41:E76">
    <cfRule type="expression" dxfId="187" priority="319" stopIfTrue="1">
      <formula>IF($R3="CP",TRUE,FALSE)</formula>
    </cfRule>
    <cfRule type="expression" dxfId="186" priority="320" stopIfTrue="1">
      <formula>IF($R3="NR",TRUE,FALSE)</formula>
    </cfRule>
    <cfRule type="expression" dxfId="185" priority="321" stopIfTrue="1">
      <formula>IF($R$21="CP",TRUE,FALSE)</formula>
    </cfRule>
    <cfRule type="expression" dxfId="184" priority="322">
      <formula>IF($E3-NOW()&lt;15,TRUE,FALSE)</formula>
    </cfRule>
    <cfRule type="expression" dxfId="183" priority="323">
      <formula>IF($E3-NOW()&lt;30,TRUE,FALSE)</formula>
    </cfRule>
  </conditionalFormatting>
  <conditionalFormatting sqref="A22 E22">
    <cfRule type="expression" dxfId="182" priority="244" stopIfTrue="1">
      <formula>IF($E22="",TRUE,FALSE)</formula>
    </cfRule>
  </conditionalFormatting>
  <conditionalFormatting sqref="A22">
    <cfRule type="expression" dxfId="181" priority="241" stopIfTrue="1">
      <formula>IF($R22="CP",TRUE,FALSE)</formula>
    </cfRule>
    <cfRule type="expression" dxfId="180" priority="242" stopIfTrue="1">
      <formula>IF($R22="NR",TRUE,FALSE)</formula>
    </cfRule>
    <cfRule type="expression" dxfId="179" priority="243" stopIfTrue="1">
      <formula>IF($R22="OA",TRUE,FALSE)</formula>
    </cfRule>
  </conditionalFormatting>
  <conditionalFormatting sqref="A22 E22">
    <cfRule type="expression" dxfId="178" priority="239" stopIfTrue="1">
      <formula>IF($S22="SH",TRUE,FALSE)</formula>
    </cfRule>
    <cfRule type="expression" dxfId="177" priority="240" stopIfTrue="1">
      <formula>IF($S22="SS",TRUE,FALSE)</formula>
    </cfRule>
  </conditionalFormatting>
  <conditionalFormatting sqref="A22">
    <cfRule type="expression" dxfId="176" priority="247">
      <formula>IF($E22-NOW()&lt;15,TRUE,FALSE)</formula>
    </cfRule>
    <cfRule type="expression" dxfId="175" priority="248">
      <formula>IF($E22-NOW()&lt;30,TRUE,FALSE)</formula>
    </cfRule>
  </conditionalFormatting>
  <conditionalFormatting sqref="E22">
    <cfRule type="expression" dxfId="174" priority="245" stopIfTrue="1">
      <formula>IF($E22-NOW&lt;0,TRUE,FALSE)</formula>
    </cfRule>
  </conditionalFormatting>
  <conditionalFormatting sqref="A22">
    <cfRule type="expression" dxfId="173" priority="246" stopIfTrue="1">
      <formula>IF($E22-NOW()&lt;0,TRUE,FALSE)</formula>
    </cfRule>
  </conditionalFormatting>
  <conditionalFormatting sqref="E22">
    <cfRule type="expression" dxfId="172" priority="249" stopIfTrue="1">
      <formula>IF($R22="CP",TRUE,FALSE)</formula>
    </cfRule>
    <cfRule type="expression" dxfId="171" priority="250" stopIfTrue="1">
      <formula>IF($R22="NR",TRUE,FALSE)</formula>
    </cfRule>
    <cfRule type="expression" dxfId="170" priority="251" stopIfTrue="1">
      <formula>IF($R$21="CP",TRUE,FALSE)</formula>
    </cfRule>
    <cfRule type="expression" dxfId="169" priority="252">
      <formula>IF($E22-NOW()&lt;15,TRUE,FALSE)</formula>
    </cfRule>
    <cfRule type="expression" dxfId="168" priority="253">
      <formula>IF($E22-NOW()&lt;30,TRUE,FALSE)</formula>
    </cfRule>
  </conditionalFormatting>
  <conditionalFormatting sqref="E40 E38 E36 E34">
    <cfRule type="expression" dxfId="167" priority="233" stopIfTrue="1">
      <formula>IF($E34="",TRUE,FALSE)</formula>
    </cfRule>
  </conditionalFormatting>
  <conditionalFormatting sqref="E40 E38 E36 E34">
    <cfRule type="expression" dxfId="166" priority="231" stopIfTrue="1">
      <formula>IF($S34="SH",TRUE,FALSE)</formula>
    </cfRule>
    <cfRule type="expression" dxfId="165" priority="232" stopIfTrue="1">
      <formula>IF($S34="SS",TRUE,FALSE)</formula>
    </cfRule>
  </conditionalFormatting>
  <conditionalFormatting sqref="E40">
    <cfRule type="expression" dxfId="164" priority="234" stopIfTrue="1">
      <formula>IF($R40="CP",TRUE,FALSE)</formula>
    </cfRule>
    <cfRule type="expression" dxfId="163" priority="235" stopIfTrue="1">
      <formula>IF($R40="NR",TRUE,FALSE)</formula>
    </cfRule>
    <cfRule type="expression" dxfId="162" priority="236" stopIfTrue="1">
      <formula>IF($R$21="CP",TRUE,FALSE)</formula>
    </cfRule>
    <cfRule type="expression" dxfId="161" priority="237">
      <formula>IF($E40-NOW()&lt;15,TRUE,FALSE)</formula>
    </cfRule>
    <cfRule type="expression" dxfId="160" priority="238">
      <formula>IF($E40-NOW()&lt;30,TRUE,FALSE)</formula>
    </cfRule>
  </conditionalFormatting>
  <conditionalFormatting sqref="E45">
    <cfRule type="expression" dxfId="159" priority="226" stopIfTrue="1">
      <formula>IF($R45="CP",TRUE,FALSE)</formula>
    </cfRule>
    <cfRule type="expression" dxfId="158" priority="228" stopIfTrue="1">
      <formula>IF($E45-NOW()&lt;0,TRUE,FALSE)</formula>
    </cfRule>
    <cfRule type="expression" dxfId="157" priority="229">
      <formula>IF($E45-NOW()&lt;15,TRUE,FALSE)</formula>
    </cfRule>
    <cfRule type="expression" dxfId="156" priority="230">
      <formula>IF($E45-NOW()&lt;30,TRUE,FALSE)</formula>
    </cfRule>
  </conditionalFormatting>
  <conditionalFormatting sqref="E45">
    <cfRule type="expression" dxfId="155" priority="224" stopIfTrue="1">
      <formula>IF($S45="SH",TRUE,FALSE)</formula>
    </cfRule>
    <cfRule type="expression" dxfId="154" priority="225" stopIfTrue="1">
      <formula>IF($S45="SS",TRUE,FALSE)</formula>
    </cfRule>
    <cfRule type="expression" dxfId="153" priority="227" stopIfTrue="1">
      <formula>IF($E45="",TRUE,FALSE)</formula>
    </cfRule>
  </conditionalFormatting>
  <conditionalFormatting sqref="E45">
    <cfRule type="expression" dxfId="152" priority="218" stopIfTrue="1">
      <formula>IF($E45="",TRUE,FALSE)</formula>
    </cfRule>
  </conditionalFormatting>
  <conditionalFormatting sqref="E45">
    <cfRule type="expression" dxfId="151" priority="216" stopIfTrue="1">
      <formula>IF($S45="SH",TRUE,FALSE)</formula>
    </cfRule>
    <cfRule type="expression" dxfId="150" priority="217" stopIfTrue="1">
      <formula>IF($S45="SS",TRUE,FALSE)</formula>
    </cfRule>
  </conditionalFormatting>
  <conditionalFormatting sqref="E45">
    <cfRule type="expression" dxfId="149" priority="219" stopIfTrue="1">
      <formula>IF($R45="CP",TRUE,FALSE)</formula>
    </cfRule>
    <cfRule type="expression" dxfId="148" priority="220" stopIfTrue="1">
      <formula>IF($R45="NR",TRUE,FALSE)</formula>
    </cfRule>
    <cfRule type="expression" dxfId="147" priority="221" stopIfTrue="1">
      <formula>IF($R$21="CP",TRUE,FALSE)</formula>
    </cfRule>
    <cfRule type="expression" dxfId="146" priority="222">
      <formula>IF($E45-NOW()&lt;15,TRUE,FALSE)</formula>
    </cfRule>
    <cfRule type="expression" dxfId="145" priority="223">
      <formula>IF($E45-NOW()&lt;30,TRUE,FALSE)</formula>
    </cfRule>
  </conditionalFormatting>
  <conditionalFormatting sqref="E47">
    <cfRule type="expression" dxfId="144" priority="211" stopIfTrue="1">
      <formula>IF($R47="CP",TRUE,FALSE)</formula>
    </cfRule>
    <cfRule type="expression" dxfId="143" priority="213" stopIfTrue="1">
      <formula>IF($E47-NOW()&lt;0,TRUE,FALSE)</formula>
    </cfRule>
    <cfRule type="expression" dxfId="142" priority="214">
      <formula>IF($E47-NOW()&lt;15,TRUE,FALSE)</formula>
    </cfRule>
    <cfRule type="expression" dxfId="141" priority="215">
      <formula>IF($E47-NOW()&lt;30,TRUE,FALSE)</formula>
    </cfRule>
  </conditionalFormatting>
  <conditionalFormatting sqref="E47">
    <cfRule type="expression" dxfId="140" priority="209" stopIfTrue="1">
      <formula>IF($S47="SH",TRUE,FALSE)</formula>
    </cfRule>
    <cfRule type="expression" dxfId="139" priority="210" stopIfTrue="1">
      <formula>IF($S47="SS",TRUE,FALSE)</formula>
    </cfRule>
    <cfRule type="expression" dxfId="138" priority="212" stopIfTrue="1">
      <formula>IF($E47="",TRUE,FALSE)</formula>
    </cfRule>
  </conditionalFormatting>
  <conditionalFormatting sqref="E47">
    <cfRule type="expression" dxfId="137" priority="203" stopIfTrue="1">
      <formula>IF($E47="",TRUE,FALSE)</formula>
    </cfRule>
  </conditionalFormatting>
  <conditionalFormatting sqref="E47">
    <cfRule type="expression" dxfId="136" priority="201" stopIfTrue="1">
      <formula>IF($S47="SH",TRUE,FALSE)</formula>
    </cfRule>
    <cfRule type="expression" dxfId="135" priority="202" stopIfTrue="1">
      <formula>IF($S47="SS",TRUE,FALSE)</formula>
    </cfRule>
  </conditionalFormatting>
  <conditionalFormatting sqref="E47">
    <cfRule type="expression" dxfId="134" priority="204" stopIfTrue="1">
      <formula>IF($R47="CP",TRUE,FALSE)</formula>
    </cfRule>
    <cfRule type="expression" dxfId="133" priority="205" stopIfTrue="1">
      <formula>IF($R47="NR",TRUE,FALSE)</formula>
    </cfRule>
    <cfRule type="expression" dxfId="132" priority="206" stopIfTrue="1">
      <formula>IF($R$21="CP",TRUE,FALSE)</formula>
    </cfRule>
    <cfRule type="expression" dxfId="131" priority="207">
      <formula>IF($E47-NOW()&lt;15,TRUE,FALSE)</formula>
    </cfRule>
    <cfRule type="expression" dxfId="130" priority="208">
      <formula>IF($E47-NOW()&lt;30,TRUE,FALSE)</formula>
    </cfRule>
  </conditionalFormatting>
  <conditionalFormatting sqref="E49">
    <cfRule type="expression" dxfId="129" priority="196" stopIfTrue="1">
      <formula>IF($R49="CP",TRUE,FALSE)</formula>
    </cfRule>
    <cfRule type="expression" dxfId="128" priority="198" stopIfTrue="1">
      <formula>IF($E49-NOW()&lt;0,TRUE,FALSE)</formula>
    </cfRule>
    <cfRule type="expression" dxfId="127" priority="199">
      <formula>IF($E49-NOW()&lt;15,TRUE,FALSE)</formula>
    </cfRule>
    <cfRule type="expression" dxfId="126" priority="200">
      <formula>IF($E49-NOW()&lt;30,TRUE,FALSE)</formula>
    </cfRule>
  </conditionalFormatting>
  <conditionalFormatting sqref="E49">
    <cfRule type="expression" dxfId="125" priority="194" stopIfTrue="1">
      <formula>IF($S49="SH",TRUE,FALSE)</formula>
    </cfRule>
    <cfRule type="expression" dxfId="124" priority="195" stopIfTrue="1">
      <formula>IF($S49="SS",TRUE,FALSE)</formula>
    </cfRule>
    <cfRule type="expression" dxfId="123" priority="197" stopIfTrue="1">
      <formula>IF($E49="",TRUE,FALSE)</formula>
    </cfRule>
  </conditionalFormatting>
  <conditionalFormatting sqref="E49">
    <cfRule type="expression" dxfId="122" priority="188" stopIfTrue="1">
      <formula>IF($E49="",TRUE,FALSE)</formula>
    </cfRule>
  </conditionalFormatting>
  <conditionalFormatting sqref="E49">
    <cfRule type="expression" dxfId="121" priority="186" stopIfTrue="1">
      <formula>IF($S49="SH",TRUE,FALSE)</formula>
    </cfRule>
    <cfRule type="expression" dxfId="120" priority="187" stopIfTrue="1">
      <formula>IF($S49="SS",TRUE,FALSE)</formula>
    </cfRule>
  </conditionalFormatting>
  <conditionalFormatting sqref="E49">
    <cfRule type="expression" dxfId="119" priority="189" stopIfTrue="1">
      <formula>IF($R49="CP",TRUE,FALSE)</formula>
    </cfRule>
    <cfRule type="expression" dxfId="118" priority="190" stopIfTrue="1">
      <formula>IF($R49="NR",TRUE,FALSE)</formula>
    </cfRule>
    <cfRule type="expression" dxfId="117" priority="191" stopIfTrue="1">
      <formula>IF($R$21="CP",TRUE,FALSE)</formula>
    </cfRule>
    <cfRule type="expression" dxfId="116" priority="192">
      <formula>IF($E49-NOW()&lt;15,TRUE,FALSE)</formula>
    </cfRule>
    <cfRule type="expression" dxfId="115" priority="193">
      <formula>IF($E49-NOW()&lt;30,TRUE,FALSE)</formula>
    </cfRule>
  </conditionalFormatting>
  <conditionalFormatting sqref="E54">
    <cfRule type="expression" dxfId="114" priority="166" stopIfTrue="1">
      <formula>IF($R54="CP",TRUE,FALSE)</formula>
    </cfRule>
    <cfRule type="expression" dxfId="113" priority="168" stopIfTrue="1">
      <formula>IF($E54-NOW()&lt;0,TRUE,FALSE)</formula>
    </cfRule>
    <cfRule type="expression" dxfId="112" priority="169">
      <formula>IF($E54-NOW()&lt;15,TRUE,FALSE)</formula>
    </cfRule>
    <cfRule type="expression" dxfId="111" priority="170">
      <formula>IF($E54-NOW()&lt;30,TRUE,FALSE)</formula>
    </cfRule>
  </conditionalFormatting>
  <conditionalFormatting sqref="E54">
    <cfRule type="expression" dxfId="110" priority="164" stopIfTrue="1">
      <formula>IF($S54="SH",TRUE,FALSE)</formula>
    </cfRule>
    <cfRule type="expression" dxfId="109" priority="165" stopIfTrue="1">
      <formula>IF($S54="SS",TRUE,FALSE)</formula>
    </cfRule>
    <cfRule type="expression" dxfId="108" priority="167" stopIfTrue="1">
      <formula>IF($E54="",TRUE,FALSE)</formula>
    </cfRule>
  </conditionalFormatting>
  <conditionalFormatting sqref="E54">
    <cfRule type="expression" dxfId="107" priority="158" stopIfTrue="1">
      <formula>IF($E54="",TRUE,FALSE)</formula>
    </cfRule>
  </conditionalFormatting>
  <conditionalFormatting sqref="E54">
    <cfRule type="expression" dxfId="106" priority="156" stopIfTrue="1">
      <formula>IF($S54="SH",TRUE,FALSE)</formula>
    </cfRule>
    <cfRule type="expression" dxfId="105" priority="157" stopIfTrue="1">
      <formula>IF($S54="SS",TRUE,FALSE)</formula>
    </cfRule>
  </conditionalFormatting>
  <conditionalFormatting sqref="E56">
    <cfRule type="expression" dxfId="104" priority="151" stopIfTrue="1">
      <formula>IF($R56="CP",TRUE,FALSE)</formula>
    </cfRule>
    <cfRule type="expression" dxfId="103" priority="153" stopIfTrue="1">
      <formula>IF($E56-NOW()&lt;0,TRUE,FALSE)</formula>
    </cfRule>
    <cfRule type="expression" dxfId="102" priority="154">
      <formula>IF($E56-NOW()&lt;15,TRUE,FALSE)</formula>
    </cfRule>
    <cfRule type="expression" dxfId="101" priority="155">
      <formula>IF($E56-NOW()&lt;30,TRUE,FALSE)</formula>
    </cfRule>
  </conditionalFormatting>
  <conditionalFormatting sqref="E56">
    <cfRule type="expression" dxfId="100" priority="149" stopIfTrue="1">
      <formula>IF($S56="SH",TRUE,FALSE)</formula>
    </cfRule>
    <cfRule type="expression" dxfId="99" priority="150" stopIfTrue="1">
      <formula>IF($S56="SS",TRUE,FALSE)</formula>
    </cfRule>
    <cfRule type="expression" dxfId="98" priority="152" stopIfTrue="1">
      <formula>IF($E56="",TRUE,FALSE)</formula>
    </cfRule>
  </conditionalFormatting>
  <conditionalFormatting sqref="E56">
    <cfRule type="expression" dxfId="97" priority="143" stopIfTrue="1">
      <formula>IF($E56="",TRUE,FALSE)</formula>
    </cfRule>
  </conditionalFormatting>
  <conditionalFormatting sqref="E56">
    <cfRule type="expression" dxfId="96" priority="141" stopIfTrue="1">
      <formula>IF($S56="SH",TRUE,FALSE)</formula>
    </cfRule>
    <cfRule type="expression" dxfId="95" priority="142" stopIfTrue="1">
      <formula>IF($S56="SS",TRUE,FALSE)</formula>
    </cfRule>
  </conditionalFormatting>
  <conditionalFormatting sqref="E55">
    <cfRule type="expression" dxfId="94" priority="121" stopIfTrue="1">
      <formula>IF($R55="CP",TRUE,FALSE)</formula>
    </cfRule>
    <cfRule type="expression" dxfId="93" priority="123" stopIfTrue="1">
      <formula>IF($E55-NOW()&lt;0,TRUE,FALSE)</formula>
    </cfRule>
    <cfRule type="expression" dxfId="92" priority="124">
      <formula>IF($E55-NOW()&lt;15,TRUE,FALSE)</formula>
    </cfRule>
    <cfRule type="expression" dxfId="91" priority="125">
      <formula>IF($E55-NOW()&lt;30,TRUE,FALSE)</formula>
    </cfRule>
  </conditionalFormatting>
  <conditionalFormatting sqref="E55">
    <cfRule type="expression" dxfId="90" priority="119" stopIfTrue="1">
      <formula>IF($S55="SH",TRUE,FALSE)</formula>
    </cfRule>
    <cfRule type="expression" dxfId="89" priority="120" stopIfTrue="1">
      <formula>IF($S55="SS",TRUE,FALSE)</formula>
    </cfRule>
    <cfRule type="expression" dxfId="88" priority="122" stopIfTrue="1">
      <formula>IF($E55="",TRUE,FALSE)</formula>
    </cfRule>
  </conditionalFormatting>
  <conditionalFormatting sqref="E55">
    <cfRule type="expression" dxfId="87" priority="113" stopIfTrue="1">
      <formula>IF($E55="",TRUE,FALSE)</formula>
    </cfRule>
  </conditionalFormatting>
  <conditionalFormatting sqref="E55">
    <cfRule type="expression" dxfId="86" priority="111" stopIfTrue="1">
      <formula>IF($S55="SH",TRUE,FALSE)</formula>
    </cfRule>
    <cfRule type="expression" dxfId="85" priority="112" stopIfTrue="1">
      <formula>IF($S55="SS",TRUE,FALSE)</formula>
    </cfRule>
  </conditionalFormatting>
  <conditionalFormatting sqref="E53">
    <cfRule type="expression" dxfId="84" priority="106" stopIfTrue="1">
      <formula>IF($R53="CP",TRUE,FALSE)</formula>
    </cfRule>
    <cfRule type="expression" dxfId="83" priority="108" stopIfTrue="1">
      <formula>IF($E53-NOW()&lt;0,TRUE,FALSE)</formula>
    </cfRule>
    <cfRule type="expression" dxfId="82" priority="109">
      <formula>IF($E53-NOW()&lt;15,TRUE,FALSE)</formula>
    </cfRule>
    <cfRule type="expression" dxfId="81" priority="110">
      <formula>IF($E53-NOW()&lt;30,TRUE,FALSE)</formula>
    </cfRule>
  </conditionalFormatting>
  <conditionalFormatting sqref="E53">
    <cfRule type="expression" dxfId="80" priority="104" stopIfTrue="1">
      <formula>IF($S53="SH",TRUE,FALSE)</formula>
    </cfRule>
    <cfRule type="expression" dxfId="79" priority="105" stopIfTrue="1">
      <formula>IF($S53="SS",TRUE,FALSE)</formula>
    </cfRule>
    <cfRule type="expression" dxfId="78" priority="107" stopIfTrue="1">
      <formula>IF($E53="",TRUE,FALSE)</formula>
    </cfRule>
  </conditionalFormatting>
  <conditionalFormatting sqref="E53">
    <cfRule type="expression" dxfId="77" priority="98" stopIfTrue="1">
      <formula>IF($E53="",TRUE,FALSE)</formula>
    </cfRule>
  </conditionalFormatting>
  <conditionalFormatting sqref="E53">
    <cfRule type="expression" dxfId="76" priority="96" stopIfTrue="1">
      <formula>IF($S53="SH",TRUE,FALSE)</formula>
    </cfRule>
    <cfRule type="expression" dxfId="75" priority="97" stopIfTrue="1">
      <formula>IF($S53="SS",TRUE,FALSE)</formula>
    </cfRule>
  </conditionalFormatting>
  <conditionalFormatting sqref="E65">
    <cfRule type="expression" dxfId="74" priority="91" stopIfTrue="1">
      <formula>IF($R65="CP",TRUE,FALSE)</formula>
    </cfRule>
    <cfRule type="expression" dxfId="73" priority="93" stopIfTrue="1">
      <formula>IF($E65-NOW()&lt;0,TRUE,FALSE)</formula>
    </cfRule>
    <cfRule type="expression" dxfId="72" priority="94">
      <formula>IF($E65-NOW()&lt;15,TRUE,FALSE)</formula>
    </cfRule>
    <cfRule type="expression" dxfId="71" priority="95">
      <formula>IF($E65-NOW()&lt;30,TRUE,FALSE)</formula>
    </cfRule>
  </conditionalFormatting>
  <conditionalFormatting sqref="E65">
    <cfRule type="expression" dxfId="70" priority="89" stopIfTrue="1">
      <formula>IF($S65="SH",TRUE,FALSE)</formula>
    </cfRule>
    <cfRule type="expression" dxfId="69" priority="90" stopIfTrue="1">
      <formula>IF($S65="SS",TRUE,FALSE)</formula>
    </cfRule>
    <cfRule type="expression" dxfId="68" priority="92" stopIfTrue="1">
      <formula>IF($E65="",TRUE,FALSE)</formula>
    </cfRule>
  </conditionalFormatting>
  <conditionalFormatting sqref="E65">
    <cfRule type="expression" dxfId="67" priority="83" stopIfTrue="1">
      <formula>IF($E65="",TRUE,FALSE)</formula>
    </cfRule>
  </conditionalFormatting>
  <conditionalFormatting sqref="E65">
    <cfRule type="expression" dxfId="66" priority="81" stopIfTrue="1">
      <formula>IF($S65="SH",TRUE,FALSE)</formula>
    </cfRule>
    <cfRule type="expression" dxfId="65" priority="82" stopIfTrue="1">
      <formula>IF($S65="SS",TRUE,FALSE)</formula>
    </cfRule>
  </conditionalFormatting>
  <conditionalFormatting sqref="E66">
    <cfRule type="expression" dxfId="64" priority="76" stopIfTrue="1">
      <formula>IF($R66="CP",TRUE,FALSE)</formula>
    </cfRule>
    <cfRule type="expression" dxfId="63" priority="78" stopIfTrue="1">
      <formula>IF($E66-NOW()&lt;0,TRUE,FALSE)</formula>
    </cfRule>
    <cfRule type="expression" dxfId="62" priority="79">
      <formula>IF($E66-NOW()&lt;15,TRUE,FALSE)</formula>
    </cfRule>
    <cfRule type="expression" dxfId="61" priority="80">
      <formula>IF($E66-NOW()&lt;30,TRUE,FALSE)</formula>
    </cfRule>
  </conditionalFormatting>
  <conditionalFormatting sqref="E66">
    <cfRule type="expression" dxfId="60" priority="74" stopIfTrue="1">
      <formula>IF($S66="SH",TRUE,FALSE)</formula>
    </cfRule>
    <cfRule type="expression" dxfId="59" priority="75" stopIfTrue="1">
      <formula>IF($S66="SS",TRUE,FALSE)</formula>
    </cfRule>
    <cfRule type="expression" dxfId="58" priority="77" stopIfTrue="1">
      <formula>IF($E66="",TRUE,FALSE)</formula>
    </cfRule>
  </conditionalFormatting>
  <conditionalFormatting sqref="E66">
    <cfRule type="expression" dxfId="57" priority="68" stopIfTrue="1">
      <formula>IF($E66="",TRUE,FALSE)</formula>
    </cfRule>
  </conditionalFormatting>
  <conditionalFormatting sqref="E66">
    <cfRule type="expression" dxfId="56" priority="66" stopIfTrue="1">
      <formula>IF($S66="SH",TRUE,FALSE)</formula>
    </cfRule>
    <cfRule type="expression" dxfId="55" priority="67" stopIfTrue="1">
      <formula>IF($S66="SS",TRUE,FALSE)</formula>
    </cfRule>
  </conditionalFormatting>
  <conditionalFormatting sqref="E67">
    <cfRule type="expression" dxfId="54" priority="61" stopIfTrue="1">
      <formula>IF($R67="CP",TRUE,FALSE)</formula>
    </cfRule>
    <cfRule type="expression" dxfId="53" priority="63" stopIfTrue="1">
      <formula>IF($E67-NOW()&lt;0,TRUE,FALSE)</formula>
    </cfRule>
    <cfRule type="expression" dxfId="52" priority="64">
      <formula>IF($E67-NOW()&lt;15,TRUE,FALSE)</formula>
    </cfRule>
    <cfRule type="expression" dxfId="51" priority="65">
      <formula>IF($E67-NOW()&lt;30,TRUE,FALSE)</formula>
    </cfRule>
  </conditionalFormatting>
  <conditionalFormatting sqref="E67">
    <cfRule type="expression" dxfId="50" priority="59" stopIfTrue="1">
      <formula>IF($S67="SH",TRUE,FALSE)</formula>
    </cfRule>
    <cfRule type="expression" dxfId="49" priority="60" stopIfTrue="1">
      <formula>IF($S67="SS",TRUE,FALSE)</formula>
    </cfRule>
    <cfRule type="expression" dxfId="48" priority="62" stopIfTrue="1">
      <formula>IF($E67="",TRUE,FALSE)</formula>
    </cfRule>
  </conditionalFormatting>
  <conditionalFormatting sqref="E67">
    <cfRule type="expression" dxfId="47" priority="53" stopIfTrue="1">
      <formula>IF($E67="",TRUE,FALSE)</formula>
    </cfRule>
  </conditionalFormatting>
  <conditionalFormatting sqref="E67">
    <cfRule type="expression" dxfId="46" priority="51" stopIfTrue="1">
      <formula>IF($S67="SH",TRUE,FALSE)</formula>
    </cfRule>
    <cfRule type="expression" dxfId="45" priority="52" stopIfTrue="1">
      <formula>IF($S67="SS",TRUE,FALSE)</formula>
    </cfRule>
  </conditionalFormatting>
  <conditionalFormatting sqref="E68">
    <cfRule type="expression" dxfId="44" priority="46" stopIfTrue="1">
      <formula>IF($R68="CP",TRUE,FALSE)</formula>
    </cfRule>
    <cfRule type="expression" dxfId="43" priority="48" stopIfTrue="1">
      <formula>IF($E68-NOW()&lt;0,TRUE,FALSE)</formula>
    </cfRule>
    <cfRule type="expression" dxfId="42" priority="49">
      <formula>IF($E68-NOW()&lt;15,TRUE,FALSE)</formula>
    </cfRule>
    <cfRule type="expression" dxfId="41" priority="50">
      <formula>IF($E68-NOW()&lt;30,TRUE,FALSE)</formula>
    </cfRule>
  </conditionalFormatting>
  <conditionalFormatting sqref="E68">
    <cfRule type="expression" dxfId="40" priority="44" stopIfTrue="1">
      <formula>IF($S68="SH",TRUE,FALSE)</formula>
    </cfRule>
    <cfRule type="expression" dxfId="39" priority="45" stopIfTrue="1">
      <formula>IF($S68="SS",TRUE,FALSE)</formula>
    </cfRule>
    <cfRule type="expression" dxfId="38" priority="47" stopIfTrue="1">
      <formula>IF($E68="",TRUE,FALSE)</formula>
    </cfRule>
  </conditionalFormatting>
  <conditionalFormatting sqref="E68">
    <cfRule type="expression" dxfId="37" priority="38" stopIfTrue="1">
      <formula>IF($E68="",TRUE,FALSE)</formula>
    </cfRule>
  </conditionalFormatting>
  <conditionalFormatting sqref="E68">
    <cfRule type="expression" dxfId="36" priority="36" stopIfTrue="1">
      <formula>IF($S68="SH",TRUE,FALSE)</formula>
    </cfRule>
    <cfRule type="expression" dxfId="35" priority="37" stopIfTrue="1">
      <formula>IF($S68="SS",TRUE,FALSE)</formula>
    </cfRule>
  </conditionalFormatting>
  <conditionalFormatting sqref="A4">
    <cfRule type="expression" dxfId="34" priority="33" stopIfTrue="1">
      <formula>IF($R4="CP",TRUE,FALSE)</formula>
    </cfRule>
    <cfRule type="expression" dxfId="33" priority="34" stopIfTrue="1">
      <formula>IF($R4="NR",TRUE,FALSE)</formula>
    </cfRule>
    <cfRule type="expression" dxfId="32" priority="35" stopIfTrue="1">
      <formula>IF($R4="OA",TRUE,FALSE)</formula>
    </cfRule>
  </conditionalFormatting>
  <conditionalFormatting sqref="E33">
    <cfRule type="expression" dxfId="31" priority="27" stopIfTrue="1">
      <formula>IF($E33="",TRUE,FALSE)</formula>
    </cfRule>
  </conditionalFormatting>
  <conditionalFormatting sqref="E33">
    <cfRule type="expression" dxfId="30" priority="25" stopIfTrue="1">
      <formula>IF($S33="SH",TRUE,FALSE)</formula>
    </cfRule>
    <cfRule type="expression" dxfId="29" priority="26" stopIfTrue="1">
      <formula>IF($S33="SS",TRUE,FALSE)</formula>
    </cfRule>
  </conditionalFormatting>
  <conditionalFormatting sqref="E33">
    <cfRule type="expression" dxfId="28" priority="28" stopIfTrue="1">
      <formula>IF($R33="CP",TRUE,FALSE)</formula>
    </cfRule>
    <cfRule type="expression" dxfId="27" priority="29" stopIfTrue="1">
      <formula>IF($R33="NR",TRUE,FALSE)</formula>
    </cfRule>
    <cfRule type="expression" dxfId="26" priority="30" stopIfTrue="1">
      <formula>IF($R$21="CP",TRUE,FALSE)</formula>
    </cfRule>
    <cfRule type="expression" dxfId="25" priority="31">
      <formula>IF($E33-NOW()&lt;15,TRUE,FALSE)</formula>
    </cfRule>
    <cfRule type="expression" dxfId="24" priority="32">
      <formula>IF($E33-NOW()&lt;30,TRUE,FALSE)</formula>
    </cfRule>
  </conditionalFormatting>
  <conditionalFormatting sqref="E35">
    <cfRule type="expression" dxfId="23" priority="19" stopIfTrue="1">
      <formula>IF($E35="",TRUE,FALSE)</formula>
    </cfRule>
  </conditionalFormatting>
  <conditionalFormatting sqref="E35">
    <cfRule type="expression" dxfId="22" priority="17" stopIfTrue="1">
      <formula>IF($S35="SH",TRUE,FALSE)</formula>
    </cfRule>
    <cfRule type="expression" dxfId="21" priority="18" stopIfTrue="1">
      <formula>IF($S35="SS",TRUE,FALSE)</formula>
    </cfRule>
  </conditionalFormatting>
  <conditionalFormatting sqref="E35">
    <cfRule type="expression" dxfId="20" priority="20" stopIfTrue="1">
      <formula>IF($R35="CP",TRUE,FALSE)</formula>
    </cfRule>
    <cfRule type="expression" dxfId="19" priority="21" stopIfTrue="1">
      <formula>IF($R35="NR",TRUE,FALSE)</formula>
    </cfRule>
    <cfRule type="expression" dxfId="18" priority="22" stopIfTrue="1">
      <formula>IF($R$21="CP",TRUE,FALSE)</formula>
    </cfRule>
    <cfRule type="expression" dxfId="17" priority="23">
      <formula>IF($E35-NOW()&lt;15,TRUE,FALSE)</formula>
    </cfRule>
    <cfRule type="expression" dxfId="16" priority="24">
      <formula>IF($E35-NOW()&lt;30,TRUE,FALSE)</formula>
    </cfRule>
  </conditionalFormatting>
  <conditionalFormatting sqref="E37">
    <cfRule type="expression" dxfId="15" priority="11" stopIfTrue="1">
      <formula>IF($E37="",TRUE,FALSE)</formula>
    </cfRule>
  </conditionalFormatting>
  <conditionalFormatting sqref="E37">
    <cfRule type="expression" dxfId="14" priority="9" stopIfTrue="1">
      <formula>IF($S37="SH",TRUE,FALSE)</formula>
    </cfRule>
    <cfRule type="expression" dxfId="13" priority="10" stopIfTrue="1">
      <formula>IF($S37="SS",TRUE,FALSE)</formula>
    </cfRule>
  </conditionalFormatting>
  <conditionalFormatting sqref="E37">
    <cfRule type="expression" dxfId="12" priority="12" stopIfTrue="1">
      <formula>IF($R37="CP",TRUE,FALSE)</formula>
    </cfRule>
    <cfRule type="expression" dxfId="11" priority="13" stopIfTrue="1">
      <formula>IF($R37="NR",TRUE,FALSE)</formula>
    </cfRule>
    <cfRule type="expression" dxfId="10" priority="14" stopIfTrue="1">
      <formula>IF($R$21="CP",TRUE,FALSE)</formula>
    </cfRule>
    <cfRule type="expression" dxfId="9" priority="15">
      <formula>IF($E37-NOW()&lt;15,TRUE,FALSE)</formula>
    </cfRule>
    <cfRule type="expression" dxfId="8" priority="16">
      <formula>IF($E37-NOW()&lt;30,TRUE,FALSE)</formula>
    </cfRule>
  </conditionalFormatting>
  <conditionalFormatting sqref="E39">
    <cfRule type="expression" dxfId="7" priority="3" stopIfTrue="1">
      <formula>IF($E39="",TRUE,FALSE)</formula>
    </cfRule>
  </conditionalFormatting>
  <conditionalFormatting sqref="E39">
    <cfRule type="expression" dxfId="6" priority="1" stopIfTrue="1">
      <formula>IF($S39="SH",TRUE,FALSE)</formula>
    </cfRule>
    <cfRule type="expression" dxfId="5" priority="2" stopIfTrue="1">
      <formula>IF($S39="SS",TRUE,FALSE)</formula>
    </cfRule>
  </conditionalFormatting>
  <conditionalFormatting sqref="E39">
    <cfRule type="expression" dxfId="4" priority="4" stopIfTrue="1">
      <formula>IF($R39="CP",TRUE,FALSE)</formula>
    </cfRule>
    <cfRule type="expression" dxfId="3" priority="5" stopIfTrue="1">
      <formula>IF($R39="NR",TRUE,FALSE)</formula>
    </cfRule>
    <cfRule type="expression" dxfId="2" priority="6" stopIfTrue="1">
      <formula>IF($R$21="CP",TRUE,FALSE)</formula>
    </cfRule>
    <cfRule type="expression" dxfId="1" priority="7">
      <formula>IF($E39-NOW()&lt;15,TRUE,FALSE)</formula>
    </cfRule>
    <cfRule type="expression" dxfId="0" priority="8">
      <formula>IF($E39-NOW()&lt;30,TRUE,FALSE)</formula>
    </cfRule>
  </conditionalFormatting>
  <pageMargins left="0.25" right="0.25" top="0.75" bottom="0.75" header="0.3" footer="0.3"/>
  <pageSetup paperSize="17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B2" sqref="B2"/>
    </sheetView>
  </sheetViews>
  <sheetFormatPr defaultColWidth="9.109375" defaultRowHeight="18" x14ac:dyDescent="0.35"/>
  <cols>
    <col min="1" max="1" width="36.44140625" style="136" bestFit="1" customWidth="1"/>
    <col min="2" max="2" width="33.21875" style="136" bestFit="1" customWidth="1"/>
    <col min="3" max="4" width="31.77734375" style="136" customWidth="1"/>
    <col min="5" max="5" width="35.77734375" style="136" bestFit="1" customWidth="1"/>
    <col min="6" max="6" width="15" style="136" bestFit="1" customWidth="1"/>
    <col min="7" max="16384" width="9.109375" style="136"/>
  </cols>
  <sheetData>
    <row r="1" spans="1:6" x14ac:dyDescent="0.35">
      <c r="A1" s="137" t="s">
        <v>417</v>
      </c>
      <c r="B1" s="141" t="s">
        <v>419</v>
      </c>
      <c r="C1" s="141" t="s">
        <v>464</v>
      </c>
      <c r="D1" s="141" t="s">
        <v>465</v>
      </c>
      <c r="E1" s="142" t="s">
        <v>418</v>
      </c>
      <c r="F1" s="138" t="s">
        <v>420</v>
      </c>
    </row>
    <row r="2" spans="1:6" x14ac:dyDescent="0.35">
      <c r="A2" s="137" t="s">
        <v>421</v>
      </c>
      <c r="B2" s="145" t="s">
        <v>605</v>
      </c>
      <c r="C2" s="145"/>
      <c r="D2" s="145"/>
      <c r="E2" s="143" t="s">
        <v>422</v>
      </c>
      <c r="F2" s="143" t="s">
        <v>423</v>
      </c>
    </row>
    <row r="3" spans="1:6" x14ac:dyDescent="0.35">
      <c r="A3" s="137" t="s">
        <v>424</v>
      </c>
      <c r="B3" s="145" t="s">
        <v>463</v>
      </c>
      <c r="C3" s="145"/>
      <c r="D3" s="145"/>
      <c r="E3" s="143" t="s">
        <v>422</v>
      </c>
      <c r="F3" s="143" t="s">
        <v>423</v>
      </c>
    </row>
    <row r="4" spans="1:6" x14ac:dyDescent="0.35">
      <c r="A4" s="139" t="s">
        <v>426</v>
      </c>
      <c r="B4" s="146" t="s">
        <v>429</v>
      </c>
      <c r="C4" s="145"/>
      <c r="D4" s="145"/>
      <c r="E4" s="143" t="s">
        <v>427</v>
      </c>
      <c r="F4" s="144" t="s">
        <v>430</v>
      </c>
    </row>
    <row r="5" spans="1:6" x14ac:dyDescent="0.35">
      <c r="A5" s="139"/>
      <c r="B5" s="146"/>
      <c r="C5" s="145"/>
      <c r="D5" s="145"/>
      <c r="E5" s="143" t="s">
        <v>428</v>
      </c>
      <c r="F5" s="144"/>
    </row>
    <row r="6" spans="1:6" x14ac:dyDescent="0.35">
      <c r="A6" s="140" t="s">
        <v>431</v>
      </c>
      <c r="B6" s="145" t="s">
        <v>433</v>
      </c>
      <c r="C6" s="145"/>
      <c r="D6" s="145"/>
      <c r="E6" s="143" t="s">
        <v>432</v>
      </c>
      <c r="F6" s="143" t="s">
        <v>434</v>
      </c>
    </row>
    <row r="7" spans="1:6" x14ac:dyDescent="0.35">
      <c r="A7" s="137" t="s">
        <v>435</v>
      </c>
      <c r="B7" s="145" t="s">
        <v>437</v>
      </c>
      <c r="C7" s="145"/>
      <c r="D7" s="145"/>
      <c r="E7" s="143" t="s">
        <v>436</v>
      </c>
      <c r="F7" s="143" t="s">
        <v>434</v>
      </c>
    </row>
    <row r="8" spans="1:6" x14ac:dyDescent="0.35">
      <c r="A8" s="137" t="s">
        <v>438</v>
      </c>
      <c r="B8" s="145" t="s">
        <v>440</v>
      </c>
      <c r="C8" s="145"/>
      <c r="D8" s="145"/>
      <c r="E8" s="143" t="s">
        <v>439</v>
      </c>
      <c r="F8" s="143" t="s">
        <v>441</v>
      </c>
    </row>
    <row r="9" spans="1:6" x14ac:dyDescent="0.35">
      <c r="A9" s="137" t="s">
        <v>442</v>
      </c>
      <c r="B9" s="145" t="s">
        <v>425</v>
      </c>
      <c r="C9" s="145"/>
      <c r="D9" s="145"/>
      <c r="E9" s="143" t="s">
        <v>443</v>
      </c>
      <c r="F9" s="143" t="s">
        <v>441</v>
      </c>
    </row>
    <row r="10" spans="1:6" x14ac:dyDescent="0.35">
      <c r="A10" s="140" t="s">
        <v>444</v>
      </c>
      <c r="B10" s="145" t="s">
        <v>445</v>
      </c>
      <c r="C10" s="145"/>
      <c r="D10" s="145"/>
      <c r="E10" s="143" t="s">
        <v>436</v>
      </c>
      <c r="F10" s="143" t="s">
        <v>441</v>
      </c>
    </row>
    <row r="11" spans="1:6" x14ac:dyDescent="0.35">
      <c r="A11" s="137" t="s">
        <v>446</v>
      </c>
      <c r="B11" s="147" t="s">
        <v>448</v>
      </c>
      <c r="C11" s="147"/>
      <c r="D11" s="147"/>
      <c r="E11" s="143" t="s">
        <v>447</v>
      </c>
      <c r="F11" s="143" t="s">
        <v>441</v>
      </c>
    </row>
    <row r="12" spans="1:6" x14ac:dyDescent="0.35">
      <c r="A12" s="140" t="s">
        <v>449</v>
      </c>
      <c r="B12" s="147" t="s">
        <v>369</v>
      </c>
      <c r="C12" s="147"/>
      <c r="D12" s="147"/>
      <c r="E12" s="143" t="s">
        <v>450</v>
      </c>
      <c r="F12" s="143" t="s">
        <v>434</v>
      </c>
    </row>
    <row r="13" spans="1:6" x14ac:dyDescent="0.35">
      <c r="A13" s="137" t="s">
        <v>451</v>
      </c>
      <c r="B13" s="147" t="s">
        <v>453</v>
      </c>
      <c r="C13" s="147"/>
      <c r="D13" s="147"/>
      <c r="E13" s="143" t="s">
        <v>452</v>
      </c>
      <c r="F13" s="143" t="s">
        <v>434</v>
      </c>
    </row>
    <row r="14" spans="1:6" x14ac:dyDescent="0.35">
      <c r="A14" s="137" t="s">
        <v>454</v>
      </c>
      <c r="B14" s="147" t="s">
        <v>453</v>
      </c>
      <c r="C14" s="147"/>
      <c r="D14" s="147"/>
      <c r="E14" s="143" t="s">
        <v>427</v>
      </c>
      <c r="F14" s="143" t="s">
        <v>423</v>
      </c>
    </row>
    <row r="15" spans="1:6" x14ac:dyDescent="0.35">
      <c r="A15" s="137" t="s">
        <v>455</v>
      </c>
      <c r="B15" s="147" t="s">
        <v>453</v>
      </c>
      <c r="C15" s="147"/>
      <c r="D15" s="147"/>
      <c r="E15" s="143" t="s">
        <v>427</v>
      </c>
      <c r="F15" s="143" t="s">
        <v>423</v>
      </c>
    </row>
    <row r="16" spans="1:6" x14ac:dyDescent="0.35">
      <c r="A16" s="137" t="s">
        <v>456</v>
      </c>
      <c r="B16" s="147" t="s">
        <v>458</v>
      </c>
      <c r="C16" s="147"/>
      <c r="D16" s="147"/>
      <c r="E16" s="143" t="s">
        <v>457</v>
      </c>
      <c r="F16" s="143" t="s">
        <v>434</v>
      </c>
    </row>
    <row r="17" spans="1:6" x14ac:dyDescent="0.35">
      <c r="A17" s="137" t="s">
        <v>459</v>
      </c>
      <c r="B17" s="147" t="s">
        <v>461</v>
      </c>
      <c r="C17" s="147"/>
      <c r="D17" s="147"/>
      <c r="E17" s="143" t="s">
        <v>460</v>
      </c>
      <c r="F17" s="143" t="s">
        <v>441</v>
      </c>
    </row>
    <row r="18" spans="1:6" x14ac:dyDescent="0.35">
      <c r="A18" s="137" t="s">
        <v>462</v>
      </c>
      <c r="B18" s="147" t="s">
        <v>448</v>
      </c>
      <c r="C18" s="147"/>
      <c r="D18" s="147"/>
      <c r="E18" s="143" t="s">
        <v>427</v>
      </c>
      <c r="F18" s="143" t="s">
        <v>441</v>
      </c>
    </row>
    <row r="19" spans="1:6" x14ac:dyDescent="0.35">
      <c r="B19" s="148"/>
      <c r="C19" s="148"/>
      <c r="D19" s="148"/>
    </row>
  </sheetData>
  <mergeCells count="3">
    <mergeCell ref="A4:A5"/>
    <mergeCell ref="B4:B5"/>
    <mergeCell ref="F4:F5"/>
  </mergeCells>
  <pageMargins left="0.7" right="0.7" top="0.75" bottom="0.75" header="0.3" footer="0.3"/>
  <pageSetup orientation="portrait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C6" sqref="C6"/>
    </sheetView>
  </sheetViews>
  <sheetFormatPr defaultColWidth="9" defaultRowHeight="14.4" x14ac:dyDescent="0.3"/>
  <cols>
    <col min="1" max="1" width="24.5546875" customWidth="1"/>
    <col min="2" max="2" width="28.33203125" customWidth="1"/>
    <col min="3" max="3" width="30.5546875" customWidth="1"/>
    <col min="4" max="4" width="31.33203125" customWidth="1"/>
    <col min="5" max="5" width="37.6640625" customWidth="1"/>
  </cols>
  <sheetData>
    <row r="1" spans="1:5" ht="45" customHeight="1" x14ac:dyDescent="0.3">
      <c r="A1" s="175" t="s">
        <v>487</v>
      </c>
      <c r="B1" s="175"/>
      <c r="C1" s="175"/>
      <c r="D1" s="175"/>
      <c r="E1" s="175"/>
    </row>
    <row r="2" spans="1:5" x14ac:dyDescent="0.3">
      <c r="A2" s="162"/>
    </row>
    <row r="3" spans="1:5" ht="15" thickBot="1" x14ac:dyDescent="0.35">
      <c r="A3" s="165" t="s">
        <v>488</v>
      </c>
      <c r="B3" s="166" t="s">
        <v>489</v>
      </c>
      <c r="C3" s="166" t="s">
        <v>490</v>
      </c>
      <c r="D3" s="166" t="s">
        <v>491</v>
      </c>
      <c r="E3" s="167" t="s">
        <v>492</v>
      </c>
    </row>
    <row r="4" spans="1:5" ht="29.4" thickBot="1" x14ac:dyDescent="0.35">
      <c r="A4" s="168" t="s">
        <v>493</v>
      </c>
      <c r="B4" s="163" t="s">
        <v>494</v>
      </c>
      <c r="C4" s="163"/>
      <c r="D4" s="163" t="s">
        <v>495</v>
      </c>
      <c r="E4" s="169" t="s">
        <v>496</v>
      </c>
    </row>
    <row r="5" spans="1:5" ht="29.4" thickBot="1" x14ac:dyDescent="0.35">
      <c r="A5" s="168" t="s">
        <v>497</v>
      </c>
      <c r="B5" s="163" t="s">
        <v>498</v>
      </c>
      <c r="C5" s="163"/>
      <c r="D5" s="163" t="s">
        <v>495</v>
      </c>
      <c r="E5" s="169" t="s">
        <v>496</v>
      </c>
    </row>
    <row r="6" spans="1:5" ht="15" thickBot="1" x14ac:dyDescent="0.35">
      <c r="A6" s="168" t="s">
        <v>499</v>
      </c>
      <c r="B6" s="164" t="s">
        <v>500</v>
      </c>
      <c r="C6" s="163" t="s">
        <v>501</v>
      </c>
      <c r="D6" s="163" t="s">
        <v>502</v>
      </c>
      <c r="E6" s="169"/>
    </row>
    <row r="7" spans="1:5" ht="15" thickBot="1" x14ac:dyDescent="0.35">
      <c r="A7" s="168" t="s">
        <v>503</v>
      </c>
      <c r="B7" s="164" t="s">
        <v>504</v>
      </c>
      <c r="C7" s="205" t="s">
        <v>505</v>
      </c>
      <c r="D7" s="163" t="s">
        <v>502</v>
      </c>
      <c r="E7" s="169"/>
    </row>
    <row r="8" spans="1:5" ht="29.4" thickBot="1" x14ac:dyDescent="0.35">
      <c r="A8" s="168" t="s">
        <v>506</v>
      </c>
      <c r="B8" s="164" t="s">
        <v>507</v>
      </c>
      <c r="C8" s="163" t="s">
        <v>508</v>
      </c>
      <c r="D8" s="163" t="s">
        <v>509</v>
      </c>
      <c r="E8" s="169"/>
    </row>
    <row r="9" spans="1:5" ht="15" thickBot="1" x14ac:dyDescent="0.35">
      <c r="A9" s="168" t="s">
        <v>510</v>
      </c>
      <c r="B9" s="164" t="s">
        <v>511</v>
      </c>
      <c r="C9" s="163" t="s">
        <v>512</v>
      </c>
      <c r="D9" s="163" t="s">
        <v>509</v>
      </c>
      <c r="E9" s="169"/>
    </row>
    <row r="10" spans="1:5" ht="29.4" thickBot="1" x14ac:dyDescent="0.35">
      <c r="A10" s="168" t="s">
        <v>513</v>
      </c>
      <c r="B10" s="164" t="s">
        <v>514</v>
      </c>
      <c r="C10" s="205" t="s">
        <v>515</v>
      </c>
      <c r="D10" s="163" t="s">
        <v>509</v>
      </c>
      <c r="E10" s="169"/>
    </row>
    <row r="11" spans="1:5" ht="29.4" thickBot="1" x14ac:dyDescent="0.35">
      <c r="A11" s="168" t="s">
        <v>516</v>
      </c>
      <c r="B11" s="164" t="s">
        <v>517</v>
      </c>
      <c r="C11" s="205" t="s">
        <v>518</v>
      </c>
      <c r="D11" s="163" t="s">
        <v>519</v>
      </c>
      <c r="E11" s="169" t="s">
        <v>520</v>
      </c>
    </row>
    <row r="12" spans="1:5" ht="29.4" thickBot="1" x14ac:dyDescent="0.35">
      <c r="A12" s="168" t="s">
        <v>521</v>
      </c>
      <c r="B12" s="164" t="s">
        <v>522</v>
      </c>
      <c r="C12" s="205" t="s">
        <v>523</v>
      </c>
      <c r="D12" s="163" t="s">
        <v>524</v>
      </c>
      <c r="E12" s="169" t="s">
        <v>520</v>
      </c>
    </row>
    <row r="13" spans="1:5" x14ac:dyDescent="0.3">
      <c r="A13" s="170" t="s">
        <v>525</v>
      </c>
      <c r="B13" s="171" t="s">
        <v>526</v>
      </c>
      <c r="C13" s="172" t="s">
        <v>527</v>
      </c>
      <c r="D13" s="172" t="s">
        <v>509</v>
      </c>
      <c r="E13" s="173"/>
    </row>
    <row r="14" spans="1:5" x14ac:dyDescent="0.3">
      <c r="A14" s="176" t="s">
        <v>528</v>
      </c>
      <c r="B14" s="176"/>
      <c r="C14" s="176"/>
      <c r="D14" s="176"/>
      <c r="E14" s="176"/>
    </row>
    <row r="15" spans="1:5" x14ac:dyDescent="0.3">
      <c r="A15" s="174"/>
    </row>
    <row r="16" spans="1:5" x14ac:dyDescent="0.3">
      <c r="A16" s="162" t="s">
        <v>529</v>
      </c>
    </row>
  </sheetData>
  <mergeCells count="2">
    <mergeCell ref="A1:E1"/>
    <mergeCell ref="A14:E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opLeftCell="A4" workbookViewId="0">
      <selection activeCell="I22" sqref="I22"/>
    </sheetView>
  </sheetViews>
  <sheetFormatPr defaultRowHeight="14.4" x14ac:dyDescent="0.3"/>
  <cols>
    <col min="1" max="1" width="61.33203125" style="183" bestFit="1" customWidth="1"/>
    <col min="2" max="3" width="5.33203125" style="183" bestFit="1" customWidth="1"/>
    <col min="4" max="4" width="5.21875" style="183" bestFit="1" customWidth="1"/>
    <col min="5" max="5" width="4.33203125" style="183" bestFit="1" customWidth="1"/>
    <col min="6" max="6" width="14.109375" style="183" bestFit="1" customWidth="1"/>
    <col min="7" max="7" width="21.5546875" style="183" bestFit="1" customWidth="1"/>
    <col min="8" max="9" width="8.88671875" style="183"/>
    <col min="10" max="10" width="8.88671875" style="183" customWidth="1"/>
    <col min="11" max="11" width="17" style="183" bestFit="1" customWidth="1"/>
    <col min="12" max="16384" width="8.88671875" style="183"/>
  </cols>
  <sheetData>
    <row r="1" spans="1:11" x14ac:dyDescent="0.3">
      <c r="A1" s="179" t="s">
        <v>534</v>
      </c>
      <c r="B1" s="180" t="s">
        <v>418</v>
      </c>
      <c r="C1" s="180" t="s">
        <v>535</v>
      </c>
      <c r="D1" s="180" t="s">
        <v>420</v>
      </c>
      <c r="E1" s="181" t="s">
        <v>536</v>
      </c>
      <c r="F1" s="181" t="s">
        <v>23</v>
      </c>
      <c r="G1" s="182" t="s">
        <v>537</v>
      </c>
    </row>
    <row r="2" spans="1:11" x14ac:dyDescent="0.3">
      <c r="A2" s="184" t="s">
        <v>538</v>
      </c>
      <c r="B2" s="185" t="s">
        <v>539</v>
      </c>
      <c r="C2" s="185"/>
      <c r="D2" s="185"/>
      <c r="E2" s="178"/>
      <c r="F2" s="186"/>
      <c r="G2" s="187"/>
      <c r="K2" s="193" t="s">
        <v>579</v>
      </c>
    </row>
    <row r="3" spans="1:11" x14ac:dyDescent="0.3">
      <c r="A3" s="184" t="s">
        <v>540</v>
      </c>
      <c r="B3" s="185" t="s">
        <v>541</v>
      </c>
      <c r="C3" s="185"/>
      <c r="D3" s="185"/>
      <c r="E3" s="178"/>
      <c r="F3" s="186"/>
      <c r="G3" s="187"/>
      <c r="K3" s="183" t="s">
        <v>580</v>
      </c>
    </row>
    <row r="4" spans="1:11" x14ac:dyDescent="0.3">
      <c r="A4" s="184" t="s">
        <v>542</v>
      </c>
      <c r="B4" s="185" t="s">
        <v>539</v>
      </c>
      <c r="C4" s="185"/>
      <c r="D4" s="185"/>
      <c r="E4" s="178"/>
      <c r="F4" s="186" t="s">
        <v>543</v>
      </c>
      <c r="G4" s="187"/>
      <c r="K4" s="183" t="s">
        <v>269</v>
      </c>
    </row>
    <row r="5" spans="1:11" x14ac:dyDescent="0.3">
      <c r="A5" s="184" t="s">
        <v>544</v>
      </c>
      <c r="B5" s="185" t="s">
        <v>541</v>
      </c>
      <c r="C5" s="185"/>
      <c r="D5" s="185"/>
      <c r="E5" s="178"/>
      <c r="F5" s="186" t="s">
        <v>543</v>
      </c>
      <c r="G5" s="187"/>
      <c r="K5" s="183" t="s">
        <v>595</v>
      </c>
    </row>
    <row r="6" spans="1:11" x14ac:dyDescent="0.3">
      <c r="A6" s="184" t="s">
        <v>545</v>
      </c>
      <c r="B6" s="185"/>
      <c r="C6" s="185" t="s">
        <v>541</v>
      </c>
      <c r="D6" s="185"/>
      <c r="E6" s="178">
        <f>8*10</f>
        <v>80</v>
      </c>
      <c r="F6" s="186" t="s">
        <v>543</v>
      </c>
      <c r="G6" s="188">
        <v>44315</v>
      </c>
    </row>
    <row r="7" spans="1:11" x14ac:dyDescent="0.3">
      <c r="A7" s="184" t="s">
        <v>546</v>
      </c>
      <c r="B7" s="185"/>
      <c r="C7" s="185" t="s">
        <v>541</v>
      </c>
      <c r="D7" s="185"/>
      <c r="E7" s="178"/>
      <c r="F7" s="186" t="s">
        <v>543</v>
      </c>
      <c r="G7" s="187">
        <v>44137</v>
      </c>
    </row>
    <row r="8" spans="1:11" x14ac:dyDescent="0.3">
      <c r="A8" s="184" t="s">
        <v>547</v>
      </c>
      <c r="B8" s="185"/>
      <c r="C8" s="185" t="s">
        <v>541</v>
      </c>
      <c r="D8" s="185"/>
      <c r="E8" s="178"/>
      <c r="F8" s="186"/>
      <c r="G8" s="187"/>
      <c r="K8" s="183" t="s">
        <v>594</v>
      </c>
    </row>
    <row r="9" spans="1:11" x14ac:dyDescent="0.3">
      <c r="A9" s="184" t="s">
        <v>548</v>
      </c>
      <c r="B9" s="185"/>
      <c r="C9" s="185"/>
      <c r="D9" s="185" t="s">
        <v>541</v>
      </c>
      <c r="E9" s="178"/>
      <c r="F9" s="186"/>
      <c r="G9" s="187">
        <v>44344</v>
      </c>
      <c r="K9" s="183" t="s">
        <v>581</v>
      </c>
    </row>
    <row r="10" spans="1:11" x14ac:dyDescent="0.3">
      <c r="A10" s="184" t="s">
        <v>549</v>
      </c>
      <c r="B10" s="185"/>
      <c r="C10" s="185" t="s">
        <v>541</v>
      </c>
      <c r="D10" s="185"/>
      <c r="E10" s="178"/>
      <c r="F10" s="186" t="s">
        <v>550</v>
      </c>
      <c r="G10" s="187">
        <v>44305</v>
      </c>
      <c r="K10" s="183" t="s">
        <v>582</v>
      </c>
    </row>
    <row r="11" spans="1:11" x14ac:dyDescent="0.3">
      <c r="A11" s="184" t="s">
        <v>551</v>
      </c>
      <c r="B11" s="185" t="s">
        <v>541</v>
      </c>
      <c r="C11" s="185"/>
      <c r="D11" s="185"/>
      <c r="E11" s="178"/>
      <c r="F11" s="186" t="s">
        <v>437</v>
      </c>
      <c r="G11" s="187"/>
      <c r="K11" s="183" t="s">
        <v>583</v>
      </c>
    </row>
    <row r="12" spans="1:11" x14ac:dyDescent="0.3">
      <c r="A12" s="184" t="s">
        <v>552</v>
      </c>
      <c r="B12" s="185" t="s">
        <v>541</v>
      </c>
      <c r="C12" s="185"/>
      <c r="D12" s="185"/>
      <c r="E12" s="178"/>
      <c r="F12" s="186" t="s">
        <v>553</v>
      </c>
      <c r="G12" s="187">
        <v>44239</v>
      </c>
      <c r="K12" s="183" t="s">
        <v>203</v>
      </c>
    </row>
    <row r="13" spans="1:11" x14ac:dyDescent="0.3">
      <c r="A13" s="184" t="s">
        <v>554</v>
      </c>
      <c r="B13" s="185" t="s">
        <v>541</v>
      </c>
      <c r="C13" s="185"/>
      <c r="D13" s="185"/>
      <c r="E13" s="178"/>
      <c r="F13" s="186" t="s">
        <v>425</v>
      </c>
      <c r="G13" s="187">
        <v>44249</v>
      </c>
      <c r="K13" s="183" t="s">
        <v>584</v>
      </c>
    </row>
    <row r="14" spans="1:11" x14ac:dyDescent="0.3">
      <c r="A14" s="184" t="s">
        <v>555</v>
      </c>
      <c r="B14" s="185"/>
      <c r="C14" s="185" t="s">
        <v>541</v>
      </c>
      <c r="D14" s="185"/>
      <c r="E14" s="178"/>
      <c r="F14" s="186" t="s">
        <v>445</v>
      </c>
      <c r="G14" s="187">
        <v>44295</v>
      </c>
      <c r="K14" s="183" t="s">
        <v>585</v>
      </c>
    </row>
    <row r="15" spans="1:11" x14ac:dyDescent="0.3">
      <c r="A15" s="184" t="s">
        <v>556</v>
      </c>
      <c r="B15" s="185" t="s">
        <v>541</v>
      </c>
      <c r="C15" s="185"/>
      <c r="D15" s="185"/>
      <c r="E15" s="178"/>
      <c r="F15" s="186"/>
      <c r="G15" s="187"/>
      <c r="K15" s="183" t="s">
        <v>586</v>
      </c>
    </row>
    <row r="16" spans="1:11" x14ac:dyDescent="0.3">
      <c r="A16" s="189" t="s">
        <v>557</v>
      </c>
      <c r="B16" s="190" t="s">
        <v>541</v>
      </c>
      <c r="C16" s="190"/>
      <c r="D16" s="190"/>
      <c r="E16" s="178"/>
      <c r="F16" s="186" t="s">
        <v>558</v>
      </c>
      <c r="G16" s="187"/>
      <c r="K16" s="183" t="s">
        <v>587</v>
      </c>
    </row>
    <row r="17" spans="1:11" x14ac:dyDescent="0.3">
      <c r="A17" s="189" t="s">
        <v>559</v>
      </c>
      <c r="B17" s="190" t="s">
        <v>541</v>
      </c>
      <c r="C17" s="190"/>
      <c r="D17" s="190"/>
      <c r="E17" s="178"/>
      <c r="F17" s="186" t="s">
        <v>560</v>
      </c>
      <c r="G17" s="187">
        <v>44396</v>
      </c>
      <c r="K17" s="183" t="s">
        <v>588</v>
      </c>
    </row>
    <row r="18" spans="1:11" x14ac:dyDescent="0.3">
      <c r="A18" s="189" t="s">
        <v>561</v>
      </c>
      <c r="B18" s="190"/>
      <c r="C18" s="190" t="s">
        <v>541</v>
      </c>
      <c r="D18" s="190"/>
      <c r="E18" s="178"/>
      <c r="F18" s="186" t="s">
        <v>560</v>
      </c>
      <c r="G18" s="187"/>
      <c r="K18" s="183" t="s">
        <v>589</v>
      </c>
    </row>
    <row r="19" spans="1:11" x14ac:dyDescent="0.3">
      <c r="A19" s="189" t="s">
        <v>562</v>
      </c>
      <c r="B19" s="190" t="s">
        <v>541</v>
      </c>
      <c r="C19" s="190"/>
      <c r="D19" s="190"/>
      <c r="E19" s="178">
        <v>10</v>
      </c>
      <c r="F19" s="186" t="s">
        <v>563</v>
      </c>
      <c r="G19" s="187">
        <v>44435</v>
      </c>
      <c r="K19" s="183" t="s">
        <v>590</v>
      </c>
    </row>
    <row r="20" spans="1:11" x14ac:dyDescent="0.3">
      <c r="A20" s="189" t="s">
        <v>564</v>
      </c>
      <c r="B20" s="190" t="s">
        <v>541</v>
      </c>
      <c r="C20" s="190"/>
      <c r="D20" s="190"/>
      <c r="E20" s="178"/>
      <c r="F20" s="186"/>
      <c r="G20" s="187"/>
      <c r="K20" s="183" t="s">
        <v>591</v>
      </c>
    </row>
    <row r="21" spans="1:11" x14ac:dyDescent="0.3">
      <c r="A21" s="189" t="s">
        <v>565</v>
      </c>
      <c r="B21" s="190" t="s">
        <v>541</v>
      </c>
      <c r="C21" s="190"/>
      <c r="D21" s="190"/>
      <c r="E21" s="178">
        <v>10</v>
      </c>
      <c r="F21" s="186" t="s">
        <v>453</v>
      </c>
      <c r="G21" s="187">
        <v>44278</v>
      </c>
      <c r="K21" s="183" t="s">
        <v>592</v>
      </c>
    </row>
    <row r="22" spans="1:11" x14ac:dyDescent="0.3">
      <c r="A22" s="189" t="s">
        <v>566</v>
      </c>
      <c r="B22" s="190" t="s">
        <v>541</v>
      </c>
      <c r="C22" s="190"/>
      <c r="D22" s="190"/>
      <c r="E22" s="178"/>
      <c r="F22" s="186"/>
      <c r="G22" s="187"/>
      <c r="K22" s="183" t="s">
        <v>593</v>
      </c>
    </row>
    <row r="23" spans="1:11" x14ac:dyDescent="0.3">
      <c r="A23" s="189" t="s">
        <v>567</v>
      </c>
      <c r="B23" s="190" t="s">
        <v>541</v>
      </c>
      <c r="C23" s="190"/>
      <c r="D23" s="190"/>
      <c r="E23" s="178"/>
      <c r="F23" s="186" t="s">
        <v>458</v>
      </c>
      <c r="G23" s="187"/>
    </row>
    <row r="24" spans="1:11" x14ac:dyDescent="0.3">
      <c r="A24" s="189" t="s">
        <v>568</v>
      </c>
      <c r="B24" s="190" t="s">
        <v>541</v>
      </c>
      <c r="C24" s="190"/>
      <c r="D24" s="190"/>
      <c r="E24" s="178"/>
      <c r="F24" s="186"/>
      <c r="G24" s="187"/>
    </row>
    <row r="25" spans="1:11" x14ac:dyDescent="0.3">
      <c r="A25" s="189" t="s">
        <v>569</v>
      </c>
      <c r="B25" s="190" t="s">
        <v>541</v>
      </c>
      <c r="C25" s="190"/>
      <c r="D25" s="190"/>
      <c r="E25" s="178"/>
      <c r="F25" s="186"/>
      <c r="G25" s="187"/>
    </row>
    <row r="26" spans="1:11" x14ac:dyDescent="0.3">
      <c r="A26" s="189" t="s">
        <v>570</v>
      </c>
      <c r="B26" s="190"/>
      <c r="C26" s="190" t="s">
        <v>541</v>
      </c>
      <c r="D26" s="190"/>
      <c r="E26" s="178"/>
      <c r="F26" s="186"/>
      <c r="G26" s="187">
        <v>44208</v>
      </c>
    </row>
    <row r="27" spans="1:11" x14ac:dyDescent="0.3">
      <c r="A27" s="189" t="s">
        <v>571</v>
      </c>
      <c r="B27" s="190"/>
      <c r="C27" s="190" t="s">
        <v>541</v>
      </c>
      <c r="D27" s="190"/>
      <c r="E27" s="178"/>
      <c r="F27" s="186"/>
      <c r="G27" s="187"/>
    </row>
    <row r="28" spans="1:11" x14ac:dyDescent="0.3">
      <c r="A28" s="191" t="s">
        <v>572</v>
      </c>
      <c r="B28" s="191"/>
      <c r="C28" s="191"/>
      <c r="D28" s="191"/>
      <c r="E28" s="178"/>
      <c r="F28" s="186"/>
      <c r="G28" s="187"/>
    </row>
    <row r="29" spans="1:11" x14ac:dyDescent="0.3">
      <c r="A29" s="186"/>
      <c r="B29" s="186"/>
      <c r="C29" s="186"/>
      <c r="D29" s="186"/>
      <c r="E29" s="178"/>
      <c r="F29" s="186"/>
      <c r="G29" s="187"/>
    </row>
    <row r="30" spans="1:11" x14ac:dyDescent="0.3">
      <c r="A30" s="192" t="s">
        <v>573</v>
      </c>
      <c r="B30" s="186"/>
      <c r="C30" s="186"/>
      <c r="D30" s="186"/>
      <c r="E30" s="178"/>
      <c r="F30" s="186" t="s">
        <v>574</v>
      </c>
      <c r="G30" s="187">
        <v>44314</v>
      </c>
    </row>
    <row r="31" spans="1:11" x14ac:dyDescent="0.3">
      <c r="A31" s="192" t="s">
        <v>575</v>
      </c>
      <c r="B31" s="186"/>
      <c r="C31" s="186"/>
      <c r="D31" s="186"/>
      <c r="E31" s="178"/>
      <c r="F31" s="186" t="s">
        <v>429</v>
      </c>
      <c r="G31" s="187"/>
    </row>
    <row r="32" spans="1:11" x14ac:dyDescent="0.3">
      <c r="A32" s="192" t="s">
        <v>576</v>
      </c>
      <c r="B32" s="186"/>
      <c r="C32" s="186"/>
      <c r="D32" s="186"/>
      <c r="E32" s="178"/>
      <c r="F32" s="186" t="s">
        <v>563</v>
      </c>
      <c r="G32" s="187"/>
    </row>
    <row r="33" spans="1:7" x14ac:dyDescent="0.3">
      <c r="A33" s="192" t="s">
        <v>577</v>
      </c>
      <c r="B33" s="186"/>
      <c r="C33" s="186"/>
      <c r="D33" s="186"/>
      <c r="E33" s="178"/>
      <c r="F33" s="186" t="s">
        <v>578</v>
      </c>
      <c r="G33" s="187">
        <v>44306</v>
      </c>
    </row>
  </sheetData>
  <mergeCells count="1">
    <mergeCell ref="A28:D2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zoomScale="160" zoomScaleNormal="160" workbookViewId="0">
      <selection activeCell="B4" sqref="B4"/>
    </sheetView>
  </sheetViews>
  <sheetFormatPr defaultRowHeight="14.4" x14ac:dyDescent="0.3"/>
  <cols>
    <col min="1" max="1" width="26.77734375" customWidth="1"/>
    <col min="2" max="2" width="9.88671875" bestFit="1" customWidth="1"/>
  </cols>
  <sheetData>
    <row r="1" spans="1:2" x14ac:dyDescent="0.3">
      <c r="A1" s="177" t="s">
        <v>530</v>
      </c>
      <c r="B1" s="177" t="s">
        <v>531</v>
      </c>
    </row>
    <row r="2" spans="1:2" x14ac:dyDescent="0.3">
      <c r="A2" s="1" t="s">
        <v>532</v>
      </c>
      <c r="B2" s="22">
        <v>44152</v>
      </c>
    </row>
    <row r="3" spans="1:2" x14ac:dyDescent="0.3">
      <c r="A3" s="1" t="s">
        <v>604</v>
      </c>
      <c r="B3" s="22">
        <v>44404</v>
      </c>
    </row>
    <row r="4" spans="1:2" x14ac:dyDescent="0.3">
      <c r="A4" s="1" t="s">
        <v>603</v>
      </c>
      <c r="B4" s="22">
        <v>44331</v>
      </c>
    </row>
    <row r="5" spans="1:2" x14ac:dyDescent="0.3">
      <c r="A5" s="1" t="s">
        <v>533</v>
      </c>
      <c r="B5" s="22">
        <v>44698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R136"/>
  <sheetViews>
    <sheetView zoomScaleNormal="100" workbookViewId="0">
      <pane ySplit="1" topLeftCell="A2" activePane="bottomLeft" state="frozen"/>
      <selection activeCell="B1" sqref="B1"/>
      <selection pane="bottomLeft" activeCell="H12" sqref="H12:N12"/>
    </sheetView>
  </sheetViews>
  <sheetFormatPr defaultColWidth="9.109375" defaultRowHeight="14.4" x14ac:dyDescent="0.3"/>
  <cols>
    <col min="1" max="1" width="2.88671875" style="1" customWidth="1"/>
    <col min="2" max="2" width="64.6640625" style="1" bestFit="1" customWidth="1"/>
    <col min="3" max="3" width="30.88671875" style="1" bestFit="1" customWidth="1"/>
    <col min="4" max="4" width="42.5546875" style="1" bestFit="1" customWidth="1"/>
    <col min="5" max="5" width="45.5546875" style="1" customWidth="1"/>
    <col min="6" max="6" width="26.5546875" style="14" customWidth="1"/>
    <col min="7" max="7" width="8.5546875" style="9" bestFit="1" customWidth="1"/>
    <col min="8" max="8" width="14.88671875" style="9" bestFit="1" customWidth="1"/>
    <col min="9" max="9" width="10.6640625" style="9" bestFit="1" customWidth="1"/>
    <col min="10" max="10" width="8.88671875" style="9" bestFit="1" customWidth="1"/>
    <col min="11" max="11" width="19" style="9" bestFit="1" customWidth="1"/>
    <col min="12" max="12" width="11" style="9" bestFit="1" customWidth="1"/>
    <col min="13" max="13" width="18.109375" style="9" customWidth="1"/>
    <col min="14" max="14" width="22" style="17" bestFit="1" customWidth="1"/>
    <col min="15" max="15" width="16.109375" style="9" customWidth="1"/>
    <col min="16" max="16" width="25.5546875" style="9" bestFit="1" customWidth="1"/>
    <col min="17" max="17" width="34.88671875" style="1" customWidth="1"/>
    <col min="18" max="16384" width="9.109375" style="1"/>
  </cols>
  <sheetData>
    <row r="1" spans="1:18" s="9" customFormat="1" ht="28.8" x14ac:dyDescent="0.3">
      <c r="B1" s="13" t="s">
        <v>16</v>
      </c>
      <c r="C1" s="8" t="s">
        <v>17</v>
      </c>
      <c r="D1" s="8" t="s">
        <v>18</v>
      </c>
      <c r="E1" s="8" t="s">
        <v>19</v>
      </c>
      <c r="F1" s="8" t="s">
        <v>20</v>
      </c>
      <c r="G1" s="13" t="s">
        <v>21</v>
      </c>
      <c r="H1" s="13" t="s">
        <v>12</v>
      </c>
      <c r="I1" s="13" t="s">
        <v>13</v>
      </c>
      <c r="J1" s="8" t="s">
        <v>22</v>
      </c>
      <c r="K1" s="13" t="s">
        <v>23</v>
      </c>
      <c r="L1" s="13" t="s">
        <v>14</v>
      </c>
      <c r="M1" s="45" t="s">
        <v>24</v>
      </c>
      <c r="N1" s="12" t="s">
        <v>25</v>
      </c>
      <c r="O1" s="12" t="s">
        <v>26</v>
      </c>
      <c r="P1" s="12" t="s">
        <v>27</v>
      </c>
      <c r="Q1" s="13" t="s">
        <v>28</v>
      </c>
    </row>
    <row r="2" spans="1:18" ht="15.6" x14ac:dyDescent="0.3">
      <c r="A2" s="11"/>
      <c r="B2" s="47" t="s">
        <v>29</v>
      </c>
      <c r="C2" s="28"/>
      <c r="D2" s="28"/>
      <c r="E2" s="28"/>
      <c r="F2" s="29"/>
      <c r="G2" s="30"/>
      <c r="H2" s="30"/>
      <c r="I2" s="30"/>
      <c r="J2" s="30"/>
      <c r="K2" s="30"/>
      <c r="L2" s="30"/>
      <c r="M2" s="30"/>
      <c r="N2" s="31"/>
      <c r="O2" s="30"/>
      <c r="P2" s="30"/>
      <c r="Q2" s="28"/>
      <c r="R2" s="32"/>
    </row>
    <row r="3" spans="1:18" ht="15.6" x14ac:dyDescent="0.3">
      <c r="A3" s="5"/>
      <c r="B3" s="48" t="s">
        <v>30</v>
      </c>
      <c r="C3" s="48"/>
      <c r="D3" s="48"/>
      <c r="E3" s="48"/>
      <c r="F3" s="33"/>
      <c r="G3" s="34"/>
      <c r="H3" s="34"/>
      <c r="I3" s="34"/>
      <c r="J3" s="34"/>
      <c r="K3" s="34"/>
      <c r="L3" s="34"/>
      <c r="M3" s="34"/>
      <c r="N3" s="35"/>
      <c r="O3" s="34"/>
      <c r="P3" s="34"/>
      <c r="Q3" s="48"/>
      <c r="R3" s="36"/>
    </row>
    <row r="4" spans="1:18" s="54" customFormat="1" x14ac:dyDescent="0.3">
      <c r="B4" s="54" t="s">
        <v>116</v>
      </c>
      <c r="C4" s="54" t="s">
        <v>117</v>
      </c>
      <c r="F4" s="55"/>
      <c r="G4" s="56" t="s">
        <v>15</v>
      </c>
      <c r="H4" s="57"/>
      <c r="I4" s="57"/>
      <c r="J4" s="57"/>
      <c r="L4" s="58"/>
      <c r="M4" s="27"/>
      <c r="N4" s="59"/>
      <c r="O4" s="59"/>
      <c r="P4" s="59"/>
    </row>
    <row r="5" spans="1:18" s="25" customFormat="1" x14ac:dyDescent="0.3">
      <c r="F5" s="23"/>
      <c r="G5" s="26"/>
      <c r="H5" s="26"/>
      <c r="I5" s="26"/>
      <c r="J5" s="26"/>
      <c r="K5" s="26"/>
      <c r="L5" s="26"/>
      <c r="M5" s="26"/>
      <c r="N5" s="60"/>
      <c r="O5" s="26"/>
      <c r="P5" s="26"/>
      <c r="R5" s="54"/>
    </row>
    <row r="6" spans="1:18" ht="15.6" x14ac:dyDescent="0.3">
      <c r="A6" s="7"/>
      <c r="B6" s="49" t="s">
        <v>31</v>
      </c>
      <c r="C6" s="49"/>
      <c r="D6" s="49"/>
      <c r="E6" s="49"/>
      <c r="F6" s="37"/>
      <c r="G6" s="38"/>
      <c r="H6" s="38"/>
      <c r="I6" s="38"/>
      <c r="J6" s="38"/>
      <c r="K6" s="38"/>
      <c r="L6" s="38"/>
      <c r="M6" s="38"/>
      <c r="N6" s="39"/>
      <c r="O6" s="38"/>
      <c r="P6" s="38"/>
      <c r="Q6" s="49"/>
      <c r="R6" s="40"/>
    </row>
    <row r="7" spans="1:18" x14ac:dyDescent="0.3">
      <c r="B7" s="1" t="s">
        <v>121</v>
      </c>
      <c r="C7" s="1" t="s">
        <v>118</v>
      </c>
      <c r="G7" s="9" t="s">
        <v>15</v>
      </c>
      <c r="R7" s="2"/>
    </row>
    <row r="8" spans="1:18" x14ac:dyDescent="0.3">
      <c r="B8" s="1" t="s">
        <v>119</v>
      </c>
      <c r="C8" s="1" t="s">
        <v>120</v>
      </c>
      <c r="G8" s="9" t="s">
        <v>15</v>
      </c>
      <c r="R8" s="2"/>
    </row>
    <row r="9" spans="1:18" x14ac:dyDescent="0.3">
      <c r="B9" s="1" t="s">
        <v>122</v>
      </c>
      <c r="C9" s="1" t="s">
        <v>123</v>
      </c>
      <c r="G9" s="9" t="s">
        <v>15</v>
      </c>
      <c r="R9" s="2"/>
    </row>
    <row r="10" spans="1:18" x14ac:dyDescent="0.3">
      <c r="R10" s="2"/>
    </row>
    <row r="11" spans="1:18" ht="15.6" x14ac:dyDescent="0.3">
      <c r="A11" s="5"/>
      <c r="B11" s="48" t="s">
        <v>32</v>
      </c>
      <c r="C11" s="48"/>
      <c r="D11" s="48"/>
      <c r="E11" s="48"/>
      <c r="F11" s="33"/>
      <c r="G11" s="34"/>
      <c r="H11" s="34"/>
      <c r="I11" s="34"/>
      <c r="J11" s="34"/>
      <c r="K11" s="34"/>
      <c r="L11" s="34"/>
      <c r="M11" s="34"/>
      <c r="N11" s="35"/>
      <c r="O11" s="34"/>
      <c r="P11" s="34"/>
      <c r="Q11" s="48"/>
      <c r="R11" s="36"/>
    </row>
    <row r="12" spans="1:18" s="25" customFormat="1" ht="28.8" x14ac:dyDescent="0.3">
      <c r="A12" s="65"/>
      <c r="B12" s="25" t="s">
        <v>134</v>
      </c>
      <c r="C12" s="25" t="s">
        <v>135</v>
      </c>
      <c r="E12" s="23"/>
      <c r="F12" s="23"/>
      <c r="G12" s="26" t="s">
        <v>15</v>
      </c>
      <c r="H12" s="26" t="s">
        <v>136</v>
      </c>
      <c r="I12" s="26" t="s">
        <v>137</v>
      </c>
      <c r="J12" s="26" t="s">
        <v>138</v>
      </c>
      <c r="K12" s="26" t="s">
        <v>139</v>
      </c>
      <c r="L12" s="64">
        <v>43832</v>
      </c>
      <c r="M12" s="62"/>
      <c r="N12" s="63" t="s">
        <v>140</v>
      </c>
      <c r="O12" s="62"/>
      <c r="P12" s="26"/>
      <c r="R12" s="54"/>
    </row>
    <row r="13" spans="1:18" s="25" customFormat="1" x14ac:dyDescent="0.3">
      <c r="A13" s="61"/>
      <c r="E13" s="23"/>
      <c r="F13" s="23"/>
      <c r="G13" s="26"/>
      <c r="H13" s="26"/>
      <c r="I13" s="26"/>
      <c r="J13" s="26"/>
      <c r="K13" s="26"/>
      <c r="L13" s="62"/>
      <c r="M13" s="62"/>
      <c r="N13" s="63"/>
      <c r="O13" s="62"/>
      <c r="P13" s="26"/>
      <c r="R13" s="54"/>
    </row>
    <row r="14" spans="1:18" ht="15.6" x14ac:dyDescent="0.3">
      <c r="A14" s="11"/>
      <c r="B14" s="47" t="s">
        <v>33</v>
      </c>
      <c r="C14" s="28"/>
      <c r="D14" s="28"/>
      <c r="E14" s="28"/>
      <c r="F14" s="29"/>
      <c r="G14" s="30"/>
      <c r="H14" s="30"/>
      <c r="I14" s="30"/>
      <c r="J14" s="30"/>
      <c r="K14" s="30"/>
      <c r="L14" s="30"/>
      <c r="M14" s="30"/>
      <c r="N14" s="31"/>
      <c r="O14" s="30"/>
      <c r="P14" s="30"/>
      <c r="Q14" s="28"/>
      <c r="R14" s="32"/>
    </row>
    <row r="15" spans="1:18" ht="15.6" x14ac:dyDescent="0.3">
      <c r="A15" s="5"/>
      <c r="B15" s="48" t="s">
        <v>30</v>
      </c>
      <c r="C15" s="48"/>
      <c r="D15" s="48"/>
      <c r="E15" s="48"/>
      <c r="F15" s="33"/>
      <c r="G15" s="34"/>
      <c r="H15" s="34"/>
      <c r="I15" s="34"/>
      <c r="J15" s="34"/>
      <c r="K15" s="34"/>
      <c r="L15" s="34"/>
      <c r="M15" s="34"/>
      <c r="N15" s="35"/>
      <c r="O15" s="34"/>
      <c r="P15" s="34"/>
      <c r="Q15" s="48"/>
      <c r="R15" s="36"/>
    </row>
    <row r="16" spans="1:18" x14ac:dyDescent="0.3">
      <c r="A16" s="2"/>
      <c r="J16" s="15"/>
      <c r="K16" s="15"/>
      <c r="L16" s="10"/>
      <c r="M16" s="10"/>
      <c r="N16" s="16"/>
      <c r="O16" s="10"/>
      <c r="P16" s="3"/>
      <c r="R16" s="2"/>
    </row>
    <row r="17" spans="1:18" x14ac:dyDescent="0.3">
      <c r="R17" s="2"/>
    </row>
    <row r="18" spans="1:18" ht="15.6" x14ac:dyDescent="0.3">
      <c r="A18" s="7"/>
      <c r="B18" s="49" t="s">
        <v>31</v>
      </c>
      <c r="C18" s="49"/>
      <c r="D18" s="49"/>
      <c r="E18" s="49"/>
      <c r="F18" s="37"/>
      <c r="G18" s="38"/>
      <c r="H18" s="38"/>
      <c r="I18" s="38"/>
      <c r="J18" s="38"/>
      <c r="K18" s="38"/>
      <c r="L18" s="38"/>
      <c r="M18" s="38"/>
      <c r="N18" s="39"/>
      <c r="O18" s="38"/>
      <c r="P18" s="38"/>
      <c r="Q18" s="49"/>
      <c r="R18" s="40"/>
    </row>
    <row r="19" spans="1:18" x14ac:dyDescent="0.3">
      <c r="R19" s="2"/>
    </row>
    <row r="20" spans="1:18" x14ac:dyDescent="0.3">
      <c r="R20" s="2"/>
    </row>
    <row r="21" spans="1:18" ht="15.6" x14ac:dyDescent="0.3">
      <c r="A21" s="5"/>
      <c r="B21" s="48" t="s">
        <v>32</v>
      </c>
      <c r="C21" s="48"/>
      <c r="D21" s="48"/>
      <c r="E21" s="48"/>
      <c r="F21" s="33"/>
      <c r="G21" s="34"/>
      <c r="H21" s="34"/>
      <c r="I21" s="34"/>
      <c r="J21" s="34"/>
      <c r="K21" s="34"/>
      <c r="L21" s="34"/>
      <c r="M21" s="34"/>
      <c r="N21" s="35"/>
      <c r="O21" s="34"/>
      <c r="P21" s="34"/>
      <c r="Q21" s="48"/>
      <c r="R21" s="36"/>
    </row>
    <row r="22" spans="1:18" x14ac:dyDescent="0.3">
      <c r="R22" s="2"/>
    </row>
    <row r="23" spans="1:18" ht="15.6" x14ac:dyDescent="0.3">
      <c r="A23" s="6"/>
      <c r="B23" s="133" t="s">
        <v>34</v>
      </c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</row>
    <row r="24" spans="1:18" ht="15.6" x14ac:dyDescent="0.3">
      <c r="A24" s="5"/>
      <c r="B24" s="41" t="s">
        <v>30</v>
      </c>
      <c r="C24" s="41"/>
      <c r="D24" s="41"/>
      <c r="E24" s="41"/>
      <c r="F24" s="42"/>
      <c r="G24" s="34"/>
      <c r="H24" s="34"/>
      <c r="I24" s="34"/>
      <c r="J24" s="34"/>
      <c r="K24" s="34"/>
      <c r="L24" s="34"/>
      <c r="M24" s="34"/>
      <c r="N24" s="35"/>
      <c r="O24" s="34"/>
      <c r="P24" s="34"/>
      <c r="Q24" s="41"/>
    </row>
    <row r="25" spans="1:18" x14ac:dyDescent="0.3">
      <c r="A25" s="2"/>
      <c r="F25" s="1"/>
      <c r="H25" s="1"/>
      <c r="I25" s="1"/>
      <c r="J25" s="1"/>
      <c r="K25" s="1"/>
      <c r="L25" s="22"/>
      <c r="M25" s="1"/>
      <c r="N25" s="1"/>
      <c r="O25" s="1"/>
      <c r="P25" s="1"/>
    </row>
    <row r="26" spans="1:18" x14ac:dyDescent="0.3">
      <c r="A26" s="2"/>
      <c r="F26" s="1"/>
      <c r="H26" s="1"/>
      <c r="I26" s="1"/>
      <c r="J26" s="1"/>
      <c r="K26" s="1"/>
      <c r="L26" s="22"/>
      <c r="M26" s="1"/>
      <c r="N26" s="1"/>
      <c r="O26" s="1"/>
      <c r="P26" s="1"/>
    </row>
    <row r="27" spans="1:18" x14ac:dyDescent="0.3">
      <c r="A27" s="2"/>
      <c r="F27" s="1"/>
      <c r="H27" s="1"/>
      <c r="I27" s="1"/>
      <c r="J27" s="1"/>
      <c r="K27" s="1"/>
      <c r="L27" s="22"/>
      <c r="M27" s="1"/>
      <c r="N27" s="1"/>
      <c r="O27" s="1"/>
      <c r="P27" s="1"/>
    </row>
    <row r="28" spans="1:18" x14ac:dyDescent="0.3">
      <c r="A28" s="2"/>
      <c r="B28" s="2"/>
      <c r="F28" s="1"/>
      <c r="H28" s="1"/>
      <c r="I28" s="1"/>
      <c r="J28" s="1"/>
      <c r="K28" s="1"/>
      <c r="L28" s="22"/>
      <c r="M28" s="1"/>
      <c r="N28" s="1"/>
      <c r="O28" s="1"/>
      <c r="P28" s="1"/>
    </row>
    <row r="29" spans="1:18" x14ac:dyDescent="0.3">
      <c r="A29" s="2"/>
      <c r="L29" s="15"/>
      <c r="M29" s="15"/>
    </row>
    <row r="30" spans="1:18" x14ac:dyDescent="0.3">
      <c r="B30" s="2"/>
      <c r="C30" s="2"/>
      <c r="D30" s="2"/>
      <c r="E30" s="2"/>
      <c r="F30" s="4"/>
    </row>
    <row r="31" spans="1:18" ht="15.6" x14ac:dyDescent="0.3">
      <c r="A31" s="7"/>
      <c r="B31" s="43" t="s">
        <v>31</v>
      </c>
      <c r="C31" s="43"/>
      <c r="D31" s="43"/>
      <c r="E31" s="43"/>
      <c r="F31" s="44"/>
      <c r="G31" s="38"/>
      <c r="H31" s="38"/>
      <c r="I31" s="38"/>
      <c r="J31" s="38"/>
      <c r="K31" s="38"/>
      <c r="L31" s="38"/>
      <c r="M31" s="38"/>
      <c r="N31" s="39"/>
      <c r="O31" s="38"/>
      <c r="P31" s="38"/>
      <c r="Q31" s="43"/>
    </row>
    <row r="32" spans="1:18" x14ac:dyDescent="0.3">
      <c r="B32" s="2" t="s">
        <v>127</v>
      </c>
      <c r="C32" s="1" t="s">
        <v>128</v>
      </c>
      <c r="F32" s="1"/>
      <c r="G32" s="9" t="s">
        <v>15</v>
      </c>
      <c r="H32" s="1"/>
      <c r="I32" s="1"/>
      <c r="J32" s="1"/>
      <c r="K32" s="1"/>
      <c r="L32" s="1"/>
      <c r="M32" s="1"/>
      <c r="N32" s="1"/>
      <c r="O32" s="1"/>
      <c r="P32" s="1"/>
    </row>
    <row r="33" spans="1:17" x14ac:dyDescent="0.3">
      <c r="B33" s="2" t="s">
        <v>129</v>
      </c>
      <c r="C33" s="1" t="s">
        <v>130</v>
      </c>
      <c r="G33" s="9" t="s">
        <v>15</v>
      </c>
    </row>
    <row r="34" spans="1:17" x14ac:dyDescent="0.3">
      <c r="B34" s="2" t="s">
        <v>131</v>
      </c>
      <c r="C34" s="2" t="s">
        <v>132</v>
      </c>
      <c r="D34" s="2"/>
      <c r="E34" s="2"/>
      <c r="F34" s="4"/>
      <c r="G34" s="9" t="s">
        <v>15</v>
      </c>
    </row>
    <row r="35" spans="1:17" x14ac:dyDescent="0.3">
      <c r="B35" s="2"/>
      <c r="C35" s="2"/>
      <c r="D35" s="2"/>
      <c r="E35" s="2"/>
      <c r="F35" s="4"/>
    </row>
    <row r="36" spans="1:17" ht="15.6" x14ac:dyDescent="0.3">
      <c r="A36" s="5"/>
      <c r="B36" s="41" t="s">
        <v>32</v>
      </c>
      <c r="C36" s="41"/>
      <c r="D36" s="41"/>
      <c r="E36" s="41"/>
      <c r="F36" s="42"/>
      <c r="G36" s="34"/>
      <c r="H36" s="34"/>
      <c r="I36" s="34"/>
      <c r="J36" s="34"/>
      <c r="K36" s="34"/>
      <c r="L36" s="34"/>
      <c r="M36" s="34"/>
      <c r="N36" s="35"/>
      <c r="O36" s="34"/>
      <c r="P36" s="34"/>
      <c r="Q36" s="41"/>
    </row>
    <row r="37" spans="1:17" x14ac:dyDescent="0.3">
      <c r="B37" s="2"/>
      <c r="C37" s="2"/>
      <c r="D37" s="2"/>
      <c r="E37" s="2"/>
      <c r="F37" s="2"/>
      <c r="H37" s="1"/>
      <c r="I37" s="1"/>
      <c r="J37" s="1"/>
      <c r="K37" s="1"/>
      <c r="M37" s="1"/>
      <c r="N37" s="1"/>
      <c r="O37" s="1"/>
      <c r="P37" s="1"/>
    </row>
    <row r="38" spans="1:17" x14ac:dyDescent="0.3">
      <c r="B38" s="2"/>
      <c r="C38" s="2"/>
      <c r="D38" s="2"/>
      <c r="E38" s="2"/>
      <c r="F38" s="2"/>
      <c r="H38" s="1"/>
      <c r="I38" s="1"/>
      <c r="J38" s="1"/>
      <c r="K38" s="1"/>
      <c r="L38" s="1"/>
      <c r="M38" s="1"/>
      <c r="N38" s="1"/>
      <c r="O38" s="1"/>
      <c r="P38" s="1"/>
    </row>
    <row r="39" spans="1:17" x14ac:dyDescent="0.3">
      <c r="B39" s="2"/>
      <c r="C39" s="2"/>
      <c r="D39" s="2"/>
      <c r="E39" s="2"/>
      <c r="F39" s="2"/>
      <c r="H39" s="1"/>
      <c r="I39" s="1"/>
      <c r="J39" s="1"/>
      <c r="K39" s="1"/>
      <c r="L39" s="1"/>
      <c r="M39" s="1"/>
      <c r="N39" s="1"/>
      <c r="O39" s="1"/>
      <c r="P39" s="1"/>
    </row>
    <row r="40" spans="1:17" x14ac:dyDescent="0.3">
      <c r="B40" s="2"/>
      <c r="C40" s="2"/>
      <c r="D40" s="2"/>
      <c r="E40" s="2"/>
      <c r="F40" s="2"/>
      <c r="H40" s="1"/>
      <c r="I40" s="1"/>
      <c r="J40" s="1"/>
      <c r="K40" s="1"/>
      <c r="L40" s="1"/>
      <c r="M40" s="1"/>
      <c r="N40" s="1"/>
      <c r="O40" s="1"/>
      <c r="P40" s="1"/>
    </row>
    <row r="41" spans="1:17" x14ac:dyDescent="0.3">
      <c r="B41" s="2"/>
      <c r="C41" s="2"/>
      <c r="D41" s="2"/>
      <c r="E41" s="2"/>
      <c r="F41" s="4"/>
    </row>
    <row r="42" spans="1:17" ht="15.6" x14ac:dyDescent="0.3">
      <c r="A42" s="6"/>
      <c r="B42" s="133" t="s">
        <v>35</v>
      </c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</row>
    <row r="43" spans="1:17" ht="15.6" x14ac:dyDescent="0.3">
      <c r="A43" s="5"/>
      <c r="B43" s="41" t="s">
        <v>30</v>
      </c>
      <c r="C43" s="41"/>
      <c r="D43" s="41"/>
      <c r="E43" s="41"/>
      <c r="F43" s="42"/>
      <c r="G43" s="34"/>
      <c r="H43" s="34"/>
      <c r="I43" s="34"/>
      <c r="J43" s="34"/>
      <c r="K43" s="34"/>
      <c r="L43" s="34"/>
      <c r="M43" s="34"/>
      <c r="N43" s="35"/>
      <c r="O43" s="34"/>
      <c r="P43" s="34"/>
      <c r="Q43" s="41"/>
    </row>
    <row r="44" spans="1:17" x14ac:dyDescent="0.3">
      <c r="A44" s="2"/>
      <c r="B44" s="1" t="s">
        <v>142</v>
      </c>
      <c r="C44" s="1" t="s">
        <v>36</v>
      </c>
      <c r="E44" s="18" t="s">
        <v>2</v>
      </c>
      <c r="F44" s="1"/>
      <c r="G44" s="9" t="s">
        <v>15</v>
      </c>
      <c r="H44" s="1"/>
      <c r="I44" s="1"/>
      <c r="J44" s="1"/>
      <c r="K44" s="1" t="s">
        <v>37</v>
      </c>
      <c r="L44" s="22">
        <v>43862</v>
      </c>
      <c r="M44" s="1"/>
      <c r="N44" s="1"/>
      <c r="O44" s="1"/>
      <c r="P44" s="1"/>
    </row>
    <row r="45" spans="1:17" x14ac:dyDescent="0.3">
      <c r="A45" s="2"/>
      <c r="B45" s="1" t="s">
        <v>126</v>
      </c>
      <c r="C45" s="1" t="s">
        <v>38</v>
      </c>
      <c r="D45" s="1" t="s">
        <v>39</v>
      </c>
      <c r="E45" s="24" t="s">
        <v>4</v>
      </c>
      <c r="F45" s="1"/>
      <c r="G45" s="9" t="s">
        <v>15</v>
      </c>
      <c r="H45" s="1"/>
      <c r="I45" s="1"/>
      <c r="J45" s="1"/>
      <c r="K45" s="1" t="s">
        <v>37</v>
      </c>
      <c r="L45" s="22">
        <v>43862</v>
      </c>
      <c r="M45" s="1"/>
      <c r="N45" s="1"/>
      <c r="O45" s="1"/>
      <c r="P45" s="1"/>
    </row>
    <row r="46" spans="1:17" x14ac:dyDescent="0.3">
      <c r="A46" s="2"/>
      <c r="B46" s="2" t="s">
        <v>41</v>
      </c>
      <c r="C46" s="1" t="s">
        <v>42</v>
      </c>
      <c r="F46" s="1"/>
      <c r="G46" s="9" t="s">
        <v>15</v>
      </c>
      <c r="H46" s="1"/>
      <c r="I46" s="1"/>
      <c r="J46" s="1"/>
      <c r="K46" s="1" t="s">
        <v>37</v>
      </c>
      <c r="L46" s="22">
        <v>43862</v>
      </c>
      <c r="M46" s="1"/>
      <c r="N46" s="1"/>
      <c r="O46" s="1"/>
      <c r="P46" s="1"/>
    </row>
    <row r="47" spans="1:17" x14ac:dyDescent="0.3">
      <c r="A47" s="2"/>
      <c r="B47" s="1" t="s">
        <v>43</v>
      </c>
      <c r="D47" s="1" t="s">
        <v>44</v>
      </c>
      <c r="L47" s="15"/>
      <c r="M47" s="15"/>
    </row>
    <row r="48" spans="1:17" x14ac:dyDescent="0.3">
      <c r="B48" s="2"/>
      <c r="C48" s="2"/>
      <c r="D48" s="2"/>
      <c r="E48" s="2"/>
      <c r="F48" s="4"/>
    </row>
    <row r="49" spans="1:17" ht="15.6" x14ac:dyDescent="0.3">
      <c r="A49" s="7"/>
      <c r="B49" s="43" t="s">
        <v>31</v>
      </c>
      <c r="C49" s="43"/>
      <c r="D49" s="43"/>
      <c r="E49" s="43"/>
      <c r="F49" s="44"/>
      <c r="G49" s="38"/>
      <c r="H49" s="38"/>
      <c r="I49" s="38"/>
      <c r="J49" s="38"/>
      <c r="K49" s="38"/>
      <c r="L49" s="38"/>
      <c r="M49" s="38"/>
      <c r="N49" s="39"/>
      <c r="O49" s="38"/>
      <c r="P49" s="38"/>
      <c r="Q49" s="43"/>
    </row>
    <row r="50" spans="1:17" x14ac:dyDescent="0.3">
      <c r="B50" s="2" t="s">
        <v>45</v>
      </c>
      <c r="C50" s="1" t="s">
        <v>46</v>
      </c>
      <c r="F50" s="1"/>
      <c r="G50" s="9" t="s">
        <v>15</v>
      </c>
      <c r="H50" s="1"/>
      <c r="I50" s="1"/>
      <c r="J50" s="1"/>
      <c r="K50" s="1" t="s">
        <v>37</v>
      </c>
      <c r="L50" s="22">
        <v>43952</v>
      </c>
      <c r="M50" s="1"/>
      <c r="N50" s="1"/>
      <c r="O50" s="1"/>
      <c r="P50" s="1"/>
    </row>
    <row r="51" spans="1:17" x14ac:dyDescent="0.3">
      <c r="B51" s="1" t="s">
        <v>40</v>
      </c>
      <c r="C51" s="1" t="s">
        <v>133</v>
      </c>
      <c r="E51" s="18" t="s">
        <v>3</v>
      </c>
      <c r="F51" s="1"/>
      <c r="G51" s="9" t="s">
        <v>15</v>
      </c>
      <c r="H51" s="1"/>
      <c r="I51" s="1"/>
      <c r="J51" s="1"/>
      <c r="K51" s="1" t="s">
        <v>37</v>
      </c>
      <c r="L51" s="22">
        <v>43800</v>
      </c>
      <c r="M51" s="1"/>
      <c r="N51" s="1"/>
      <c r="O51" s="1"/>
      <c r="P51" s="1"/>
    </row>
    <row r="52" spans="1:17" x14ac:dyDescent="0.3">
      <c r="B52" s="2"/>
      <c r="C52" s="2"/>
      <c r="D52" s="2"/>
      <c r="E52" s="2"/>
      <c r="F52" s="4"/>
    </row>
    <row r="53" spans="1:17" x14ac:dyDescent="0.3">
      <c r="B53" s="2"/>
      <c r="C53" s="2"/>
      <c r="D53" s="2"/>
      <c r="E53" s="2"/>
      <c r="F53" s="4"/>
    </row>
    <row r="54" spans="1:17" ht="15.6" x14ac:dyDescent="0.3">
      <c r="A54" s="5"/>
      <c r="B54" s="41" t="s">
        <v>32</v>
      </c>
      <c r="C54" s="41"/>
      <c r="D54" s="41"/>
      <c r="E54" s="41"/>
      <c r="F54" s="42"/>
      <c r="G54" s="34"/>
      <c r="H54" s="34"/>
      <c r="I54" s="34"/>
      <c r="J54" s="34"/>
      <c r="K54" s="34"/>
      <c r="L54" s="34"/>
      <c r="M54" s="34"/>
      <c r="N54" s="35"/>
      <c r="O54" s="34"/>
      <c r="P54" s="34"/>
      <c r="Q54" s="41"/>
    </row>
    <row r="55" spans="1:17" x14ac:dyDescent="0.3">
      <c r="A55" s="2"/>
      <c r="B55" s="1" t="s">
        <v>47</v>
      </c>
      <c r="C55" s="1" t="s">
        <v>48</v>
      </c>
      <c r="D55" s="1" t="s">
        <v>44</v>
      </c>
      <c r="E55" s="19" t="s">
        <v>8</v>
      </c>
      <c r="F55" s="1"/>
      <c r="G55" s="9" t="s">
        <v>15</v>
      </c>
      <c r="H55" s="1"/>
      <c r="I55" s="1"/>
      <c r="J55" s="1"/>
      <c r="K55" s="1" t="s">
        <v>0</v>
      </c>
      <c r="L55" s="22">
        <v>44105</v>
      </c>
      <c r="M55" s="1"/>
      <c r="N55" s="1"/>
      <c r="O55" s="1"/>
      <c r="P55" s="1"/>
    </row>
    <row r="56" spans="1:17" x14ac:dyDescent="0.3">
      <c r="B56" s="1" t="s">
        <v>49</v>
      </c>
      <c r="C56" s="1" t="s">
        <v>50</v>
      </c>
      <c r="D56" s="1" t="s">
        <v>51</v>
      </c>
      <c r="E56" s="19" t="s">
        <v>11</v>
      </c>
      <c r="F56" s="1"/>
      <c r="G56" s="9" t="s">
        <v>15</v>
      </c>
      <c r="H56" s="1"/>
      <c r="I56" s="1"/>
      <c r="J56" s="1"/>
      <c r="K56" s="1" t="s">
        <v>0</v>
      </c>
      <c r="L56" s="22">
        <v>44013</v>
      </c>
      <c r="M56" s="1"/>
      <c r="N56" s="1"/>
      <c r="O56" s="1"/>
      <c r="P56" s="1"/>
    </row>
    <row r="57" spans="1:17" x14ac:dyDescent="0.3">
      <c r="B57" s="2" t="s">
        <v>52</v>
      </c>
      <c r="C57" s="2" t="s">
        <v>53</v>
      </c>
      <c r="E57" s="18" t="s">
        <v>7</v>
      </c>
      <c r="F57" s="2"/>
      <c r="G57" s="9" t="s">
        <v>15</v>
      </c>
      <c r="H57" s="1"/>
      <c r="I57" s="1"/>
      <c r="J57" s="1"/>
      <c r="K57" s="1" t="s">
        <v>1</v>
      </c>
      <c r="L57" s="22">
        <v>44136</v>
      </c>
      <c r="M57" s="1"/>
      <c r="N57" s="1"/>
      <c r="O57" s="1"/>
      <c r="P57" s="1"/>
    </row>
    <row r="58" spans="1:17" x14ac:dyDescent="0.3">
      <c r="B58" s="2" t="s">
        <v>54</v>
      </c>
      <c r="C58" s="2" t="s">
        <v>55</v>
      </c>
      <c r="E58" s="18" t="s">
        <v>9</v>
      </c>
      <c r="F58" s="2"/>
      <c r="G58" s="9" t="s">
        <v>15</v>
      </c>
      <c r="H58" s="1"/>
      <c r="I58" s="1"/>
      <c r="J58" s="1"/>
      <c r="K58" s="1" t="s">
        <v>1</v>
      </c>
      <c r="L58" s="22">
        <v>43983</v>
      </c>
      <c r="M58" s="1"/>
      <c r="N58" s="1"/>
      <c r="O58" s="1"/>
      <c r="P58" s="1"/>
    </row>
    <row r="59" spans="1:17" x14ac:dyDescent="0.3">
      <c r="B59" s="2" t="s">
        <v>56</v>
      </c>
      <c r="C59" s="2" t="s">
        <v>57</v>
      </c>
      <c r="E59" s="18" t="s">
        <v>6</v>
      </c>
      <c r="F59" s="2"/>
      <c r="G59" s="9" t="s">
        <v>15</v>
      </c>
      <c r="H59" s="1"/>
      <c r="I59" s="1"/>
      <c r="J59" s="1"/>
      <c r="K59" s="1" t="s">
        <v>1</v>
      </c>
      <c r="L59" s="22">
        <v>43952</v>
      </c>
      <c r="M59" s="1"/>
      <c r="N59" s="1"/>
      <c r="O59" s="1"/>
      <c r="P59" s="1"/>
    </row>
    <row r="60" spans="1:17" x14ac:dyDescent="0.3">
      <c r="B60" s="2" t="s">
        <v>58</v>
      </c>
      <c r="C60" s="2" t="s">
        <v>59</v>
      </c>
      <c r="E60" s="18" t="s">
        <v>5</v>
      </c>
      <c r="F60" s="2"/>
      <c r="G60" s="9" t="s">
        <v>15</v>
      </c>
      <c r="H60" s="1"/>
      <c r="I60" s="1"/>
      <c r="J60" s="1"/>
      <c r="K60" s="1" t="s">
        <v>1</v>
      </c>
      <c r="L60" s="22">
        <v>43952</v>
      </c>
      <c r="M60" s="1"/>
      <c r="N60" s="1"/>
      <c r="O60" s="1"/>
      <c r="P60" s="1"/>
    </row>
    <row r="61" spans="1:17" ht="43.2" x14ac:dyDescent="0.3">
      <c r="B61" s="2" t="s">
        <v>60</v>
      </c>
      <c r="C61" s="2" t="s">
        <v>61</v>
      </c>
      <c r="D61" s="1" t="s">
        <v>62</v>
      </c>
      <c r="E61" s="24" t="s">
        <v>10</v>
      </c>
      <c r="F61" s="2"/>
      <c r="G61" s="9" t="s">
        <v>15</v>
      </c>
      <c r="H61" s="1"/>
      <c r="I61" s="1"/>
      <c r="J61" s="1"/>
      <c r="K61" s="1" t="s">
        <v>0</v>
      </c>
      <c r="L61" s="22">
        <v>44044</v>
      </c>
      <c r="M61" s="1"/>
      <c r="N61" s="1"/>
      <c r="O61" s="1"/>
      <c r="P61" s="1"/>
    </row>
    <row r="62" spans="1:17" x14ac:dyDescent="0.3">
      <c r="B62" s="2"/>
      <c r="C62" s="2"/>
      <c r="D62" s="2"/>
      <c r="E62" s="2"/>
      <c r="F62" s="4"/>
    </row>
    <row r="63" spans="1:17" x14ac:dyDescent="0.3">
      <c r="B63" s="2"/>
      <c r="C63" s="2"/>
      <c r="D63" s="2"/>
      <c r="E63" s="2"/>
      <c r="F63" s="4"/>
    </row>
    <row r="64" spans="1:17" x14ac:dyDescent="0.3">
      <c r="B64" s="2"/>
      <c r="C64" s="2"/>
      <c r="D64" s="2"/>
      <c r="E64" s="2"/>
      <c r="F64" s="4"/>
    </row>
    <row r="65" spans="1:17" ht="15.6" x14ac:dyDescent="0.3">
      <c r="A65" s="6"/>
      <c r="B65" s="133" t="s">
        <v>63</v>
      </c>
      <c r="C65" s="133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3"/>
    </row>
    <row r="66" spans="1:17" ht="15.6" x14ac:dyDescent="0.3">
      <c r="A66" s="5"/>
      <c r="B66" s="134" t="s">
        <v>30</v>
      </c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</row>
    <row r="67" spans="1:17" x14ac:dyDescent="0.3">
      <c r="A67" s="2"/>
      <c r="B67" s="1" t="s">
        <v>64</v>
      </c>
      <c r="C67" s="1" t="s">
        <v>65</v>
      </c>
      <c r="F67" s="1"/>
      <c r="G67" s="9" t="s">
        <v>15</v>
      </c>
      <c r="H67" s="1"/>
      <c r="I67" s="1"/>
      <c r="J67" s="1"/>
      <c r="K67" s="1" t="s">
        <v>37</v>
      </c>
      <c r="L67" s="22">
        <v>43862</v>
      </c>
      <c r="M67" s="1"/>
      <c r="N67" s="1"/>
      <c r="O67" s="1"/>
      <c r="P67" s="1"/>
    </row>
    <row r="68" spans="1:17" x14ac:dyDescent="0.3">
      <c r="A68" s="2"/>
      <c r="B68" s="1" t="s">
        <v>66</v>
      </c>
      <c r="C68" s="1" t="s">
        <v>67</v>
      </c>
      <c r="F68" s="1"/>
      <c r="G68" s="9" t="s">
        <v>15</v>
      </c>
      <c r="H68" s="1"/>
      <c r="I68" s="1"/>
      <c r="J68" s="1"/>
      <c r="K68" s="1" t="s">
        <v>37</v>
      </c>
      <c r="L68" s="22">
        <v>43862</v>
      </c>
      <c r="M68" s="1"/>
      <c r="N68" s="1"/>
      <c r="O68" s="1"/>
      <c r="P68" s="1"/>
    </row>
    <row r="69" spans="1:17" x14ac:dyDescent="0.3">
      <c r="B69" s="2" t="s">
        <v>68</v>
      </c>
      <c r="C69" s="2" t="s">
        <v>69</v>
      </c>
      <c r="D69" s="2"/>
      <c r="E69" s="2"/>
      <c r="F69" s="1"/>
      <c r="G69" s="9" t="s">
        <v>15</v>
      </c>
      <c r="H69" s="1"/>
      <c r="I69" s="1"/>
      <c r="J69" s="1"/>
      <c r="K69" s="1" t="s">
        <v>37</v>
      </c>
      <c r="L69" s="22">
        <v>43862</v>
      </c>
      <c r="M69" s="1"/>
      <c r="N69" s="1"/>
      <c r="O69" s="1"/>
      <c r="P69" s="1"/>
    </row>
    <row r="70" spans="1:17" x14ac:dyDescent="0.3">
      <c r="B70" s="2"/>
      <c r="C70" s="2"/>
      <c r="D70" s="2"/>
      <c r="E70" s="2"/>
      <c r="F70" s="1"/>
      <c r="H70" s="1"/>
      <c r="I70" s="1"/>
      <c r="J70" s="1"/>
      <c r="K70" s="1"/>
      <c r="L70" s="22"/>
      <c r="M70" s="1"/>
      <c r="N70" s="1"/>
      <c r="O70" s="1"/>
      <c r="P70" s="1"/>
    </row>
    <row r="71" spans="1:17" x14ac:dyDescent="0.3">
      <c r="B71" s="2"/>
      <c r="C71" s="2"/>
      <c r="D71" s="2"/>
      <c r="E71" s="2"/>
      <c r="F71" s="1"/>
      <c r="H71" s="1"/>
      <c r="I71" s="1"/>
      <c r="J71" s="1"/>
      <c r="K71" s="1"/>
      <c r="L71" s="22"/>
      <c r="M71" s="1"/>
      <c r="N71" s="1"/>
      <c r="O71" s="1"/>
      <c r="P71" s="1"/>
    </row>
    <row r="73" spans="1:17" s="50" customFormat="1" x14ac:dyDescent="0.3">
      <c r="B73" s="50" t="s">
        <v>70</v>
      </c>
      <c r="F73" s="51"/>
      <c r="G73" s="52"/>
      <c r="H73" s="52"/>
      <c r="I73" s="52"/>
      <c r="J73" s="52"/>
      <c r="K73" s="52"/>
      <c r="L73" s="52"/>
      <c r="M73" s="52"/>
      <c r="N73" s="53"/>
      <c r="O73" s="52"/>
      <c r="P73" s="52"/>
    </row>
    <row r="74" spans="1:17" x14ac:dyDescent="0.3">
      <c r="B74" s="2" t="s">
        <v>71</v>
      </c>
      <c r="C74" s="2"/>
      <c r="D74" s="2"/>
      <c r="E74" s="2"/>
      <c r="F74" s="4"/>
    </row>
    <row r="75" spans="1:17" s="50" customFormat="1" x14ac:dyDescent="0.3">
      <c r="B75" s="50" t="s">
        <v>72</v>
      </c>
      <c r="C75" s="50" t="s">
        <v>73</v>
      </c>
      <c r="F75" s="51"/>
      <c r="G75" s="52"/>
      <c r="H75" s="52"/>
      <c r="I75" s="52"/>
      <c r="J75" s="52"/>
      <c r="K75" s="52"/>
      <c r="L75" s="52"/>
      <c r="M75" s="52"/>
      <c r="N75" s="53"/>
      <c r="O75" s="52"/>
      <c r="P75" s="52"/>
    </row>
    <row r="76" spans="1:17" x14ac:dyDescent="0.3">
      <c r="B76" s="2" t="s">
        <v>74</v>
      </c>
      <c r="C76" s="2" t="s">
        <v>75</v>
      </c>
      <c r="D76" s="2"/>
      <c r="E76" s="2"/>
      <c r="F76" s="2"/>
      <c r="G76" s="9" t="s">
        <v>15</v>
      </c>
      <c r="H76" s="1"/>
      <c r="I76" s="1"/>
      <c r="J76" s="1"/>
      <c r="K76" s="1" t="s">
        <v>37</v>
      </c>
      <c r="L76" s="22">
        <v>43862</v>
      </c>
      <c r="M76" s="1"/>
      <c r="N76" s="1"/>
      <c r="O76" s="1"/>
      <c r="P76" s="1"/>
    </row>
    <row r="77" spans="1:17" x14ac:dyDescent="0.3">
      <c r="A77" s="2"/>
      <c r="B77" s="1" t="s">
        <v>76</v>
      </c>
      <c r="C77" s="1" t="s">
        <v>77</v>
      </c>
      <c r="F77" s="1"/>
      <c r="G77" s="9" t="s">
        <v>15</v>
      </c>
      <c r="H77" s="1"/>
      <c r="I77" s="1"/>
      <c r="J77" s="1"/>
      <c r="K77" s="1" t="s">
        <v>37</v>
      </c>
      <c r="L77" s="22">
        <v>43862</v>
      </c>
      <c r="M77" s="1"/>
      <c r="N77" s="1"/>
      <c r="O77" s="1"/>
      <c r="P77" s="1"/>
    </row>
    <row r="78" spans="1:17" ht="15.6" x14ac:dyDescent="0.3">
      <c r="A78" s="6"/>
      <c r="B78" s="133" t="s">
        <v>78</v>
      </c>
      <c r="C78" s="133"/>
      <c r="D78" s="133"/>
      <c r="E78" s="133"/>
      <c r="F78" s="133"/>
      <c r="G78" s="133"/>
      <c r="H78" s="133"/>
      <c r="I78" s="133"/>
      <c r="J78" s="133"/>
      <c r="K78" s="133"/>
      <c r="L78" s="133"/>
      <c r="M78" s="133"/>
      <c r="N78" s="133"/>
      <c r="O78" s="133"/>
      <c r="P78" s="133"/>
      <c r="Q78" s="133"/>
    </row>
    <row r="79" spans="1:17" ht="15.6" x14ac:dyDescent="0.3">
      <c r="A79" s="5"/>
      <c r="B79" s="134" t="s">
        <v>30</v>
      </c>
      <c r="C79" s="134"/>
      <c r="D79" s="134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</row>
    <row r="80" spans="1:17" x14ac:dyDescent="0.3">
      <c r="A80" s="2"/>
      <c r="B80" s="1" t="s">
        <v>79</v>
      </c>
      <c r="C80" s="1" t="s">
        <v>80</v>
      </c>
      <c r="F80" s="1"/>
      <c r="G80" s="9" t="s">
        <v>15</v>
      </c>
      <c r="H80" s="1"/>
      <c r="I80" s="1"/>
      <c r="J80" s="1"/>
      <c r="K80" s="1" t="s">
        <v>37</v>
      </c>
      <c r="L80" s="22">
        <v>43862</v>
      </c>
      <c r="M80" s="1"/>
      <c r="N80" s="1"/>
      <c r="O80" s="1"/>
      <c r="P80" s="1"/>
    </row>
    <row r="81" spans="1:17" x14ac:dyDescent="0.3">
      <c r="B81" s="2" t="s">
        <v>71</v>
      </c>
      <c r="C81" s="2"/>
      <c r="D81" s="2"/>
      <c r="E81" s="2"/>
      <c r="F81" s="2"/>
      <c r="G81" s="9" t="s">
        <v>15</v>
      </c>
      <c r="H81" s="1"/>
      <c r="I81" s="1"/>
      <c r="J81" s="1"/>
      <c r="K81" s="1"/>
      <c r="L81" s="1"/>
      <c r="M81" s="1"/>
      <c r="N81" s="1"/>
      <c r="O81" s="1"/>
      <c r="P81" s="1"/>
    </row>
    <row r="82" spans="1:17" x14ac:dyDescent="0.3">
      <c r="C82" s="2"/>
      <c r="D82" s="2"/>
      <c r="E82" s="2"/>
      <c r="F82" s="1"/>
      <c r="H82" s="1"/>
      <c r="I82" s="1"/>
      <c r="J82" s="1"/>
      <c r="K82" s="1"/>
      <c r="L82" s="1"/>
      <c r="M82" s="1"/>
      <c r="N82" s="1"/>
      <c r="O82" s="1"/>
      <c r="P82" s="1"/>
    </row>
    <row r="83" spans="1:17" x14ac:dyDescent="0.3">
      <c r="C83" s="2"/>
      <c r="D83" s="2"/>
      <c r="E83" s="2"/>
      <c r="F83" s="4"/>
    </row>
    <row r="85" spans="1:17" ht="15.6" x14ac:dyDescent="0.3">
      <c r="A85" s="5"/>
      <c r="B85" s="134" t="s">
        <v>31</v>
      </c>
      <c r="C85" s="134"/>
      <c r="D85" s="134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</row>
    <row r="90" spans="1:17" ht="15.6" x14ac:dyDescent="0.3">
      <c r="A90" s="5"/>
      <c r="B90" s="134" t="s">
        <v>32</v>
      </c>
      <c r="C90" s="134"/>
      <c r="D90" s="134"/>
      <c r="E90" s="134"/>
      <c r="F90" s="134"/>
      <c r="G90" s="134"/>
      <c r="H90" s="134"/>
      <c r="I90" s="134"/>
      <c r="J90" s="134"/>
      <c r="K90" s="134"/>
      <c r="L90" s="134"/>
      <c r="M90" s="134"/>
      <c r="N90" s="134"/>
      <c r="O90" s="134"/>
      <c r="P90" s="134"/>
      <c r="Q90" s="134"/>
    </row>
    <row r="91" spans="1:17" x14ac:dyDescent="0.3">
      <c r="B91" s="2" t="s">
        <v>81</v>
      </c>
      <c r="C91" s="2" t="s">
        <v>82</v>
      </c>
      <c r="D91" s="2"/>
      <c r="E91" s="2"/>
      <c r="F91" s="2"/>
      <c r="G91" s="9" t="s">
        <v>15</v>
      </c>
      <c r="H91" s="1"/>
      <c r="I91" s="1"/>
      <c r="J91" s="1"/>
      <c r="K91" s="1" t="s">
        <v>37</v>
      </c>
      <c r="L91" s="1"/>
      <c r="M91" s="1"/>
      <c r="N91" s="1"/>
      <c r="O91" s="1"/>
      <c r="P91" s="1"/>
    </row>
    <row r="92" spans="1:17" x14ac:dyDescent="0.3">
      <c r="B92" s="2"/>
      <c r="C92" s="2"/>
      <c r="D92" s="2"/>
      <c r="E92" s="2"/>
      <c r="F92" s="4"/>
    </row>
    <row r="95" spans="1:17" ht="15.6" x14ac:dyDescent="0.3">
      <c r="A95" s="6"/>
      <c r="B95" s="133" t="s">
        <v>83</v>
      </c>
      <c r="C95" s="133"/>
      <c r="D95" s="133"/>
      <c r="E95" s="133"/>
      <c r="F95" s="133"/>
      <c r="G95" s="133"/>
      <c r="H95" s="133"/>
      <c r="I95" s="133"/>
      <c r="J95" s="133"/>
      <c r="K95" s="133"/>
      <c r="L95" s="133"/>
      <c r="M95" s="133"/>
      <c r="N95" s="133"/>
      <c r="O95" s="133"/>
      <c r="P95" s="133"/>
      <c r="Q95" s="133"/>
    </row>
    <row r="96" spans="1:17" ht="15.6" x14ac:dyDescent="0.3">
      <c r="A96" s="5"/>
      <c r="B96" s="134" t="s">
        <v>30</v>
      </c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4"/>
      <c r="Q96" s="134"/>
    </row>
    <row r="97" spans="1:17" x14ac:dyDescent="0.3">
      <c r="A97" s="2"/>
      <c r="B97" s="2" t="s">
        <v>84</v>
      </c>
      <c r="C97" s="2" t="s">
        <v>85</v>
      </c>
      <c r="E97" s="24" t="s">
        <v>4</v>
      </c>
      <c r="F97" s="2"/>
      <c r="G97" s="9" t="s">
        <v>15</v>
      </c>
      <c r="H97" s="1"/>
      <c r="I97" s="1"/>
      <c r="J97" s="1"/>
      <c r="K97" s="1"/>
      <c r="L97" s="22">
        <v>43862</v>
      </c>
      <c r="M97" s="1"/>
      <c r="N97" s="1"/>
      <c r="O97" s="1"/>
      <c r="P97" s="1"/>
    </row>
    <row r="98" spans="1:17" x14ac:dyDescent="0.3">
      <c r="B98" s="2" t="s">
        <v>86</v>
      </c>
      <c r="C98" s="2" t="s">
        <v>143</v>
      </c>
      <c r="E98" s="18" t="s">
        <v>2</v>
      </c>
      <c r="F98" s="2"/>
      <c r="G98" s="9" t="s">
        <v>15</v>
      </c>
      <c r="H98" s="1"/>
      <c r="I98" s="1"/>
      <c r="J98" s="1"/>
      <c r="K98" s="1"/>
      <c r="L98" s="22">
        <v>43862</v>
      </c>
      <c r="M98" s="1"/>
      <c r="N98" s="1"/>
      <c r="O98" s="1"/>
      <c r="P98" s="1"/>
    </row>
    <row r="99" spans="1:17" x14ac:dyDescent="0.3">
      <c r="A99" s="2"/>
      <c r="B99" s="2" t="s">
        <v>144</v>
      </c>
      <c r="C99" s="2"/>
      <c r="D99" s="2"/>
      <c r="E99" s="2"/>
      <c r="F99" s="4"/>
      <c r="L99" s="15"/>
      <c r="M99" s="15"/>
    </row>
    <row r="100" spans="1:17" x14ac:dyDescent="0.3">
      <c r="B100" s="2"/>
      <c r="C100" s="2"/>
      <c r="D100" s="2"/>
      <c r="E100" s="2"/>
      <c r="F100" s="4"/>
    </row>
    <row r="103" spans="1:17" ht="15.6" x14ac:dyDescent="0.3">
      <c r="A103" s="7"/>
      <c r="B103" s="135" t="s">
        <v>31</v>
      </c>
      <c r="C103" s="135"/>
      <c r="D103" s="135"/>
      <c r="E103" s="135"/>
      <c r="F103" s="135"/>
      <c r="G103" s="135"/>
      <c r="H103" s="135"/>
      <c r="I103" s="135"/>
      <c r="J103" s="135"/>
      <c r="K103" s="135"/>
      <c r="L103" s="135"/>
      <c r="M103" s="135"/>
      <c r="N103" s="135"/>
      <c r="O103" s="135"/>
      <c r="P103" s="135"/>
      <c r="Q103" s="135"/>
    </row>
    <row r="104" spans="1:17" x14ac:dyDescent="0.3">
      <c r="B104" s="2" t="s">
        <v>87</v>
      </c>
      <c r="C104" s="1" t="s">
        <v>88</v>
      </c>
      <c r="F104" s="1"/>
      <c r="G104" s="9" t="s">
        <v>15</v>
      </c>
      <c r="H104" s="1"/>
      <c r="I104" s="1"/>
      <c r="J104" s="1"/>
      <c r="K104" s="1"/>
      <c r="L104" s="22">
        <v>44013</v>
      </c>
      <c r="M104" s="1"/>
      <c r="N104" s="1"/>
      <c r="O104" s="1"/>
      <c r="P104" s="1"/>
    </row>
    <row r="105" spans="1:17" x14ac:dyDescent="0.3">
      <c r="B105" s="2"/>
    </row>
    <row r="106" spans="1:17" x14ac:dyDescent="0.3">
      <c r="C106" s="2"/>
      <c r="D106" s="2"/>
      <c r="E106" s="2"/>
      <c r="F106" s="4"/>
    </row>
    <row r="109" spans="1:17" ht="15.6" x14ac:dyDescent="0.3">
      <c r="A109" s="5"/>
      <c r="B109" s="134" t="s">
        <v>32</v>
      </c>
      <c r="C109" s="134"/>
      <c r="D109" s="134"/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  <c r="O109" s="134"/>
      <c r="P109" s="134"/>
      <c r="Q109" s="134"/>
    </row>
    <row r="110" spans="1:17" x14ac:dyDescent="0.3">
      <c r="B110" s="1" t="s">
        <v>89</v>
      </c>
      <c r="C110" s="1" t="s">
        <v>90</v>
      </c>
      <c r="F110" s="1"/>
      <c r="G110" s="9" t="s">
        <v>15</v>
      </c>
      <c r="H110" s="1"/>
      <c r="I110" s="1"/>
      <c r="J110" s="1"/>
      <c r="K110" s="1" t="s">
        <v>0</v>
      </c>
      <c r="L110" s="22">
        <v>44166</v>
      </c>
      <c r="M110" s="1"/>
      <c r="N110" s="1"/>
      <c r="O110" s="1"/>
      <c r="P110" s="1"/>
    </row>
    <row r="111" spans="1:17" x14ac:dyDescent="0.3">
      <c r="B111" s="1" t="s">
        <v>125</v>
      </c>
      <c r="C111" s="1" t="s">
        <v>124</v>
      </c>
      <c r="F111" s="1"/>
      <c r="G111" s="9" t="s">
        <v>15</v>
      </c>
      <c r="H111" s="1"/>
      <c r="I111" s="1"/>
      <c r="J111" s="1"/>
      <c r="K111" s="1"/>
      <c r="L111" s="22">
        <v>44044</v>
      </c>
      <c r="M111" s="1"/>
      <c r="N111" s="1"/>
      <c r="O111" s="1"/>
      <c r="P111" s="1"/>
    </row>
    <row r="112" spans="1:17" ht="43.2" x14ac:dyDescent="0.3">
      <c r="B112" s="2" t="s">
        <v>91</v>
      </c>
      <c r="C112" s="2" t="s">
        <v>92</v>
      </c>
      <c r="E112" s="24" t="s">
        <v>10</v>
      </c>
      <c r="F112" s="2"/>
      <c r="G112" s="9" t="s">
        <v>15</v>
      </c>
      <c r="H112" s="1"/>
      <c r="I112" s="1"/>
      <c r="J112" s="1"/>
      <c r="K112" s="1" t="s">
        <v>0</v>
      </c>
      <c r="L112" s="22"/>
      <c r="M112" s="1"/>
      <c r="N112" s="1"/>
      <c r="O112" s="1"/>
      <c r="P112" s="1"/>
    </row>
    <row r="113" spans="1:17" x14ac:dyDescent="0.3">
      <c r="B113" s="2" t="s">
        <v>93</v>
      </c>
      <c r="C113" s="2" t="s">
        <v>94</v>
      </c>
      <c r="E113" s="19" t="s">
        <v>11</v>
      </c>
      <c r="F113" s="2"/>
      <c r="G113" s="9" t="s">
        <v>15</v>
      </c>
      <c r="H113" s="1"/>
      <c r="I113" s="1"/>
      <c r="J113" s="1"/>
      <c r="K113" s="1"/>
      <c r="L113" s="1"/>
      <c r="M113" s="1"/>
      <c r="N113" s="1"/>
      <c r="O113" s="1"/>
      <c r="P113" s="1"/>
    </row>
    <row r="114" spans="1:17" x14ac:dyDescent="0.3">
      <c r="B114" s="2"/>
      <c r="C114" s="2" t="s">
        <v>141</v>
      </c>
      <c r="D114" s="2"/>
      <c r="E114" s="2"/>
      <c r="F114" s="4"/>
    </row>
    <row r="115" spans="1:17" x14ac:dyDescent="0.3">
      <c r="B115" s="2"/>
      <c r="C115" s="2"/>
      <c r="D115" s="2"/>
      <c r="E115" s="2"/>
      <c r="F115" s="4"/>
    </row>
    <row r="116" spans="1:17" x14ac:dyDescent="0.3">
      <c r="B116" s="2"/>
      <c r="C116" s="2"/>
      <c r="D116" s="2"/>
      <c r="E116" s="2"/>
      <c r="F116" s="4"/>
    </row>
    <row r="117" spans="1:17" x14ac:dyDescent="0.3">
      <c r="B117" s="2"/>
      <c r="C117" s="2"/>
      <c r="D117" s="2"/>
      <c r="E117" s="2"/>
      <c r="F117" s="4"/>
    </row>
    <row r="118" spans="1:17" x14ac:dyDescent="0.3">
      <c r="B118" s="2"/>
      <c r="C118" s="2"/>
      <c r="D118" s="2"/>
      <c r="E118" s="2"/>
      <c r="F118" s="4"/>
    </row>
    <row r="119" spans="1:17" x14ac:dyDescent="0.3">
      <c r="B119" s="2"/>
      <c r="C119" s="2"/>
      <c r="D119" s="2"/>
      <c r="E119" s="2"/>
      <c r="F119" s="4"/>
    </row>
    <row r="120" spans="1:17" ht="15.6" x14ac:dyDescent="0.3">
      <c r="A120" s="6"/>
      <c r="B120" s="133" t="s">
        <v>95</v>
      </c>
      <c r="C120" s="133"/>
      <c r="D120" s="133"/>
      <c r="E120" s="133"/>
      <c r="F120" s="133"/>
      <c r="G120" s="133"/>
      <c r="H120" s="133"/>
      <c r="I120" s="133"/>
      <c r="J120" s="133"/>
      <c r="K120" s="133"/>
      <c r="L120" s="133"/>
      <c r="M120" s="133"/>
      <c r="N120" s="133"/>
      <c r="O120" s="133"/>
      <c r="P120" s="133"/>
      <c r="Q120" s="133"/>
    </row>
    <row r="121" spans="1:17" x14ac:dyDescent="0.3">
      <c r="B121" s="1" t="s">
        <v>96</v>
      </c>
      <c r="C121" s="1" t="s">
        <v>97</v>
      </c>
      <c r="G121" s="9" t="s">
        <v>15</v>
      </c>
      <c r="H121" s="1"/>
      <c r="I121" s="1"/>
      <c r="J121" s="1"/>
      <c r="K121" s="1"/>
      <c r="L121" s="22">
        <v>43922</v>
      </c>
      <c r="M121" s="1"/>
      <c r="N121" s="1"/>
      <c r="O121" s="1"/>
      <c r="P121" s="1"/>
    </row>
    <row r="122" spans="1:17" x14ac:dyDescent="0.3">
      <c r="A122" s="2"/>
      <c r="B122" s="1" t="s">
        <v>98</v>
      </c>
      <c r="C122" s="1" t="s">
        <v>99</v>
      </c>
      <c r="G122" s="9" t="s">
        <v>15</v>
      </c>
      <c r="H122" s="1"/>
      <c r="I122" s="1"/>
      <c r="J122" s="1"/>
      <c r="K122" s="22"/>
      <c r="L122" s="22">
        <v>43862</v>
      </c>
      <c r="M122" s="1"/>
      <c r="N122" s="1"/>
      <c r="O122" s="1"/>
      <c r="P122" s="1"/>
    </row>
    <row r="124" spans="1:17" x14ac:dyDescent="0.3">
      <c r="A124" s="2"/>
      <c r="L124" s="15"/>
      <c r="M124" s="15"/>
    </row>
    <row r="129" spans="1:17" ht="15.6" x14ac:dyDescent="0.3">
      <c r="A129" s="6"/>
      <c r="B129" s="133" t="s">
        <v>100</v>
      </c>
      <c r="C129" s="133"/>
      <c r="D129" s="133"/>
      <c r="E129" s="133"/>
      <c r="F129" s="133"/>
      <c r="G129" s="133"/>
      <c r="H129" s="133"/>
      <c r="I129" s="133"/>
      <c r="J129" s="133"/>
      <c r="K129" s="133"/>
      <c r="L129" s="133"/>
      <c r="M129" s="133"/>
      <c r="N129" s="133"/>
      <c r="O129" s="133"/>
      <c r="P129" s="133"/>
      <c r="Q129" s="133"/>
    </row>
    <row r="130" spans="1:17" x14ac:dyDescent="0.3">
      <c r="B130" s="2" t="s">
        <v>101</v>
      </c>
      <c r="C130" s="2" t="s">
        <v>102</v>
      </c>
      <c r="D130" s="2"/>
      <c r="E130" s="2"/>
      <c r="F130" s="2"/>
      <c r="G130" s="9" t="s">
        <v>15</v>
      </c>
      <c r="H130" s="1"/>
      <c r="I130" s="1"/>
      <c r="J130" s="1"/>
      <c r="K130" s="1"/>
      <c r="L130" s="22">
        <v>43952</v>
      </c>
      <c r="M130" s="1"/>
      <c r="N130" s="1"/>
      <c r="O130" s="1"/>
      <c r="P130" s="1"/>
    </row>
    <row r="131" spans="1:17" x14ac:dyDescent="0.3">
      <c r="B131" s="2"/>
      <c r="C131" s="2"/>
      <c r="D131" s="2"/>
      <c r="E131" s="2"/>
      <c r="F131" s="4"/>
    </row>
    <row r="133" spans="1:17" ht="15.6" x14ac:dyDescent="0.3">
      <c r="A133" s="6"/>
      <c r="B133" s="133" t="s">
        <v>103</v>
      </c>
      <c r="C133" s="133"/>
      <c r="D133" s="133"/>
      <c r="E133" s="133"/>
      <c r="F133" s="133"/>
      <c r="G133" s="133"/>
      <c r="H133" s="133"/>
      <c r="I133" s="133"/>
      <c r="J133" s="133"/>
      <c r="K133" s="133"/>
      <c r="L133" s="133"/>
      <c r="M133" s="133"/>
      <c r="N133" s="133"/>
      <c r="O133" s="133"/>
      <c r="P133" s="133"/>
      <c r="Q133" s="133"/>
    </row>
    <row r="134" spans="1:17" x14ac:dyDescent="0.3">
      <c r="A134" s="2"/>
      <c r="B134" s="2" t="s">
        <v>104</v>
      </c>
      <c r="C134" s="2" t="s">
        <v>105</v>
      </c>
      <c r="D134" s="2"/>
      <c r="E134" s="2"/>
      <c r="F134" s="4"/>
      <c r="G134" s="9" t="s">
        <v>106</v>
      </c>
      <c r="H134" s="9" t="s">
        <v>107</v>
      </c>
      <c r="I134" s="9" t="s">
        <v>108</v>
      </c>
      <c r="J134" s="9" t="s">
        <v>109</v>
      </c>
      <c r="N134" s="17" t="s">
        <v>110</v>
      </c>
      <c r="O134" s="9" t="s">
        <v>110</v>
      </c>
      <c r="P134" s="9" t="s">
        <v>110</v>
      </c>
    </row>
    <row r="135" spans="1:17" x14ac:dyDescent="0.3">
      <c r="A135" s="2"/>
      <c r="B135" s="2" t="s">
        <v>111</v>
      </c>
      <c r="C135" s="2" t="s">
        <v>112</v>
      </c>
      <c r="D135" s="2"/>
      <c r="E135" s="2"/>
      <c r="F135" s="4"/>
      <c r="G135" s="9" t="s">
        <v>15</v>
      </c>
      <c r="H135" s="9" t="s">
        <v>107</v>
      </c>
      <c r="I135" s="9" t="s">
        <v>108</v>
      </c>
      <c r="J135" s="9" t="s">
        <v>109</v>
      </c>
      <c r="N135" s="17" t="s">
        <v>110</v>
      </c>
      <c r="O135" s="9" t="s">
        <v>110</v>
      </c>
      <c r="P135" s="9" t="s">
        <v>110</v>
      </c>
    </row>
    <row r="136" spans="1:17" x14ac:dyDescent="0.3">
      <c r="A136" s="2"/>
      <c r="B136" s="2" t="s">
        <v>113</v>
      </c>
      <c r="C136" s="2" t="s">
        <v>114</v>
      </c>
      <c r="D136" s="2"/>
      <c r="E136" s="2"/>
      <c r="F136" s="4"/>
      <c r="G136" s="9" t="s">
        <v>115</v>
      </c>
      <c r="H136" s="9" t="s">
        <v>107</v>
      </c>
      <c r="I136" s="9" t="s">
        <v>108</v>
      </c>
      <c r="J136" s="9" t="s">
        <v>109</v>
      </c>
      <c r="N136" s="17" t="s">
        <v>110</v>
      </c>
      <c r="O136" s="9" t="s">
        <v>110</v>
      </c>
      <c r="P136" s="9" t="s">
        <v>110</v>
      </c>
    </row>
  </sheetData>
  <mergeCells count="15">
    <mergeCell ref="B23:Q23"/>
    <mergeCell ref="B65:Q65"/>
    <mergeCell ref="B66:Q66"/>
    <mergeCell ref="B42:Q42"/>
    <mergeCell ref="B90:Q90"/>
    <mergeCell ref="B78:Q78"/>
    <mergeCell ref="B79:Q79"/>
    <mergeCell ref="B85:Q85"/>
    <mergeCell ref="B133:Q133"/>
    <mergeCell ref="B95:Q95"/>
    <mergeCell ref="B96:Q96"/>
    <mergeCell ref="B103:Q103"/>
    <mergeCell ref="B109:Q109"/>
    <mergeCell ref="B120:Q120"/>
    <mergeCell ref="B129:Q129"/>
  </mergeCells>
  <pageMargins left="0.7" right="0.7" top="0.75" bottom="0.75" header="0.3" footer="0.3"/>
  <pageSetup paperSize="17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TRAVELERS</vt:lpstr>
      <vt:lpstr>TECH REPS</vt:lpstr>
      <vt:lpstr>TIFFANY</vt:lpstr>
      <vt:lpstr>DELIVERIES</vt:lpstr>
      <vt:lpstr>MILESTONES</vt:lpstr>
      <vt:lpstr>TRAVELERSold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Valerie Bookwalter</dc:creator>
  <cp:keywords/>
  <dc:description/>
  <cp:lastModifiedBy>Valerie Bookwalter</cp:lastModifiedBy>
  <cp:revision/>
  <cp:lastPrinted>2020-02-04T19:06:38Z</cp:lastPrinted>
  <dcterms:created xsi:type="dcterms:W3CDTF">2019-01-09T17:16:40Z</dcterms:created>
  <dcterms:modified xsi:type="dcterms:W3CDTF">2021-05-10T17:26:56Z</dcterms:modified>
  <cp:category/>
  <cp:contentStatus/>
</cp:coreProperties>
</file>