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A_tjp_Work\Cavity equation and calculation stuff\Calculations and formula\"/>
    </mc:Choice>
  </mc:AlternateContent>
  <xr:revisionPtr revIDLastSave="0" documentId="13_ncr:1_{B8B8CFAF-01F3-4748-AA03-F09FE64F4609}" xr6:coauthVersionLast="36" xr6:coauthVersionMax="36" xr10:uidLastSave="{00000000-0000-0000-0000-000000000000}"/>
  <bookViews>
    <workbookView xWindow="2010" yWindow="330" windowWidth="22485" windowHeight="10185" activeTab="3" xr2:uid="{00000000-000D-0000-FFFF-FFFF00000000}"/>
  </bookViews>
  <sheets>
    <sheet name="Q and Rad VS E (2)" sheetId="8" r:id="rId1"/>
    <sheet name="Q and Rad VS E" sheetId="3" r:id="rId2"/>
    <sheet name="Lorentz" sheetId="4" r:id="rId3"/>
    <sheet name="Do Calculations" sheetId="2" r:id="rId4"/>
    <sheet name="Raw Data" sheetId="6" r:id="rId5"/>
  </sheets>
  <calcPr calcId="191029"/>
</workbook>
</file>

<file path=xl/calcChain.xml><?xml version="1.0" encoding="utf-8"?>
<calcChain xmlns="http://schemas.openxmlformats.org/spreadsheetml/2006/main">
  <c r="W7" i="2" l="1"/>
  <c r="W8" i="2"/>
  <c r="W9" i="2"/>
  <c r="W10" i="2"/>
  <c r="W11" i="2"/>
  <c r="W12" i="2"/>
  <c r="W6" i="2"/>
  <c r="L9" i="2" l="1"/>
  <c r="K9" i="2"/>
  <c r="J9" i="2"/>
  <c r="I9" i="2"/>
  <c r="H9" i="2"/>
  <c r="L8" i="2"/>
  <c r="K8" i="2"/>
  <c r="J8" i="2"/>
  <c r="I8" i="2"/>
  <c r="H8" i="2"/>
  <c r="L7" i="2"/>
  <c r="K7" i="2"/>
  <c r="J7" i="2"/>
  <c r="I7" i="2"/>
  <c r="H7" i="2"/>
  <c r="L6" i="2"/>
  <c r="K6" i="2"/>
  <c r="J6" i="2"/>
  <c r="I6" i="2"/>
  <c r="H6" i="2"/>
  <c r="H148" i="2" l="1"/>
  <c r="I148" i="2"/>
  <c r="J148" i="2"/>
  <c r="K148" i="2"/>
  <c r="L148" i="2"/>
  <c r="AK148" i="2"/>
  <c r="AM148" i="2"/>
  <c r="AN148" i="2"/>
  <c r="AO148" i="2"/>
  <c r="H149" i="2"/>
  <c r="I149" i="2"/>
  <c r="J149" i="2"/>
  <c r="K149" i="2"/>
  <c r="L149" i="2"/>
  <c r="AK149" i="2"/>
  <c r="AM149" i="2"/>
  <c r="AN149" i="2"/>
  <c r="AO149" i="2"/>
  <c r="H150" i="2"/>
  <c r="I150" i="2"/>
  <c r="J150" i="2"/>
  <c r="K150" i="2"/>
  <c r="L150" i="2"/>
  <c r="AK150" i="2"/>
  <c r="AM150" i="2"/>
  <c r="AN150" i="2"/>
  <c r="AO150" i="2"/>
  <c r="H151" i="2"/>
  <c r="I151" i="2"/>
  <c r="J151" i="2"/>
  <c r="K151" i="2"/>
  <c r="L151" i="2"/>
  <c r="AK151" i="2"/>
  <c r="AM151" i="2"/>
  <c r="AN151" i="2"/>
  <c r="AO151" i="2"/>
  <c r="H152" i="2"/>
  <c r="I152" i="2"/>
  <c r="J152" i="2"/>
  <c r="K152" i="2"/>
  <c r="L152" i="2"/>
  <c r="AK152" i="2"/>
  <c r="AM152" i="2"/>
  <c r="AN152" i="2"/>
  <c r="AO152" i="2"/>
  <c r="H153" i="2"/>
  <c r="I153" i="2"/>
  <c r="J153" i="2"/>
  <c r="K153" i="2"/>
  <c r="L153" i="2"/>
  <c r="AK153" i="2"/>
  <c r="AM153" i="2"/>
  <c r="AN153" i="2"/>
  <c r="AO153" i="2"/>
  <c r="H154" i="2"/>
  <c r="I154" i="2"/>
  <c r="J154" i="2"/>
  <c r="K154" i="2"/>
  <c r="L154" i="2"/>
  <c r="AK154" i="2"/>
  <c r="AM154" i="2"/>
  <c r="AN154" i="2"/>
  <c r="AO154" i="2"/>
  <c r="H155" i="2"/>
  <c r="I155" i="2"/>
  <c r="J155" i="2"/>
  <c r="K155" i="2"/>
  <c r="L155" i="2"/>
  <c r="AK155" i="2"/>
  <c r="AM155" i="2"/>
  <c r="AN155" i="2"/>
  <c r="AO155" i="2"/>
  <c r="H156" i="2"/>
  <c r="I156" i="2"/>
  <c r="J156" i="2"/>
  <c r="K156" i="2"/>
  <c r="L156" i="2"/>
  <c r="AK156" i="2"/>
  <c r="AM156" i="2"/>
  <c r="AN156" i="2"/>
  <c r="AO156" i="2"/>
  <c r="H157" i="2"/>
  <c r="I157" i="2"/>
  <c r="J157" i="2"/>
  <c r="K157" i="2"/>
  <c r="L157" i="2"/>
  <c r="AK157" i="2"/>
  <c r="AM157" i="2"/>
  <c r="AN157" i="2"/>
  <c r="AO157" i="2"/>
  <c r="H158" i="2"/>
  <c r="I158" i="2"/>
  <c r="J158" i="2"/>
  <c r="K158" i="2"/>
  <c r="L158" i="2"/>
  <c r="AK158" i="2"/>
  <c r="AM158" i="2"/>
  <c r="AN158" i="2"/>
  <c r="AO158" i="2"/>
  <c r="H159" i="2"/>
  <c r="I159" i="2"/>
  <c r="J159" i="2"/>
  <c r="K159" i="2"/>
  <c r="L159" i="2"/>
  <c r="AK159" i="2"/>
  <c r="AM159" i="2"/>
  <c r="AN159" i="2"/>
  <c r="AO159" i="2"/>
  <c r="H160" i="2"/>
  <c r="I160" i="2"/>
  <c r="J160" i="2"/>
  <c r="K160" i="2"/>
  <c r="L160" i="2"/>
  <c r="AK160" i="2"/>
  <c r="AM160" i="2"/>
  <c r="AN160" i="2"/>
  <c r="AO160" i="2"/>
  <c r="H161" i="2"/>
  <c r="I161" i="2"/>
  <c r="J161" i="2"/>
  <c r="K161" i="2"/>
  <c r="L161" i="2"/>
  <c r="AK161" i="2"/>
  <c r="AM161" i="2"/>
  <c r="AN161" i="2"/>
  <c r="AO161" i="2"/>
  <c r="H162" i="2"/>
  <c r="I162" i="2"/>
  <c r="J162" i="2"/>
  <c r="K162" i="2"/>
  <c r="L162" i="2"/>
  <c r="AK162" i="2"/>
  <c r="AM162" i="2"/>
  <c r="AN162" i="2"/>
  <c r="AO162" i="2"/>
  <c r="H163" i="2"/>
  <c r="I163" i="2"/>
  <c r="J163" i="2"/>
  <c r="K163" i="2"/>
  <c r="L163" i="2"/>
  <c r="AK163" i="2"/>
  <c r="AM163" i="2"/>
  <c r="AN163" i="2"/>
  <c r="AO163" i="2"/>
  <c r="H164" i="2"/>
  <c r="I164" i="2"/>
  <c r="J164" i="2"/>
  <c r="K164" i="2"/>
  <c r="L164" i="2"/>
  <c r="AK164" i="2"/>
  <c r="AM164" i="2"/>
  <c r="AN164" i="2"/>
  <c r="AO164" i="2"/>
  <c r="H165" i="2"/>
  <c r="I165" i="2"/>
  <c r="J165" i="2"/>
  <c r="K165" i="2"/>
  <c r="L165" i="2"/>
  <c r="AK165" i="2"/>
  <c r="AM165" i="2"/>
  <c r="AN165" i="2"/>
  <c r="AO165" i="2"/>
  <c r="H166" i="2"/>
  <c r="I166" i="2"/>
  <c r="J166" i="2"/>
  <c r="K166" i="2"/>
  <c r="L166" i="2"/>
  <c r="AK166" i="2"/>
  <c r="AM166" i="2"/>
  <c r="AN166" i="2"/>
  <c r="AO166" i="2"/>
  <c r="H167" i="2"/>
  <c r="I167" i="2"/>
  <c r="J167" i="2"/>
  <c r="K167" i="2"/>
  <c r="L167" i="2"/>
  <c r="AK167" i="2"/>
  <c r="AM167" i="2"/>
  <c r="AN167" i="2"/>
  <c r="AO167" i="2"/>
  <c r="H168" i="2"/>
  <c r="I168" i="2"/>
  <c r="J168" i="2"/>
  <c r="K168" i="2"/>
  <c r="L168" i="2"/>
  <c r="AK168" i="2"/>
  <c r="AM168" i="2"/>
  <c r="AN168" i="2"/>
  <c r="AO168" i="2"/>
  <c r="H169" i="2"/>
  <c r="I169" i="2"/>
  <c r="J169" i="2"/>
  <c r="K169" i="2"/>
  <c r="L169" i="2"/>
  <c r="AK169" i="2"/>
  <c r="AM169" i="2"/>
  <c r="AN169" i="2"/>
  <c r="AO169" i="2"/>
  <c r="H170" i="2"/>
  <c r="I170" i="2"/>
  <c r="J170" i="2"/>
  <c r="K170" i="2"/>
  <c r="L170" i="2"/>
  <c r="AK170" i="2"/>
  <c r="AM170" i="2"/>
  <c r="AN170" i="2"/>
  <c r="AO170" i="2"/>
  <c r="H171" i="2"/>
  <c r="I171" i="2"/>
  <c r="J171" i="2"/>
  <c r="K171" i="2"/>
  <c r="L171" i="2"/>
  <c r="AK171" i="2"/>
  <c r="AM171" i="2"/>
  <c r="AN171" i="2"/>
  <c r="AO171" i="2"/>
  <c r="H172" i="2"/>
  <c r="I172" i="2"/>
  <c r="J172" i="2"/>
  <c r="K172" i="2"/>
  <c r="L172" i="2"/>
  <c r="AK172" i="2"/>
  <c r="AM172" i="2"/>
  <c r="AN172" i="2"/>
  <c r="AO172" i="2"/>
  <c r="H173" i="2"/>
  <c r="I173" i="2"/>
  <c r="J173" i="2"/>
  <c r="K173" i="2"/>
  <c r="L173" i="2"/>
  <c r="AK173" i="2"/>
  <c r="AM173" i="2"/>
  <c r="AN173" i="2"/>
  <c r="AO173" i="2"/>
  <c r="H174" i="2"/>
  <c r="I174" i="2"/>
  <c r="J174" i="2"/>
  <c r="K174" i="2"/>
  <c r="L174" i="2"/>
  <c r="AK174" i="2"/>
  <c r="AM174" i="2"/>
  <c r="AN174" i="2"/>
  <c r="AO174" i="2"/>
  <c r="H175" i="2"/>
  <c r="I175" i="2"/>
  <c r="J175" i="2"/>
  <c r="K175" i="2"/>
  <c r="L175" i="2"/>
  <c r="AK175" i="2"/>
  <c r="AM175" i="2"/>
  <c r="AN175" i="2"/>
  <c r="AO175" i="2"/>
  <c r="H176" i="2"/>
  <c r="I176" i="2"/>
  <c r="J176" i="2"/>
  <c r="K176" i="2"/>
  <c r="L176" i="2"/>
  <c r="AK176" i="2"/>
  <c r="AM176" i="2"/>
  <c r="AN176" i="2"/>
  <c r="AO176" i="2"/>
  <c r="H177" i="2"/>
  <c r="I177" i="2"/>
  <c r="J177" i="2"/>
  <c r="K177" i="2"/>
  <c r="L177" i="2"/>
  <c r="AK177" i="2"/>
  <c r="AM177" i="2"/>
  <c r="AN177" i="2"/>
  <c r="AO177" i="2"/>
  <c r="H178" i="2"/>
  <c r="I178" i="2"/>
  <c r="J178" i="2"/>
  <c r="K178" i="2"/>
  <c r="L178" i="2"/>
  <c r="AK178" i="2"/>
  <c r="AM178" i="2"/>
  <c r="AN178" i="2"/>
  <c r="AO178" i="2"/>
  <c r="H179" i="2"/>
  <c r="I179" i="2"/>
  <c r="J179" i="2"/>
  <c r="K179" i="2"/>
  <c r="L179" i="2"/>
  <c r="AK179" i="2"/>
  <c r="AM179" i="2"/>
  <c r="AN179" i="2"/>
  <c r="AO179" i="2"/>
  <c r="H180" i="2"/>
  <c r="I180" i="2"/>
  <c r="J180" i="2"/>
  <c r="K180" i="2"/>
  <c r="L180" i="2"/>
  <c r="AK180" i="2"/>
  <c r="AM180" i="2"/>
  <c r="AN180" i="2"/>
  <c r="AO180" i="2"/>
  <c r="H181" i="2"/>
  <c r="I181" i="2"/>
  <c r="J181" i="2"/>
  <c r="K181" i="2"/>
  <c r="L181" i="2"/>
  <c r="AK181" i="2"/>
  <c r="AM181" i="2"/>
  <c r="AN181" i="2"/>
  <c r="AO181" i="2"/>
  <c r="H182" i="2"/>
  <c r="I182" i="2"/>
  <c r="J182" i="2"/>
  <c r="K182" i="2"/>
  <c r="L182" i="2"/>
  <c r="AK182" i="2"/>
  <c r="AM182" i="2"/>
  <c r="AN182" i="2"/>
  <c r="AO182" i="2"/>
  <c r="H183" i="2"/>
  <c r="I183" i="2"/>
  <c r="J183" i="2"/>
  <c r="K183" i="2"/>
  <c r="L183" i="2"/>
  <c r="AK183" i="2"/>
  <c r="AM183" i="2"/>
  <c r="AN183" i="2"/>
  <c r="AO183" i="2"/>
  <c r="H184" i="2"/>
  <c r="I184" i="2"/>
  <c r="J184" i="2"/>
  <c r="K184" i="2"/>
  <c r="L184" i="2"/>
  <c r="AK184" i="2"/>
  <c r="AM184" i="2"/>
  <c r="AN184" i="2"/>
  <c r="AO184" i="2"/>
  <c r="H185" i="2"/>
  <c r="I185" i="2"/>
  <c r="J185" i="2"/>
  <c r="K185" i="2"/>
  <c r="L185" i="2"/>
  <c r="AK185" i="2"/>
  <c r="AM185" i="2"/>
  <c r="AN185" i="2"/>
  <c r="AO185" i="2"/>
  <c r="H186" i="2"/>
  <c r="I186" i="2"/>
  <c r="J186" i="2"/>
  <c r="K186" i="2"/>
  <c r="L186" i="2"/>
  <c r="AK186" i="2"/>
  <c r="AM186" i="2"/>
  <c r="AN186" i="2"/>
  <c r="AO186" i="2"/>
  <c r="H187" i="2"/>
  <c r="I187" i="2"/>
  <c r="J187" i="2"/>
  <c r="K187" i="2"/>
  <c r="L187" i="2"/>
  <c r="AK187" i="2"/>
  <c r="AM187" i="2"/>
  <c r="AN187" i="2"/>
  <c r="AO187" i="2"/>
  <c r="H188" i="2"/>
  <c r="I188" i="2"/>
  <c r="J188" i="2"/>
  <c r="K188" i="2"/>
  <c r="L188" i="2"/>
  <c r="AK188" i="2"/>
  <c r="AM188" i="2"/>
  <c r="AN188" i="2"/>
  <c r="AO188" i="2"/>
  <c r="H189" i="2"/>
  <c r="I189" i="2"/>
  <c r="J189" i="2"/>
  <c r="K189" i="2"/>
  <c r="L189" i="2"/>
  <c r="AK189" i="2"/>
  <c r="AM189" i="2"/>
  <c r="AN189" i="2"/>
  <c r="AO189" i="2"/>
  <c r="H190" i="2"/>
  <c r="I190" i="2"/>
  <c r="J190" i="2"/>
  <c r="K190" i="2"/>
  <c r="L190" i="2"/>
  <c r="AK190" i="2"/>
  <c r="AM190" i="2"/>
  <c r="AN190" i="2"/>
  <c r="AO190" i="2"/>
  <c r="H191" i="2"/>
  <c r="I191" i="2"/>
  <c r="J191" i="2"/>
  <c r="K191" i="2"/>
  <c r="L191" i="2"/>
  <c r="AK191" i="2"/>
  <c r="AM191" i="2"/>
  <c r="AN191" i="2"/>
  <c r="AO191" i="2"/>
  <c r="H192" i="2"/>
  <c r="I192" i="2"/>
  <c r="J192" i="2"/>
  <c r="K192" i="2"/>
  <c r="L192" i="2"/>
  <c r="AK192" i="2"/>
  <c r="AM192" i="2"/>
  <c r="AN192" i="2"/>
  <c r="AO192" i="2"/>
  <c r="H193" i="2"/>
  <c r="I193" i="2"/>
  <c r="J193" i="2"/>
  <c r="K193" i="2"/>
  <c r="L193" i="2"/>
  <c r="AK193" i="2"/>
  <c r="AM193" i="2"/>
  <c r="AN193" i="2"/>
  <c r="AO193" i="2"/>
  <c r="H194" i="2"/>
  <c r="I194" i="2"/>
  <c r="J194" i="2"/>
  <c r="K194" i="2"/>
  <c r="L194" i="2"/>
  <c r="AK194" i="2"/>
  <c r="AM194" i="2"/>
  <c r="AN194" i="2"/>
  <c r="AO194" i="2"/>
  <c r="H195" i="2"/>
  <c r="I195" i="2"/>
  <c r="J195" i="2"/>
  <c r="K195" i="2"/>
  <c r="L195" i="2"/>
  <c r="AK195" i="2"/>
  <c r="AM195" i="2"/>
  <c r="AN195" i="2"/>
  <c r="AO195" i="2"/>
  <c r="H196" i="2"/>
  <c r="I196" i="2"/>
  <c r="J196" i="2"/>
  <c r="K196" i="2"/>
  <c r="L196" i="2"/>
  <c r="AK196" i="2"/>
  <c r="AM196" i="2"/>
  <c r="AN196" i="2"/>
  <c r="AO196" i="2"/>
  <c r="H197" i="2"/>
  <c r="I197" i="2"/>
  <c r="J197" i="2"/>
  <c r="K197" i="2"/>
  <c r="L197" i="2"/>
  <c r="AK197" i="2"/>
  <c r="AM197" i="2"/>
  <c r="AN197" i="2"/>
  <c r="AO197" i="2"/>
  <c r="H198" i="2"/>
  <c r="I198" i="2"/>
  <c r="J198" i="2"/>
  <c r="K198" i="2"/>
  <c r="L198" i="2"/>
  <c r="AK198" i="2"/>
  <c r="AM198" i="2"/>
  <c r="AN198" i="2"/>
  <c r="AO198" i="2"/>
  <c r="H199" i="2"/>
  <c r="I199" i="2"/>
  <c r="J199" i="2"/>
  <c r="K199" i="2"/>
  <c r="L199" i="2"/>
  <c r="AK199" i="2"/>
  <c r="AM199" i="2"/>
  <c r="AN199" i="2"/>
  <c r="AO199" i="2"/>
  <c r="H200" i="2"/>
  <c r="I200" i="2"/>
  <c r="J200" i="2"/>
  <c r="K200" i="2"/>
  <c r="L200" i="2"/>
  <c r="AK200" i="2"/>
  <c r="AM200" i="2"/>
  <c r="AN200" i="2"/>
  <c r="AO200" i="2"/>
  <c r="H201" i="2"/>
  <c r="I201" i="2"/>
  <c r="J201" i="2"/>
  <c r="K201" i="2"/>
  <c r="L201" i="2"/>
  <c r="AK201" i="2"/>
  <c r="AM201" i="2"/>
  <c r="AN201" i="2"/>
  <c r="AO201" i="2"/>
  <c r="H202" i="2"/>
  <c r="I202" i="2"/>
  <c r="J202" i="2"/>
  <c r="K202" i="2"/>
  <c r="L202" i="2"/>
  <c r="AK202" i="2"/>
  <c r="AM202" i="2"/>
  <c r="AN202" i="2"/>
  <c r="AO202" i="2"/>
  <c r="H203" i="2"/>
  <c r="I203" i="2"/>
  <c r="J203" i="2"/>
  <c r="K203" i="2"/>
  <c r="L203" i="2"/>
  <c r="AK203" i="2"/>
  <c r="AM203" i="2"/>
  <c r="AN203" i="2"/>
  <c r="AO203" i="2"/>
  <c r="Q184" i="2" l="1"/>
  <c r="AS184" i="2" s="1"/>
  <c r="Q166" i="2"/>
  <c r="AT166" i="2" s="1"/>
  <c r="Q196" i="2"/>
  <c r="AU196" i="2" s="1"/>
  <c r="Q156" i="2"/>
  <c r="AU156" i="2" s="1"/>
  <c r="Q183" i="2"/>
  <c r="AS183" i="2" s="1"/>
  <c r="Q167" i="2"/>
  <c r="AS167" i="2" s="1"/>
  <c r="Q163" i="2"/>
  <c r="AS163" i="2" s="1"/>
  <c r="Q193" i="2"/>
  <c r="AS193" i="2" s="1"/>
  <c r="Q173" i="2"/>
  <c r="AS173" i="2" s="1"/>
  <c r="Q151" i="2"/>
  <c r="AU151" i="2" s="1"/>
  <c r="Q165" i="2"/>
  <c r="AU165" i="2" s="1"/>
  <c r="Q149" i="2"/>
  <c r="AU149" i="2" s="1"/>
  <c r="Q168" i="2"/>
  <c r="AU168" i="2" s="1"/>
  <c r="Q150" i="2"/>
  <c r="AU150" i="2" s="1"/>
  <c r="Q188" i="2"/>
  <c r="AT188" i="2" s="1"/>
  <c r="Q180" i="2"/>
  <c r="AT180" i="2" s="1"/>
  <c r="Q198" i="2"/>
  <c r="AU198" i="2" s="1"/>
  <c r="Q172" i="2"/>
  <c r="AS172" i="2" s="1"/>
  <c r="Q157" i="2"/>
  <c r="AS157" i="2" s="1"/>
  <c r="Q152" i="2"/>
  <c r="AU152" i="2" s="1"/>
  <c r="Q158" i="2"/>
  <c r="AU158" i="2" s="1"/>
  <c r="Q190" i="2"/>
  <c r="AS190" i="2" s="1"/>
  <c r="AT184" i="2"/>
  <c r="Q202" i="2"/>
  <c r="AU202" i="2" s="1"/>
  <c r="Q185" i="2"/>
  <c r="AT185" i="2" s="1"/>
  <c r="Q159" i="2"/>
  <c r="AU159" i="2" s="1"/>
  <c r="Q148" i="2"/>
  <c r="AU148" i="2" s="1"/>
  <c r="Q155" i="2"/>
  <c r="AU155" i="2" s="1"/>
  <c r="Q169" i="2"/>
  <c r="AT169" i="2" s="1"/>
  <c r="Q201" i="2"/>
  <c r="AU201" i="2" s="1"/>
  <c r="Q164" i="2"/>
  <c r="AU164" i="2" s="1"/>
  <c r="Q203" i="2"/>
  <c r="Q195" i="2"/>
  <c r="AU195" i="2" s="1"/>
  <c r="Q192" i="2"/>
  <c r="AS192" i="2" s="1"/>
  <c r="Q191" i="2"/>
  <c r="AT191" i="2" s="1"/>
  <c r="Q197" i="2"/>
  <c r="AT197" i="2" s="1"/>
  <c r="AS196" i="2"/>
  <c r="AT196" i="2"/>
  <c r="Q194" i="2"/>
  <c r="AU194" i="2" s="1"/>
  <c r="Q177" i="2"/>
  <c r="AS177" i="2" s="1"/>
  <c r="Q176" i="2"/>
  <c r="Q182" i="2"/>
  <c r="AS182" i="2" s="1"/>
  <c r="Q200" i="2"/>
  <c r="AT200" i="2" s="1"/>
  <c r="Q189" i="2"/>
  <c r="AT189" i="2" s="1"/>
  <c r="Q174" i="2"/>
  <c r="AU174" i="2" s="1"/>
  <c r="Q181" i="2"/>
  <c r="AT181" i="2" s="1"/>
  <c r="Q179" i="2"/>
  <c r="AT179" i="2" s="1"/>
  <c r="AT193" i="2"/>
  <c r="AU184" i="2"/>
  <c r="Q199" i="2"/>
  <c r="AS199" i="2" s="1"/>
  <c r="Q175" i="2"/>
  <c r="AU175" i="2" s="1"/>
  <c r="Q153" i="2"/>
  <c r="Q160" i="2"/>
  <c r="AT160" i="2" s="1"/>
  <c r="AU166" i="2"/>
  <c r="AS166" i="2"/>
  <c r="Q178" i="2"/>
  <c r="Q171" i="2"/>
  <c r="AU171" i="2" s="1"/>
  <c r="Q154" i="2"/>
  <c r="AU154" i="2" s="1"/>
  <c r="Q186" i="2"/>
  <c r="Q161" i="2"/>
  <c r="AT161" i="2" s="1"/>
  <c r="Q187" i="2"/>
  <c r="AU187" i="2" s="1"/>
  <c r="AU167" i="2"/>
  <c r="AT163" i="2"/>
  <c r="AS149" i="2"/>
  <c r="Q170" i="2"/>
  <c r="AS170" i="2" s="1"/>
  <c r="Q162" i="2"/>
  <c r="AS162" i="2" s="1"/>
  <c r="H12" i="2"/>
  <c r="I12" i="2"/>
  <c r="J12" i="2"/>
  <c r="K12" i="2"/>
  <c r="L12" i="2"/>
  <c r="U12" i="2"/>
  <c r="AK12" i="2"/>
  <c r="AM12" i="2"/>
  <c r="AN12" i="2"/>
  <c r="AO12" i="2"/>
  <c r="AT12" i="2"/>
  <c r="AU12" i="2" s="1"/>
  <c r="AT11" i="2"/>
  <c r="AU11" i="2" s="1"/>
  <c r="AO11" i="2"/>
  <c r="AN11" i="2"/>
  <c r="AM11" i="2"/>
  <c r="AK11" i="2"/>
  <c r="U11" i="2"/>
  <c r="L11" i="2"/>
  <c r="K11" i="2"/>
  <c r="J11" i="2"/>
  <c r="I11" i="2"/>
  <c r="H11" i="2"/>
  <c r="M7" i="2"/>
  <c r="AT149" i="2" l="1"/>
  <c r="AU170" i="2"/>
  <c r="AS165" i="2"/>
  <c r="AT167" i="2"/>
  <c r="AT165" i="2"/>
  <c r="BK7" i="2"/>
  <c r="BJ7" i="2"/>
  <c r="AS169" i="2"/>
  <c r="AT168" i="2"/>
  <c r="AS168" i="2"/>
  <c r="AU181" i="2"/>
  <c r="AS161" i="2"/>
  <c r="AU163" i="2"/>
  <c r="AU191" i="2"/>
  <c r="AS201" i="2"/>
  <c r="AS180" i="2"/>
  <c r="BH12" i="2"/>
  <c r="AU180" i="2"/>
  <c r="AT152" i="2"/>
  <c r="AU188" i="2"/>
  <c r="AT173" i="2"/>
  <c r="AS188" i="2"/>
  <c r="AS151" i="2"/>
  <c r="AT148" i="2"/>
  <c r="AS148" i="2"/>
  <c r="AT190" i="2"/>
  <c r="AU183" i="2"/>
  <c r="AU185" i="2"/>
  <c r="AU189" i="2"/>
  <c r="AT150" i="2"/>
  <c r="AU193" i="2"/>
  <c r="AT164" i="2"/>
  <c r="AT156" i="2"/>
  <c r="AU173" i="2"/>
  <c r="AT151" i="2"/>
  <c r="AT183" i="2"/>
  <c r="AS156" i="2"/>
  <c r="AS150" i="2"/>
  <c r="AS185" i="2"/>
  <c r="Q12" i="2"/>
  <c r="Y12" i="2" s="1"/>
  <c r="AU190" i="2"/>
  <c r="AS202" i="2"/>
  <c r="AT202" i="2"/>
  <c r="AS155" i="2"/>
  <c r="BH11" i="2"/>
  <c r="AU157" i="2"/>
  <c r="AS164" i="2"/>
  <c r="AU197" i="2"/>
  <c r="AS159" i="2"/>
  <c r="AS195" i="2"/>
  <c r="M8" i="2"/>
  <c r="AS152" i="2"/>
  <c r="AU172" i="2"/>
  <c r="AT172" i="2"/>
  <c r="AT198" i="2"/>
  <c r="AS198" i="2"/>
  <c r="AT199" i="2"/>
  <c r="AT158" i="2"/>
  <c r="AS171" i="2"/>
  <c r="AT159" i="2"/>
  <c r="AT194" i="2"/>
  <c r="AT155" i="2"/>
  <c r="AT170" i="2"/>
  <c r="AS158" i="2"/>
  <c r="AS174" i="2"/>
  <c r="AS189" i="2"/>
  <c r="AS194" i="2"/>
  <c r="AT157" i="2"/>
  <c r="AT195" i="2"/>
  <c r="AU203" i="2"/>
  <c r="AS203" i="2"/>
  <c r="AS160" i="2"/>
  <c r="AU160" i="2"/>
  <c r="AS175" i="2"/>
  <c r="AU182" i="2"/>
  <c r="AT182" i="2"/>
  <c r="AT186" i="2"/>
  <c r="AU186" i="2"/>
  <c r="AT162" i="2"/>
  <c r="AT175" i="2"/>
  <c r="AS176" i="2"/>
  <c r="AT176" i="2"/>
  <c r="AU199" i="2"/>
  <c r="AT177" i="2"/>
  <c r="AU177" i="2"/>
  <c r="AU161" i="2"/>
  <c r="AS179" i="2"/>
  <c r="AT192" i="2"/>
  <c r="AU192" i="2"/>
  <c r="AT153" i="2"/>
  <c r="AU153" i="2"/>
  <c r="AS153" i="2"/>
  <c r="AT178" i="2"/>
  <c r="AS178" i="2"/>
  <c r="AU178" i="2"/>
  <c r="AU179" i="2"/>
  <c r="AS200" i="2"/>
  <c r="AU200" i="2"/>
  <c r="AU162" i="2"/>
  <c r="AT171" i="2"/>
  <c r="AS186" i="2"/>
  <c r="AS187" i="2"/>
  <c r="AU169" i="2"/>
  <c r="AS181" i="2"/>
  <c r="AS197" i="2"/>
  <c r="AT201" i="2"/>
  <c r="AS191" i="2"/>
  <c r="AU176" i="2"/>
  <c r="AT187" i="2"/>
  <c r="AS154" i="2"/>
  <c r="AT174" i="2"/>
  <c r="AT154" i="2"/>
  <c r="AT203" i="2"/>
  <c r="Q11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9" i="2"/>
  <c r="L10" i="2"/>
  <c r="AW17" i="2"/>
  <c r="AS12" i="2" l="1"/>
  <c r="X12" i="2"/>
  <c r="BK8" i="2"/>
  <c r="BJ8" i="2"/>
  <c r="Z12" i="2"/>
  <c r="AZ12" i="2"/>
  <c r="M9" i="2"/>
  <c r="M11" i="2"/>
  <c r="AQ11" i="2"/>
  <c r="AX161" i="2"/>
  <c r="AX177" i="2"/>
  <c r="AX193" i="2"/>
  <c r="AX152" i="2"/>
  <c r="AX162" i="2"/>
  <c r="AX153" i="2"/>
  <c r="AX169" i="2"/>
  <c r="AX185" i="2"/>
  <c r="AX151" i="2"/>
  <c r="AX167" i="2"/>
  <c r="AX163" i="2"/>
  <c r="AX190" i="2"/>
  <c r="AX148" i="2"/>
  <c r="AX178" i="2"/>
  <c r="AX171" i="2"/>
  <c r="AX173" i="2"/>
  <c r="AX188" i="2"/>
  <c r="AX192" i="2"/>
  <c r="AX198" i="2"/>
  <c r="AX156" i="2"/>
  <c r="AX179" i="2"/>
  <c r="AX183" i="2"/>
  <c r="AX170" i="2"/>
  <c r="AX180" i="2"/>
  <c r="AX184" i="2"/>
  <c r="AX155" i="2"/>
  <c r="AX175" i="2"/>
  <c r="AX203" i="2"/>
  <c r="AX149" i="2"/>
  <c r="AX172" i="2"/>
  <c r="AX195" i="2"/>
  <c r="AX174" i="2"/>
  <c r="AX201" i="2"/>
  <c r="AX154" i="2"/>
  <c r="AX176" i="2"/>
  <c r="AX187" i="2"/>
  <c r="AX196" i="2"/>
  <c r="AX150" i="2"/>
  <c r="AX166" i="2"/>
  <c r="AX202" i="2"/>
  <c r="AX182" i="2"/>
  <c r="AX186" i="2"/>
  <c r="AX200" i="2"/>
  <c r="AX160" i="2"/>
  <c r="AX165" i="2"/>
  <c r="AX199" i="2"/>
  <c r="AX157" i="2"/>
  <c r="AX197" i="2"/>
  <c r="AX181" i="2"/>
  <c r="AX191" i="2"/>
  <c r="AX159" i="2"/>
  <c r="AX189" i="2"/>
  <c r="AX194" i="2"/>
  <c r="AX158" i="2"/>
  <c r="AX168" i="2"/>
  <c r="AX164" i="2"/>
  <c r="X11" i="2"/>
  <c r="AZ11" i="2"/>
  <c r="Z11" i="2"/>
  <c r="Y11" i="2"/>
  <c r="AS11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K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  <c r="H39" i="2"/>
  <c r="I39" i="2"/>
  <c r="J39" i="2"/>
  <c r="K39" i="2"/>
  <c r="H40" i="2"/>
  <c r="I40" i="2"/>
  <c r="J40" i="2"/>
  <c r="K40" i="2"/>
  <c r="H41" i="2"/>
  <c r="I41" i="2"/>
  <c r="J41" i="2"/>
  <c r="K41" i="2"/>
  <c r="H42" i="2"/>
  <c r="I42" i="2"/>
  <c r="J42" i="2"/>
  <c r="K42" i="2"/>
  <c r="H43" i="2"/>
  <c r="I43" i="2"/>
  <c r="J43" i="2"/>
  <c r="K43" i="2"/>
  <c r="H44" i="2"/>
  <c r="I44" i="2"/>
  <c r="J44" i="2"/>
  <c r="K44" i="2"/>
  <c r="H45" i="2"/>
  <c r="I45" i="2"/>
  <c r="J45" i="2"/>
  <c r="K45" i="2"/>
  <c r="H46" i="2"/>
  <c r="I46" i="2"/>
  <c r="J46" i="2"/>
  <c r="K46" i="2"/>
  <c r="H47" i="2"/>
  <c r="I47" i="2"/>
  <c r="J47" i="2"/>
  <c r="K47" i="2"/>
  <c r="H48" i="2"/>
  <c r="I48" i="2"/>
  <c r="J48" i="2"/>
  <c r="K48" i="2"/>
  <c r="H49" i="2"/>
  <c r="I49" i="2"/>
  <c r="J49" i="2"/>
  <c r="K49" i="2"/>
  <c r="H50" i="2"/>
  <c r="I50" i="2"/>
  <c r="J50" i="2"/>
  <c r="K50" i="2"/>
  <c r="H51" i="2"/>
  <c r="I51" i="2"/>
  <c r="J51" i="2"/>
  <c r="K51" i="2"/>
  <c r="H52" i="2"/>
  <c r="I52" i="2"/>
  <c r="J52" i="2"/>
  <c r="K52" i="2"/>
  <c r="H53" i="2"/>
  <c r="I53" i="2"/>
  <c r="J53" i="2"/>
  <c r="K53" i="2"/>
  <c r="H54" i="2"/>
  <c r="I54" i="2"/>
  <c r="J54" i="2"/>
  <c r="K54" i="2"/>
  <c r="H55" i="2"/>
  <c r="I55" i="2"/>
  <c r="J55" i="2"/>
  <c r="K55" i="2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I60" i="2"/>
  <c r="J60" i="2"/>
  <c r="K60" i="2"/>
  <c r="H61" i="2"/>
  <c r="I61" i="2"/>
  <c r="J61" i="2"/>
  <c r="K61" i="2"/>
  <c r="H62" i="2"/>
  <c r="I62" i="2"/>
  <c r="J62" i="2"/>
  <c r="K62" i="2"/>
  <c r="H63" i="2"/>
  <c r="I63" i="2"/>
  <c r="J63" i="2"/>
  <c r="K63" i="2"/>
  <c r="H64" i="2"/>
  <c r="I64" i="2"/>
  <c r="J64" i="2"/>
  <c r="K64" i="2"/>
  <c r="H65" i="2"/>
  <c r="I65" i="2"/>
  <c r="J65" i="2"/>
  <c r="K65" i="2"/>
  <c r="H66" i="2"/>
  <c r="I66" i="2"/>
  <c r="J66" i="2"/>
  <c r="K66" i="2"/>
  <c r="H67" i="2"/>
  <c r="I67" i="2"/>
  <c r="J67" i="2"/>
  <c r="K67" i="2"/>
  <c r="H68" i="2"/>
  <c r="I68" i="2"/>
  <c r="J68" i="2"/>
  <c r="K68" i="2"/>
  <c r="H69" i="2"/>
  <c r="I69" i="2"/>
  <c r="J69" i="2"/>
  <c r="K69" i="2"/>
  <c r="H70" i="2"/>
  <c r="I70" i="2"/>
  <c r="J70" i="2"/>
  <c r="K70" i="2"/>
  <c r="H71" i="2"/>
  <c r="I71" i="2"/>
  <c r="J71" i="2"/>
  <c r="K71" i="2"/>
  <c r="H72" i="2"/>
  <c r="I72" i="2"/>
  <c r="J72" i="2"/>
  <c r="K72" i="2"/>
  <c r="H73" i="2"/>
  <c r="I73" i="2"/>
  <c r="J73" i="2"/>
  <c r="K73" i="2"/>
  <c r="H74" i="2"/>
  <c r="I74" i="2"/>
  <c r="J74" i="2"/>
  <c r="K74" i="2"/>
  <c r="H75" i="2"/>
  <c r="I75" i="2"/>
  <c r="J75" i="2"/>
  <c r="K75" i="2"/>
  <c r="H76" i="2"/>
  <c r="I76" i="2"/>
  <c r="J76" i="2"/>
  <c r="K76" i="2"/>
  <c r="H77" i="2"/>
  <c r="I77" i="2"/>
  <c r="J77" i="2"/>
  <c r="K77" i="2"/>
  <c r="H78" i="2"/>
  <c r="I78" i="2"/>
  <c r="J78" i="2"/>
  <c r="K78" i="2"/>
  <c r="H79" i="2"/>
  <c r="I79" i="2"/>
  <c r="J79" i="2"/>
  <c r="K79" i="2"/>
  <c r="H80" i="2"/>
  <c r="I80" i="2"/>
  <c r="J80" i="2"/>
  <c r="K80" i="2"/>
  <c r="H81" i="2"/>
  <c r="I81" i="2"/>
  <c r="J81" i="2"/>
  <c r="K81" i="2"/>
  <c r="H82" i="2"/>
  <c r="I82" i="2"/>
  <c r="J82" i="2"/>
  <c r="K82" i="2"/>
  <c r="H83" i="2"/>
  <c r="I83" i="2"/>
  <c r="J83" i="2"/>
  <c r="K83" i="2"/>
  <c r="H84" i="2"/>
  <c r="I84" i="2"/>
  <c r="J84" i="2"/>
  <c r="K84" i="2"/>
  <c r="H85" i="2"/>
  <c r="I85" i="2"/>
  <c r="J85" i="2"/>
  <c r="K85" i="2"/>
  <c r="H86" i="2"/>
  <c r="I86" i="2"/>
  <c r="J86" i="2"/>
  <c r="K86" i="2"/>
  <c r="H87" i="2"/>
  <c r="I87" i="2"/>
  <c r="J87" i="2"/>
  <c r="K87" i="2"/>
  <c r="H88" i="2"/>
  <c r="I88" i="2"/>
  <c r="J88" i="2"/>
  <c r="K88" i="2"/>
  <c r="H89" i="2"/>
  <c r="I89" i="2"/>
  <c r="J89" i="2"/>
  <c r="K89" i="2"/>
  <c r="H90" i="2"/>
  <c r="I90" i="2"/>
  <c r="J90" i="2"/>
  <c r="K90" i="2"/>
  <c r="H91" i="2"/>
  <c r="I91" i="2"/>
  <c r="J91" i="2"/>
  <c r="K91" i="2"/>
  <c r="H92" i="2"/>
  <c r="I92" i="2"/>
  <c r="J92" i="2"/>
  <c r="K92" i="2"/>
  <c r="H93" i="2"/>
  <c r="I93" i="2"/>
  <c r="J93" i="2"/>
  <c r="K93" i="2"/>
  <c r="H94" i="2"/>
  <c r="I94" i="2"/>
  <c r="J94" i="2"/>
  <c r="K94" i="2"/>
  <c r="H95" i="2"/>
  <c r="I95" i="2"/>
  <c r="J95" i="2"/>
  <c r="K95" i="2"/>
  <c r="H96" i="2"/>
  <c r="I96" i="2"/>
  <c r="J96" i="2"/>
  <c r="K96" i="2"/>
  <c r="H97" i="2"/>
  <c r="I97" i="2"/>
  <c r="J97" i="2"/>
  <c r="K97" i="2"/>
  <c r="H98" i="2"/>
  <c r="I98" i="2"/>
  <c r="J98" i="2"/>
  <c r="K98" i="2"/>
  <c r="H99" i="2"/>
  <c r="I99" i="2"/>
  <c r="J99" i="2"/>
  <c r="K99" i="2"/>
  <c r="H100" i="2"/>
  <c r="I100" i="2"/>
  <c r="J100" i="2"/>
  <c r="K100" i="2"/>
  <c r="H101" i="2"/>
  <c r="I101" i="2"/>
  <c r="J101" i="2"/>
  <c r="K101" i="2"/>
  <c r="H102" i="2"/>
  <c r="I102" i="2"/>
  <c r="J102" i="2"/>
  <c r="K102" i="2"/>
  <c r="H103" i="2"/>
  <c r="I103" i="2"/>
  <c r="J103" i="2"/>
  <c r="K103" i="2"/>
  <c r="H104" i="2"/>
  <c r="I104" i="2"/>
  <c r="J104" i="2"/>
  <c r="K104" i="2"/>
  <c r="H105" i="2"/>
  <c r="I105" i="2"/>
  <c r="J105" i="2"/>
  <c r="K105" i="2"/>
  <c r="H106" i="2"/>
  <c r="I106" i="2"/>
  <c r="J106" i="2"/>
  <c r="K106" i="2"/>
  <c r="H107" i="2"/>
  <c r="I107" i="2"/>
  <c r="J107" i="2"/>
  <c r="K107" i="2"/>
  <c r="H108" i="2"/>
  <c r="I108" i="2"/>
  <c r="J108" i="2"/>
  <c r="K108" i="2"/>
  <c r="H109" i="2"/>
  <c r="I109" i="2"/>
  <c r="J109" i="2"/>
  <c r="K109" i="2"/>
  <c r="H110" i="2"/>
  <c r="I110" i="2"/>
  <c r="J110" i="2"/>
  <c r="K110" i="2"/>
  <c r="H111" i="2"/>
  <c r="I111" i="2"/>
  <c r="J111" i="2"/>
  <c r="K111" i="2"/>
  <c r="H112" i="2"/>
  <c r="I112" i="2"/>
  <c r="J112" i="2"/>
  <c r="K112" i="2"/>
  <c r="H113" i="2"/>
  <c r="I113" i="2"/>
  <c r="J113" i="2"/>
  <c r="K113" i="2"/>
  <c r="H114" i="2"/>
  <c r="I114" i="2"/>
  <c r="J114" i="2"/>
  <c r="K114" i="2"/>
  <c r="H115" i="2"/>
  <c r="I115" i="2"/>
  <c r="J115" i="2"/>
  <c r="K115" i="2"/>
  <c r="H116" i="2"/>
  <c r="I116" i="2"/>
  <c r="J116" i="2"/>
  <c r="K116" i="2"/>
  <c r="H117" i="2"/>
  <c r="I117" i="2"/>
  <c r="J117" i="2"/>
  <c r="K117" i="2"/>
  <c r="H118" i="2"/>
  <c r="I118" i="2"/>
  <c r="J118" i="2"/>
  <c r="K118" i="2"/>
  <c r="H119" i="2"/>
  <c r="I119" i="2"/>
  <c r="J119" i="2"/>
  <c r="K119" i="2"/>
  <c r="H120" i="2"/>
  <c r="I120" i="2"/>
  <c r="J120" i="2"/>
  <c r="K120" i="2"/>
  <c r="H121" i="2"/>
  <c r="I121" i="2"/>
  <c r="J121" i="2"/>
  <c r="K121" i="2"/>
  <c r="H122" i="2"/>
  <c r="I122" i="2"/>
  <c r="J122" i="2"/>
  <c r="K122" i="2"/>
  <c r="H123" i="2"/>
  <c r="I123" i="2"/>
  <c r="J123" i="2"/>
  <c r="K123" i="2"/>
  <c r="H124" i="2"/>
  <c r="I124" i="2"/>
  <c r="J124" i="2"/>
  <c r="K124" i="2"/>
  <c r="H125" i="2"/>
  <c r="I125" i="2"/>
  <c r="J125" i="2"/>
  <c r="K125" i="2"/>
  <c r="H126" i="2"/>
  <c r="I126" i="2"/>
  <c r="J126" i="2"/>
  <c r="K126" i="2"/>
  <c r="H127" i="2"/>
  <c r="I127" i="2"/>
  <c r="J127" i="2"/>
  <c r="K127" i="2"/>
  <c r="H128" i="2"/>
  <c r="I128" i="2"/>
  <c r="J128" i="2"/>
  <c r="K128" i="2"/>
  <c r="H129" i="2"/>
  <c r="I129" i="2"/>
  <c r="J129" i="2"/>
  <c r="K129" i="2"/>
  <c r="H130" i="2"/>
  <c r="I130" i="2"/>
  <c r="J130" i="2"/>
  <c r="K130" i="2"/>
  <c r="H131" i="2"/>
  <c r="I131" i="2"/>
  <c r="J131" i="2"/>
  <c r="K131" i="2"/>
  <c r="H132" i="2"/>
  <c r="I132" i="2"/>
  <c r="J132" i="2"/>
  <c r="K132" i="2"/>
  <c r="H133" i="2"/>
  <c r="I133" i="2"/>
  <c r="J133" i="2"/>
  <c r="K133" i="2"/>
  <c r="H134" i="2"/>
  <c r="I134" i="2"/>
  <c r="J134" i="2"/>
  <c r="K134" i="2"/>
  <c r="H135" i="2"/>
  <c r="I135" i="2"/>
  <c r="J135" i="2"/>
  <c r="K135" i="2"/>
  <c r="H136" i="2"/>
  <c r="I136" i="2"/>
  <c r="J136" i="2"/>
  <c r="K136" i="2"/>
  <c r="H137" i="2"/>
  <c r="I137" i="2"/>
  <c r="J137" i="2"/>
  <c r="K137" i="2"/>
  <c r="H138" i="2"/>
  <c r="I138" i="2"/>
  <c r="J138" i="2"/>
  <c r="K138" i="2"/>
  <c r="H139" i="2"/>
  <c r="I139" i="2"/>
  <c r="J139" i="2"/>
  <c r="K139" i="2"/>
  <c r="H140" i="2"/>
  <c r="I140" i="2"/>
  <c r="J140" i="2"/>
  <c r="K140" i="2"/>
  <c r="H141" i="2"/>
  <c r="I141" i="2"/>
  <c r="J141" i="2"/>
  <c r="K141" i="2"/>
  <c r="H142" i="2"/>
  <c r="I142" i="2"/>
  <c r="J142" i="2"/>
  <c r="K142" i="2"/>
  <c r="H143" i="2"/>
  <c r="I143" i="2"/>
  <c r="J143" i="2"/>
  <c r="K143" i="2"/>
  <c r="H144" i="2"/>
  <c r="I144" i="2"/>
  <c r="J144" i="2"/>
  <c r="K144" i="2"/>
  <c r="H145" i="2"/>
  <c r="I145" i="2"/>
  <c r="J145" i="2"/>
  <c r="K145" i="2"/>
  <c r="H146" i="2"/>
  <c r="I146" i="2"/>
  <c r="J146" i="2"/>
  <c r="K146" i="2"/>
  <c r="H147" i="2"/>
  <c r="I147" i="2"/>
  <c r="J147" i="2"/>
  <c r="K147" i="2"/>
  <c r="K19" i="2"/>
  <c r="J19" i="2"/>
  <c r="I19" i="2"/>
  <c r="H19" i="2"/>
  <c r="J10" i="2"/>
  <c r="H10" i="2"/>
  <c r="I10" i="2"/>
  <c r="K10" i="2"/>
  <c r="BK9" i="2" l="1"/>
  <c r="BJ9" i="2"/>
  <c r="BJ11" i="2"/>
  <c r="BK11" i="2"/>
  <c r="BK6" i="2"/>
  <c r="BJ15" i="2"/>
  <c r="BJ6" i="2"/>
  <c r="AX11" i="2"/>
  <c r="BB11" i="2"/>
  <c r="R11" i="2"/>
  <c r="S11" i="2" s="1"/>
  <c r="AA11" i="2" s="1"/>
  <c r="AB11" i="2" s="1"/>
  <c r="BE11" i="2"/>
  <c r="AY11" i="2"/>
  <c r="M10" i="2"/>
  <c r="BJ10" i="2" s="1"/>
  <c r="M12" i="2"/>
  <c r="Q19" i="2"/>
  <c r="Q6" i="2"/>
  <c r="BK10" i="2" l="1"/>
  <c r="BK12" i="2"/>
  <c r="BJ12" i="2"/>
  <c r="AJ11" i="2"/>
  <c r="R12" i="2"/>
  <c r="S12" i="2" s="1"/>
  <c r="AX12" i="2"/>
  <c r="AY12" i="2"/>
  <c r="BB12" i="2"/>
  <c r="BE12" i="2"/>
  <c r="AQ12" i="2"/>
  <c r="AD11" i="2"/>
  <c r="AH11" i="2" s="1"/>
  <c r="V11" i="2"/>
  <c r="AV11" i="2"/>
  <c r="AP11" i="2" s="1"/>
  <c r="AI11" i="2"/>
  <c r="Z6" i="2"/>
  <c r="Y6" i="2"/>
  <c r="X6" i="2"/>
  <c r="AQ6" i="2"/>
  <c r="AO8" i="2"/>
  <c r="AO9" i="2"/>
  <c r="AO10" i="2"/>
  <c r="AO7" i="2"/>
  <c r="AK20" i="2"/>
  <c r="AM20" i="2"/>
  <c r="AN20" i="2"/>
  <c r="AO20" i="2"/>
  <c r="AK21" i="2"/>
  <c r="AM21" i="2"/>
  <c r="AN21" i="2"/>
  <c r="AO21" i="2"/>
  <c r="AK22" i="2"/>
  <c r="AM22" i="2"/>
  <c r="AN22" i="2"/>
  <c r="AO22" i="2"/>
  <c r="AK23" i="2"/>
  <c r="AM23" i="2"/>
  <c r="AN23" i="2"/>
  <c r="AO23" i="2"/>
  <c r="AK24" i="2"/>
  <c r="AM24" i="2"/>
  <c r="AN24" i="2"/>
  <c r="AO24" i="2"/>
  <c r="AK25" i="2"/>
  <c r="AM25" i="2"/>
  <c r="AN25" i="2"/>
  <c r="AO25" i="2"/>
  <c r="AK26" i="2"/>
  <c r="AM26" i="2"/>
  <c r="AN26" i="2"/>
  <c r="AO26" i="2"/>
  <c r="AK27" i="2"/>
  <c r="AM27" i="2"/>
  <c r="AN27" i="2"/>
  <c r="AO27" i="2"/>
  <c r="AK28" i="2"/>
  <c r="AM28" i="2"/>
  <c r="AN28" i="2"/>
  <c r="AO28" i="2"/>
  <c r="AK29" i="2"/>
  <c r="AM29" i="2"/>
  <c r="AN29" i="2"/>
  <c r="AO29" i="2"/>
  <c r="AK30" i="2"/>
  <c r="AM30" i="2"/>
  <c r="AN30" i="2"/>
  <c r="AO30" i="2"/>
  <c r="AK31" i="2"/>
  <c r="AM31" i="2"/>
  <c r="AN31" i="2"/>
  <c r="AO31" i="2"/>
  <c r="AK32" i="2"/>
  <c r="AM32" i="2"/>
  <c r="AN32" i="2"/>
  <c r="AO32" i="2"/>
  <c r="AK33" i="2"/>
  <c r="AM33" i="2"/>
  <c r="AN33" i="2"/>
  <c r="AO33" i="2"/>
  <c r="AK34" i="2"/>
  <c r="AM34" i="2"/>
  <c r="AN34" i="2"/>
  <c r="AO34" i="2"/>
  <c r="AK35" i="2"/>
  <c r="AM35" i="2"/>
  <c r="AN35" i="2"/>
  <c r="AO35" i="2"/>
  <c r="AK36" i="2"/>
  <c r="AM36" i="2"/>
  <c r="AN36" i="2"/>
  <c r="AO36" i="2"/>
  <c r="AK37" i="2"/>
  <c r="AM37" i="2"/>
  <c r="AN37" i="2"/>
  <c r="AO37" i="2"/>
  <c r="AK38" i="2"/>
  <c r="AM38" i="2"/>
  <c r="AN38" i="2"/>
  <c r="AO38" i="2"/>
  <c r="AK39" i="2"/>
  <c r="AM39" i="2"/>
  <c r="AN39" i="2"/>
  <c r="AO39" i="2"/>
  <c r="AK40" i="2"/>
  <c r="AM40" i="2"/>
  <c r="AN40" i="2"/>
  <c r="AO40" i="2"/>
  <c r="AK41" i="2"/>
  <c r="AM41" i="2"/>
  <c r="AN41" i="2"/>
  <c r="AO41" i="2"/>
  <c r="AK42" i="2"/>
  <c r="AM42" i="2"/>
  <c r="AN42" i="2"/>
  <c r="AO42" i="2"/>
  <c r="AK43" i="2"/>
  <c r="AM43" i="2"/>
  <c r="AN43" i="2"/>
  <c r="AO43" i="2"/>
  <c r="AK44" i="2"/>
  <c r="AM44" i="2"/>
  <c r="AN44" i="2"/>
  <c r="AO44" i="2"/>
  <c r="AK45" i="2"/>
  <c r="AM45" i="2"/>
  <c r="AN45" i="2"/>
  <c r="AO45" i="2"/>
  <c r="AK46" i="2"/>
  <c r="AM46" i="2"/>
  <c r="AN46" i="2"/>
  <c r="AO46" i="2"/>
  <c r="AK47" i="2"/>
  <c r="AM47" i="2"/>
  <c r="AN47" i="2"/>
  <c r="AO47" i="2"/>
  <c r="AK48" i="2"/>
  <c r="AM48" i="2"/>
  <c r="AN48" i="2"/>
  <c r="AO48" i="2"/>
  <c r="AK49" i="2"/>
  <c r="AM49" i="2"/>
  <c r="AN49" i="2"/>
  <c r="AO49" i="2"/>
  <c r="AK50" i="2"/>
  <c r="AM50" i="2"/>
  <c r="AN50" i="2"/>
  <c r="AO50" i="2"/>
  <c r="AK51" i="2"/>
  <c r="AM51" i="2"/>
  <c r="AN51" i="2"/>
  <c r="AO51" i="2"/>
  <c r="AK52" i="2"/>
  <c r="AM52" i="2"/>
  <c r="AN52" i="2"/>
  <c r="AO52" i="2"/>
  <c r="AK53" i="2"/>
  <c r="AM53" i="2"/>
  <c r="AN53" i="2"/>
  <c r="AO53" i="2"/>
  <c r="AK54" i="2"/>
  <c r="AM54" i="2"/>
  <c r="AN54" i="2"/>
  <c r="AO54" i="2"/>
  <c r="AK55" i="2"/>
  <c r="AM55" i="2"/>
  <c r="AN55" i="2"/>
  <c r="AO55" i="2"/>
  <c r="AK56" i="2"/>
  <c r="AM56" i="2"/>
  <c r="AN56" i="2"/>
  <c r="AO56" i="2"/>
  <c r="AK57" i="2"/>
  <c r="AM57" i="2"/>
  <c r="AN57" i="2"/>
  <c r="AO57" i="2"/>
  <c r="AK58" i="2"/>
  <c r="AM58" i="2"/>
  <c r="AN58" i="2"/>
  <c r="AO58" i="2"/>
  <c r="AK59" i="2"/>
  <c r="AM59" i="2"/>
  <c r="AN59" i="2"/>
  <c r="AO59" i="2"/>
  <c r="AK60" i="2"/>
  <c r="AM60" i="2"/>
  <c r="AN60" i="2"/>
  <c r="AO60" i="2"/>
  <c r="AK61" i="2"/>
  <c r="AM61" i="2"/>
  <c r="AN61" i="2"/>
  <c r="AO61" i="2"/>
  <c r="AK62" i="2"/>
  <c r="AM62" i="2"/>
  <c r="AN62" i="2"/>
  <c r="AO62" i="2"/>
  <c r="AK63" i="2"/>
  <c r="AM63" i="2"/>
  <c r="AN63" i="2"/>
  <c r="AO63" i="2"/>
  <c r="AK64" i="2"/>
  <c r="AM64" i="2"/>
  <c r="AN64" i="2"/>
  <c r="AO64" i="2"/>
  <c r="AK65" i="2"/>
  <c r="AM65" i="2"/>
  <c r="AN65" i="2"/>
  <c r="AO65" i="2"/>
  <c r="AK66" i="2"/>
  <c r="AM66" i="2"/>
  <c r="AN66" i="2"/>
  <c r="AO66" i="2"/>
  <c r="AK67" i="2"/>
  <c r="AM67" i="2"/>
  <c r="AN67" i="2"/>
  <c r="AO67" i="2"/>
  <c r="AK68" i="2"/>
  <c r="AM68" i="2"/>
  <c r="AN68" i="2"/>
  <c r="AO68" i="2"/>
  <c r="AK69" i="2"/>
  <c r="AM69" i="2"/>
  <c r="AN69" i="2"/>
  <c r="AO69" i="2"/>
  <c r="AK70" i="2"/>
  <c r="AM70" i="2"/>
  <c r="AN70" i="2"/>
  <c r="AO70" i="2"/>
  <c r="AK71" i="2"/>
  <c r="AM71" i="2"/>
  <c r="AN71" i="2"/>
  <c r="AO71" i="2"/>
  <c r="AK72" i="2"/>
  <c r="AM72" i="2"/>
  <c r="AN72" i="2"/>
  <c r="AO72" i="2"/>
  <c r="AK73" i="2"/>
  <c r="AM73" i="2"/>
  <c r="AN73" i="2"/>
  <c r="AO73" i="2"/>
  <c r="AK74" i="2"/>
  <c r="AM74" i="2"/>
  <c r="AN74" i="2"/>
  <c r="AO74" i="2"/>
  <c r="AK75" i="2"/>
  <c r="AM75" i="2"/>
  <c r="AN75" i="2"/>
  <c r="AO75" i="2"/>
  <c r="AK76" i="2"/>
  <c r="AM76" i="2"/>
  <c r="AN76" i="2"/>
  <c r="AO76" i="2"/>
  <c r="AK77" i="2"/>
  <c r="AM77" i="2"/>
  <c r="AN77" i="2"/>
  <c r="AO77" i="2"/>
  <c r="AK78" i="2"/>
  <c r="AM78" i="2"/>
  <c r="AN78" i="2"/>
  <c r="AO78" i="2"/>
  <c r="AK79" i="2"/>
  <c r="AM79" i="2"/>
  <c r="AN79" i="2"/>
  <c r="AO79" i="2"/>
  <c r="AK80" i="2"/>
  <c r="AM80" i="2"/>
  <c r="AN80" i="2"/>
  <c r="AO80" i="2"/>
  <c r="AK81" i="2"/>
  <c r="AM81" i="2"/>
  <c r="AN81" i="2"/>
  <c r="AO81" i="2"/>
  <c r="AK82" i="2"/>
  <c r="AM82" i="2"/>
  <c r="AN82" i="2"/>
  <c r="AO82" i="2"/>
  <c r="AK83" i="2"/>
  <c r="AM83" i="2"/>
  <c r="AN83" i="2"/>
  <c r="AO83" i="2"/>
  <c r="AK84" i="2"/>
  <c r="AM84" i="2"/>
  <c r="AN84" i="2"/>
  <c r="AO84" i="2"/>
  <c r="AK85" i="2"/>
  <c r="AM85" i="2"/>
  <c r="AN85" i="2"/>
  <c r="AO85" i="2"/>
  <c r="AK86" i="2"/>
  <c r="AM86" i="2"/>
  <c r="AN86" i="2"/>
  <c r="AO86" i="2"/>
  <c r="AK87" i="2"/>
  <c r="AM87" i="2"/>
  <c r="AN87" i="2"/>
  <c r="AO87" i="2"/>
  <c r="AK88" i="2"/>
  <c r="AM88" i="2"/>
  <c r="AN88" i="2"/>
  <c r="AO88" i="2"/>
  <c r="AK89" i="2"/>
  <c r="AM89" i="2"/>
  <c r="AN89" i="2"/>
  <c r="AO89" i="2"/>
  <c r="AK90" i="2"/>
  <c r="AM90" i="2"/>
  <c r="AN90" i="2"/>
  <c r="AO90" i="2"/>
  <c r="AK91" i="2"/>
  <c r="AM91" i="2"/>
  <c r="AN91" i="2"/>
  <c r="AO91" i="2"/>
  <c r="AK92" i="2"/>
  <c r="AM92" i="2"/>
  <c r="AN92" i="2"/>
  <c r="AO92" i="2"/>
  <c r="AK93" i="2"/>
  <c r="AM93" i="2"/>
  <c r="AN93" i="2"/>
  <c r="AO93" i="2"/>
  <c r="AK94" i="2"/>
  <c r="AM94" i="2"/>
  <c r="AN94" i="2"/>
  <c r="AO94" i="2"/>
  <c r="AK95" i="2"/>
  <c r="AM95" i="2"/>
  <c r="AN95" i="2"/>
  <c r="AO95" i="2"/>
  <c r="AK96" i="2"/>
  <c r="AM96" i="2"/>
  <c r="AN96" i="2"/>
  <c r="AO96" i="2"/>
  <c r="AK97" i="2"/>
  <c r="AM97" i="2"/>
  <c r="AN97" i="2"/>
  <c r="AO97" i="2"/>
  <c r="AK98" i="2"/>
  <c r="AM98" i="2"/>
  <c r="AN98" i="2"/>
  <c r="AO98" i="2"/>
  <c r="AK99" i="2"/>
  <c r="AM99" i="2"/>
  <c r="AN99" i="2"/>
  <c r="AO99" i="2"/>
  <c r="AK100" i="2"/>
  <c r="AM100" i="2"/>
  <c r="AN100" i="2"/>
  <c r="AO100" i="2"/>
  <c r="AK101" i="2"/>
  <c r="AM101" i="2"/>
  <c r="AN101" i="2"/>
  <c r="AO101" i="2"/>
  <c r="AK102" i="2"/>
  <c r="AM102" i="2"/>
  <c r="AN102" i="2"/>
  <c r="AO102" i="2"/>
  <c r="AK103" i="2"/>
  <c r="AM103" i="2"/>
  <c r="AN103" i="2"/>
  <c r="AO103" i="2"/>
  <c r="AK104" i="2"/>
  <c r="AM104" i="2"/>
  <c r="AN104" i="2"/>
  <c r="AO104" i="2"/>
  <c r="AK105" i="2"/>
  <c r="AM105" i="2"/>
  <c r="AN105" i="2"/>
  <c r="AO105" i="2"/>
  <c r="AK106" i="2"/>
  <c r="AM106" i="2"/>
  <c r="AN106" i="2"/>
  <c r="AO106" i="2"/>
  <c r="AK107" i="2"/>
  <c r="AM107" i="2"/>
  <c r="AN107" i="2"/>
  <c r="AO107" i="2"/>
  <c r="AK108" i="2"/>
  <c r="AM108" i="2"/>
  <c r="AN108" i="2"/>
  <c r="AO108" i="2"/>
  <c r="AK109" i="2"/>
  <c r="AM109" i="2"/>
  <c r="AN109" i="2"/>
  <c r="AO109" i="2"/>
  <c r="AK110" i="2"/>
  <c r="AM110" i="2"/>
  <c r="AN110" i="2"/>
  <c r="AO110" i="2"/>
  <c r="AK111" i="2"/>
  <c r="AM111" i="2"/>
  <c r="AN111" i="2"/>
  <c r="AO111" i="2"/>
  <c r="AK112" i="2"/>
  <c r="AM112" i="2"/>
  <c r="AN112" i="2"/>
  <c r="AO112" i="2"/>
  <c r="AK113" i="2"/>
  <c r="AM113" i="2"/>
  <c r="AN113" i="2"/>
  <c r="AO113" i="2"/>
  <c r="AK114" i="2"/>
  <c r="AM114" i="2"/>
  <c r="AN114" i="2"/>
  <c r="AO114" i="2"/>
  <c r="AK115" i="2"/>
  <c r="AM115" i="2"/>
  <c r="AN115" i="2"/>
  <c r="AO115" i="2"/>
  <c r="AK116" i="2"/>
  <c r="AM116" i="2"/>
  <c r="AN116" i="2"/>
  <c r="AO116" i="2"/>
  <c r="AK117" i="2"/>
  <c r="AM117" i="2"/>
  <c r="AN117" i="2"/>
  <c r="AO117" i="2"/>
  <c r="AK118" i="2"/>
  <c r="AM118" i="2"/>
  <c r="AN118" i="2"/>
  <c r="AO118" i="2"/>
  <c r="AK119" i="2"/>
  <c r="AM119" i="2"/>
  <c r="AN119" i="2"/>
  <c r="AO119" i="2"/>
  <c r="AK120" i="2"/>
  <c r="AM120" i="2"/>
  <c r="AN120" i="2"/>
  <c r="AO120" i="2"/>
  <c r="AK121" i="2"/>
  <c r="AM121" i="2"/>
  <c r="AN121" i="2"/>
  <c r="AO121" i="2"/>
  <c r="AK122" i="2"/>
  <c r="AM122" i="2"/>
  <c r="AN122" i="2"/>
  <c r="AO122" i="2"/>
  <c r="AK123" i="2"/>
  <c r="AM123" i="2"/>
  <c r="AN123" i="2"/>
  <c r="AO123" i="2"/>
  <c r="AK124" i="2"/>
  <c r="AM124" i="2"/>
  <c r="AN124" i="2"/>
  <c r="AO124" i="2"/>
  <c r="AK125" i="2"/>
  <c r="AM125" i="2"/>
  <c r="AN125" i="2"/>
  <c r="AO125" i="2"/>
  <c r="AK126" i="2"/>
  <c r="AM126" i="2"/>
  <c r="AN126" i="2"/>
  <c r="AO126" i="2"/>
  <c r="AK127" i="2"/>
  <c r="AM127" i="2"/>
  <c r="AN127" i="2"/>
  <c r="AO127" i="2"/>
  <c r="AK128" i="2"/>
  <c r="AM128" i="2"/>
  <c r="AN128" i="2"/>
  <c r="AO128" i="2"/>
  <c r="AK129" i="2"/>
  <c r="AM129" i="2"/>
  <c r="AN129" i="2"/>
  <c r="AO129" i="2"/>
  <c r="AK130" i="2"/>
  <c r="AM130" i="2"/>
  <c r="AN130" i="2"/>
  <c r="AO130" i="2"/>
  <c r="AK131" i="2"/>
  <c r="AM131" i="2"/>
  <c r="AN131" i="2"/>
  <c r="AO131" i="2"/>
  <c r="AK132" i="2"/>
  <c r="AM132" i="2"/>
  <c r="AN132" i="2"/>
  <c r="AO132" i="2"/>
  <c r="AK133" i="2"/>
  <c r="AM133" i="2"/>
  <c r="AN133" i="2"/>
  <c r="AO133" i="2"/>
  <c r="AK134" i="2"/>
  <c r="AM134" i="2"/>
  <c r="AN134" i="2"/>
  <c r="AO134" i="2"/>
  <c r="AK135" i="2"/>
  <c r="AM135" i="2"/>
  <c r="AN135" i="2"/>
  <c r="AO135" i="2"/>
  <c r="AK136" i="2"/>
  <c r="AM136" i="2"/>
  <c r="AN136" i="2"/>
  <c r="AO136" i="2"/>
  <c r="AK137" i="2"/>
  <c r="AM137" i="2"/>
  <c r="AN137" i="2"/>
  <c r="AO137" i="2"/>
  <c r="AK138" i="2"/>
  <c r="AM138" i="2"/>
  <c r="AN138" i="2"/>
  <c r="AO138" i="2"/>
  <c r="AK139" i="2"/>
  <c r="AM139" i="2"/>
  <c r="AN139" i="2"/>
  <c r="AO139" i="2"/>
  <c r="AK140" i="2"/>
  <c r="AM140" i="2"/>
  <c r="AN140" i="2"/>
  <c r="AO140" i="2"/>
  <c r="AK141" i="2"/>
  <c r="AM141" i="2"/>
  <c r="AN141" i="2"/>
  <c r="AO141" i="2"/>
  <c r="AK142" i="2"/>
  <c r="AM142" i="2"/>
  <c r="AN142" i="2"/>
  <c r="AO142" i="2"/>
  <c r="AK143" i="2"/>
  <c r="AM143" i="2"/>
  <c r="AN143" i="2"/>
  <c r="AO143" i="2"/>
  <c r="AK144" i="2"/>
  <c r="AM144" i="2"/>
  <c r="AN144" i="2"/>
  <c r="AO144" i="2"/>
  <c r="AK145" i="2"/>
  <c r="AM145" i="2"/>
  <c r="AN145" i="2"/>
  <c r="AO145" i="2"/>
  <c r="AK146" i="2"/>
  <c r="AM146" i="2"/>
  <c r="AN146" i="2"/>
  <c r="AO146" i="2"/>
  <c r="AK147" i="2"/>
  <c r="AM147" i="2"/>
  <c r="AN147" i="2"/>
  <c r="AO147" i="2"/>
  <c r="AM19" i="2"/>
  <c r="AN19" i="2"/>
  <c r="AO19" i="2"/>
  <c r="AK19" i="2"/>
  <c r="AM10" i="2"/>
  <c r="AK10" i="2"/>
  <c r="AM9" i="2"/>
  <c r="AK9" i="2"/>
  <c r="AM8" i="2"/>
  <c r="AK8" i="2"/>
  <c r="AM7" i="2"/>
  <c r="AK7" i="2"/>
  <c r="AN8" i="2"/>
  <c r="AN9" i="2"/>
  <c r="AN10" i="2"/>
  <c r="AN7" i="2"/>
  <c r="AU17" i="2"/>
  <c r="AV17" i="2"/>
  <c r="AG17" i="2"/>
  <c r="AF17" i="2"/>
  <c r="V12" i="2" l="1"/>
  <c r="AA12" i="2"/>
  <c r="AB12" i="2" s="1"/>
  <c r="AV12" i="2"/>
  <c r="AP12" i="2" s="1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AJ12" i="2" l="1"/>
  <c r="AD12" i="2"/>
  <c r="AH12" i="2" s="1"/>
  <c r="AI12" i="2"/>
  <c r="AX129" i="2"/>
  <c r="AX138" i="2"/>
  <c r="AX140" i="2"/>
  <c r="AX142" i="2"/>
  <c r="AX146" i="2"/>
  <c r="AX136" i="2"/>
  <c r="AX132" i="2"/>
  <c r="AX144" i="2"/>
  <c r="AX147" i="2"/>
  <c r="AX128" i="2"/>
  <c r="AX134" i="2"/>
  <c r="AX141" i="2"/>
  <c r="AX133" i="2"/>
  <c r="AX131" i="2"/>
  <c r="AX143" i="2"/>
  <c r="AX139" i="2"/>
  <c r="AX145" i="2"/>
  <c r="AX137" i="2"/>
  <c r="AX135" i="2"/>
  <c r="AX130" i="2"/>
  <c r="AT8" i="2"/>
  <c r="AU8" i="2" s="1"/>
  <c r="AX8" i="2"/>
  <c r="AY8" i="2"/>
  <c r="AT9" i="2"/>
  <c r="AU9" i="2" s="1"/>
  <c r="AX9" i="2"/>
  <c r="AY9" i="2"/>
  <c r="AT10" i="2"/>
  <c r="AU10" i="2" s="1"/>
  <c r="AX10" i="2"/>
  <c r="AY10" i="2"/>
  <c r="AT7" i="2" l="1"/>
  <c r="Q34" i="2" l="1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AX19" i="2"/>
  <c r="D3" i="2"/>
  <c r="AE11" i="2" l="1"/>
  <c r="AF11" i="2" s="1"/>
  <c r="AE12" i="2"/>
  <c r="AF12" i="2" s="1"/>
  <c r="AX30" i="2"/>
  <c r="AX22" i="2"/>
  <c r="AX121" i="2"/>
  <c r="AX113" i="2"/>
  <c r="AX105" i="2"/>
  <c r="AX97" i="2"/>
  <c r="AX89" i="2"/>
  <c r="AX82" i="2"/>
  <c r="AX74" i="2"/>
  <c r="AX66" i="2"/>
  <c r="AX56" i="2"/>
  <c r="AX48" i="2"/>
  <c r="AX40" i="2"/>
  <c r="AX29" i="2"/>
  <c r="AX21" i="2"/>
  <c r="AX118" i="2"/>
  <c r="AX110" i="2"/>
  <c r="AX102" i="2"/>
  <c r="AX94" i="2"/>
  <c r="AX79" i="2"/>
  <c r="AX71" i="2"/>
  <c r="AX61" i="2"/>
  <c r="AX53" i="2"/>
  <c r="AX45" i="2"/>
  <c r="AX37" i="2"/>
  <c r="AX28" i="2"/>
  <c r="AX125" i="2"/>
  <c r="AX123" i="2"/>
  <c r="AX115" i="2"/>
  <c r="AX107" i="2"/>
  <c r="AX99" i="2"/>
  <c r="AX91" i="2"/>
  <c r="AX84" i="2"/>
  <c r="AX76" i="2"/>
  <c r="AX68" i="2"/>
  <c r="AX63" i="2"/>
  <c r="AX58" i="2"/>
  <c r="AX50" i="2"/>
  <c r="AX42" i="2"/>
  <c r="AX34" i="2"/>
  <c r="AX27" i="2"/>
  <c r="AX20" i="2"/>
  <c r="AX120" i="2"/>
  <c r="AX112" i="2"/>
  <c r="AX104" i="2"/>
  <c r="AX96" i="2"/>
  <c r="AX86" i="2"/>
  <c r="AX81" i="2"/>
  <c r="AX73" i="2"/>
  <c r="AX55" i="2"/>
  <c r="AX47" i="2"/>
  <c r="AX39" i="2"/>
  <c r="AX26" i="2"/>
  <c r="AX127" i="2"/>
  <c r="AX117" i="2"/>
  <c r="AX109" i="2"/>
  <c r="AX101" i="2"/>
  <c r="AX93" i="2"/>
  <c r="AX88" i="2"/>
  <c r="AX78" i="2"/>
  <c r="AX70" i="2"/>
  <c r="AX65" i="2"/>
  <c r="AX60" i="2"/>
  <c r="AX52" i="2"/>
  <c r="AX44" i="2"/>
  <c r="AX36" i="2"/>
  <c r="AX33" i="2"/>
  <c r="AX25" i="2"/>
  <c r="AX122" i="2"/>
  <c r="AX114" i="2"/>
  <c r="AX106" i="2"/>
  <c r="AX98" i="2"/>
  <c r="AX90" i="2"/>
  <c r="AX83" i="2"/>
  <c r="AX75" i="2"/>
  <c r="AX67" i="2"/>
  <c r="AX57" i="2"/>
  <c r="AX49" i="2"/>
  <c r="AX41" i="2"/>
  <c r="AX32" i="2"/>
  <c r="AX24" i="2"/>
  <c r="AX124" i="2"/>
  <c r="AX119" i="2"/>
  <c r="AX111" i="2"/>
  <c r="AX103" i="2"/>
  <c r="AX95" i="2"/>
  <c r="AX85" i="2"/>
  <c r="AX80" i="2"/>
  <c r="AX72" i="2"/>
  <c r="AX62" i="2"/>
  <c r="AX54" i="2"/>
  <c r="AX46" i="2"/>
  <c r="AX38" i="2"/>
  <c r="AX31" i="2"/>
  <c r="AX23" i="2"/>
  <c r="AX126" i="2"/>
  <c r="AX116" i="2"/>
  <c r="AX108" i="2"/>
  <c r="AX100" i="2"/>
  <c r="AX92" i="2"/>
  <c r="AX87" i="2"/>
  <c r="AX77" i="2"/>
  <c r="AX69" i="2"/>
  <c r="AX64" i="2"/>
  <c r="AX59" i="2"/>
  <c r="AX51" i="2"/>
  <c r="AX43" i="2"/>
  <c r="AX35" i="2"/>
  <c r="AL6" i="2" l="1"/>
  <c r="AU6" i="2"/>
  <c r="AL149" i="2" l="1"/>
  <c r="AL157" i="2"/>
  <c r="AL165" i="2"/>
  <c r="AL173" i="2"/>
  <c r="AL181" i="2"/>
  <c r="AL189" i="2"/>
  <c r="AL197" i="2"/>
  <c r="AL154" i="2"/>
  <c r="AL162" i="2"/>
  <c r="AL170" i="2"/>
  <c r="AL178" i="2"/>
  <c r="AL186" i="2"/>
  <c r="AL194" i="2"/>
  <c r="AL202" i="2"/>
  <c r="AL151" i="2"/>
  <c r="AL159" i="2"/>
  <c r="AL167" i="2"/>
  <c r="AL175" i="2"/>
  <c r="AL183" i="2"/>
  <c r="AL191" i="2"/>
  <c r="AL199" i="2"/>
  <c r="AL148" i="2"/>
  <c r="AL156" i="2"/>
  <c r="AL164" i="2"/>
  <c r="AL172" i="2"/>
  <c r="AL180" i="2"/>
  <c r="AL188" i="2"/>
  <c r="AL196" i="2"/>
  <c r="AL153" i="2"/>
  <c r="AL161" i="2"/>
  <c r="AL169" i="2"/>
  <c r="AL177" i="2"/>
  <c r="AL185" i="2"/>
  <c r="AL193" i="2"/>
  <c r="AL201" i="2"/>
  <c r="AL150" i="2"/>
  <c r="AL158" i="2"/>
  <c r="AL166" i="2"/>
  <c r="AL174" i="2"/>
  <c r="AL182" i="2"/>
  <c r="AL190" i="2"/>
  <c r="AL198" i="2"/>
  <c r="AL155" i="2"/>
  <c r="AL163" i="2"/>
  <c r="AL171" i="2"/>
  <c r="AL179" i="2"/>
  <c r="AL187" i="2"/>
  <c r="AL195" i="2"/>
  <c r="AL203" i="2"/>
  <c r="AL152" i="2"/>
  <c r="AL160" i="2"/>
  <c r="AL168" i="2"/>
  <c r="AL176" i="2"/>
  <c r="AL184" i="2"/>
  <c r="AL192" i="2"/>
  <c r="AL200" i="2"/>
  <c r="AL11" i="2"/>
  <c r="AL12" i="2"/>
  <c r="BI15" i="2"/>
  <c r="AL26" i="2"/>
  <c r="AL34" i="2"/>
  <c r="AL42" i="2"/>
  <c r="AL50" i="2"/>
  <c r="AL58" i="2"/>
  <c r="AL66" i="2"/>
  <c r="AL74" i="2"/>
  <c r="AL82" i="2"/>
  <c r="AL90" i="2"/>
  <c r="AL98" i="2"/>
  <c r="AL114" i="2"/>
  <c r="AL145" i="2"/>
  <c r="AL128" i="2"/>
  <c r="AL23" i="2"/>
  <c r="AL31" i="2"/>
  <c r="AL39" i="2"/>
  <c r="AL47" i="2"/>
  <c r="AL55" i="2"/>
  <c r="AL63" i="2"/>
  <c r="AL71" i="2"/>
  <c r="AL79" i="2"/>
  <c r="AL87" i="2"/>
  <c r="AL95" i="2"/>
  <c r="AL103" i="2"/>
  <c r="AL111" i="2"/>
  <c r="AL119" i="2"/>
  <c r="AL127" i="2"/>
  <c r="AL135" i="2"/>
  <c r="AL143" i="2"/>
  <c r="AL132" i="2"/>
  <c r="AL140" i="2"/>
  <c r="AL147" i="2"/>
  <c r="AL28" i="2"/>
  <c r="AL36" i="2"/>
  <c r="AL44" i="2"/>
  <c r="AL52" i="2"/>
  <c r="AL60" i="2"/>
  <c r="AL68" i="2"/>
  <c r="AL76" i="2"/>
  <c r="AL84" i="2"/>
  <c r="AL92" i="2"/>
  <c r="AL100" i="2"/>
  <c r="AL108" i="2"/>
  <c r="AL116" i="2"/>
  <c r="AL124" i="2"/>
  <c r="AL25" i="2"/>
  <c r="AL33" i="2"/>
  <c r="AL41" i="2"/>
  <c r="AL49" i="2"/>
  <c r="AL57" i="2"/>
  <c r="AL65" i="2"/>
  <c r="AL73" i="2"/>
  <c r="AL81" i="2"/>
  <c r="AL89" i="2"/>
  <c r="AL97" i="2"/>
  <c r="AL105" i="2"/>
  <c r="AL113" i="2"/>
  <c r="AL121" i="2"/>
  <c r="AL129" i="2"/>
  <c r="AL137" i="2"/>
  <c r="AL144" i="2"/>
  <c r="AL8" i="2"/>
  <c r="AL7" i="2"/>
  <c r="AL22" i="2"/>
  <c r="AL30" i="2"/>
  <c r="AL38" i="2"/>
  <c r="AL46" i="2"/>
  <c r="AL54" i="2"/>
  <c r="AL62" i="2"/>
  <c r="AL70" i="2"/>
  <c r="AL78" i="2"/>
  <c r="AL86" i="2"/>
  <c r="AL94" i="2"/>
  <c r="AL102" i="2"/>
  <c r="AL110" i="2"/>
  <c r="AL118" i="2"/>
  <c r="AL126" i="2"/>
  <c r="AL134" i="2"/>
  <c r="AL142" i="2"/>
  <c r="AL80" i="2"/>
  <c r="AL136" i="2"/>
  <c r="AL20" i="2"/>
  <c r="AL27" i="2"/>
  <c r="AL35" i="2"/>
  <c r="AL43" i="2"/>
  <c r="AL51" i="2"/>
  <c r="AL59" i="2"/>
  <c r="AL67" i="2"/>
  <c r="AL75" i="2"/>
  <c r="AL83" i="2"/>
  <c r="AL91" i="2"/>
  <c r="AL99" i="2"/>
  <c r="AL107" i="2"/>
  <c r="AL115" i="2"/>
  <c r="AL123" i="2"/>
  <c r="AL131" i="2"/>
  <c r="AL139" i="2"/>
  <c r="AL146" i="2"/>
  <c r="AL10" i="2"/>
  <c r="AL24" i="2"/>
  <c r="AL32" i="2"/>
  <c r="AL40" i="2"/>
  <c r="AL48" i="2"/>
  <c r="AL56" i="2"/>
  <c r="AL64" i="2"/>
  <c r="AL72" i="2"/>
  <c r="AL88" i="2"/>
  <c r="AL96" i="2"/>
  <c r="AL104" i="2"/>
  <c r="AL112" i="2"/>
  <c r="AL120" i="2"/>
  <c r="AL21" i="2"/>
  <c r="AL29" i="2"/>
  <c r="AL37" i="2"/>
  <c r="AL45" i="2"/>
  <c r="AL53" i="2"/>
  <c r="AL61" i="2"/>
  <c r="AL69" i="2"/>
  <c r="AL77" i="2"/>
  <c r="AL85" i="2"/>
  <c r="AL93" i="2"/>
  <c r="AL101" i="2"/>
  <c r="AL109" i="2"/>
  <c r="AL117" i="2"/>
  <c r="AL125" i="2"/>
  <c r="AL133" i="2"/>
  <c r="AL141" i="2"/>
  <c r="AL19" i="2"/>
  <c r="AL106" i="2"/>
  <c r="AL122" i="2"/>
  <c r="AL130" i="2"/>
  <c r="AL138" i="2"/>
  <c r="AL9" i="2"/>
  <c r="AU7" i="2"/>
  <c r="AY7" i="2"/>
  <c r="AY6" i="2"/>
  <c r="BC12" i="2" l="1"/>
  <c r="BD12" i="2" s="1"/>
  <c r="BF12" i="2"/>
  <c r="BG12" i="2" s="1"/>
  <c r="AG12" i="2" s="1"/>
  <c r="AR12" i="2"/>
  <c r="AW12" i="2" s="1"/>
  <c r="AC12" i="2" s="1"/>
  <c r="BI12" i="2"/>
  <c r="BC11" i="2"/>
  <c r="BD11" i="2" s="1"/>
  <c r="AR11" i="2"/>
  <c r="AW11" i="2" s="1"/>
  <c r="AC11" i="2" s="1"/>
  <c r="BF11" i="2"/>
  <c r="BG11" i="2" s="1"/>
  <c r="AG11" i="2" s="1"/>
  <c r="BI11" i="2"/>
  <c r="BB6" i="2"/>
  <c r="AX7" i="2" l="1"/>
  <c r="AX6" i="2"/>
  <c r="BC6" i="2" l="1"/>
  <c r="BF6" i="2"/>
  <c r="BC7" i="2"/>
  <c r="BE6" i="2"/>
  <c r="BF7" i="2" l="1"/>
  <c r="Q7" i="2"/>
  <c r="Q8" i="2"/>
  <c r="Q9" i="2"/>
  <c r="Q10" i="2"/>
  <c r="R6" i="2"/>
  <c r="S6" i="2" s="1"/>
  <c r="AV6" i="2" l="1"/>
  <c r="AP6" i="2" s="1"/>
  <c r="BI6" i="2" s="1"/>
  <c r="AA6" i="2"/>
  <c r="X9" i="2"/>
  <c r="Z9" i="2"/>
  <c r="Y9" i="2"/>
  <c r="X10" i="2"/>
  <c r="Y10" i="2"/>
  <c r="Z10" i="2"/>
  <c r="X8" i="2"/>
  <c r="Y8" i="2"/>
  <c r="Z8" i="2"/>
  <c r="X7" i="2"/>
  <c r="Z7" i="2"/>
  <c r="Y7" i="2"/>
  <c r="AQ8" i="2"/>
  <c r="AR8" i="2"/>
  <c r="AS8" i="2"/>
  <c r="AZ8" i="2"/>
  <c r="AS9" i="2"/>
  <c r="AQ9" i="2"/>
  <c r="AR9" i="2"/>
  <c r="AZ9" i="2"/>
  <c r="AS10" i="2"/>
  <c r="AQ10" i="2"/>
  <c r="AR10" i="2"/>
  <c r="AZ10" i="2"/>
  <c r="AS6" i="2"/>
  <c r="AR6" i="2"/>
  <c r="AZ6" i="2"/>
  <c r="AR7" i="2"/>
  <c r="AZ7" i="2"/>
  <c r="AQ7" i="2"/>
  <c r="BF9" i="2"/>
  <c r="AS7" i="2"/>
  <c r="BC10" i="2"/>
  <c r="BF10" i="2"/>
  <c r="BC9" i="2"/>
  <c r="BF8" i="2"/>
  <c r="BC8" i="2"/>
  <c r="BE7" i="2"/>
  <c r="BB7" i="2"/>
  <c r="R7" i="2"/>
  <c r="S7" i="2" s="1"/>
  <c r="AV7" i="2" s="1"/>
  <c r="AP7" i="2" s="1"/>
  <c r="BI7" i="2" s="1"/>
  <c r="R8" i="2"/>
  <c r="S8" i="2" s="1"/>
  <c r="R9" i="2"/>
  <c r="S9" i="2" s="1"/>
  <c r="R10" i="2"/>
  <c r="S10" i="2" s="1"/>
  <c r="AV10" i="2" s="1"/>
  <c r="AP10" i="2" s="1"/>
  <c r="BI10" i="2" s="1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AU19" i="2"/>
  <c r="U7" i="2"/>
  <c r="U8" i="2"/>
  <c r="U9" i="2"/>
  <c r="U10" i="2"/>
  <c r="AQ17" i="2"/>
  <c r="AR17" i="2"/>
  <c r="AT17" i="2"/>
  <c r="AS17" i="2"/>
  <c r="AP153" i="2" l="1"/>
  <c r="AP169" i="2"/>
  <c r="AP185" i="2"/>
  <c r="AP154" i="2"/>
  <c r="AP170" i="2"/>
  <c r="AP161" i="2"/>
  <c r="AP177" i="2"/>
  <c r="AP193" i="2"/>
  <c r="AP152" i="2"/>
  <c r="AP159" i="2"/>
  <c r="AP155" i="2"/>
  <c r="AP171" i="2"/>
  <c r="AP157" i="2"/>
  <c r="AP164" i="2"/>
  <c r="AP178" i="2"/>
  <c r="AP198" i="2"/>
  <c r="AP175" i="2"/>
  <c r="AP176" i="2"/>
  <c r="AP186" i="2"/>
  <c r="AP167" i="2"/>
  <c r="AP165" i="2"/>
  <c r="AP180" i="2"/>
  <c r="AP189" i="2"/>
  <c r="AP195" i="2"/>
  <c r="AP160" i="2"/>
  <c r="AP172" i="2"/>
  <c r="AP188" i="2"/>
  <c r="AP202" i="2"/>
  <c r="AP197" i="2"/>
  <c r="AP150" i="2"/>
  <c r="AP173" i="2"/>
  <c r="AP184" i="2"/>
  <c r="AP203" i="2"/>
  <c r="AP148" i="2"/>
  <c r="AP151" i="2"/>
  <c r="AP191" i="2"/>
  <c r="AP194" i="2"/>
  <c r="AP192" i="2"/>
  <c r="AP183" i="2"/>
  <c r="AP187" i="2"/>
  <c r="AP190" i="2"/>
  <c r="AP163" i="2"/>
  <c r="AP168" i="2"/>
  <c r="AP162" i="2"/>
  <c r="AP201" i="2"/>
  <c r="AP174" i="2"/>
  <c r="AP156" i="2"/>
  <c r="AP166" i="2"/>
  <c r="AP181" i="2"/>
  <c r="AP158" i="2"/>
  <c r="AP149" i="2"/>
  <c r="AP182" i="2"/>
  <c r="AP179" i="2"/>
  <c r="AP199" i="2"/>
  <c r="AP200" i="2"/>
  <c r="AP196" i="2"/>
  <c r="AR155" i="2"/>
  <c r="AR171" i="2"/>
  <c r="AR187" i="2"/>
  <c r="AR156" i="2"/>
  <c r="AR172" i="2"/>
  <c r="AR163" i="2"/>
  <c r="AR179" i="2"/>
  <c r="AR154" i="2"/>
  <c r="AR161" i="2"/>
  <c r="AR157" i="2"/>
  <c r="AR149" i="2"/>
  <c r="AR166" i="2"/>
  <c r="AR182" i="2"/>
  <c r="AR200" i="2"/>
  <c r="AR162" i="2"/>
  <c r="AR170" i="2"/>
  <c r="AR189" i="2"/>
  <c r="AR151" i="2"/>
  <c r="AR180" i="2"/>
  <c r="AR184" i="2"/>
  <c r="AR153" i="2"/>
  <c r="AR175" i="2"/>
  <c r="AR168" i="2"/>
  <c r="AR176" i="2"/>
  <c r="AR158" i="2"/>
  <c r="AR191" i="2"/>
  <c r="AR193" i="2"/>
  <c r="AR169" i="2"/>
  <c r="AR177" i="2"/>
  <c r="AR195" i="2"/>
  <c r="AR174" i="2"/>
  <c r="AR164" i="2"/>
  <c r="AR181" i="2"/>
  <c r="AR197" i="2"/>
  <c r="AR186" i="2"/>
  <c r="AR199" i="2"/>
  <c r="AR160" i="2"/>
  <c r="AR194" i="2"/>
  <c r="AR202" i="2"/>
  <c r="AR192" i="2"/>
  <c r="AR196" i="2"/>
  <c r="AR183" i="2"/>
  <c r="AR190" i="2"/>
  <c r="AR178" i="2"/>
  <c r="AR188" i="2"/>
  <c r="AR173" i="2"/>
  <c r="AR185" i="2"/>
  <c r="AR201" i="2"/>
  <c r="AR203" i="2"/>
  <c r="AR148" i="2"/>
  <c r="AR152" i="2"/>
  <c r="AR167" i="2"/>
  <c r="AR198" i="2"/>
  <c r="AR150" i="2"/>
  <c r="AR159" i="2"/>
  <c r="AR165" i="2"/>
  <c r="AQ162" i="2"/>
  <c r="AQ178" i="2"/>
  <c r="AQ194" i="2"/>
  <c r="AQ153" i="2"/>
  <c r="AQ163" i="2"/>
  <c r="AQ154" i="2"/>
  <c r="AQ170" i="2"/>
  <c r="AQ186" i="2"/>
  <c r="AQ152" i="2"/>
  <c r="AQ168" i="2"/>
  <c r="AQ148" i="2"/>
  <c r="AQ164" i="2"/>
  <c r="AQ158" i="2"/>
  <c r="AQ165" i="2"/>
  <c r="AQ151" i="2"/>
  <c r="AQ180" i="2"/>
  <c r="AQ184" i="2"/>
  <c r="AQ175" i="2"/>
  <c r="AQ199" i="2"/>
  <c r="AQ169" i="2"/>
  <c r="AQ185" i="2"/>
  <c r="AQ150" i="2"/>
  <c r="AQ181" i="2"/>
  <c r="AQ160" i="2"/>
  <c r="AQ192" i="2"/>
  <c r="AQ200" i="2"/>
  <c r="AQ156" i="2"/>
  <c r="AQ183" i="2"/>
  <c r="AQ176" i="2"/>
  <c r="AQ179" i="2"/>
  <c r="AQ159" i="2"/>
  <c r="AQ202" i="2"/>
  <c r="AQ166" i="2"/>
  <c r="AQ171" i="2"/>
  <c r="AQ198" i="2"/>
  <c r="AQ190" i="2"/>
  <c r="AQ196" i="2"/>
  <c r="AQ187" i="2"/>
  <c r="AQ161" i="2"/>
  <c r="AQ172" i="2"/>
  <c r="AQ173" i="2"/>
  <c r="AQ195" i="2"/>
  <c r="AQ197" i="2"/>
  <c r="AQ157" i="2"/>
  <c r="AQ191" i="2"/>
  <c r="AQ201" i="2"/>
  <c r="AV201" i="2" s="1"/>
  <c r="AQ203" i="2"/>
  <c r="AQ193" i="2"/>
  <c r="AV193" i="2" s="1"/>
  <c r="AQ174" i="2"/>
  <c r="AQ155" i="2"/>
  <c r="AQ189" i="2"/>
  <c r="AQ167" i="2"/>
  <c r="AQ188" i="2"/>
  <c r="AQ149" i="2"/>
  <c r="AQ177" i="2"/>
  <c r="AQ182" i="2"/>
  <c r="AV182" i="2" s="1"/>
  <c r="AW6" i="2"/>
  <c r="AV9" i="2"/>
  <c r="AP9" i="2" s="1"/>
  <c r="AA9" i="2"/>
  <c r="AB9" i="2" s="1"/>
  <c r="AA10" i="2"/>
  <c r="AB10" i="2" s="1"/>
  <c r="AV8" i="2"/>
  <c r="AP8" i="2" s="1"/>
  <c r="AA8" i="2"/>
  <c r="AB8" i="2" s="1"/>
  <c r="AW10" i="2"/>
  <c r="AW7" i="2"/>
  <c r="AA7" i="2"/>
  <c r="AB7" i="2" s="1"/>
  <c r="AS25" i="2"/>
  <c r="AT25" i="2"/>
  <c r="AU25" i="2"/>
  <c r="AU21" i="2"/>
  <c r="AT21" i="2"/>
  <c r="AS21" i="2"/>
  <c r="AU26" i="2"/>
  <c r="AS26" i="2"/>
  <c r="AT26" i="2"/>
  <c r="AS22" i="2"/>
  <c r="AT22" i="2"/>
  <c r="AU22" i="2"/>
  <c r="AT24" i="2"/>
  <c r="AU24" i="2"/>
  <c r="AS24" i="2"/>
  <c r="AS20" i="2"/>
  <c r="AT20" i="2"/>
  <c r="AU20" i="2"/>
  <c r="AS23" i="2"/>
  <c r="AT23" i="2"/>
  <c r="AU23" i="2"/>
  <c r="BG6" i="2"/>
  <c r="AS19" i="2"/>
  <c r="AT19" i="2"/>
  <c r="BD7" i="2"/>
  <c r="AS27" i="2"/>
  <c r="BG7" i="2"/>
  <c r="BD6" i="2"/>
  <c r="AV161" i="2" l="1"/>
  <c r="AV168" i="2"/>
  <c r="AV154" i="2"/>
  <c r="AV199" i="2"/>
  <c r="AV185" i="2"/>
  <c r="AV163" i="2"/>
  <c r="AW8" i="2"/>
  <c r="BI8" i="2"/>
  <c r="AW9" i="2"/>
  <c r="BI9" i="2"/>
  <c r="AV203" i="2"/>
  <c r="AV177" i="2"/>
  <c r="AV159" i="2"/>
  <c r="AV172" i="2"/>
  <c r="AV153" i="2"/>
  <c r="AV167" i="2"/>
  <c r="AV173" i="2"/>
  <c r="AV195" i="2"/>
  <c r="AV179" i="2"/>
  <c r="AV171" i="2"/>
  <c r="AV175" i="2"/>
  <c r="AV166" i="2"/>
  <c r="AV158" i="2"/>
  <c r="AV194" i="2"/>
  <c r="AV202" i="2"/>
  <c r="AV183" i="2"/>
  <c r="AV191" i="2"/>
  <c r="AV157" i="2"/>
  <c r="AV176" i="2"/>
  <c r="AV169" i="2"/>
  <c r="AV184" i="2"/>
  <c r="AV197" i="2"/>
  <c r="AV156" i="2"/>
  <c r="AV186" i="2"/>
  <c r="AV162" i="2"/>
  <c r="AV160" i="2"/>
  <c r="AV180" i="2"/>
  <c r="AV155" i="2"/>
  <c r="AV192" i="2"/>
  <c r="AV149" i="2"/>
  <c r="AV188" i="2"/>
  <c r="AV187" i="2"/>
  <c r="AV178" i="2"/>
  <c r="AV151" i="2"/>
  <c r="AV165" i="2"/>
  <c r="AV164" i="2"/>
  <c r="AV189" i="2"/>
  <c r="AV200" i="2"/>
  <c r="AV148" i="2"/>
  <c r="AV196" i="2"/>
  <c r="AV152" i="2"/>
  <c r="AV190" i="2"/>
  <c r="AV181" i="2"/>
  <c r="AV174" i="2"/>
  <c r="AV198" i="2"/>
  <c r="AV150" i="2"/>
  <c r="AV170" i="2"/>
  <c r="AR41" i="2"/>
  <c r="AR36" i="2"/>
  <c r="AR37" i="2"/>
  <c r="AR42" i="2"/>
  <c r="AR39" i="2"/>
  <c r="AR40" i="2"/>
  <c r="AR38" i="2"/>
  <c r="AR35" i="2"/>
  <c r="AR34" i="2"/>
  <c r="AR43" i="2"/>
  <c r="AR44" i="2"/>
  <c r="AR45" i="2"/>
  <c r="AR46" i="2"/>
  <c r="AR47" i="2"/>
  <c r="AR48" i="2"/>
  <c r="AR49" i="2"/>
  <c r="AR26" i="2"/>
  <c r="AR31" i="2"/>
  <c r="AR27" i="2"/>
  <c r="AR30" i="2"/>
  <c r="AR33" i="2"/>
  <c r="AR29" i="2"/>
  <c r="AR24" i="2"/>
  <c r="AR23" i="2"/>
  <c r="AR21" i="2"/>
  <c r="AR20" i="2"/>
  <c r="AR22" i="2"/>
  <c r="AR32" i="2"/>
  <c r="AR25" i="2"/>
  <c r="AR28" i="2"/>
  <c r="AR50" i="2"/>
  <c r="AU27" i="2"/>
  <c r="AT27" i="2"/>
  <c r="AR51" i="2"/>
  <c r="BB8" i="2"/>
  <c r="BD8" i="2" s="1"/>
  <c r="BE8" i="2"/>
  <c r="AS28" i="2" l="1"/>
  <c r="AT28" i="2"/>
  <c r="AU28" i="2"/>
  <c r="AR52" i="2"/>
  <c r="BG8" i="2"/>
  <c r="BE9" i="2"/>
  <c r="BG9" i="2" s="1"/>
  <c r="BB9" i="2"/>
  <c r="BD9" i="2" s="1"/>
  <c r="AU29" i="2" l="1"/>
  <c r="AT29" i="2"/>
  <c r="AS29" i="2"/>
  <c r="AR53" i="2"/>
  <c r="BB10" i="2"/>
  <c r="BD10" i="2" s="1"/>
  <c r="BE10" i="2"/>
  <c r="BG10" i="2" s="1"/>
  <c r="AE17" i="2"/>
  <c r="AS30" i="2" l="1"/>
  <c r="AT30" i="2"/>
  <c r="AU30" i="2"/>
  <c r="AR54" i="2"/>
  <c r="AU31" i="2" l="1"/>
  <c r="AS31" i="2"/>
  <c r="AT31" i="2"/>
  <c r="AR55" i="2"/>
  <c r="AT32" i="2" l="1"/>
  <c r="AS32" i="2"/>
  <c r="AU32" i="2"/>
  <c r="AR56" i="2"/>
  <c r="AT33" i="2" l="1"/>
  <c r="AS33" i="2"/>
  <c r="AU33" i="2"/>
  <c r="AR57" i="2"/>
  <c r="AS35" i="2" l="1"/>
  <c r="AU35" i="2"/>
  <c r="AT35" i="2"/>
  <c r="AS34" i="2"/>
  <c r="AU34" i="2"/>
  <c r="AT34" i="2"/>
  <c r="AR58" i="2"/>
  <c r="AS36" i="2" l="1"/>
  <c r="AT36" i="2"/>
  <c r="AU36" i="2"/>
  <c r="AR59" i="2"/>
  <c r="AU37" i="2" l="1"/>
  <c r="AT37" i="2"/>
  <c r="AS37" i="2"/>
  <c r="AR60" i="2"/>
  <c r="AS38" i="2" l="1"/>
  <c r="AT38" i="2"/>
  <c r="AU38" i="2"/>
  <c r="AR61" i="2"/>
  <c r="AU39" i="2" l="1"/>
  <c r="AT39" i="2"/>
  <c r="AS39" i="2"/>
  <c r="AR62" i="2"/>
  <c r="AT40" i="2" l="1"/>
  <c r="AU40" i="2"/>
  <c r="AS40" i="2"/>
  <c r="AR63" i="2"/>
  <c r="U6" i="2"/>
  <c r="AB6" i="2" s="1"/>
  <c r="AT41" i="2" l="1"/>
  <c r="AS41" i="2"/>
  <c r="AU41" i="2"/>
  <c r="AR64" i="2"/>
  <c r="BH9" i="2"/>
  <c r="BH10" i="2"/>
  <c r="BH6" i="2"/>
  <c r="BH7" i="2"/>
  <c r="V6" i="2"/>
  <c r="V7" i="2"/>
  <c r="BH8" i="2"/>
  <c r="AS42" i="2" l="1"/>
  <c r="AT42" i="2"/>
  <c r="AU42" i="2"/>
  <c r="AR65" i="2"/>
  <c r="V10" i="2"/>
  <c r="V9" i="2"/>
  <c r="V8" i="2"/>
  <c r="AI10" i="2" l="1"/>
  <c r="AJ10" i="2"/>
  <c r="AI7" i="2"/>
  <c r="AJ7" i="2"/>
  <c r="AI8" i="2"/>
  <c r="AJ8" i="2"/>
  <c r="AJ9" i="2"/>
  <c r="AI9" i="2"/>
  <c r="AC6" i="2"/>
  <c r="AJ6" i="2"/>
  <c r="AI6" i="2"/>
  <c r="AS43" i="2"/>
  <c r="AT43" i="2"/>
  <c r="AU43" i="2"/>
  <c r="AC8" i="2"/>
  <c r="AD8" i="2"/>
  <c r="AE8" i="2"/>
  <c r="AF8" i="2" s="1"/>
  <c r="AG8" i="2" s="1"/>
  <c r="AD10" i="2"/>
  <c r="AH10" i="2" s="1"/>
  <c r="AE10" i="2"/>
  <c r="AF10" i="2" s="1"/>
  <c r="AG10" i="2" s="1"/>
  <c r="AC10" i="2"/>
  <c r="AD9" i="2"/>
  <c r="AH9" i="2" s="1"/>
  <c r="AE9" i="2"/>
  <c r="AF9" i="2" s="1"/>
  <c r="AG9" i="2" s="1"/>
  <c r="AC9" i="2"/>
  <c r="AR66" i="2"/>
  <c r="AE7" i="2"/>
  <c r="AF7" i="2" s="1"/>
  <c r="AG7" i="2" s="1"/>
  <c r="AC7" i="2"/>
  <c r="AD7" i="2"/>
  <c r="AH7" i="2" s="1"/>
  <c r="AE6" i="2"/>
  <c r="AD6" i="2"/>
  <c r="AD17" i="2"/>
  <c r="AC17" i="2"/>
  <c r="AD157" i="2" l="1"/>
  <c r="AD173" i="2"/>
  <c r="AD189" i="2"/>
  <c r="AD148" i="2"/>
  <c r="AD158" i="2"/>
  <c r="AD149" i="2"/>
  <c r="AD165" i="2"/>
  <c r="AD181" i="2"/>
  <c r="AD156" i="2"/>
  <c r="AD163" i="2"/>
  <c r="AD159" i="2"/>
  <c r="AD150" i="2"/>
  <c r="AD155" i="2"/>
  <c r="AD161" i="2"/>
  <c r="AD169" i="2"/>
  <c r="AD176" i="2"/>
  <c r="AD186" i="2"/>
  <c r="AD202" i="2"/>
  <c r="AD179" i="2"/>
  <c r="AD183" i="2"/>
  <c r="AD152" i="2"/>
  <c r="AD171" i="2"/>
  <c r="AD154" i="2"/>
  <c r="AD184" i="2"/>
  <c r="AD170" i="2"/>
  <c r="AD164" i="2"/>
  <c r="AD166" i="2"/>
  <c r="AD198" i="2"/>
  <c r="AD203" i="2"/>
  <c r="AD168" i="2"/>
  <c r="AD199" i="2"/>
  <c r="AD151" i="2"/>
  <c r="AD180" i="2"/>
  <c r="AD201" i="2"/>
  <c r="AD177" i="2"/>
  <c r="AD182" i="2"/>
  <c r="AD188" i="2"/>
  <c r="AD167" i="2"/>
  <c r="AD172" i="2"/>
  <c r="AD187" i="2"/>
  <c r="AD153" i="2"/>
  <c r="AD193" i="2"/>
  <c r="AD185" i="2"/>
  <c r="AD174" i="2"/>
  <c r="AD196" i="2"/>
  <c r="AD190" i="2"/>
  <c r="AD192" i="2"/>
  <c r="AD194" i="2"/>
  <c r="AD160" i="2"/>
  <c r="AD178" i="2"/>
  <c r="AD162" i="2"/>
  <c r="AD200" i="2"/>
  <c r="AD197" i="2"/>
  <c r="AD175" i="2"/>
  <c r="AD191" i="2"/>
  <c r="AD195" i="2"/>
  <c r="AF6" i="2"/>
  <c r="AG6" i="2" s="1"/>
  <c r="AQ21" i="2"/>
  <c r="AV21" i="2" s="1"/>
  <c r="AQ22" i="2"/>
  <c r="AV22" i="2" s="1"/>
  <c r="AQ20" i="2"/>
  <c r="AV20" i="2" s="1"/>
  <c r="AQ23" i="2"/>
  <c r="AV23" i="2" s="1"/>
  <c r="AQ24" i="2"/>
  <c r="AV24" i="2" s="1"/>
  <c r="AQ25" i="2"/>
  <c r="AV25" i="2" s="1"/>
  <c r="AQ26" i="2"/>
  <c r="AV26" i="2" s="1"/>
  <c r="AQ27" i="2"/>
  <c r="AV27" i="2" s="1"/>
  <c r="AQ28" i="2"/>
  <c r="AV28" i="2" s="1"/>
  <c r="AQ29" i="2"/>
  <c r="AV29" i="2" s="1"/>
  <c r="AQ30" i="2"/>
  <c r="AV30" i="2" s="1"/>
  <c r="AQ31" i="2"/>
  <c r="AV31" i="2" s="1"/>
  <c r="AQ32" i="2"/>
  <c r="AV32" i="2" s="1"/>
  <c r="AQ33" i="2"/>
  <c r="AV33" i="2" s="1"/>
  <c r="AQ34" i="2"/>
  <c r="AV34" i="2" s="1"/>
  <c r="AQ35" i="2"/>
  <c r="AV35" i="2" s="1"/>
  <c r="AQ36" i="2"/>
  <c r="AV36" i="2" s="1"/>
  <c r="AQ37" i="2"/>
  <c r="AV37" i="2" s="1"/>
  <c r="AQ38" i="2"/>
  <c r="AV38" i="2" s="1"/>
  <c r="AQ39" i="2"/>
  <c r="AV39" i="2" s="1"/>
  <c r="AP55" i="2"/>
  <c r="AP40" i="2"/>
  <c r="AP104" i="2"/>
  <c r="AP90" i="2"/>
  <c r="AP43" i="2"/>
  <c r="AP124" i="2"/>
  <c r="AP85" i="2"/>
  <c r="AP46" i="2"/>
  <c r="AP31" i="2"/>
  <c r="AP33" i="2"/>
  <c r="AP97" i="2"/>
  <c r="AP82" i="2"/>
  <c r="AP35" i="2"/>
  <c r="AP116" i="2"/>
  <c r="AP77" i="2"/>
  <c r="AP38" i="2"/>
  <c r="AP39" i="2"/>
  <c r="AP19" i="2"/>
  <c r="AP21" i="2"/>
  <c r="AP79" i="2"/>
  <c r="AP48" i="2"/>
  <c r="AP112" i="2"/>
  <c r="AP106" i="2"/>
  <c r="AP59" i="2"/>
  <c r="AP140" i="2"/>
  <c r="AP101" i="2"/>
  <c r="AP62" i="2"/>
  <c r="AP63" i="2"/>
  <c r="AP41" i="2"/>
  <c r="AP105" i="2"/>
  <c r="AP98" i="2"/>
  <c r="AP51" i="2"/>
  <c r="AP132" i="2"/>
  <c r="AP93" i="2"/>
  <c r="AP54" i="2"/>
  <c r="AP47" i="2"/>
  <c r="AP103" i="2"/>
  <c r="AP56" i="2"/>
  <c r="AP120" i="2"/>
  <c r="AP122" i="2"/>
  <c r="AP75" i="2"/>
  <c r="AP28" i="2"/>
  <c r="AP86" i="2"/>
  <c r="AP49" i="2"/>
  <c r="AP114" i="2"/>
  <c r="AP147" i="2"/>
  <c r="AP71" i="2"/>
  <c r="AP70" i="2"/>
  <c r="AP127" i="2"/>
  <c r="AP64" i="2"/>
  <c r="AP128" i="2"/>
  <c r="AP138" i="2"/>
  <c r="AP91" i="2"/>
  <c r="AP44" i="2"/>
  <c r="AP133" i="2"/>
  <c r="AP102" i="2"/>
  <c r="AP111" i="2"/>
  <c r="AP57" i="2"/>
  <c r="AP121" i="2"/>
  <c r="AP130" i="2"/>
  <c r="AP83" i="2"/>
  <c r="AP36" i="2"/>
  <c r="AP125" i="2"/>
  <c r="AP94" i="2"/>
  <c r="AP95" i="2"/>
  <c r="AP26" i="2"/>
  <c r="AP68" i="2"/>
  <c r="AP134" i="2"/>
  <c r="AP96" i="2"/>
  <c r="AP27" i="2"/>
  <c r="AP108" i="2"/>
  <c r="AP30" i="2"/>
  <c r="AP89" i="2"/>
  <c r="AP66" i="2"/>
  <c r="AP100" i="2"/>
  <c r="AP78" i="2"/>
  <c r="AP110" i="2"/>
  <c r="AP72" i="2"/>
  <c r="AP136" i="2"/>
  <c r="AP34" i="2"/>
  <c r="AP107" i="2"/>
  <c r="AP60" i="2"/>
  <c r="AP126" i="2"/>
  <c r="AP135" i="2"/>
  <c r="AP65" i="2"/>
  <c r="AP129" i="2"/>
  <c r="AP145" i="2"/>
  <c r="AP99" i="2"/>
  <c r="AP52" i="2"/>
  <c r="AP141" i="2"/>
  <c r="AP118" i="2"/>
  <c r="AP119" i="2"/>
  <c r="AP37" i="2"/>
  <c r="AP137" i="2"/>
  <c r="AP115" i="2"/>
  <c r="AP143" i="2"/>
  <c r="AP32" i="2"/>
  <c r="AP25" i="2"/>
  <c r="AP20" i="2"/>
  <c r="AP117" i="2"/>
  <c r="AP67" i="2"/>
  <c r="AP142" i="2"/>
  <c r="AP80" i="2"/>
  <c r="AP50" i="2"/>
  <c r="AP123" i="2"/>
  <c r="AP76" i="2"/>
  <c r="AP73" i="2"/>
  <c r="AP29" i="2"/>
  <c r="AP61" i="2"/>
  <c r="AP87" i="2"/>
  <c r="AP24" i="2"/>
  <c r="AP88" i="2"/>
  <c r="AP58" i="2"/>
  <c r="AP139" i="2"/>
  <c r="AP92" i="2"/>
  <c r="AP53" i="2"/>
  <c r="AP81" i="2"/>
  <c r="AP144" i="2"/>
  <c r="AP42" i="2"/>
  <c r="AP131" i="2"/>
  <c r="AP84" i="2"/>
  <c r="AP45" i="2"/>
  <c r="AP23" i="2"/>
  <c r="AP74" i="2"/>
  <c r="AP69" i="2"/>
  <c r="AP146" i="2"/>
  <c r="AP22" i="2"/>
  <c r="AP113" i="2"/>
  <c r="AP109" i="2"/>
  <c r="AT44" i="2"/>
  <c r="AU44" i="2"/>
  <c r="AS44" i="2"/>
  <c r="AD136" i="2"/>
  <c r="AD144" i="2"/>
  <c r="AD131" i="2"/>
  <c r="AD139" i="2"/>
  <c r="AD145" i="2"/>
  <c r="AD128" i="2"/>
  <c r="AD132" i="2"/>
  <c r="AD135" i="2"/>
  <c r="AD129" i="2"/>
  <c r="AD147" i="2"/>
  <c r="AD146" i="2"/>
  <c r="AD143" i="2"/>
  <c r="AD141" i="2"/>
  <c r="AD133" i="2"/>
  <c r="AD130" i="2"/>
  <c r="AD137" i="2"/>
  <c r="AD140" i="2"/>
  <c r="AD138" i="2"/>
  <c r="AD134" i="2"/>
  <c r="AD142" i="2"/>
  <c r="AH8" i="2"/>
  <c r="AQ40" i="2"/>
  <c r="AV40" i="2" s="1"/>
  <c r="AR67" i="2"/>
  <c r="AH6" i="2"/>
  <c r="AQ19" i="2"/>
  <c r="AR19" i="2"/>
  <c r="AH185" i="2" l="1"/>
  <c r="AB185" i="2"/>
  <c r="AE185" i="2"/>
  <c r="AF185" i="2" s="1"/>
  <c r="AI185" i="2"/>
  <c r="AJ185" i="2"/>
  <c r="AI199" i="2"/>
  <c r="AB199" i="2"/>
  <c r="AJ199" i="2"/>
  <c r="AH199" i="2"/>
  <c r="AE199" i="2"/>
  <c r="AF199" i="2" s="1"/>
  <c r="AI176" i="2"/>
  <c r="AB176" i="2"/>
  <c r="AE176" i="2"/>
  <c r="AF176" i="2" s="1"/>
  <c r="AH176" i="2"/>
  <c r="AJ176" i="2"/>
  <c r="AH193" i="2"/>
  <c r="AI193" i="2"/>
  <c r="AE193" i="2"/>
  <c r="AF193" i="2" s="1"/>
  <c r="AB193" i="2"/>
  <c r="AJ193" i="2"/>
  <c r="AE168" i="2"/>
  <c r="AF168" i="2" s="1"/>
  <c r="AB168" i="2"/>
  <c r="AH168" i="2"/>
  <c r="AI168" i="2"/>
  <c r="AJ168" i="2"/>
  <c r="AH169" i="2"/>
  <c r="AJ169" i="2"/>
  <c r="AB169" i="2"/>
  <c r="AE169" i="2"/>
  <c r="AF169" i="2" s="1"/>
  <c r="AI169" i="2"/>
  <c r="AH153" i="2"/>
  <c r="AI153" i="2"/>
  <c r="AJ153" i="2"/>
  <c r="AE153" i="2"/>
  <c r="AF153" i="2" s="1"/>
  <c r="AB153" i="2"/>
  <c r="AH161" i="2"/>
  <c r="AB161" i="2"/>
  <c r="AE161" i="2"/>
  <c r="AF161" i="2" s="1"/>
  <c r="AI161" i="2"/>
  <c r="AJ161" i="2"/>
  <c r="AE203" i="2"/>
  <c r="AF203" i="2" s="1"/>
  <c r="AB203" i="2"/>
  <c r="AH203" i="2"/>
  <c r="AI203" i="2"/>
  <c r="AJ203" i="2"/>
  <c r="AB155" i="2"/>
  <c r="AI155" i="2"/>
  <c r="AJ155" i="2"/>
  <c r="AH155" i="2"/>
  <c r="AE155" i="2"/>
  <c r="AF155" i="2" s="1"/>
  <c r="AH162" i="2"/>
  <c r="AI162" i="2"/>
  <c r="AJ162" i="2"/>
  <c r="AE162" i="2"/>
  <c r="AF162" i="2" s="1"/>
  <c r="AB162" i="2"/>
  <c r="AB187" i="2"/>
  <c r="AJ187" i="2"/>
  <c r="AI187" i="2"/>
  <c r="AE187" i="2"/>
  <c r="AF187" i="2" s="1"/>
  <c r="AH187" i="2"/>
  <c r="AH198" i="2"/>
  <c r="AB198" i="2"/>
  <c r="AI198" i="2"/>
  <c r="AJ198" i="2"/>
  <c r="AE198" i="2"/>
  <c r="AF198" i="2" s="1"/>
  <c r="AE150" i="2"/>
  <c r="AF150" i="2" s="1"/>
  <c r="AH150" i="2"/>
  <c r="AI150" i="2"/>
  <c r="AJ150" i="2"/>
  <c r="AB150" i="2"/>
  <c r="AI178" i="2"/>
  <c r="AH178" i="2"/>
  <c r="AB178" i="2"/>
  <c r="AE178" i="2"/>
  <c r="AF178" i="2" s="1"/>
  <c r="AJ178" i="2"/>
  <c r="AB172" i="2"/>
  <c r="AE172" i="2"/>
  <c r="AF172" i="2" s="1"/>
  <c r="AH172" i="2"/>
  <c r="AJ172" i="2"/>
  <c r="AI172" i="2"/>
  <c r="AE166" i="2"/>
  <c r="AF166" i="2" s="1"/>
  <c r="AI166" i="2"/>
  <c r="AJ166" i="2"/>
  <c r="AB166" i="2"/>
  <c r="AH166" i="2"/>
  <c r="AI159" i="2"/>
  <c r="AJ159" i="2"/>
  <c r="AE159" i="2"/>
  <c r="AF159" i="2" s="1"/>
  <c r="AH159" i="2"/>
  <c r="AB159" i="2"/>
  <c r="AE167" i="2"/>
  <c r="AF167" i="2" s="1"/>
  <c r="AH167" i="2"/>
  <c r="AJ167" i="2"/>
  <c r="AI167" i="2"/>
  <c r="AB167" i="2"/>
  <c r="AJ164" i="2"/>
  <c r="AH164" i="2"/>
  <c r="AI164" i="2"/>
  <c r="AB164" i="2"/>
  <c r="AE164" i="2"/>
  <c r="AF164" i="2" s="1"/>
  <c r="AJ163" i="2"/>
  <c r="AB163" i="2"/>
  <c r="AH163" i="2"/>
  <c r="AI163" i="2"/>
  <c r="AE163" i="2"/>
  <c r="AF163" i="2" s="1"/>
  <c r="AI160" i="2"/>
  <c r="AB160" i="2"/>
  <c r="AE160" i="2"/>
  <c r="AF160" i="2" s="1"/>
  <c r="AH160" i="2"/>
  <c r="AJ160" i="2"/>
  <c r="AI170" i="2"/>
  <c r="AH170" i="2"/>
  <c r="AB170" i="2"/>
  <c r="AE170" i="2"/>
  <c r="AF170" i="2" s="1"/>
  <c r="AJ170" i="2"/>
  <c r="AB156" i="2"/>
  <c r="AE156" i="2"/>
  <c r="AF156" i="2" s="1"/>
  <c r="AI156" i="2"/>
  <c r="AH156" i="2"/>
  <c r="AJ156" i="2"/>
  <c r="AH188" i="2"/>
  <c r="AJ188" i="2"/>
  <c r="AE188" i="2"/>
  <c r="AF188" i="2" s="1"/>
  <c r="AI188" i="2"/>
  <c r="AB188" i="2"/>
  <c r="AJ184" i="2"/>
  <c r="AB184" i="2"/>
  <c r="AH184" i="2"/>
  <c r="AI184" i="2"/>
  <c r="AE184" i="2"/>
  <c r="AF184" i="2" s="1"/>
  <c r="AB181" i="2"/>
  <c r="AI181" i="2"/>
  <c r="AE181" i="2"/>
  <c r="AF181" i="2" s="1"/>
  <c r="AH181" i="2"/>
  <c r="AJ181" i="2"/>
  <c r="AI194" i="2"/>
  <c r="AJ194" i="2"/>
  <c r="AB194" i="2"/>
  <c r="AH194" i="2"/>
  <c r="AE194" i="2"/>
  <c r="AF194" i="2" s="1"/>
  <c r="AE182" i="2"/>
  <c r="AF182" i="2" s="1"/>
  <c r="AI182" i="2"/>
  <c r="AJ182" i="2"/>
  <c r="AB182" i="2"/>
  <c r="AH182" i="2"/>
  <c r="AI154" i="2"/>
  <c r="AJ154" i="2"/>
  <c r="AB154" i="2"/>
  <c r="AH154" i="2"/>
  <c r="AE154" i="2"/>
  <c r="AF154" i="2" s="1"/>
  <c r="AJ165" i="2"/>
  <c r="AH165" i="2"/>
  <c r="AI165" i="2"/>
  <c r="AE165" i="2"/>
  <c r="AF165" i="2" s="1"/>
  <c r="AB165" i="2"/>
  <c r="AE195" i="2"/>
  <c r="AF195" i="2" s="1"/>
  <c r="AH195" i="2"/>
  <c r="AJ195" i="2"/>
  <c r="AI195" i="2"/>
  <c r="AB195" i="2"/>
  <c r="AH192" i="2"/>
  <c r="AI192" i="2"/>
  <c r="AE192" i="2"/>
  <c r="AF192" i="2" s="1"/>
  <c r="AJ192" i="2"/>
  <c r="AB192" i="2"/>
  <c r="AB171" i="2"/>
  <c r="AI171" i="2"/>
  <c r="AJ171" i="2"/>
  <c r="AE171" i="2"/>
  <c r="AF171" i="2" s="1"/>
  <c r="AH171" i="2"/>
  <c r="AE149" i="2"/>
  <c r="AF149" i="2" s="1"/>
  <c r="AJ149" i="2"/>
  <c r="AH149" i="2"/>
  <c r="AI149" i="2"/>
  <c r="AB149" i="2"/>
  <c r="AB191" i="2"/>
  <c r="AI191" i="2"/>
  <c r="AJ191" i="2"/>
  <c r="AE191" i="2"/>
  <c r="AF191" i="2" s="1"/>
  <c r="AH191" i="2"/>
  <c r="AE190" i="2"/>
  <c r="AF190" i="2" s="1"/>
  <c r="AJ190" i="2"/>
  <c r="AB190" i="2"/>
  <c r="AH190" i="2"/>
  <c r="AI190" i="2"/>
  <c r="AH152" i="2"/>
  <c r="AE152" i="2"/>
  <c r="AF152" i="2" s="1"/>
  <c r="AJ152" i="2"/>
  <c r="AB152" i="2"/>
  <c r="AI152" i="2"/>
  <c r="AE158" i="2"/>
  <c r="AF158" i="2" s="1"/>
  <c r="AH158" i="2"/>
  <c r="AI158" i="2"/>
  <c r="AJ158" i="2"/>
  <c r="AB158" i="2"/>
  <c r="AB196" i="2"/>
  <c r="AE196" i="2"/>
  <c r="AF196" i="2" s="1"/>
  <c r="AJ196" i="2"/>
  <c r="AH196" i="2"/>
  <c r="AI196" i="2"/>
  <c r="AH177" i="2"/>
  <c r="AI177" i="2"/>
  <c r="AJ177" i="2"/>
  <c r="AE177" i="2"/>
  <c r="AF177" i="2" s="1"/>
  <c r="AB177" i="2"/>
  <c r="AE183" i="2"/>
  <c r="AF183" i="2" s="1"/>
  <c r="AI183" i="2"/>
  <c r="AB183" i="2"/>
  <c r="AH183" i="2"/>
  <c r="AJ183" i="2"/>
  <c r="AE148" i="2"/>
  <c r="AF148" i="2" s="1"/>
  <c r="AJ148" i="2"/>
  <c r="AB148" i="2"/>
  <c r="AI148" i="2"/>
  <c r="AH148" i="2"/>
  <c r="AI175" i="2"/>
  <c r="AE175" i="2"/>
  <c r="AF175" i="2" s="1"/>
  <c r="AH175" i="2"/>
  <c r="AJ175" i="2"/>
  <c r="AB175" i="2"/>
  <c r="AE201" i="2"/>
  <c r="AF201" i="2" s="1"/>
  <c r="AH201" i="2"/>
  <c r="AI201" i="2"/>
  <c r="AJ201" i="2"/>
  <c r="AB201" i="2"/>
  <c r="AJ179" i="2"/>
  <c r="AB179" i="2"/>
  <c r="AE179" i="2"/>
  <c r="AF179" i="2" s="1"/>
  <c r="AH179" i="2"/>
  <c r="AI179" i="2"/>
  <c r="AB189" i="2"/>
  <c r="AH189" i="2"/>
  <c r="AJ189" i="2"/>
  <c r="AE189" i="2"/>
  <c r="AF189" i="2" s="1"/>
  <c r="AI189" i="2"/>
  <c r="AH197" i="2"/>
  <c r="AJ197" i="2"/>
  <c r="AB197" i="2"/>
  <c r="AE197" i="2"/>
  <c r="AF197" i="2" s="1"/>
  <c r="AI197" i="2"/>
  <c r="AJ180" i="2"/>
  <c r="AB180" i="2"/>
  <c r="AE180" i="2"/>
  <c r="AF180" i="2" s="1"/>
  <c r="AI180" i="2"/>
  <c r="AH180" i="2"/>
  <c r="AI202" i="2"/>
  <c r="AB202" i="2"/>
  <c r="AE202" i="2"/>
  <c r="AF202" i="2" s="1"/>
  <c r="AH202" i="2"/>
  <c r="AJ202" i="2"/>
  <c r="AH173" i="2"/>
  <c r="AJ173" i="2"/>
  <c r="AB173" i="2"/>
  <c r="AE173" i="2"/>
  <c r="AF173" i="2" s="1"/>
  <c r="AI173" i="2"/>
  <c r="AB200" i="2"/>
  <c r="AJ200" i="2"/>
  <c r="AH200" i="2"/>
  <c r="AI200" i="2"/>
  <c r="AE200" i="2"/>
  <c r="AF200" i="2" s="1"/>
  <c r="AE174" i="2"/>
  <c r="AF174" i="2" s="1"/>
  <c r="AB174" i="2"/>
  <c r="AI174" i="2"/>
  <c r="AH174" i="2"/>
  <c r="AJ174" i="2"/>
  <c r="AE151" i="2"/>
  <c r="AF151" i="2" s="1"/>
  <c r="AH151" i="2"/>
  <c r="AJ151" i="2"/>
  <c r="AI151" i="2"/>
  <c r="AB151" i="2"/>
  <c r="AI186" i="2"/>
  <c r="AH186" i="2"/>
  <c r="AJ186" i="2"/>
  <c r="AB186" i="2"/>
  <c r="AE186" i="2"/>
  <c r="AF186" i="2" s="1"/>
  <c r="AE157" i="2"/>
  <c r="AF157" i="2" s="1"/>
  <c r="AB157" i="2"/>
  <c r="AH157" i="2"/>
  <c r="AI157" i="2"/>
  <c r="AJ157" i="2"/>
  <c r="AV19" i="2"/>
  <c r="AI145" i="2"/>
  <c r="AJ145" i="2"/>
  <c r="AI128" i="2"/>
  <c r="AJ128" i="2"/>
  <c r="AJ134" i="2"/>
  <c r="AI134" i="2"/>
  <c r="AI139" i="2"/>
  <c r="AJ139" i="2"/>
  <c r="AJ144" i="2"/>
  <c r="AI144" i="2"/>
  <c r="AI135" i="2"/>
  <c r="AJ135" i="2"/>
  <c r="AI146" i="2"/>
  <c r="AJ146" i="2"/>
  <c r="AJ129" i="2"/>
  <c r="AI129" i="2"/>
  <c r="AI132" i="2"/>
  <c r="AJ132" i="2"/>
  <c r="AI136" i="2"/>
  <c r="AJ136" i="2"/>
  <c r="AI138" i="2"/>
  <c r="AJ138" i="2"/>
  <c r="AJ141" i="2"/>
  <c r="AI141" i="2"/>
  <c r="AJ133" i="2"/>
  <c r="AI133" i="2"/>
  <c r="AJ142" i="2"/>
  <c r="AI142" i="2"/>
  <c r="AJ137" i="2"/>
  <c r="AI137" i="2"/>
  <c r="AI130" i="2"/>
  <c r="AJ130" i="2"/>
  <c r="AI143" i="2"/>
  <c r="AJ143" i="2"/>
  <c r="AI147" i="2"/>
  <c r="AJ147" i="2"/>
  <c r="AI140" i="2"/>
  <c r="AJ140" i="2"/>
  <c r="AI131" i="2"/>
  <c r="AJ131" i="2"/>
  <c r="AS45" i="2"/>
  <c r="AT45" i="2"/>
  <c r="AU45" i="2"/>
  <c r="AE131" i="2"/>
  <c r="AF131" i="2" s="1"/>
  <c r="AB131" i="2"/>
  <c r="M131" i="2" s="1"/>
  <c r="W131" i="2" s="1"/>
  <c r="AH131" i="2"/>
  <c r="AH140" i="2"/>
  <c r="AB140" i="2"/>
  <c r="M140" i="2" s="1"/>
  <c r="W140" i="2" s="1"/>
  <c r="AE140" i="2"/>
  <c r="AF140" i="2" s="1"/>
  <c r="AE130" i="2"/>
  <c r="AF130" i="2" s="1"/>
  <c r="AB130" i="2"/>
  <c r="M130" i="2" s="1"/>
  <c r="W130" i="2" s="1"/>
  <c r="AH130" i="2"/>
  <c r="AE146" i="2"/>
  <c r="AF146" i="2" s="1"/>
  <c r="AH146" i="2"/>
  <c r="AB146" i="2"/>
  <c r="M146" i="2" s="1"/>
  <c r="W146" i="2" s="1"/>
  <c r="AB128" i="2"/>
  <c r="M128" i="2" s="1"/>
  <c r="W128" i="2" s="1"/>
  <c r="AH128" i="2"/>
  <c r="AE128" i="2"/>
  <c r="AF128" i="2" s="1"/>
  <c r="AH134" i="2"/>
  <c r="AE134" i="2"/>
  <c r="AF134" i="2" s="1"/>
  <c r="AB134" i="2"/>
  <c r="M134" i="2" s="1"/>
  <c r="W134" i="2" s="1"/>
  <c r="AE145" i="2"/>
  <c r="AF145" i="2" s="1"/>
  <c r="AH145" i="2"/>
  <c r="AB145" i="2"/>
  <c r="M145" i="2" s="1"/>
  <c r="W145" i="2" s="1"/>
  <c r="AE143" i="2"/>
  <c r="AF143" i="2" s="1"/>
  <c r="AH143" i="2"/>
  <c r="AB143" i="2"/>
  <c r="M143" i="2" s="1"/>
  <c r="W143" i="2" s="1"/>
  <c r="AE135" i="2"/>
  <c r="AF135" i="2" s="1"/>
  <c r="AH135" i="2"/>
  <c r="AB135" i="2"/>
  <c r="M135" i="2" s="1"/>
  <c r="W135" i="2" s="1"/>
  <c r="AB133" i="2"/>
  <c r="M133" i="2" s="1"/>
  <c r="W133" i="2" s="1"/>
  <c r="AE133" i="2"/>
  <c r="AF133" i="2" s="1"/>
  <c r="AH133" i="2"/>
  <c r="AE138" i="2"/>
  <c r="AF138" i="2" s="1"/>
  <c r="AH138" i="2"/>
  <c r="AB138" i="2"/>
  <c r="M138" i="2" s="1"/>
  <c r="W138" i="2" s="1"/>
  <c r="AH141" i="2"/>
  <c r="AE141" i="2"/>
  <c r="AF141" i="2" s="1"/>
  <c r="AB141" i="2"/>
  <c r="M141" i="2" s="1"/>
  <c r="W141" i="2" s="1"/>
  <c r="AB147" i="2"/>
  <c r="M147" i="2" s="1"/>
  <c r="W147" i="2" s="1"/>
  <c r="AE147" i="2"/>
  <c r="AF147" i="2" s="1"/>
  <c r="AH147" i="2"/>
  <c r="AE139" i="2"/>
  <c r="AF139" i="2" s="1"/>
  <c r="AB139" i="2"/>
  <c r="M139" i="2" s="1"/>
  <c r="W139" i="2" s="1"/>
  <c r="AH139" i="2"/>
  <c r="AE144" i="2"/>
  <c r="AF144" i="2" s="1"/>
  <c r="AH144" i="2"/>
  <c r="AB144" i="2"/>
  <c r="M144" i="2" s="1"/>
  <c r="W144" i="2" s="1"/>
  <c r="AE142" i="2"/>
  <c r="AF142" i="2" s="1"/>
  <c r="AH142" i="2"/>
  <c r="AB142" i="2"/>
  <c r="M142" i="2" s="1"/>
  <c r="W142" i="2" s="1"/>
  <c r="AB137" i="2"/>
  <c r="M137" i="2" s="1"/>
  <c r="W137" i="2" s="1"/>
  <c r="AE137" i="2"/>
  <c r="AF137" i="2" s="1"/>
  <c r="AH137" i="2"/>
  <c r="AB129" i="2"/>
  <c r="M129" i="2" s="1"/>
  <c r="W129" i="2" s="1"/>
  <c r="AE129" i="2"/>
  <c r="AF129" i="2" s="1"/>
  <c r="AH129" i="2"/>
  <c r="AH132" i="2"/>
  <c r="AE132" i="2"/>
  <c r="AF132" i="2" s="1"/>
  <c r="AB132" i="2"/>
  <c r="M132" i="2" s="1"/>
  <c r="W132" i="2" s="1"/>
  <c r="AE136" i="2"/>
  <c r="AF136" i="2" s="1"/>
  <c r="AH136" i="2"/>
  <c r="AB136" i="2"/>
  <c r="M136" i="2" s="1"/>
  <c r="W136" i="2" s="1"/>
  <c r="AQ41" i="2"/>
  <c r="AV41" i="2" s="1"/>
  <c r="AD35" i="2"/>
  <c r="AD44" i="2"/>
  <c r="AD53" i="2"/>
  <c r="AD65" i="2"/>
  <c r="AD72" i="2"/>
  <c r="AD77" i="2"/>
  <c r="AD81" i="2"/>
  <c r="AD82" i="2"/>
  <c r="AD120" i="2"/>
  <c r="AD37" i="2"/>
  <c r="AD39" i="2"/>
  <c r="AD48" i="2"/>
  <c r="AD52" i="2"/>
  <c r="AD59" i="2"/>
  <c r="AD60" i="2"/>
  <c r="AD68" i="2"/>
  <c r="AD88" i="2"/>
  <c r="AD93" i="2"/>
  <c r="AD99" i="2"/>
  <c r="AD106" i="2"/>
  <c r="AD107" i="2"/>
  <c r="AD113" i="2"/>
  <c r="AD125" i="2"/>
  <c r="AD36" i="2"/>
  <c r="AD38" i="2"/>
  <c r="AD43" i="2"/>
  <c r="AD58" i="2"/>
  <c r="AD71" i="2"/>
  <c r="AD76" i="2"/>
  <c r="AD80" i="2"/>
  <c r="AD84" i="2"/>
  <c r="AD92" i="2"/>
  <c r="AD98" i="2"/>
  <c r="AD104" i="2"/>
  <c r="AD105" i="2"/>
  <c r="AD119" i="2"/>
  <c r="AD34" i="2"/>
  <c r="AD47" i="2"/>
  <c r="AD51" i="2"/>
  <c r="AD57" i="2"/>
  <c r="AD64" i="2"/>
  <c r="AD75" i="2"/>
  <c r="AD79" i="2"/>
  <c r="AD112" i="2"/>
  <c r="AD116" i="2"/>
  <c r="AD117" i="2"/>
  <c r="AD118" i="2"/>
  <c r="AD124" i="2"/>
  <c r="AD42" i="2"/>
  <c r="AD56" i="2"/>
  <c r="AD67" i="2"/>
  <c r="AD86" i="2"/>
  <c r="AD87" i="2"/>
  <c r="AD91" i="2"/>
  <c r="AD96" i="2"/>
  <c r="AD97" i="2"/>
  <c r="AD103" i="2"/>
  <c r="AD123" i="2"/>
  <c r="AD127" i="2"/>
  <c r="AD41" i="2"/>
  <c r="AD46" i="2"/>
  <c r="AD55" i="2"/>
  <c r="AD63" i="2"/>
  <c r="AD70" i="2"/>
  <c r="AD74" i="2"/>
  <c r="AD78" i="2"/>
  <c r="AD83" i="2"/>
  <c r="AD90" i="2"/>
  <c r="AD102" i="2"/>
  <c r="AD122" i="2"/>
  <c r="AD45" i="2"/>
  <c r="AD50" i="2"/>
  <c r="AD62" i="2"/>
  <c r="AD73" i="2"/>
  <c r="AD89" i="2"/>
  <c r="AD95" i="2"/>
  <c r="AD101" i="2"/>
  <c r="AD110" i="2"/>
  <c r="AD111" i="2"/>
  <c r="AD115" i="2"/>
  <c r="AD40" i="2"/>
  <c r="AD49" i="2"/>
  <c r="AD54" i="2"/>
  <c r="AD61" i="2"/>
  <c r="AD66" i="2"/>
  <c r="AD69" i="2"/>
  <c r="AD85" i="2"/>
  <c r="AD94" i="2"/>
  <c r="AD100" i="2"/>
  <c r="AD108" i="2"/>
  <c r="AD109" i="2"/>
  <c r="AD114" i="2"/>
  <c r="AD121" i="2"/>
  <c r="AD126" i="2"/>
  <c r="AR68" i="2"/>
  <c r="AD21" i="2"/>
  <c r="AD25" i="2"/>
  <c r="AD29" i="2"/>
  <c r="AD33" i="2"/>
  <c r="AD22" i="2"/>
  <c r="AD26" i="2"/>
  <c r="AD30" i="2"/>
  <c r="AD19" i="2"/>
  <c r="AD20" i="2"/>
  <c r="AD23" i="2"/>
  <c r="AD27" i="2"/>
  <c r="AD31" i="2"/>
  <c r="AD24" i="2"/>
  <c r="AD28" i="2"/>
  <c r="AD32" i="2"/>
  <c r="BB144" i="2" l="1"/>
  <c r="BC144" i="2"/>
  <c r="AZ144" i="2"/>
  <c r="BA144" i="2"/>
  <c r="BB128" i="2"/>
  <c r="BC128" i="2"/>
  <c r="AZ128" i="2"/>
  <c r="BA128" i="2"/>
  <c r="BB136" i="2"/>
  <c r="BC136" i="2"/>
  <c r="AZ136" i="2"/>
  <c r="BA136" i="2"/>
  <c r="BB133" i="2"/>
  <c r="BC133" i="2"/>
  <c r="AZ133" i="2"/>
  <c r="BA133" i="2"/>
  <c r="BB146" i="2"/>
  <c r="BC146" i="2"/>
  <c r="AZ146" i="2"/>
  <c r="BA146" i="2"/>
  <c r="BB135" i="2"/>
  <c r="BC135" i="2"/>
  <c r="AZ135" i="2"/>
  <c r="BA135" i="2"/>
  <c r="BC132" i="2"/>
  <c r="BB132" i="2"/>
  <c r="AZ132" i="2"/>
  <c r="BA132" i="2"/>
  <c r="BB139" i="2"/>
  <c r="BC139" i="2"/>
  <c r="AZ139" i="2"/>
  <c r="BA139" i="2"/>
  <c r="BC143" i="2"/>
  <c r="BB143" i="2"/>
  <c r="AZ143" i="2"/>
  <c r="BA143" i="2"/>
  <c r="BB130" i="2"/>
  <c r="BC130" i="2"/>
  <c r="AZ130" i="2"/>
  <c r="BA130" i="2"/>
  <c r="BC147" i="2"/>
  <c r="BB147" i="2"/>
  <c r="AZ147" i="2"/>
  <c r="BA147" i="2"/>
  <c r="BB145" i="2"/>
  <c r="BC145" i="2"/>
  <c r="AZ145" i="2"/>
  <c r="BA145" i="2"/>
  <c r="BC141" i="2"/>
  <c r="BB141" i="2"/>
  <c r="AZ141" i="2"/>
  <c r="BA141" i="2"/>
  <c r="BB129" i="2"/>
  <c r="BC129" i="2"/>
  <c r="AZ129" i="2"/>
  <c r="BA129" i="2"/>
  <c r="BB134" i="2"/>
  <c r="BC134" i="2"/>
  <c r="AZ134" i="2"/>
  <c r="BA134" i="2"/>
  <c r="BC140" i="2"/>
  <c r="BB140" i="2"/>
  <c r="AZ140" i="2"/>
  <c r="BA140" i="2"/>
  <c r="BB138" i="2"/>
  <c r="BC138" i="2"/>
  <c r="AZ138" i="2"/>
  <c r="BA138" i="2"/>
  <c r="BB142" i="2"/>
  <c r="BC142" i="2"/>
  <c r="AZ142" i="2"/>
  <c r="BA142" i="2"/>
  <c r="BB137" i="2"/>
  <c r="BC137" i="2"/>
  <c r="AZ137" i="2"/>
  <c r="BA137" i="2"/>
  <c r="BB131" i="2"/>
  <c r="BC131" i="2"/>
  <c r="AZ131" i="2"/>
  <c r="BA131" i="2"/>
  <c r="U128" i="2"/>
  <c r="U133" i="2"/>
  <c r="U132" i="2"/>
  <c r="U143" i="2"/>
  <c r="U145" i="2"/>
  <c r="U141" i="2"/>
  <c r="U137" i="2"/>
  <c r="U138" i="2"/>
  <c r="U142" i="2"/>
  <c r="M180" i="2"/>
  <c r="W180" i="2" s="1"/>
  <c r="X180" i="2"/>
  <c r="AC180" i="2"/>
  <c r="X195" i="2"/>
  <c r="M195" i="2"/>
  <c r="W195" i="2" s="1"/>
  <c r="AC195" i="2"/>
  <c r="M188" i="2"/>
  <c r="W188" i="2" s="1"/>
  <c r="X188" i="2"/>
  <c r="AC188" i="2"/>
  <c r="AW163" i="2"/>
  <c r="AG163" i="2"/>
  <c r="AY163" i="2" s="1"/>
  <c r="AG162" i="2"/>
  <c r="AY162" i="2" s="1"/>
  <c r="AW162" i="2"/>
  <c r="AW173" i="2"/>
  <c r="AG173" i="2"/>
  <c r="AY173" i="2" s="1"/>
  <c r="AG148" i="2"/>
  <c r="AY148" i="2" s="1"/>
  <c r="AW148" i="2"/>
  <c r="AW196" i="2"/>
  <c r="AG196" i="2"/>
  <c r="AY196" i="2" s="1"/>
  <c r="M152" i="2"/>
  <c r="W152" i="2" s="1"/>
  <c r="X152" i="2"/>
  <c r="AC152" i="2"/>
  <c r="AG190" i="2"/>
  <c r="AY190" i="2" s="1"/>
  <c r="AW190" i="2"/>
  <c r="AW167" i="2"/>
  <c r="AG167" i="2"/>
  <c r="AY167" i="2" s="1"/>
  <c r="AW159" i="2"/>
  <c r="AG159" i="2"/>
  <c r="AY159" i="2" s="1"/>
  <c r="AG178" i="2"/>
  <c r="AY178" i="2" s="1"/>
  <c r="AW178" i="2"/>
  <c r="AG150" i="2"/>
  <c r="AY150" i="2" s="1"/>
  <c r="AW150" i="2"/>
  <c r="M173" i="2"/>
  <c r="W173" i="2" s="1"/>
  <c r="X173" i="2"/>
  <c r="AC173" i="2"/>
  <c r="M189" i="2"/>
  <c r="W189" i="2" s="1"/>
  <c r="X189" i="2"/>
  <c r="AC189" i="2"/>
  <c r="M196" i="2"/>
  <c r="W196" i="2" s="1"/>
  <c r="X196" i="2"/>
  <c r="AC196" i="2"/>
  <c r="AW198" i="2"/>
  <c r="AG198" i="2"/>
  <c r="AY198" i="2" s="1"/>
  <c r="AG169" i="2"/>
  <c r="AY169" i="2" s="1"/>
  <c r="AW169" i="2"/>
  <c r="M199" i="2"/>
  <c r="W199" i="2" s="1"/>
  <c r="X199" i="2"/>
  <c r="AC199" i="2"/>
  <c r="AG151" i="2"/>
  <c r="AY151" i="2" s="1"/>
  <c r="AW151" i="2"/>
  <c r="M171" i="2"/>
  <c r="W171" i="2" s="1"/>
  <c r="X171" i="2"/>
  <c r="AC171" i="2"/>
  <c r="AW188" i="2"/>
  <c r="AG188" i="2"/>
  <c r="AY188" i="2" s="1"/>
  <c r="M178" i="2"/>
  <c r="W178" i="2" s="1"/>
  <c r="X178" i="2"/>
  <c r="AC178" i="2"/>
  <c r="M169" i="2"/>
  <c r="W169" i="2" s="1"/>
  <c r="X169" i="2"/>
  <c r="AC169" i="2"/>
  <c r="M183" i="2"/>
  <c r="W183" i="2" s="1"/>
  <c r="X183" i="2"/>
  <c r="AC183" i="2"/>
  <c r="AG152" i="2"/>
  <c r="AY152" i="2" s="1"/>
  <c r="AW152" i="2"/>
  <c r="AG191" i="2"/>
  <c r="AY191" i="2" s="1"/>
  <c r="AW191" i="2"/>
  <c r="M182" i="2"/>
  <c r="W182" i="2" s="1"/>
  <c r="X182" i="2"/>
  <c r="AC182" i="2"/>
  <c r="M163" i="2"/>
  <c r="W163" i="2" s="1"/>
  <c r="X163" i="2"/>
  <c r="AC163" i="2"/>
  <c r="X203" i="2"/>
  <c r="M203" i="2"/>
  <c r="W203" i="2" s="1"/>
  <c r="AC203" i="2"/>
  <c r="M153" i="2"/>
  <c r="W153" i="2" s="1"/>
  <c r="X153" i="2"/>
  <c r="AC153" i="2"/>
  <c r="M157" i="2"/>
  <c r="W157" i="2" s="1"/>
  <c r="X157" i="2"/>
  <c r="AC157" i="2"/>
  <c r="AG195" i="2"/>
  <c r="AY195" i="2" s="1"/>
  <c r="AW195" i="2"/>
  <c r="AW156" i="2"/>
  <c r="AG156" i="2"/>
  <c r="AY156" i="2" s="1"/>
  <c r="X166" i="2"/>
  <c r="M166" i="2"/>
  <c r="W166" i="2" s="1"/>
  <c r="AC166" i="2"/>
  <c r="AG203" i="2"/>
  <c r="AY203" i="2" s="1"/>
  <c r="AW203" i="2"/>
  <c r="AG153" i="2"/>
  <c r="AY153" i="2" s="1"/>
  <c r="AW153" i="2"/>
  <c r="AW179" i="2"/>
  <c r="AG179" i="2"/>
  <c r="AY179" i="2" s="1"/>
  <c r="X175" i="2"/>
  <c r="M175" i="2"/>
  <c r="W175" i="2" s="1"/>
  <c r="AC175" i="2"/>
  <c r="AW183" i="2"/>
  <c r="AG183" i="2"/>
  <c r="AY183" i="2" s="1"/>
  <c r="M165" i="2"/>
  <c r="W165" i="2" s="1"/>
  <c r="X165" i="2"/>
  <c r="AC165" i="2"/>
  <c r="AW181" i="2"/>
  <c r="AG181" i="2"/>
  <c r="AY181" i="2" s="1"/>
  <c r="X156" i="2"/>
  <c r="M156" i="2"/>
  <c r="W156" i="2" s="1"/>
  <c r="AC156" i="2"/>
  <c r="AG160" i="2"/>
  <c r="AY160" i="2" s="1"/>
  <c r="AW160" i="2"/>
  <c r="AG164" i="2"/>
  <c r="AY164" i="2" s="1"/>
  <c r="AW164" i="2"/>
  <c r="M198" i="2"/>
  <c r="W198" i="2" s="1"/>
  <c r="X198" i="2"/>
  <c r="AC198" i="2"/>
  <c r="AG185" i="2"/>
  <c r="AY185" i="2" s="1"/>
  <c r="AW185" i="2"/>
  <c r="AG157" i="2"/>
  <c r="AY157" i="2" s="1"/>
  <c r="AW157" i="2"/>
  <c r="M191" i="2"/>
  <c r="W191" i="2" s="1"/>
  <c r="X191" i="2"/>
  <c r="AC191" i="2"/>
  <c r="AG165" i="2"/>
  <c r="AY165" i="2" s="1"/>
  <c r="AW165" i="2"/>
  <c r="AW182" i="2"/>
  <c r="AG182" i="2"/>
  <c r="AY182" i="2" s="1"/>
  <c r="X160" i="2"/>
  <c r="M160" i="2"/>
  <c r="W160" i="2" s="1"/>
  <c r="AC160" i="2"/>
  <c r="M164" i="2"/>
  <c r="W164" i="2" s="1"/>
  <c r="X164" i="2"/>
  <c r="AC164" i="2"/>
  <c r="M185" i="2"/>
  <c r="W185" i="2" s="1"/>
  <c r="X185" i="2"/>
  <c r="AC185" i="2"/>
  <c r="AW186" i="2"/>
  <c r="AG186" i="2"/>
  <c r="AY186" i="2" s="1"/>
  <c r="X174" i="2"/>
  <c r="M174" i="2"/>
  <c r="W174" i="2" s="1"/>
  <c r="AC174" i="2"/>
  <c r="AG202" i="2"/>
  <c r="AY202" i="2" s="1"/>
  <c r="AW202" i="2"/>
  <c r="M179" i="2"/>
  <c r="W179" i="2" s="1"/>
  <c r="X179" i="2"/>
  <c r="AC179" i="2"/>
  <c r="M177" i="2"/>
  <c r="W177" i="2" s="1"/>
  <c r="X177" i="2"/>
  <c r="AC177" i="2"/>
  <c r="M149" i="2"/>
  <c r="W149" i="2" s="1"/>
  <c r="X149" i="2"/>
  <c r="AC149" i="2"/>
  <c r="AG194" i="2"/>
  <c r="AY194" i="2" s="1"/>
  <c r="AW194" i="2"/>
  <c r="M181" i="2"/>
  <c r="W181" i="2" s="1"/>
  <c r="X181" i="2"/>
  <c r="AC181" i="2"/>
  <c r="X186" i="2"/>
  <c r="M186" i="2"/>
  <c r="W186" i="2" s="1"/>
  <c r="AC186" i="2"/>
  <c r="AG174" i="2"/>
  <c r="AY174" i="2" s="1"/>
  <c r="AW174" i="2"/>
  <c r="X202" i="2"/>
  <c r="M202" i="2"/>
  <c r="W202" i="2" s="1"/>
  <c r="AC202" i="2"/>
  <c r="AG177" i="2"/>
  <c r="AY177" i="2" s="1"/>
  <c r="AW177" i="2"/>
  <c r="AG170" i="2"/>
  <c r="AY170" i="2" s="1"/>
  <c r="AW170" i="2"/>
  <c r="AG166" i="2"/>
  <c r="AY166" i="2" s="1"/>
  <c r="AW166" i="2"/>
  <c r="AW187" i="2"/>
  <c r="AG187" i="2"/>
  <c r="AY187" i="2" s="1"/>
  <c r="AG200" i="2"/>
  <c r="AY200" i="2" s="1"/>
  <c r="AW200" i="2"/>
  <c r="AG197" i="2"/>
  <c r="AY197" i="2" s="1"/>
  <c r="AW197" i="2"/>
  <c r="M201" i="2"/>
  <c r="W201" i="2" s="1"/>
  <c r="X201" i="2"/>
  <c r="AC201" i="2"/>
  <c r="AW175" i="2"/>
  <c r="AG175" i="2"/>
  <c r="AY175" i="2" s="1"/>
  <c r="X192" i="2"/>
  <c r="M192" i="2"/>
  <c r="W192" i="2" s="1"/>
  <c r="AC192" i="2"/>
  <c r="AG184" i="2"/>
  <c r="AY184" i="2" s="1"/>
  <c r="AW184" i="2"/>
  <c r="X170" i="2"/>
  <c r="M170" i="2"/>
  <c r="W170" i="2" s="1"/>
  <c r="AC170" i="2"/>
  <c r="AW155" i="2"/>
  <c r="AG155" i="2"/>
  <c r="AY155" i="2" s="1"/>
  <c r="AW161" i="2"/>
  <c r="AG161" i="2"/>
  <c r="AY161" i="2" s="1"/>
  <c r="X168" i="2"/>
  <c r="M168" i="2"/>
  <c r="W168" i="2" s="1"/>
  <c r="AC168" i="2"/>
  <c r="AG176" i="2"/>
  <c r="AY176" i="2" s="1"/>
  <c r="AW176" i="2"/>
  <c r="X197" i="2"/>
  <c r="M197" i="2"/>
  <c r="W197" i="2" s="1"/>
  <c r="AC197" i="2"/>
  <c r="M158" i="2"/>
  <c r="W158" i="2" s="1"/>
  <c r="X158" i="2"/>
  <c r="AC158" i="2"/>
  <c r="M194" i="2"/>
  <c r="W194" i="2" s="1"/>
  <c r="X194" i="2"/>
  <c r="AC194" i="2"/>
  <c r="AG168" i="2"/>
  <c r="AY168" i="2" s="1"/>
  <c r="AW168" i="2"/>
  <c r="X176" i="2"/>
  <c r="M176" i="2"/>
  <c r="W176" i="2" s="1"/>
  <c r="AC176" i="2"/>
  <c r="AG149" i="2"/>
  <c r="AY149" i="2" s="1"/>
  <c r="AW149" i="2"/>
  <c r="AG154" i="2"/>
  <c r="AY154" i="2" s="1"/>
  <c r="AW154" i="2"/>
  <c r="M167" i="2"/>
  <c r="W167" i="2" s="1"/>
  <c r="X167" i="2"/>
  <c r="AC167" i="2"/>
  <c r="X150" i="2"/>
  <c r="M150" i="2"/>
  <c r="W150" i="2" s="1"/>
  <c r="AC150" i="2"/>
  <c r="M161" i="2"/>
  <c r="W161" i="2" s="1"/>
  <c r="X161" i="2"/>
  <c r="AC161" i="2"/>
  <c r="AG192" i="2"/>
  <c r="AY192" i="2" s="1"/>
  <c r="AW192" i="2"/>
  <c r="M187" i="2"/>
  <c r="W187" i="2" s="1"/>
  <c r="X187" i="2"/>
  <c r="AC187" i="2"/>
  <c r="M193" i="2"/>
  <c r="W193" i="2" s="1"/>
  <c r="X193" i="2"/>
  <c r="AC193" i="2"/>
  <c r="X151" i="2"/>
  <c r="M151" i="2"/>
  <c r="W151" i="2" s="1"/>
  <c r="AC151" i="2"/>
  <c r="AG201" i="2"/>
  <c r="AY201" i="2" s="1"/>
  <c r="AW201" i="2"/>
  <c r="X148" i="2"/>
  <c r="M148" i="2"/>
  <c r="W148" i="2" s="1"/>
  <c r="AC148" i="2"/>
  <c r="M190" i="2"/>
  <c r="W190" i="2" s="1"/>
  <c r="X190" i="2"/>
  <c r="AC190" i="2"/>
  <c r="X184" i="2"/>
  <c r="M184" i="2"/>
  <c r="W184" i="2" s="1"/>
  <c r="AC184" i="2"/>
  <c r="AG172" i="2"/>
  <c r="AY172" i="2" s="1"/>
  <c r="AW172" i="2"/>
  <c r="M162" i="2"/>
  <c r="W162" i="2" s="1"/>
  <c r="X162" i="2"/>
  <c r="AC162" i="2"/>
  <c r="AG193" i="2"/>
  <c r="AY193" i="2" s="1"/>
  <c r="AW193" i="2"/>
  <c r="AW199" i="2"/>
  <c r="AG199" i="2"/>
  <c r="AY199" i="2" s="1"/>
  <c r="X200" i="2"/>
  <c r="M200" i="2"/>
  <c r="W200" i="2" s="1"/>
  <c r="AC200" i="2"/>
  <c r="AG180" i="2"/>
  <c r="AY180" i="2" s="1"/>
  <c r="AW180" i="2"/>
  <c r="AW189" i="2"/>
  <c r="AG189" i="2"/>
  <c r="AY189" i="2" s="1"/>
  <c r="AG158" i="2"/>
  <c r="AY158" i="2" s="1"/>
  <c r="AW158" i="2"/>
  <c r="AW171" i="2"/>
  <c r="AG171" i="2"/>
  <c r="AY171" i="2" s="1"/>
  <c r="X154" i="2"/>
  <c r="M154" i="2"/>
  <c r="W154" i="2" s="1"/>
  <c r="AC154" i="2"/>
  <c r="X159" i="2"/>
  <c r="M159" i="2"/>
  <c r="W159" i="2" s="1"/>
  <c r="AC159" i="2"/>
  <c r="X172" i="2"/>
  <c r="M172" i="2"/>
  <c r="W172" i="2" s="1"/>
  <c r="AC172" i="2"/>
  <c r="M155" i="2"/>
  <c r="W155" i="2" s="1"/>
  <c r="X155" i="2"/>
  <c r="AC155" i="2"/>
  <c r="R136" i="2"/>
  <c r="S136" i="2" s="1"/>
  <c r="AA136" i="2"/>
  <c r="R147" i="2"/>
  <c r="S147" i="2" s="1"/>
  <c r="AA147" i="2"/>
  <c r="R135" i="2"/>
  <c r="S135" i="2" s="1"/>
  <c r="AA135" i="2"/>
  <c r="R130" i="2"/>
  <c r="S130" i="2" s="1"/>
  <c r="AA130" i="2"/>
  <c r="R141" i="2"/>
  <c r="S141" i="2" s="1"/>
  <c r="AA141" i="2"/>
  <c r="R134" i="2"/>
  <c r="S134" i="2" s="1"/>
  <c r="AA134" i="2"/>
  <c r="R140" i="2"/>
  <c r="S140" i="2" s="1"/>
  <c r="AA140" i="2"/>
  <c r="R137" i="2"/>
  <c r="S137" i="2" s="1"/>
  <c r="AA137" i="2"/>
  <c r="R144" i="2"/>
  <c r="S144" i="2" s="1"/>
  <c r="AA144" i="2"/>
  <c r="R145" i="2"/>
  <c r="S145" i="2" s="1"/>
  <c r="AA145" i="2"/>
  <c r="U144" i="2"/>
  <c r="U134" i="2"/>
  <c r="R133" i="2"/>
  <c r="S133" i="2" s="1"/>
  <c r="AA133" i="2"/>
  <c r="U147" i="2"/>
  <c r="R142" i="2"/>
  <c r="S142" i="2" s="1"/>
  <c r="AA142" i="2"/>
  <c r="R139" i="2"/>
  <c r="S139" i="2" s="1"/>
  <c r="AA139" i="2"/>
  <c r="R143" i="2"/>
  <c r="S143" i="2" s="1"/>
  <c r="AA143" i="2"/>
  <c r="U130" i="2"/>
  <c r="R132" i="2"/>
  <c r="S132" i="2" s="1"/>
  <c r="AA132" i="2"/>
  <c r="R138" i="2"/>
  <c r="S138" i="2" s="1"/>
  <c r="AA138" i="2"/>
  <c r="U135" i="2"/>
  <c r="R128" i="2"/>
  <c r="S128" i="2" s="1"/>
  <c r="AA128" i="2"/>
  <c r="R131" i="2"/>
  <c r="S131" i="2" s="1"/>
  <c r="AA131" i="2"/>
  <c r="U131" i="2"/>
  <c r="U136" i="2"/>
  <c r="R129" i="2"/>
  <c r="S129" i="2" s="1"/>
  <c r="AA129" i="2"/>
  <c r="R146" i="2"/>
  <c r="S146" i="2" s="1"/>
  <c r="AA146" i="2"/>
  <c r="U139" i="2"/>
  <c r="U146" i="2"/>
  <c r="U129" i="2"/>
  <c r="U140" i="2"/>
  <c r="AJ29" i="2"/>
  <c r="AI29" i="2"/>
  <c r="AI108" i="2"/>
  <c r="AJ108" i="2"/>
  <c r="AJ49" i="2"/>
  <c r="AI49" i="2"/>
  <c r="AJ73" i="2"/>
  <c r="AI73" i="2"/>
  <c r="AJ78" i="2"/>
  <c r="AI78" i="2"/>
  <c r="AI123" i="2"/>
  <c r="AJ123" i="2"/>
  <c r="AI56" i="2"/>
  <c r="AJ56" i="2"/>
  <c r="AI75" i="2"/>
  <c r="AJ75" i="2"/>
  <c r="AI104" i="2"/>
  <c r="AJ104" i="2"/>
  <c r="AI43" i="2"/>
  <c r="AJ43" i="2"/>
  <c r="AJ93" i="2"/>
  <c r="AI93" i="2"/>
  <c r="AJ37" i="2"/>
  <c r="AI37" i="2"/>
  <c r="AI44" i="2"/>
  <c r="AJ44" i="2"/>
  <c r="AI100" i="2"/>
  <c r="AJ100" i="2"/>
  <c r="AJ62" i="2"/>
  <c r="AI62" i="2"/>
  <c r="AI74" i="2"/>
  <c r="AJ74" i="2"/>
  <c r="AI103" i="2"/>
  <c r="AJ103" i="2"/>
  <c r="AI42" i="2"/>
  <c r="AJ42" i="2"/>
  <c r="AI64" i="2"/>
  <c r="AJ64" i="2"/>
  <c r="AI98" i="2"/>
  <c r="AJ98" i="2"/>
  <c r="AJ38" i="2"/>
  <c r="AI38" i="2"/>
  <c r="AI88" i="2"/>
  <c r="AJ88" i="2"/>
  <c r="AI120" i="2"/>
  <c r="AJ120" i="2"/>
  <c r="AI35" i="2"/>
  <c r="AJ35" i="2"/>
  <c r="AJ97" i="2"/>
  <c r="AI97" i="2"/>
  <c r="AI23" i="2"/>
  <c r="AJ23" i="2"/>
  <c r="AI20" i="2"/>
  <c r="AJ20" i="2"/>
  <c r="AJ70" i="2"/>
  <c r="AI70" i="2"/>
  <c r="AI124" i="2"/>
  <c r="AJ124" i="2"/>
  <c r="AJ57" i="2"/>
  <c r="AI57" i="2"/>
  <c r="AI92" i="2"/>
  <c r="AJ92" i="2"/>
  <c r="AI36" i="2"/>
  <c r="AJ36" i="2"/>
  <c r="AI68" i="2"/>
  <c r="AJ68" i="2"/>
  <c r="AI82" i="2"/>
  <c r="AJ82" i="2"/>
  <c r="AI32" i="2"/>
  <c r="AJ32" i="2"/>
  <c r="AJ85" i="2"/>
  <c r="AI85" i="2"/>
  <c r="AI111" i="2"/>
  <c r="AJ111" i="2"/>
  <c r="AJ45" i="2"/>
  <c r="AI45" i="2"/>
  <c r="AI63" i="2"/>
  <c r="AJ63" i="2"/>
  <c r="AI96" i="2"/>
  <c r="AJ96" i="2"/>
  <c r="AJ118" i="2"/>
  <c r="AI118" i="2"/>
  <c r="AI51" i="2"/>
  <c r="AJ51" i="2"/>
  <c r="AI84" i="2"/>
  <c r="AJ84" i="2"/>
  <c r="AJ125" i="2"/>
  <c r="AI125" i="2"/>
  <c r="AI60" i="2"/>
  <c r="AJ60" i="2"/>
  <c r="AJ81" i="2"/>
  <c r="AI81" i="2"/>
  <c r="AJ94" i="2"/>
  <c r="AI94" i="2"/>
  <c r="AJ30" i="2"/>
  <c r="AI30" i="2"/>
  <c r="AJ126" i="2"/>
  <c r="AI126" i="2"/>
  <c r="AJ69" i="2"/>
  <c r="AI69" i="2"/>
  <c r="AJ110" i="2"/>
  <c r="AI110" i="2"/>
  <c r="AI122" i="2"/>
  <c r="AJ122" i="2"/>
  <c r="AI55" i="2"/>
  <c r="AJ55" i="2"/>
  <c r="AI91" i="2"/>
  <c r="AJ91" i="2"/>
  <c r="AJ117" i="2"/>
  <c r="AI117" i="2"/>
  <c r="AI47" i="2"/>
  <c r="AJ47" i="2"/>
  <c r="AI80" i="2"/>
  <c r="AJ80" i="2"/>
  <c r="AJ113" i="2"/>
  <c r="AI113" i="2"/>
  <c r="AI59" i="2"/>
  <c r="AJ59" i="2"/>
  <c r="AJ77" i="2"/>
  <c r="AI77" i="2"/>
  <c r="AI40" i="2"/>
  <c r="AJ40" i="2"/>
  <c r="AJ21" i="2"/>
  <c r="AI21" i="2"/>
  <c r="AJ121" i="2"/>
  <c r="AI121" i="2"/>
  <c r="AI66" i="2"/>
  <c r="AJ66" i="2"/>
  <c r="AJ101" i="2"/>
  <c r="AI101" i="2"/>
  <c r="AJ102" i="2"/>
  <c r="AI102" i="2"/>
  <c r="AJ46" i="2"/>
  <c r="AI46" i="2"/>
  <c r="AI87" i="2"/>
  <c r="AJ87" i="2"/>
  <c r="AI116" i="2"/>
  <c r="AJ116" i="2"/>
  <c r="AI34" i="2"/>
  <c r="AJ34" i="2"/>
  <c r="AI76" i="2"/>
  <c r="AJ76" i="2"/>
  <c r="AI107" i="2"/>
  <c r="AJ107" i="2"/>
  <c r="AI52" i="2"/>
  <c r="AJ52" i="2"/>
  <c r="AI72" i="2"/>
  <c r="AJ72" i="2"/>
  <c r="AI27" i="2"/>
  <c r="AJ27" i="2"/>
  <c r="AI115" i="2"/>
  <c r="AJ115" i="2"/>
  <c r="AJ61" i="2"/>
  <c r="AI61" i="2"/>
  <c r="AJ41" i="2"/>
  <c r="AI41" i="2"/>
  <c r="AI112" i="2"/>
  <c r="AJ112" i="2"/>
  <c r="AI119" i="2"/>
  <c r="AJ119" i="2"/>
  <c r="AI71" i="2"/>
  <c r="AJ71" i="2"/>
  <c r="AI106" i="2"/>
  <c r="AJ106" i="2"/>
  <c r="AI48" i="2"/>
  <c r="AJ48" i="2"/>
  <c r="AJ65" i="2"/>
  <c r="AI65" i="2"/>
  <c r="AJ25" i="2"/>
  <c r="AI25" i="2"/>
  <c r="AI50" i="2"/>
  <c r="AJ50" i="2"/>
  <c r="AI28" i="2"/>
  <c r="AJ28" i="2"/>
  <c r="AI24" i="2"/>
  <c r="AJ24" i="2"/>
  <c r="AJ26" i="2"/>
  <c r="AI26" i="2"/>
  <c r="AI22" i="2"/>
  <c r="AJ22" i="2"/>
  <c r="AI114" i="2"/>
  <c r="AJ114" i="2"/>
  <c r="AI95" i="2"/>
  <c r="AJ95" i="2"/>
  <c r="AI90" i="2"/>
  <c r="AJ90" i="2"/>
  <c r="AJ86" i="2"/>
  <c r="AI86" i="2"/>
  <c r="AI31" i="2"/>
  <c r="AJ31" i="2"/>
  <c r="AJ33" i="2"/>
  <c r="AI33" i="2"/>
  <c r="AJ109" i="2"/>
  <c r="AI109" i="2"/>
  <c r="AJ54" i="2"/>
  <c r="AI54" i="2"/>
  <c r="AJ89" i="2"/>
  <c r="AI89" i="2"/>
  <c r="AI83" i="2"/>
  <c r="AJ83" i="2"/>
  <c r="AI127" i="2"/>
  <c r="AJ127" i="2"/>
  <c r="AI67" i="2"/>
  <c r="AJ67" i="2"/>
  <c r="AI79" i="2"/>
  <c r="AJ79" i="2"/>
  <c r="AJ105" i="2"/>
  <c r="AI105" i="2"/>
  <c r="AI58" i="2"/>
  <c r="AJ58" i="2"/>
  <c r="AI99" i="2"/>
  <c r="AJ99" i="2"/>
  <c r="AI39" i="2"/>
  <c r="AJ39" i="2"/>
  <c r="AJ53" i="2"/>
  <c r="AI53" i="2"/>
  <c r="AI19" i="2"/>
  <c r="AJ19" i="2"/>
  <c r="AS46" i="2"/>
  <c r="AT46" i="2"/>
  <c r="AU46" i="2"/>
  <c r="X129" i="2"/>
  <c r="AW144" i="2"/>
  <c r="AW145" i="2"/>
  <c r="X146" i="2"/>
  <c r="X136" i="2"/>
  <c r="X142" i="2"/>
  <c r="X139" i="2"/>
  <c r="AW133" i="2"/>
  <c r="X143" i="2"/>
  <c r="AW128" i="2"/>
  <c r="AW146" i="2"/>
  <c r="X132" i="2"/>
  <c r="AW139" i="2"/>
  <c r="AW147" i="2"/>
  <c r="X138" i="2"/>
  <c r="X133" i="2"/>
  <c r="X130" i="2"/>
  <c r="AW136" i="2"/>
  <c r="AW132" i="2"/>
  <c r="AW142" i="2"/>
  <c r="X147" i="2"/>
  <c r="X135" i="2"/>
  <c r="AW143" i="2"/>
  <c r="X128" i="2"/>
  <c r="AW130" i="2"/>
  <c r="AW140" i="2"/>
  <c r="AW137" i="2"/>
  <c r="X141" i="2"/>
  <c r="AW138" i="2"/>
  <c r="X134" i="2"/>
  <c r="X140" i="2"/>
  <c r="X137" i="2"/>
  <c r="X144" i="2"/>
  <c r="AW141" i="2"/>
  <c r="AW135" i="2"/>
  <c r="X145" i="2"/>
  <c r="AW134" i="2"/>
  <c r="X131" i="2"/>
  <c r="AW129" i="2"/>
  <c r="AW131" i="2"/>
  <c r="AQ42" i="2"/>
  <c r="AV42" i="2" s="1"/>
  <c r="AE94" i="2"/>
  <c r="AF94" i="2" s="1"/>
  <c r="AH94" i="2"/>
  <c r="AB94" i="2"/>
  <c r="M94" i="2" s="1"/>
  <c r="W94" i="2" s="1"/>
  <c r="AE124" i="2"/>
  <c r="AF124" i="2" s="1"/>
  <c r="AB124" i="2"/>
  <c r="M124" i="2" s="1"/>
  <c r="W124" i="2" s="1"/>
  <c r="AH124" i="2"/>
  <c r="AH111" i="2"/>
  <c r="AB111" i="2"/>
  <c r="M111" i="2" s="1"/>
  <c r="W111" i="2" s="1"/>
  <c r="AE111" i="2"/>
  <c r="AF111" i="2" s="1"/>
  <c r="AB63" i="2"/>
  <c r="M63" i="2" s="1"/>
  <c r="W63" i="2" s="1"/>
  <c r="AE63" i="2"/>
  <c r="AF63" i="2" s="1"/>
  <c r="AH63" i="2"/>
  <c r="AB96" i="2"/>
  <c r="M96" i="2" s="1"/>
  <c r="W96" i="2" s="1"/>
  <c r="AE96" i="2"/>
  <c r="AF96" i="2" s="1"/>
  <c r="AH96" i="2"/>
  <c r="AB118" i="2"/>
  <c r="M118" i="2" s="1"/>
  <c r="W118" i="2" s="1"/>
  <c r="AE118" i="2"/>
  <c r="AF118" i="2" s="1"/>
  <c r="AH118" i="2"/>
  <c r="AB51" i="2"/>
  <c r="M51" i="2" s="1"/>
  <c r="W51" i="2" s="1"/>
  <c r="AE51" i="2"/>
  <c r="AF51" i="2" s="1"/>
  <c r="AH51" i="2"/>
  <c r="AE84" i="2"/>
  <c r="AF84" i="2" s="1"/>
  <c r="AB84" i="2"/>
  <c r="M84" i="2" s="1"/>
  <c r="W84" i="2" s="1"/>
  <c r="AH84" i="2"/>
  <c r="AE125" i="2"/>
  <c r="AF125" i="2" s="1"/>
  <c r="AB125" i="2"/>
  <c r="M125" i="2" s="1"/>
  <c r="W125" i="2" s="1"/>
  <c r="AH125" i="2"/>
  <c r="AH60" i="2"/>
  <c r="AB60" i="2"/>
  <c r="M60" i="2" s="1"/>
  <c r="W60" i="2" s="1"/>
  <c r="AE60" i="2"/>
  <c r="AF60" i="2" s="1"/>
  <c r="AE81" i="2"/>
  <c r="AF81" i="2" s="1"/>
  <c r="AH81" i="2"/>
  <c r="AB81" i="2"/>
  <c r="M81" i="2" s="1"/>
  <c r="W81" i="2" s="1"/>
  <c r="AB115" i="2"/>
  <c r="M115" i="2" s="1"/>
  <c r="W115" i="2" s="1"/>
  <c r="AH115" i="2"/>
  <c r="AE115" i="2"/>
  <c r="AF115" i="2" s="1"/>
  <c r="AH97" i="2"/>
  <c r="AB97" i="2"/>
  <c r="M97" i="2" s="1"/>
  <c r="W97" i="2" s="1"/>
  <c r="AE97" i="2"/>
  <c r="AF97" i="2" s="1"/>
  <c r="AB122" i="2"/>
  <c r="M122" i="2" s="1"/>
  <c r="W122" i="2" s="1"/>
  <c r="AE122" i="2"/>
  <c r="AF122" i="2" s="1"/>
  <c r="AH122" i="2"/>
  <c r="AH117" i="2"/>
  <c r="AB117" i="2"/>
  <c r="M117" i="2" s="1"/>
  <c r="W117" i="2" s="1"/>
  <c r="AE117" i="2"/>
  <c r="AF117" i="2" s="1"/>
  <c r="AB47" i="2"/>
  <c r="M47" i="2" s="1"/>
  <c r="W47" i="2" s="1"/>
  <c r="AE47" i="2"/>
  <c r="AF47" i="2" s="1"/>
  <c r="AH47" i="2"/>
  <c r="AB80" i="2"/>
  <c r="M80" i="2" s="1"/>
  <c r="W80" i="2" s="1"/>
  <c r="AE80" i="2"/>
  <c r="AF80" i="2" s="1"/>
  <c r="AH80" i="2"/>
  <c r="AH113" i="2"/>
  <c r="AB113" i="2"/>
  <c r="M113" i="2" s="1"/>
  <c r="W113" i="2" s="1"/>
  <c r="AE113" i="2"/>
  <c r="AF113" i="2" s="1"/>
  <c r="AB59" i="2"/>
  <c r="M59" i="2" s="1"/>
  <c r="W59" i="2" s="1"/>
  <c r="AE59" i="2"/>
  <c r="AF59" i="2" s="1"/>
  <c r="AH59" i="2"/>
  <c r="AE77" i="2"/>
  <c r="AF77" i="2" s="1"/>
  <c r="AH77" i="2"/>
  <c r="AB77" i="2"/>
  <c r="M77" i="2" s="1"/>
  <c r="W77" i="2" s="1"/>
  <c r="AB68" i="2"/>
  <c r="M68" i="2" s="1"/>
  <c r="W68" i="2" s="1"/>
  <c r="AE68" i="2"/>
  <c r="AF68" i="2" s="1"/>
  <c r="AH68" i="2"/>
  <c r="AE85" i="2"/>
  <c r="AF85" i="2" s="1"/>
  <c r="AH85" i="2"/>
  <c r="AB85" i="2"/>
  <c r="M85" i="2" s="1"/>
  <c r="W85" i="2" s="1"/>
  <c r="AE126" i="2"/>
  <c r="AF126" i="2" s="1"/>
  <c r="AH126" i="2"/>
  <c r="AB126" i="2"/>
  <c r="M126" i="2" s="1"/>
  <c r="W126" i="2" s="1"/>
  <c r="AH110" i="2"/>
  <c r="AB110" i="2"/>
  <c r="M110" i="2" s="1"/>
  <c r="W110" i="2" s="1"/>
  <c r="AE110" i="2"/>
  <c r="AF110" i="2" s="1"/>
  <c r="AH121" i="2"/>
  <c r="AB121" i="2"/>
  <c r="M121" i="2" s="1"/>
  <c r="W121" i="2" s="1"/>
  <c r="AE121" i="2"/>
  <c r="AF121" i="2" s="1"/>
  <c r="AH101" i="2"/>
  <c r="AB101" i="2"/>
  <c r="M101" i="2" s="1"/>
  <c r="W101" i="2" s="1"/>
  <c r="AE101" i="2"/>
  <c r="AF101" i="2" s="1"/>
  <c r="AB102" i="2"/>
  <c r="M102" i="2" s="1"/>
  <c r="W102" i="2" s="1"/>
  <c r="AE102" i="2"/>
  <c r="AF102" i="2" s="1"/>
  <c r="AH102" i="2"/>
  <c r="AH87" i="2"/>
  <c r="AB87" i="2"/>
  <c r="M87" i="2" s="1"/>
  <c r="W87" i="2" s="1"/>
  <c r="AE87" i="2"/>
  <c r="AF87" i="2" s="1"/>
  <c r="AB116" i="2"/>
  <c r="M116" i="2" s="1"/>
  <c r="W116" i="2" s="1"/>
  <c r="AE116" i="2"/>
  <c r="AF116" i="2" s="1"/>
  <c r="AH116" i="2"/>
  <c r="AH34" i="2"/>
  <c r="AB34" i="2"/>
  <c r="M34" i="2" s="1"/>
  <c r="W34" i="2" s="1"/>
  <c r="AE34" i="2"/>
  <c r="AF34" i="2" s="1"/>
  <c r="AG34" i="2" s="1"/>
  <c r="AY34" i="2" s="1"/>
  <c r="AB76" i="2"/>
  <c r="M76" i="2" s="1"/>
  <c r="W76" i="2" s="1"/>
  <c r="AE76" i="2"/>
  <c r="AF76" i="2" s="1"/>
  <c r="AH76" i="2"/>
  <c r="AH107" i="2"/>
  <c r="AB107" i="2"/>
  <c r="M107" i="2" s="1"/>
  <c r="W107" i="2" s="1"/>
  <c r="AE107" i="2"/>
  <c r="AF107" i="2" s="1"/>
  <c r="AB52" i="2"/>
  <c r="M52" i="2" s="1"/>
  <c r="W52" i="2" s="1"/>
  <c r="AH52" i="2"/>
  <c r="AE52" i="2"/>
  <c r="AF52" i="2" s="1"/>
  <c r="AB72" i="2"/>
  <c r="M72" i="2" s="1"/>
  <c r="W72" i="2" s="1"/>
  <c r="AE72" i="2"/>
  <c r="AF72" i="2" s="1"/>
  <c r="AH72" i="2"/>
  <c r="AE82" i="2"/>
  <c r="AF82" i="2" s="1"/>
  <c r="AH82" i="2"/>
  <c r="AB82" i="2"/>
  <c r="M82" i="2" s="1"/>
  <c r="W82" i="2" s="1"/>
  <c r="AH91" i="2"/>
  <c r="AB91" i="2"/>
  <c r="M91" i="2" s="1"/>
  <c r="W91" i="2" s="1"/>
  <c r="AE91" i="2"/>
  <c r="AF91" i="2" s="1"/>
  <c r="AB66" i="2"/>
  <c r="M66" i="2" s="1"/>
  <c r="W66" i="2" s="1"/>
  <c r="AH66" i="2"/>
  <c r="AE66" i="2"/>
  <c r="AF66" i="2" s="1"/>
  <c r="AH46" i="2"/>
  <c r="AE46" i="2"/>
  <c r="AF46" i="2" s="1"/>
  <c r="AG46" i="2" s="1"/>
  <c r="AY46" i="2" s="1"/>
  <c r="AB46" i="2"/>
  <c r="M46" i="2" s="1"/>
  <c r="W46" i="2" s="1"/>
  <c r="AE114" i="2"/>
  <c r="AF114" i="2" s="1"/>
  <c r="AH114" i="2"/>
  <c r="AB114" i="2"/>
  <c r="M114" i="2" s="1"/>
  <c r="W114" i="2" s="1"/>
  <c r="AE61" i="2"/>
  <c r="AF61" i="2" s="1"/>
  <c r="AH61" i="2"/>
  <c r="AB61" i="2"/>
  <c r="M61" i="2" s="1"/>
  <c r="W61" i="2" s="1"/>
  <c r="AH95" i="2"/>
  <c r="AB95" i="2"/>
  <c r="M95" i="2" s="1"/>
  <c r="W95" i="2" s="1"/>
  <c r="AE95" i="2"/>
  <c r="AF95" i="2" s="1"/>
  <c r="AB90" i="2"/>
  <c r="M90" i="2" s="1"/>
  <c r="W90" i="2" s="1"/>
  <c r="AE90" i="2"/>
  <c r="AF90" i="2" s="1"/>
  <c r="AH90" i="2"/>
  <c r="AH41" i="2"/>
  <c r="AB41" i="2"/>
  <c r="M41" i="2" s="1"/>
  <c r="W41" i="2" s="1"/>
  <c r="AE41" i="2"/>
  <c r="AF41" i="2" s="1"/>
  <c r="AG41" i="2" s="1"/>
  <c r="AY41" i="2" s="1"/>
  <c r="AE86" i="2"/>
  <c r="AF86" i="2" s="1"/>
  <c r="AB86" i="2"/>
  <c r="M86" i="2" s="1"/>
  <c r="W86" i="2" s="1"/>
  <c r="AH86" i="2"/>
  <c r="AB112" i="2"/>
  <c r="M112" i="2" s="1"/>
  <c r="W112" i="2" s="1"/>
  <c r="AE112" i="2"/>
  <c r="AF112" i="2" s="1"/>
  <c r="AH112" i="2"/>
  <c r="AH119" i="2"/>
  <c r="AB119" i="2"/>
  <c r="M119" i="2" s="1"/>
  <c r="W119" i="2" s="1"/>
  <c r="AE119" i="2"/>
  <c r="AF119" i="2" s="1"/>
  <c r="AB71" i="2"/>
  <c r="M71" i="2" s="1"/>
  <c r="W71" i="2" s="1"/>
  <c r="AH71" i="2"/>
  <c r="AE71" i="2"/>
  <c r="AF71" i="2" s="1"/>
  <c r="AB106" i="2"/>
  <c r="M106" i="2" s="1"/>
  <c r="W106" i="2" s="1"/>
  <c r="AE106" i="2"/>
  <c r="AF106" i="2" s="1"/>
  <c r="AH106" i="2"/>
  <c r="AH48" i="2"/>
  <c r="AB48" i="2"/>
  <c r="M48" i="2" s="1"/>
  <c r="W48" i="2" s="1"/>
  <c r="AE48" i="2"/>
  <c r="AF48" i="2" s="1"/>
  <c r="AH65" i="2"/>
  <c r="AB65" i="2"/>
  <c r="M65" i="2" s="1"/>
  <c r="W65" i="2" s="1"/>
  <c r="AE65" i="2"/>
  <c r="AF65" i="2" s="1"/>
  <c r="AH50" i="2"/>
  <c r="AB50" i="2"/>
  <c r="M50" i="2" s="1"/>
  <c r="W50" i="2" s="1"/>
  <c r="AE50" i="2"/>
  <c r="AF50" i="2" s="1"/>
  <c r="AB92" i="2"/>
  <c r="M92" i="2" s="1"/>
  <c r="W92" i="2" s="1"/>
  <c r="AE92" i="2"/>
  <c r="AF92" i="2" s="1"/>
  <c r="AH92" i="2"/>
  <c r="AH45" i="2"/>
  <c r="AB45" i="2"/>
  <c r="M45" i="2" s="1"/>
  <c r="W45" i="2" s="1"/>
  <c r="AE45" i="2"/>
  <c r="AF45" i="2" s="1"/>
  <c r="AG45" i="2" s="1"/>
  <c r="AY45" i="2" s="1"/>
  <c r="AB89" i="2"/>
  <c r="M89" i="2" s="1"/>
  <c r="W89" i="2" s="1"/>
  <c r="AH89" i="2"/>
  <c r="AE89" i="2"/>
  <c r="AF89" i="2" s="1"/>
  <c r="AE127" i="2"/>
  <c r="AF127" i="2" s="1"/>
  <c r="AH127" i="2"/>
  <c r="AB127" i="2"/>
  <c r="M127" i="2" s="1"/>
  <c r="W127" i="2" s="1"/>
  <c r="AH67" i="2"/>
  <c r="AB67" i="2"/>
  <c r="M67" i="2" s="1"/>
  <c r="W67" i="2" s="1"/>
  <c r="AE67" i="2"/>
  <c r="AF67" i="2" s="1"/>
  <c r="AE79" i="2"/>
  <c r="AF79" i="2" s="1"/>
  <c r="AB79" i="2"/>
  <c r="M79" i="2" s="1"/>
  <c r="W79" i="2" s="1"/>
  <c r="AH79" i="2"/>
  <c r="AH105" i="2"/>
  <c r="AB105" i="2"/>
  <c r="M105" i="2" s="1"/>
  <c r="W105" i="2" s="1"/>
  <c r="AE105" i="2"/>
  <c r="AF105" i="2" s="1"/>
  <c r="AE58" i="2"/>
  <c r="AF58" i="2" s="1"/>
  <c r="AH58" i="2"/>
  <c r="AB58" i="2"/>
  <c r="M58" i="2" s="1"/>
  <c r="W58" i="2" s="1"/>
  <c r="AH99" i="2"/>
  <c r="AB99" i="2"/>
  <c r="M99" i="2" s="1"/>
  <c r="W99" i="2" s="1"/>
  <c r="AE99" i="2"/>
  <c r="AF99" i="2" s="1"/>
  <c r="AB39" i="2"/>
  <c r="M39" i="2" s="1"/>
  <c r="W39" i="2" s="1"/>
  <c r="AE39" i="2"/>
  <c r="AF39" i="2" s="1"/>
  <c r="AG39" i="2" s="1"/>
  <c r="AY39" i="2" s="1"/>
  <c r="AH39" i="2"/>
  <c r="AE53" i="2"/>
  <c r="AF53" i="2" s="1"/>
  <c r="AH53" i="2"/>
  <c r="AB53" i="2"/>
  <c r="M53" i="2" s="1"/>
  <c r="W53" i="2" s="1"/>
  <c r="AH36" i="2"/>
  <c r="AB36" i="2"/>
  <c r="M36" i="2" s="1"/>
  <c r="W36" i="2" s="1"/>
  <c r="AE36" i="2"/>
  <c r="AF36" i="2" s="1"/>
  <c r="AG36" i="2" s="1"/>
  <c r="AY36" i="2" s="1"/>
  <c r="AH55" i="2"/>
  <c r="AB55" i="2"/>
  <c r="M55" i="2" s="1"/>
  <c r="W55" i="2" s="1"/>
  <c r="AE55" i="2"/>
  <c r="AF55" i="2" s="1"/>
  <c r="AE54" i="2"/>
  <c r="AF54" i="2" s="1"/>
  <c r="AH54" i="2"/>
  <c r="AB54" i="2"/>
  <c r="M54" i="2" s="1"/>
  <c r="W54" i="2" s="1"/>
  <c r="AE108" i="2"/>
  <c r="AF108" i="2" s="1"/>
  <c r="AH108" i="2"/>
  <c r="AB108" i="2"/>
  <c r="M108" i="2" s="1"/>
  <c r="W108" i="2" s="1"/>
  <c r="AE78" i="2"/>
  <c r="AF78" i="2" s="1"/>
  <c r="AH78" i="2"/>
  <c r="AB78" i="2"/>
  <c r="M78" i="2" s="1"/>
  <c r="W78" i="2" s="1"/>
  <c r="AB123" i="2"/>
  <c r="M123" i="2" s="1"/>
  <c r="W123" i="2" s="1"/>
  <c r="AH123" i="2"/>
  <c r="AE123" i="2"/>
  <c r="AF123" i="2" s="1"/>
  <c r="AE56" i="2"/>
  <c r="AF56" i="2" s="1"/>
  <c r="AH56" i="2"/>
  <c r="AB56" i="2"/>
  <c r="M56" i="2" s="1"/>
  <c r="W56" i="2" s="1"/>
  <c r="AE75" i="2"/>
  <c r="AF75" i="2" s="1"/>
  <c r="AB75" i="2"/>
  <c r="M75" i="2" s="1"/>
  <c r="W75" i="2" s="1"/>
  <c r="AH75" i="2"/>
  <c r="AB104" i="2"/>
  <c r="M104" i="2" s="1"/>
  <c r="W104" i="2" s="1"/>
  <c r="AE104" i="2"/>
  <c r="AF104" i="2" s="1"/>
  <c r="AH104" i="2"/>
  <c r="AB43" i="2"/>
  <c r="M43" i="2" s="1"/>
  <c r="W43" i="2" s="1"/>
  <c r="AE43" i="2"/>
  <c r="AF43" i="2" s="1"/>
  <c r="AG43" i="2" s="1"/>
  <c r="AY43" i="2" s="1"/>
  <c r="AH43" i="2"/>
  <c r="AH93" i="2"/>
  <c r="AB93" i="2"/>
  <c r="M93" i="2" s="1"/>
  <c r="W93" i="2" s="1"/>
  <c r="AE93" i="2"/>
  <c r="AF93" i="2" s="1"/>
  <c r="AB37" i="2"/>
  <c r="M37" i="2" s="1"/>
  <c r="W37" i="2" s="1"/>
  <c r="AE37" i="2"/>
  <c r="AF37" i="2" s="1"/>
  <c r="AG37" i="2" s="1"/>
  <c r="AY37" i="2" s="1"/>
  <c r="AH37" i="2"/>
  <c r="AH44" i="2"/>
  <c r="AB44" i="2"/>
  <c r="M44" i="2" s="1"/>
  <c r="W44" i="2" s="1"/>
  <c r="AE44" i="2"/>
  <c r="AF44" i="2" s="1"/>
  <c r="AG44" i="2" s="1"/>
  <c r="AY44" i="2" s="1"/>
  <c r="AH70" i="2"/>
  <c r="AB70" i="2"/>
  <c r="M70" i="2" s="1"/>
  <c r="W70" i="2" s="1"/>
  <c r="AE70" i="2"/>
  <c r="AF70" i="2" s="1"/>
  <c r="AB57" i="2"/>
  <c r="M57" i="2" s="1"/>
  <c r="W57" i="2" s="1"/>
  <c r="AE57" i="2"/>
  <c r="AF57" i="2" s="1"/>
  <c r="AH57" i="2"/>
  <c r="AB69" i="2"/>
  <c r="M69" i="2" s="1"/>
  <c r="W69" i="2" s="1"/>
  <c r="AE69" i="2"/>
  <c r="AF69" i="2" s="1"/>
  <c r="AH69" i="2"/>
  <c r="AH109" i="2"/>
  <c r="AE109" i="2"/>
  <c r="AF109" i="2" s="1"/>
  <c r="AB109" i="2"/>
  <c r="M109" i="2" s="1"/>
  <c r="W109" i="2" s="1"/>
  <c r="AE83" i="2"/>
  <c r="AF83" i="2" s="1"/>
  <c r="AH83" i="2"/>
  <c r="AB83" i="2"/>
  <c r="M83" i="2" s="1"/>
  <c r="W83" i="2" s="1"/>
  <c r="AE49" i="2"/>
  <c r="AF49" i="2" s="1"/>
  <c r="AH49" i="2"/>
  <c r="AB49" i="2"/>
  <c r="M49" i="2" s="1"/>
  <c r="W49" i="2" s="1"/>
  <c r="AE73" i="2"/>
  <c r="AF73" i="2" s="1"/>
  <c r="AH73" i="2"/>
  <c r="AB73" i="2"/>
  <c r="M73" i="2" s="1"/>
  <c r="W73" i="2" s="1"/>
  <c r="AE100" i="2"/>
  <c r="AF100" i="2" s="1"/>
  <c r="AH100" i="2"/>
  <c r="AB100" i="2"/>
  <c r="M100" i="2" s="1"/>
  <c r="W100" i="2" s="1"/>
  <c r="AH40" i="2"/>
  <c r="AB40" i="2"/>
  <c r="M40" i="2" s="1"/>
  <c r="W40" i="2" s="1"/>
  <c r="AE40" i="2"/>
  <c r="AF40" i="2" s="1"/>
  <c r="AG40" i="2" s="1"/>
  <c r="AY40" i="2" s="1"/>
  <c r="AB62" i="2"/>
  <c r="M62" i="2" s="1"/>
  <c r="W62" i="2" s="1"/>
  <c r="AH62" i="2"/>
  <c r="AE62" i="2"/>
  <c r="AF62" i="2" s="1"/>
  <c r="AB74" i="2"/>
  <c r="M74" i="2" s="1"/>
  <c r="W74" i="2" s="1"/>
  <c r="AE74" i="2"/>
  <c r="AF74" i="2" s="1"/>
  <c r="AH74" i="2"/>
  <c r="AH103" i="2"/>
  <c r="AB103" i="2"/>
  <c r="M103" i="2" s="1"/>
  <c r="W103" i="2" s="1"/>
  <c r="AE103" i="2"/>
  <c r="AF103" i="2" s="1"/>
  <c r="AH42" i="2"/>
  <c r="AE42" i="2"/>
  <c r="AF42" i="2" s="1"/>
  <c r="AG42" i="2" s="1"/>
  <c r="AY42" i="2" s="1"/>
  <c r="AB42" i="2"/>
  <c r="M42" i="2" s="1"/>
  <c r="W42" i="2" s="1"/>
  <c r="AB64" i="2"/>
  <c r="M64" i="2" s="1"/>
  <c r="W64" i="2" s="1"/>
  <c r="AH64" i="2"/>
  <c r="AE64" i="2"/>
  <c r="AF64" i="2" s="1"/>
  <c r="AB98" i="2"/>
  <c r="M98" i="2" s="1"/>
  <c r="W98" i="2" s="1"/>
  <c r="AE98" i="2"/>
  <c r="AF98" i="2" s="1"/>
  <c r="AH98" i="2"/>
  <c r="AH38" i="2"/>
  <c r="AB38" i="2"/>
  <c r="M38" i="2" s="1"/>
  <c r="W38" i="2" s="1"/>
  <c r="AE38" i="2"/>
  <c r="AF38" i="2" s="1"/>
  <c r="AG38" i="2" s="1"/>
  <c r="AY38" i="2" s="1"/>
  <c r="AE88" i="2"/>
  <c r="AF88" i="2" s="1"/>
  <c r="AH88" i="2"/>
  <c r="AB88" i="2"/>
  <c r="M88" i="2" s="1"/>
  <c r="W88" i="2" s="1"/>
  <c r="AE120" i="2"/>
  <c r="AF120" i="2" s="1"/>
  <c r="AH120" i="2"/>
  <c r="AB120" i="2"/>
  <c r="M120" i="2" s="1"/>
  <c r="W120" i="2" s="1"/>
  <c r="AE35" i="2"/>
  <c r="AF35" i="2" s="1"/>
  <c r="AG35" i="2" s="1"/>
  <c r="AY35" i="2" s="1"/>
  <c r="AH35" i="2"/>
  <c r="AB35" i="2"/>
  <c r="M35" i="2" s="1"/>
  <c r="W35" i="2" s="1"/>
  <c r="AR69" i="2"/>
  <c r="AE24" i="2"/>
  <c r="AF24" i="2" s="1"/>
  <c r="AG24" i="2" s="1"/>
  <c r="AY24" i="2" s="1"/>
  <c r="AH24" i="2"/>
  <c r="AB24" i="2"/>
  <c r="M24" i="2" s="1"/>
  <c r="W24" i="2" s="1"/>
  <c r="AE23" i="2"/>
  <c r="AF23" i="2" s="1"/>
  <c r="AG23" i="2" s="1"/>
  <c r="AY23" i="2" s="1"/>
  <c r="AB23" i="2"/>
  <c r="M23" i="2" s="1"/>
  <c r="W23" i="2" s="1"/>
  <c r="AH23" i="2"/>
  <c r="AE26" i="2"/>
  <c r="AF26" i="2" s="1"/>
  <c r="AG26" i="2" s="1"/>
  <c r="AY26" i="2" s="1"/>
  <c r="AH26" i="2"/>
  <c r="AB26" i="2"/>
  <c r="M26" i="2" s="1"/>
  <c r="W26" i="2" s="1"/>
  <c r="AB25" i="2"/>
  <c r="M25" i="2" s="1"/>
  <c r="W25" i="2" s="1"/>
  <c r="AE25" i="2"/>
  <c r="AF25" i="2" s="1"/>
  <c r="AG25" i="2" s="1"/>
  <c r="AY25" i="2" s="1"/>
  <c r="AH25" i="2"/>
  <c r="AE32" i="2"/>
  <c r="AF32" i="2" s="1"/>
  <c r="AG32" i="2" s="1"/>
  <c r="AY32" i="2" s="1"/>
  <c r="AH32" i="2"/>
  <c r="AB32" i="2"/>
  <c r="M32" i="2" s="1"/>
  <c r="W32" i="2" s="1"/>
  <c r="AE31" i="2"/>
  <c r="AF31" i="2" s="1"/>
  <c r="AG31" i="2" s="1"/>
  <c r="AY31" i="2" s="1"/>
  <c r="AB31" i="2"/>
  <c r="M31" i="2" s="1"/>
  <c r="W31" i="2" s="1"/>
  <c r="AH31" i="2"/>
  <c r="AE19" i="2"/>
  <c r="AF19" i="2" s="1"/>
  <c r="AG19" i="2" s="1"/>
  <c r="AY19" i="2" s="1"/>
  <c r="AH19" i="2"/>
  <c r="AB19" i="2"/>
  <c r="AB33" i="2"/>
  <c r="M33" i="2" s="1"/>
  <c r="W33" i="2" s="1"/>
  <c r="AE33" i="2"/>
  <c r="AF33" i="2" s="1"/>
  <c r="AG33" i="2" s="1"/>
  <c r="AY33" i="2" s="1"/>
  <c r="AH33" i="2"/>
  <c r="AE28" i="2"/>
  <c r="AF28" i="2" s="1"/>
  <c r="AG28" i="2" s="1"/>
  <c r="AY28" i="2" s="1"/>
  <c r="AH28" i="2"/>
  <c r="AB28" i="2"/>
  <c r="M28" i="2" s="1"/>
  <c r="W28" i="2" s="1"/>
  <c r="AE27" i="2"/>
  <c r="AF27" i="2" s="1"/>
  <c r="AG27" i="2" s="1"/>
  <c r="AY27" i="2" s="1"/>
  <c r="AB27" i="2"/>
  <c r="M27" i="2" s="1"/>
  <c r="W27" i="2" s="1"/>
  <c r="AH27" i="2"/>
  <c r="AE30" i="2"/>
  <c r="AF30" i="2" s="1"/>
  <c r="AG30" i="2" s="1"/>
  <c r="AY30" i="2" s="1"/>
  <c r="AH30" i="2"/>
  <c r="AB30" i="2"/>
  <c r="M30" i="2" s="1"/>
  <c r="W30" i="2" s="1"/>
  <c r="AB29" i="2"/>
  <c r="M29" i="2" s="1"/>
  <c r="W29" i="2" s="1"/>
  <c r="AE29" i="2"/>
  <c r="AF29" i="2" s="1"/>
  <c r="AG29" i="2" s="1"/>
  <c r="AY29" i="2" s="1"/>
  <c r="AH29" i="2"/>
  <c r="AE20" i="2"/>
  <c r="AF20" i="2" s="1"/>
  <c r="AG20" i="2" s="1"/>
  <c r="AY20" i="2" s="1"/>
  <c r="AB20" i="2"/>
  <c r="M20" i="2" s="1"/>
  <c r="W20" i="2" s="1"/>
  <c r="AH20" i="2"/>
  <c r="AE22" i="2"/>
  <c r="AF22" i="2" s="1"/>
  <c r="AG22" i="2" s="1"/>
  <c r="AY22" i="2" s="1"/>
  <c r="AH22" i="2"/>
  <c r="AB22" i="2"/>
  <c r="M22" i="2" s="1"/>
  <c r="W22" i="2" s="1"/>
  <c r="AB21" i="2"/>
  <c r="M21" i="2" s="1"/>
  <c r="W21" i="2" s="1"/>
  <c r="AE21" i="2"/>
  <c r="AF21" i="2" s="1"/>
  <c r="AG21" i="2" s="1"/>
  <c r="AY21" i="2" s="1"/>
  <c r="AH21" i="2"/>
  <c r="BD138" i="2" l="1"/>
  <c r="BD141" i="2"/>
  <c r="BD131" i="2"/>
  <c r="BD140" i="2"/>
  <c r="BD145" i="2"/>
  <c r="BD137" i="2"/>
  <c r="BD134" i="2"/>
  <c r="BD147" i="2"/>
  <c r="BD139" i="2"/>
  <c r="BD133" i="2"/>
  <c r="BD142" i="2"/>
  <c r="BD130" i="2"/>
  <c r="BD143" i="2"/>
  <c r="BD129" i="2"/>
  <c r="BD135" i="2"/>
  <c r="BD146" i="2"/>
  <c r="BD132" i="2"/>
  <c r="BD136" i="2"/>
  <c r="BD128" i="2"/>
  <c r="BD144" i="2"/>
  <c r="BB33" i="2"/>
  <c r="BC33" i="2"/>
  <c r="AZ33" i="2"/>
  <c r="BA33" i="2"/>
  <c r="BB190" i="2"/>
  <c r="BC190" i="2"/>
  <c r="AZ190" i="2"/>
  <c r="BA190" i="2"/>
  <c r="BB173" i="2"/>
  <c r="BC173" i="2"/>
  <c r="AZ173" i="2"/>
  <c r="BA173" i="2"/>
  <c r="BC115" i="2"/>
  <c r="BB115" i="2"/>
  <c r="AZ115" i="2"/>
  <c r="BA115" i="2"/>
  <c r="BB23" i="2"/>
  <c r="BC23" i="2"/>
  <c r="AZ23" i="2"/>
  <c r="BA23" i="2"/>
  <c r="BB38" i="2"/>
  <c r="BC38" i="2"/>
  <c r="AZ38" i="2"/>
  <c r="BA38" i="2"/>
  <c r="BB74" i="2"/>
  <c r="BC74" i="2"/>
  <c r="AZ74" i="2"/>
  <c r="BA74" i="2"/>
  <c r="BC83" i="2"/>
  <c r="BB83" i="2"/>
  <c r="AZ83" i="2"/>
  <c r="BA83" i="2"/>
  <c r="BC44" i="2"/>
  <c r="BB44" i="2"/>
  <c r="AZ44" i="2"/>
  <c r="BA44" i="2"/>
  <c r="BB89" i="2"/>
  <c r="BC89" i="2"/>
  <c r="AZ89" i="2"/>
  <c r="BA89" i="2"/>
  <c r="BB41" i="2"/>
  <c r="BC41" i="2"/>
  <c r="AZ41" i="2"/>
  <c r="BA41" i="2"/>
  <c r="BB118" i="2"/>
  <c r="BC118" i="2"/>
  <c r="AZ118" i="2"/>
  <c r="BA118" i="2"/>
  <c r="BB154" i="2"/>
  <c r="BC154" i="2"/>
  <c r="AZ154" i="2"/>
  <c r="BA154" i="2"/>
  <c r="BC187" i="2"/>
  <c r="BB187" i="2"/>
  <c r="AZ187" i="2"/>
  <c r="BA187" i="2"/>
  <c r="BB150" i="2"/>
  <c r="BC150" i="2"/>
  <c r="AZ150" i="2"/>
  <c r="BA150" i="2"/>
  <c r="BB180" i="2"/>
  <c r="BC180" i="2"/>
  <c r="AZ180" i="2"/>
  <c r="BA180" i="2"/>
  <c r="BB198" i="2"/>
  <c r="BC198" i="2"/>
  <c r="AZ198" i="2"/>
  <c r="BA198" i="2"/>
  <c r="BB56" i="2"/>
  <c r="BC56" i="2"/>
  <c r="AZ56" i="2"/>
  <c r="BA56" i="2"/>
  <c r="BB55" i="2"/>
  <c r="BC55" i="2"/>
  <c r="AZ55" i="2"/>
  <c r="BA55" i="2"/>
  <c r="BB107" i="2"/>
  <c r="BC107" i="2"/>
  <c r="AZ107" i="2"/>
  <c r="BA107" i="2"/>
  <c r="BB102" i="2"/>
  <c r="BC102" i="2"/>
  <c r="AZ102" i="2"/>
  <c r="BA102" i="2"/>
  <c r="BB148" i="2"/>
  <c r="BC148" i="2"/>
  <c r="AZ148" i="2"/>
  <c r="BA148" i="2"/>
  <c r="BB168" i="2"/>
  <c r="BC168" i="2"/>
  <c r="AZ168" i="2"/>
  <c r="BA168" i="2"/>
  <c r="BB185" i="2"/>
  <c r="BC185" i="2"/>
  <c r="AZ185" i="2"/>
  <c r="BA185" i="2"/>
  <c r="BC166" i="2"/>
  <c r="BB166" i="2"/>
  <c r="AZ166" i="2"/>
  <c r="BA166" i="2"/>
  <c r="BB169" i="2"/>
  <c r="BC169" i="2"/>
  <c r="AZ169" i="2"/>
  <c r="BA169" i="2"/>
  <c r="BB85" i="2"/>
  <c r="BC85" i="2"/>
  <c r="AZ85" i="2"/>
  <c r="BA85" i="2"/>
  <c r="BB58" i="2"/>
  <c r="BC58" i="2"/>
  <c r="AZ58" i="2"/>
  <c r="BA58" i="2"/>
  <c r="BB24" i="2"/>
  <c r="BC24" i="2"/>
  <c r="AZ24" i="2"/>
  <c r="BA24" i="2"/>
  <c r="BC45" i="2"/>
  <c r="BB45" i="2"/>
  <c r="AZ45" i="2"/>
  <c r="BA45" i="2"/>
  <c r="BB106" i="2"/>
  <c r="BC106" i="2"/>
  <c r="AZ106" i="2"/>
  <c r="BA106" i="2"/>
  <c r="BB47" i="2"/>
  <c r="BC47" i="2"/>
  <c r="AZ47" i="2"/>
  <c r="BA47" i="2"/>
  <c r="BC163" i="2"/>
  <c r="BB163" i="2"/>
  <c r="AZ163" i="2"/>
  <c r="BA163" i="2"/>
  <c r="BB199" i="2"/>
  <c r="BC199" i="2"/>
  <c r="AZ199" i="2"/>
  <c r="BA199" i="2"/>
  <c r="BB160" i="2"/>
  <c r="BC160" i="2"/>
  <c r="AZ160" i="2"/>
  <c r="BA160" i="2"/>
  <c r="BB101" i="2"/>
  <c r="BC101" i="2"/>
  <c r="AZ101" i="2"/>
  <c r="BA101" i="2"/>
  <c r="BC60" i="2"/>
  <c r="BB60" i="2"/>
  <c r="AZ60" i="2"/>
  <c r="BA60" i="2"/>
  <c r="BB66" i="2"/>
  <c r="BC66" i="2"/>
  <c r="AZ66" i="2"/>
  <c r="BA66" i="2"/>
  <c r="BB96" i="2"/>
  <c r="BC96" i="2"/>
  <c r="AZ96" i="2"/>
  <c r="BA96" i="2"/>
  <c r="BB37" i="2"/>
  <c r="BC37" i="2"/>
  <c r="AZ37" i="2"/>
  <c r="BA37" i="2"/>
  <c r="BC36" i="2"/>
  <c r="BB36" i="2"/>
  <c r="AZ36" i="2"/>
  <c r="BA36" i="2"/>
  <c r="BB90" i="2"/>
  <c r="BC90" i="2"/>
  <c r="AZ90" i="2"/>
  <c r="BA90" i="2"/>
  <c r="BC77" i="2"/>
  <c r="BB77" i="2"/>
  <c r="AZ77" i="2"/>
  <c r="BA77" i="2"/>
  <c r="BB117" i="2"/>
  <c r="BC117" i="2"/>
  <c r="AZ117" i="2"/>
  <c r="BA117" i="2"/>
  <c r="BB167" i="2"/>
  <c r="BC167" i="2"/>
  <c r="AZ167" i="2"/>
  <c r="BA167" i="2"/>
  <c r="BB202" i="2"/>
  <c r="BC202" i="2"/>
  <c r="AZ202" i="2"/>
  <c r="BA202" i="2"/>
  <c r="BB177" i="2"/>
  <c r="BC177" i="2"/>
  <c r="AZ177" i="2"/>
  <c r="BA177" i="2"/>
  <c r="BB157" i="2"/>
  <c r="BC157" i="2"/>
  <c r="AZ157" i="2"/>
  <c r="BA157" i="2"/>
  <c r="BB81" i="2"/>
  <c r="BC81" i="2"/>
  <c r="AZ81" i="2"/>
  <c r="BA81" i="2"/>
  <c r="BC68" i="2"/>
  <c r="BB68" i="2"/>
  <c r="AZ68" i="2"/>
  <c r="BA68" i="2"/>
  <c r="BC31" i="2"/>
  <c r="BB31" i="2"/>
  <c r="AZ31" i="2"/>
  <c r="BA31" i="2"/>
  <c r="BB98" i="2"/>
  <c r="BC98" i="2"/>
  <c r="AZ98" i="2"/>
  <c r="BA98" i="2"/>
  <c r="BB40" i="2"/>
  <c r="BC40" i="2"/>
  <c r="AZ40" i="2"/>
  <c r="BA40" i="2"/>
  <c r="BB71" i="2"/>
  <c r="BC71" i="2"/>
  <c r="AZ71" i="2"/>
  <c r="BA71" i="2"/>
  <c r="BB91" i="2"/>
  <c r="BC91" i="2"/>
  <c r="AZ91" i="2"/>
  <c r="BA91" i="2"/>
  <c r="BC76" i="2"/>
  <c r="BB76" i="2"/>
  <c r="AZ76" i="2"/>
  <c r="BA76" i="2"/>
  <c r="BC155" i="2"/>
  <c r="BB155" i="2"/>
  <c r="AZ155" i="2"/>
  <c r="BA155" i="2"/>
  <c r="BB162" i="2"/>
  <c r="BC162" i="2"/>
  <c r="AZ162" i="2"/>
  <c r="BA162" i="2"/>
  <c r="BC156" i="2"/>
  <c r="BB156" i="2"/>
  <c r="AZ156" i="2"/>
  <c r="BA156" i="2"/>
  <c r="BC175" i="2"/>
  <c r="BB175" i="2"/>
  <c r="AZ175" i="2"/>
  <c r="BA175" i="2"/>
  <c r="BC182" i="2"/>
  <c r="BB182" i="2"/>
  <c r="AZ182" i="2"/>
  <c r="BA182" i="2"/>
  <c r="BC52" i="2"/>
  <c r="BB52" i="2"/>
  <c r="AZ52" i="2"/>
  <c r="BA52" i="2"/>
  <c r="BC29" i="2"/>
  <c r="BB29" i="2"/>
  <c r="AZ29" i="2"/>
  <c r="BA29" i="2"/>
  <c r="BC109" i="2"/>
  <c r="BB109" i="2"/>
  <c r="AZ109" i="2"/>
  <c r="BA109" i="2"/>
  <c r="BB32" i="2"/>
  <c r="BC32" i="2"/>
  <c r="AZ32" i="2"/>
  <c r="BA32" i="2"/>
  <c r="BC35" i="2"/>
  <c r="BB35" i="2"/>
  <c r="AZ35" i="2"/>
  <c r="BA35" i="2"/>
  <c r="BC93" i="2"/>
  <c r="BB93" i="2"/>
  <c r="AZ93" i="2"/>
  <c r="BA93" i="2"/>
  <c r="BB123" i="2"/>
  <c r="BC123" i="2"/>
  <c r="AZ123" i="2"/>
  <c r="BA123" i="2"/>
  <c r="BB53" i="2"/>
  <c r="BC53" i="2"/>
  <c r="AZ53" i="2"/>
  <c r="BA53" i="2"/>
  <c r="BB79" i="2"/>
  <c r="BC79" i="2"/>
  <c r="AZ79" i="2"/>
  <c r="BA79" i="2"/>
  <c r="BC92" i="2"/>
  <c r="BB92" i="2"/>
  <c r="AZ92" i="2"/>
  <c r="BA92" i="2"/>
  <c r="BC95" i="2"/>
  <c r="BB95" i="2"/>
  <c r="AZ95" i="2"/>
  <c r="BA95" i="2"/>
  <c r="BB121" i="2"/>
  <c r="BC121" i="2"/>
  <c r="AZ121" i="2"/>
  <c r="BA121" i="2"/>
  <c r="BC125" i="2"/>
  <c r="BB125" i="2"/>
  <c r="AZ125" i="2"/>
  <c r="BA125" i="2"/>
  <c r="BB63" i="2"/>
  <c r="BC63" i="2"/>
  <c r="AZ63" i="2"/>
  <c r="BA63" i="2"/>
  <c r="BB151" i="2"/>
  <c r="BC151" i="2"/>
  <c r="AZ151" i="2"/>
  <c r="BA151" i="2"/>
  <c r="BB201" i="2"/>
  <c r="BC201" i="2"/>
  <c r="AZ201" i="2"/>
  <c r="BA201" i="2"/>
  <c r="BB178" i="2"/>
  <c r="BC178" i="2"/>
  <c r="AZ178" i="2"/>
  <c r="BA178" i="2"/>
  <c r="BB46" i="2"/>
  <c r="BC46" i="2"/>
  <c r="AZ46" i="2"/>
  <c r="BA46" i="2"/>
  <c r="BB80" i="2"/>
  <c r="BC80" i="2"/>
  <c r="AZ80" i="2"/>
  <c r="BA80" i="2"/>
  <c r="BB149" i="2"/>
  <c r="BC149" i="2"/>
  <c r="AZ149" i="2"/>
  <c r="BA149" i="2"/>
  <c r="BB62" i="2"/>
  <c r="BC62" i="2"/>
  <c r="AZ62" i="2"/>
  <c r="BA62" i="2"/>
  <c r="BB105" i="2"/>
  <c r="BC105" i="2"/>
  <c r="AZ105" i="2"/>
  <c r="BA105" i="2"/>
  <c r="BB30" i="2"/>
  <c r="BC30" i="2"/>
  <c r="AZ30" i="2"/>
  <c r="BA30" i="2"/>
  <c r="BB21" i="2"/>
  <c r="BC21" i="2"/>
  <c r="AZ21" i="2"/>
  <c r="BA21" i="2"/>
  <c r="BB64" i="2"/>
  <c r="BC64" i="2"/>
  <c r="AZ64" i="2"/>
  <c r="BA64" i="2"/>
  <c r="BC100" i="2"/>
  <c r="BB100" i="2"/>
  <c r="AZ100" i="2"/>
  <c r="BA100" i="2"/>
  <c r="BB78" i="2"/>
  <c r="BC78" i="2"/>
  <c r="AZ78" i="2"/>
  <c r="BA78" i="2"/>
  <c r="BB119" i="2"/>
  <c r="BC119" i="2"/>
  <c r="AZ119" i="2"/>
  <c r="BA119" i="2"/>
  <c r="BB82" i="2"/>
  <c r="BC82" i="2"/>
  <c r="AZ82" i="2"/>
  <c r="BA82" i="2"/>
  <c r="BB34" i="2"/>
  <c r="BC34" i="2"/>
  <c r="AZ34" i="2"/>
  <c r="BA34" i="2"/>
  <c r="BC172" i="2"/>
  <c r="BB172" i="2"/>
  <c r="AZ172" i="2"/>
  <c r="BA172" i="2"/>
  <c r="BB194" i="2"/>
  <c r="BC194" i="2"/>
  <c r="AZ194" i="2"/>
  <c r="BA194" i="2"/>
  <c r="BC179" i="2"/>
  <c r="BB179" i="2"/>
  <c r="AZ179" i="2"/>
  <c r="BA179" i="2"/>
  <c r="BB153" i="2"/>
  <c r="BC153" i="2"/>
  <c r="AZ153" i="2"/>
  <c r="BA153" i="2"/>
  <c r="BB170" i="2"/>
  <c r="BC170" i="2"/>
  <c r="AZ170" i="2"/>
  <c r="BA170" i="2"/>
  <c r="BB181" i="2"/>
  <c r="BC181" i="2"/>
  <c r="AZ181" i="2"/>
  <c r="BA181" i="2"/>
  <c r="BC191" i="2"/>
  <c r="BB191" i="2"/>
  <c r="AZ191" i="2"/>
  <c r="BA191" i="2"/>
  <c r="BB48" i="2"/>
  <c r="BC48" i="2"/>
  <c r="AZ48" i="2"/>
  <c r="BA48" i="2"/>
  <c r="BB22" i="2"/>
  <c r="BC22" i="2"/>
  <c r="AZ22" i="2"/>
  <c r="BA22" i="2"/>
  <c r="BB69" i="2"/>
  <c r="BC69" i="2"/>
  <c r="AZ69" i="2"/>
  <c r="BA69" i="2"/>
  <c r="BB50" i="2"/>
  <c r="BC50" i="2"/>
  <c r="AZ50" i="2"/>
  <c r="BA50" i="2"/>
  <c r="BC61" i="2"/>
  <c r="BB61" i="2"/>
  <c r="AZ61" i="2"/>
  <c r="BA61" i="2"/>
  <c r="BB111" i="2"/>
  <c r="BC111" i="2"/>
  <c r="AZ111" i="2"/>
  <c r="BA111" i="2"/>
  <c r="BB120" i="2"/>
  <c r="BC120" i="2"/>
  <c r="AZ120" i="2"/>
  <c r="BA120" i="2"/>
  <c r="BC67" i="2"/>
  <c r="BB67" i="2"/>
  <c r="AZ67" i="2"/>
  <c r="BA67" i="2"/>
  <c r="BB110" i="2"/>
  <c r="BC110" i="2"/>
  <c r="AZ110" i="2"/>
  <c r="BA110" i="2"/>
  <c r="BB59" i="2"/>
  <c r="BC59" i="2"/>
  <c r="AZ59" i="2"/>
  <c r="BA59" i="2"/>
  <c r="BC84" i="2"/>
  <c r="BB84" i="2"/>
  <c r="AZ84" i="2"/>
  <c r="BA84" i="2"/>
  <c r="BB186" i="2"/>
  <c r="BC186" i="2"/>
  <c r="AZ186" i="2"/>
  <c r="BA186" i="2"/>
  <c r="BB196" i="2"/>
  <c r="BC196" i="2"/>
  <c r="AZ196" i="2"/>
  <c r="BA196" i="2"/>
  <c r="BB152" i="2"/>
  <c r="BC152" i="2"/>
  <c r="AZ152" i="2"/>
  <c r="BA152" i="2"/>
  <c r="BB75" i="2"/>
  <c r="BC75" i="2"/>
  <c r="AZ75" i="2"/>
  <c r="BA75" i="2"/>
  <c r="BB27" i="2"/>
  <c r="BC27" i="2"/>
  <c r="AZ27" i="2"/>
  <c r="BA27" i="2"/>
  <c r="BB42" i="2"/>
  <c r="BC42" i="2"/>
  <c r="AZ42" i="2"/>
  <c r="BA42" i="2"/>
  <c r="BB122" i="2"/>
  <c r="BC122" i="2"/>
  <c r="AZ122" i="2"/>
  <c r="BA122" i="2"/>
  <c r="BC28" i="2"/>
  <c r="BB28" i="2"/>
  <c r="AZ28" i="2"/>
  <c r="BA28" i="2"/>
  <c r="BB73" i="2"/>
  <c r="BC73" i="2"/>
  <c r="AZ73" i="2"/>
  <c r="BA73" i="2"/>
  <c r="BB43" i="2"/>
  <c r="BC43" i="2"/>
  <c r="AZ43" i="2"/>
  <c r="BA43" i="2"/>
  <c r="BC108" i="2"/>
  <c r="BB108" i="2"/>
  <c r="AZ108" i="2"/>
  <c r="BA108" i="2"/>
  <c r="BB97" i="2"/>
  <c r="BC97" i="2"/>
  <c r="AZ97" i="2"/>
  <c r="BA97" i="2"/>
  <c r="BC159" i="2"/>
  <c r="BB159" i="2"/>
  <c r="AZ159" i="2"/>
  <c r="BA159" i="2"/>
  <c r="BB193" i="2"/>
  <c r="BC193" i="2"/>
  <c r="AZ193" i="2"/>
  <c r="BA193" i="2"/>
  <c r="BC158" i="2"/>
  <c r="BB158" i="2"/>
  <c r="AZ158" i="2"/>
  <c r="BA158" i="2"/>
  <c r="BC188" i="2"/>
  <c r="BB188" i="2"/>
  <c r="AZ188" i="2"/>
  <c r="BA188" i="2"/>
  <c r="BB39" i="2"/>
  <c r="BC39" i="2"/>
  <c r="AZ39" i="2"/>
  <c r="BA39" i="2"/>
  <c r="BB161" i="2"/>
  <c r="BC161" i="2"/>
  <c r="AZ161" i="2"/>
  <c r="BA161" i="2"/>
  <c r="BB174" i="2"/>
  <c r="BC174" i="2"/>
  <c r="AZ174" i="2"/>
  <c r="BA174" i="2"/>
  <c r="BB57" i="2"/>
  <c r="BC57" i="2"/>
  <c r="AZ57" i="2"/>
  <c r="BA57" i="2"/>
  <c r="BB65" i="2"/>
  <c r="BC65" i="2"/>
  <c r="AZ65" i="2"/>
  <c r="BA65" i="2"/>
  <c r="BB114" i="2"/>
  <c r="BC114" i="2"/>
  <c r="AZ114" i="2"/>
  <c r="BA114" i="2"/>
  <c r="BC116" i="2"/>
  <c r="BB116" i="2"/>
  <c r="AZ116" i="2"/>
  <c r="BA116" i="2"/>
  <c r="BB113" i="2"/>
  <c r="BC113" i="2"/>
  <c r="AZ113" i="2"/>
  <c r="BA113" i="2"/>
  <c r="BB200" i="2"/>
  <c r="BC200" i="2"/>
  <c r="AZ200" i="2"/>
  <c r="BA200" i="2"/>
  <c r="BB26" i="2"/>
  <c r="BC26" i="2"/>
  <c r="AZ26" i="2"/>
  <c r="BA26" i="2"/>
  <c r="BB88" i="2"/>
  <c r="BC88" i="2"/>
  <c r="AZ88" i="2"/>
  <c r="BA88" i="2"/>
  <c r="BC103" i="2"/>
  <c r="BB103" i="2"/>
  <c r="AZ103" i="2"/>
  <c r="BA103" i="2"/>
  <c r="BB72" i="2"/>
  <c r="BC72" i="2"/>
  <c r="AZ72" i="2"/>
  <c r="BA72" i="2"/>
  <c r="BB176" i="2"/>
  <c r="BC176" i="2"/>
  <c r="AZ176" i="2"/>
  <c r="BA176" i="2"/>
  <c r="BB197" i="2"/>
  <c r="BC197" i="2"/>
  <c r="AZ197" i="2"/>
  <c r="BA197" i="2"/>
  <c r="BB164" i="2"/>
  <c r="BC164" i="2"/>
  <c r="AZ164" i="2"/>
  <c r="BA164" i="2"/>
  <c r="BC203" i="2"/>
  <c r="BB203" i="2"/>
  <c r="AZ203" i="2"/>
  <c r="BA203" i="2"/>
  <c r="BB183" i="2"/>
  <c r="BC183" i="2"/>
  <c r="AZ183" i="2"/>
  <c r="BA183" i="2"/>
  <c r="BB189" i="2"/>
  <c r="BC189" i="2"/>
  <c r="AZ189" i="2"/>
  <c r="BA189" i="2"/>
  <c r="BC195" i="2"/>
  <c r="BB195" i="2"/>
  <c r="AZ195" i="2"/>
  <c r="BA195" i="2"/>
  <c r="BB25" i="2"/>
  <c r="BC25" i="2"/>
  <c r="AZ25" i="2"/>
  <c r="BA25" i="2"/>
  <c r="BB127" i="2"/>
  <c r="BC127" i="2"/>
  <c r="AZ127" i="2"/>
  <c r="BA127" i="2"/>
  <c r="BB112" i="2"/>
  <c r="BC112" i="2"/>
  <c r="AZ112" i="2"/>
  <c r="BA112" i="2"/>
  <c r="BB126" i="2"/>
  <c r="BC126" i="2"/>
  <c r="AZ126" i="2"/>
  <c r="BA126" i="2"/>
  <c r="BC124" i="2"/>
  <c r="BB124" i="2"/>
  <c r="AZ124" i="2"/>
  <c r="BA124" i="2"/>
  <c r="BB184" i="2"/>
  <c r="BC184" i="2"/>
  <c r="AZ184" i="2"/>
  <c r="BA184" i="2"/>
  <c r="BB165" i="2"/>
  <c r="BC165" i="2"/>
  <c r="AZ165" i="2"/>
  <c r="BA165" i="2"/>
  <c r="BB20" i="2"/>
  <c r="BC20" i="2"/>
  <c r="AZ20" i="2"/>
  <c r="BA20" i="2"/>
  <c r="BB49" i="2"/>
  <c r="BC49" i="2"/>
  <c r="AZ49" i="2"/>
  <c r="BA49" i="2"/>
  <c r="BB70" i="2"/>
  <c r="BC70" i="2"/>
  <c r="AZ70" i="2"/>
  <c r="BA70" i="2"/>
  <c r="BB104" i="2"/>
  <c r="BC104" i="2"/>
  <c r="AZ104" i="2"/>
  <c r="BA104" i="2"/>
  <c r="BB54" i="2"/>
  <c r="BC54" i="2"/>
  <c r="AZ54" i="2"/>
  <c r="BA54" i="2"/>
  <c r="BC99" i="2"/>
  <c r="BB99" i="2"/>
  <c r="AZ99" i="2"/>
  <c r="BA99" i="2"/>
  <c r="BB86" i="2"/>
  <c r="BC86" i="2"/>
  <c r="AZ86" i="2"/>
  <c r="BA86" i="2"/>
  <c r="BB87" i="2"/>
  <c r="BC87" i="2"/>
  <c r="AZ87" i="2"/>
  <c r="BA87" i="2"/>
  <c r="BC51" i="2"/>
  <c r="BB51" i="2"/>
  <c r="AZ51" i="2"/>
  <c r="BA51" i="2"/>
  <c r="BB94" i="2"/>
  <c r="BC94" i="2"/>
  <c r="AZ94" i="2"/>
  <c r="BA94" i="2"/>
  <c r="BB192" i="2"/>
  <c r="BC192" i="2"/>
  <c r="AZ192" i="2"/>
  <c r="BA192" i="2"/>
  <c r="BC171" i="2"/>
  <c r="BB171" i="2"/>
  <c r="AZ171" i="2"/>
  <c r="BA171" i="2"/>
  <c r="U75" i="2"/>
  <c r="U80" i="2"/>
  <c r="U74" i="2"/>
  <c r="U44" i="2"/>
  <c r="U41" i="2"/>
  <c r="U56" i="2"/>
  <c r="U55" i="2"/>
  <c r="U47" i="2"/>
  <c r="U29" i="2"/>
  <c r="U62" i="2"/>
  <c r="U109" i="2"/>
  <c r="U66" i="2"/>
  <c r="U101" i="2"/>
  <c r="U68" i="2"/>
  <c r="U31" i="2"/>
  <c r="U90" i="2"/>
  <c r="U77" i="2"/>
  <c r="U117" i="2"/>
  <c r="U40" i="2"/>
  <c r="U71" i="2"/>
  <c r="U91" i="2"/>
  <c r="U93" i="2"/>
  <c r="U123" i="2"/>
  <c r="U53" i="2"/>
  <c r="U79" i="2"/>
  <c r="U92" i="2"/>
  <c r="U121" i="2"/>
  <c r="U125" i="2"/>
  <c r="U100" i="2"/>
  <c r="U78" i="2"/>
  <c r="U82" i="2"/>
  <c r="U22" i="2"/>
  <c r="U27" i="2"/>
  <c r="U69" i="2"/>
  <c r="U50" i="2"/>
  <c r="U61" i="2"/>
  <c r="U122" i="2"/>
  <c r="U120" i="2"/>
  <c r="U67" i="2"/>
  <c r="U110" i="2"/>
  <c r="U59" i="2"/>
  <c r="U84" i="2"/>
  <c r="U73" i="2"/>
  <c r="U108" i="2"/>
  <c r="U97" i="2"/>
  <c r="U57" i="2"/>
  <c r="U103" i="2"/>
  <c r="U72" i="2"/>
  <c r="U70" i="2"/>
  <c r="U87" i="2"/>
  <c r="U51" i="2"/>
  <c r="Y136" i="2"/>
  <c r="R194" i="2"/>
  <c r="S194" i="2" s="1"/>
  <c r="AA194" i="2"/>
  <c r="Y194" i="2" s="1"/>
  <c r="U194" i="2"/>
  <c r="R171" i="2"/>
  <c r="S171" i="2" s="1"/>
  <c r="AA171" i="2"/>
  <c r="Y171" i="2" s="1"/>
  <c r="U171" i="2"/>
  <c r="R187" i="2"/>
  <c r="S187" i="2" s="1"/>
  <c r="AA187" i="2"/>
  <c r="Y187" i="2" s="1"/>
  <c r="U187" i="2"/>
  <c r="R179" i="2"/>
  <c r="S179" i="2" s="1"/>
  <c r="AA179" i="2"/>
  <c r="Y179" i="2" s="1"/>
  <c r="U179" i="2"/>
  <c r="R163" i="2"/>
  <c r="S163" i="2" s="1"/>
  <c r="AA163" i="2"/>
  <c r="Y163" i="2" s="1"/>
  <c r="U163" i="2"/>
  <c r="R189" i="2"/>
  <c r="S189" i="2" s="1"/>
  <c r="AA189" i="2"/>
  <c r="Y189" i="2" s="1"/>
  <c r="U189" i="2"/>
  <c r="R151" i="2"/>
  <c r="S151" i="2" s="1"/>
  <c r="AA151" i="2"/>
  <c r="Y151" i="2" s="1"/>
  <c r="U151" i="2"/>
  <c r="R176" i="2"/>
  <c r="S176" i="2" s="1"/>
  <c r="AA176" i="2"/>
  <c r="Y176" i="2" s="1"/>
  <c r="U176" i="2"/>
  <c r="R153" i="2"/>
  <c r="S153" i="2" s="1"/>
  <c r="AA153" i="2"/>
  <c r="Y153" i="2" s="1"/>
  <c r="U153" i="2"/>
  <c r="R169" i="2"/>
  <c r="S169" i="2" s="1"/>
  <c r="AA169" i="2"/>
  <c r="Y169" i="2" s="1"/>
  <c r="U169" i="2"/>
  <c r="R200" i="2"/>
  <c r="S200" i="2" s="1"/>
  <c r="AA200" i="2"/>
  <c r="Y200" i="2" s="1"/>
  <c r="U200" i="2"/>
  <c r="R158" i="2"/>
  <c r="S158" i="2" s="1"/>
  <c r="AA158" i="2"/>
  <c r="Y158" i="2" s="1"/>
  <c r="U158" i="2"/>
  <c r="R150" i="2"/>
  <c r="S150" i="2" s="1"/>
  <c r="AA150" i="2"/>
  <c r="Y150" i="2" s="1"/>
  <c r="U150" i="2"/>
  <c r="R174" i="2"/>
  <c r="S174" i="2" s="1"/>
  <c r="AA174" i="2"/>
  <c r="Y174" i="2" s="1"/>
  <c r="U174" i="2"/>
  <c r="AA156" i="2"/>
  <c r="Y156" i="2" s="1"/>
  <c r="R156" i="2"/>
  <c r="S156" i="2" s="1"/>
  <c r="U156" i="2"/>
  <c r="R182" i="2"/>
  <c r="S182" i="2" s="1"/>
  <c r="AA182" i="2"/>
  <c r="Y182" i="2" s="1"/>
  <c r="U182" i="2"/>
  <c r="R152" i="2"/>
  <c r="S152" i="2" s="1"/>
  <c r="AA152" i="2"/>
  <c r="Y152" i="2" s="1"/>
  <c r="U152" i="2"/>
  <c r="R184" i="2"/>
  <c r="S184" i="2" s="1"/>
  <c r="AA184" i="2"/>
  <c r="Y184" i="2" s="1"/>
  <c r="U184" i="2"/>
  <c r="R170" i="2"/>
  <c r="S170" i="2" s="1"/>
  <c r="AA170" i="2"/>
  <c r="Y170" i="2" s="1"/>
  <c r="U170" i="2"/>
  <c r="R201" i="2"/>
  <c r="S201" i="2" s="1"/>
  <c r="AA201" i="2"/>
  <c r="Y201" i="2" s="1"/>
  <c r="U201" i="2"/>
  <c r="R202" i="2"/>
  <c r="S202" i="2" s="1"/>
  <c r="AA202" i="2"/>
  <c r="Y202" i="2" s="1"/>
  <c r="U202" i="2"/>
  <c r="R191" i="2"/>
  <c r="S191" i="2" s="1"/>
  <c r="AA191" i="2"/>
  <c r="Y191" i="2" s="1"/>
  <c r="U191" i="2"/>
  <c r="R173" i="2"/>
  <c r="S173" i="2" s="1"/>
  <c r="AA173" i="2"/>
  <c r="Y173" i="2" s="1"/>
  <c r="U173" i="2"/>
  <c r="AA188" i="2"/>
  <c r="Y188" i="2" s="1"/>
  <c r="R188" i="2"/>
  <c r="S188" i="2" s="1"/>
  <c r="U188" i="2"/>
  <c r="R154" i="2"/>
  <c r="S154" i="2" s="1"/>
  <c r="AA154" i="2"/>
  <c r="Y154" i="2" s="1"/>
  <c r="U154" i="2"/>
  <c r="R149" i="2"/>
  <c r="S149" i="2" s="1"/>
  <c r="AA149" i="2"/>
  <c r="Y149" i="2" s="1"/>
  <c r="U149" i="2"/>
  <c r="R199" i="2"/>
  <c r="S199" i="2" s="1"/>
  <c r="AA199" i="2"/>
  <c r="Y199" i="2" s="1"/>
  <c r="U199" i="2"/>
  <c r="R197" i="2"/>
  <c r="S197" i="2" s="1"/>
  <c r="AA197" i="2"/>
  <c r="Y197" i="2" s="1"/>
  <c r="U197" i="2"/>
  <c r="R166" i="2"/>
  <c r="S166" i="2" s="1"/>
  <c r="AA166" i="2"/>
  <c r="Y166" i="2" s="1"/>
  <c r="U166" i="2"/>
  <c r="R178" i="2"/>
  <c r="S178" i="2" s="1"/>
  <c r="AA178" i="2"/>
  <c r="Y178" i="2" s="1"/>
  <c r="U178" i="2"/>
  <c r="R155" i="2"/>
  <c r="S155" i="2" s="1"/>
  <c r="AA155" i="2"/>
  <c r="Y155" i="2" s="1"/>
  <c r="U155" i="2"/>
  <c r="R193" i="2"/>
  <c r="S193" i="2" s="1"/>
  <c r="AA193" i="2"/>
  <c r="Y193" i="2" s="1"/>
  <c r="U193" i="2"/>
  <c r="R164" i="2"/>
  <c r="S164" i="2" s="1"/>
  <c r="AA164" i="2"/>
  <c r="Y164" i="2" s="1"/>
  <c r="U164" i="2"/>
  <c r="R175" i="2"/>
  <c r="S175" i="2" s="1"/>
  <c r="AA175" i="2"/>
  <c r="Y175" i="2" s="1"/>
  <c r="U175" i="2"/>
  <c r="R203" i="2"/>
  <c r="S203" i="2" s="1"/>
  <c r="AA203" i="2"/>
  <c r="Y203" i="2" s="1"/>
  <c r="U203" i="2"/>
  <c r="R190" i="2"/>
  <c r="S190" i="2" s="1"/>
  <c r="AA190" i="2"/>
  <c r="Y190" i="2" s="1"/>
  <c r="U190" i="2"/>
  <c r="AA167" i="2"/>
  <c r="Y167" i="2" s="1"/>
  <c r="R167" i="2"/>
  <c r="S167" i="2" s="1"/>
  <c r="U167" i="2"/>
  <c r="R195" i="2"/>
  <c r="S195" i="2" s="1"/>
  <c r="AA195" i="2"/>
  <c r="Y195" i="2" s="1"/>
  <c r="U195" i="2"/>
  <c r="AA172" i="2"/>
  <c r="Y172" i="2" s="1"/>
  <c r="R172" i="2"/>
  <c r="S172" i="2" s="1"/>
  <c r="U172" i="2"/>
  <c r="R192" i="2"/>
  <c r="S192" i="2" s="1"/>
  <c r="AA192" i="2"/>
  <c r="Y192" i="2" s="1"/>
  <c r="U192" i="2"/>
  <c r="R186" i="2"/>
  <c r="S186" i="2" s="1"/>
  <c r="AA186" i="2"/>
  <c r="Y186" i="2" s="1"/>
  <c r="U186" i="2"/>
  <c r="R160" i="2"/>
  <c r="S160" i="2" s="1"/>
  <c r="AA160" i="2"/>
  <c r="Y160" i="2" s="1"/>
  <c r="U160" i="2"/>
  <c r="R183" i="2"/>
  <c r="S183" i="2" s="1"/>
  <c r="AA183" i="2"/>
  <c r="Y183" i="2" s="1"/>
  <c r="U183" i="2"/>
  <c r="R148" i="2"/>
  <c r="S148" i="2" s="1"/>
  <c r="AA148" i="2"/>
  <c r="Y148" i="2" s="1"/>
  <c r="U148" i="2"/>
  <c r="R168" i="2"/>
  <c r="S168" i="2" s="1"/>
  <c r="AA168" i="2"/>
  <c r="Y168" i="2" s="1"/>
  <c r="U168" i="2"/>
  <c r="R177" i="2"/>
  <c r="S177" i="2" s="1"/>
  <c r="AA177" i="2"/>
  <c r="Y177" i="2" s="1"/>
  <c r="U177" i="2"/>
  <c r="R185" i="2"/>
  <c r="S185" i="2" s="1"/>
  <c r="AA185" i="2"/>
  <c r="Y185" i="2" s="1"/>
  <c r="U185" i="2"/>
  <c r="R165" i="2"/>
  <c r="S165" i="2" s="1"/>
  <c r="AA165" i="2"/>
  <c r="Y165" i="2" s="1"/>
  <c r="U165" i="2"/>
  <c r="R181" i="2"/>
  <c r="S181" i="2" s="1"/>
  <c r="AA181" i="2"/>
  <c r="Y181" i="2" s="1"/>
  <c r="U181" i="2"/>
  <c r="R157" i="2"/>
  <c r="S157" i="2" s="1"/>
  <c r="AA157" i="2"/>
  <c r="Y157" i="2" s="1"/>
  <c r="U157" i="2"/>
  <c r="R196" i="2"/>
  <c r="S196" i="2" s="1"/>
  <c r="AA196" i="2"/>
  <c r="Y196" i="2" s="1"/>
  <c r="U196" i="2"/>
  <c r="R159" i="2"/>
  <c r="S159" i="2" s="1"/>
  <c r="AA159" i="2"/>
  <c r="Y159" i="2" s="1"/>
  <c r="U159" i="2"/>
  <c r="R162" i="2"/>
  <c r="S162" i="2" s="1"/>
  <c r="AA162" i="2"/>
  <c r="Y162" i="2" s="1"/>
  <c r="U162" i="2"/>
  <c r="R161" i="2"/>
  <c r="S161" i="2" s="1"/>
  <c r="AA161" i="2"/>
  <c r="Y161" i="2" s="1"/>
  <c r="U161" i="2"/>
  <c r="R198" i="2"/>
  <c r="S198" i="2" s="1"/>
  <c r="AA198" i="2"/>
  <c r="Y198" i="2" s="1"/>
  <c r="U198" i="2"/>
  <c r="AA180" i="2"/>
  <c r="Y180" i="2" s="1"/>
  <c r="R180" i="2"/>
  <c r="S180" i="2" s="1"/>
  <c r="U180" i="2"/>
  <c r="Y145" i="2"/>
  <c r="Y147" i="2"/>
  <c r="Y146" i="2"/>
  <c r="V138" i="2"/>
  <c r="V128" i="2"/>
  <c r="Y137" i="2"/>
  <c r="Y143" i="2"/>
  <c r="Y140" i="2"/>
  <c r="Y135" i="2"/>
  <c r="Y141" i="2"/>
  <c r="Y130" i="2"/>
  <c r="Y139" i="2"/>
  <c r="V134" i="2"/>
  <c r="Y133" i="2"/>
  <c r="Y142" i="2"/>
  <c r="Y131" i="2"/>
  <c r="R25" i="2"/>
  <c r="S25" i="2" s="1"/>
  <c r="AA25" i="2"/>
  <c r="R57" i="2"/>
  <c r="S57" i="2" s="1"/>
  <c r="AA57" i="2"/>
  <c r="R39" i="2"/>
  <c r="S39" i="2" s="1"/>
  <c r="AA39" i="2"/>
  <c r="R127" i="2"/>
  <c r="S127" i="2" s="1"/>
  <c r="AA127" i="2"/>
  <c r="R65" i="2"/>
  <c r="S65" i="2" s="1"/>
  <c r="AA65" i="2"/>
  <c r="R112" i="2"/>
  <c r="S112" i="2" s="1"/>
  <c r="AA112" i="2"/>
  <c r="R114" i="2"/>
  <c r="S114" i="2" s="1"/>
  <c r="AA114" i="2"/>
  <c r="R116" i="2"/>
  <c r="S116" i="2" s="1"/>
  <c r="AA116" i="2"/>
  <c r="R126" i="2"/>
  <c r="S126" i="2" s="1"/>
  <c r="AA126" i="2"/>
  <c r="R113" i="2"/>
  <c r="S113" i="2" s="1"/>
  <c r="AA113" i="2"/>
  <c r="R124" i="2"/>
  <c r="S124" i="2" s="1"/>
  <c r="AA124" i="2"/>
  <c r="R26" i="2"/>
  <c r="S26" i="2" s="1"/>
  <c r="AA26" i="2"/>
  <c r="R49" i="2"/>
  <c r="S49" i="2" s="1"/>
  <c r="AA49" i="2"/>
  <c r="R70" i="2"/>
  <c r="S70" i="2" s="1"/>
  <c r="AA70" i="2"/>
  <c r="R104" i="2"/>
  <c r="S104" i="2" s="1"/>
  <c r="AA104" i="2"/>
  <c r="R54" i="2"/>
  <c r="S54" i="2" s="1"/>
  <c r="AA54" i="2"/>
  <c r="R99" i="2"/>
  <c r="S99" i="2" s="1"/>
  <c r="AA99" i="2"/>
  <c r="R86" i="2"/>
  <c r="S86" i="2" s="1"/>
  <c r="AA86" i="2"/>
  <c r="R87" i="2"/>
  <c r="S87" i="2" s="1"/>
  <c r="AA87" i="2"/>
  <c r="R51" i="2"/>
  <c r="S51" i="2" s="1"/>
  <c r="AA51" i="2"/>
  <c r="R94" i="2"/>
  <c r="S94" i="2" s="1"/>
  <c r="AA94" i="2"/>
  <c r="U25" i="2"/>
  <c r="U104" i="2"/>
  <c r="R103" i="2"/>
  <c r="S103" i="2" s="1"/>
  <c r="AA103" i="2"/>
  <c r="R48" i="2"/>
  <c r="S48" i="2" s="1"/>
  <c r="AA48" i="2"/>
  <c r="R46" i="2"/>
  <c r="S46" i="2" s="1"/>
  <c r="AA46" i="2"/>
  <c r="R85" i="2"/>
  <c r="S85" i="2" s="1"/>
  <c r="AA85" i="2"/>
  <c r="R115" i="2"/>
  <c r="S115" i="2" s="1"/>
  <c r="AA115" i="2"/>
  <c r="U126" i="2"/>
  <c r="R88" i="2"/>
  <c r="S88" i="2" s="1"/>
  <c r="AA88" i="2"/>
  <c r="R75" i="2"/>
  <c r="S75" i="2" s="1"/>
  <c r="AA75" i="2"/>
  <c r="R58" i="2"/>
  <c r="S58" i="2" s="1"/>
  <c r="AA58" i="2"/>
  <c r="R52" i="2"/>
  <c r="S52" i="2" s="1"/>
  <c r="AA52" i="2"/>
  <c r="R80" i="2"/>
  <c r="S80" i="2" s="1"/>
  <c r="AA80" i="2"/>
  <c r="R81" i="2"/>
  <c r="S81" i="2" s="1"/>
  <c r="AA81" i="2"/>
  <c r="U113" i="2"/>
  <c r="R38" i="2"/>
  <c r="S38" i="2" s="1"/>
  <c r="AA38" i="2"/>
  <c r="R74" i="2"/>
  <c r="S74" i="2" s="1"/>
  <c r="AA74" i="2"/>
  <c r="R83" i="2"/>
  <c r="S83" i="2" s="1"/>
  <c r="AA83" i="2"/>
  <c r="R44" i="2"/>
  <c r="S44" i="2" s="1"/>
  <c r="AA44" i="2"/>
  <c r="R89" i="2"/>
  <c r="S89" i="2" s="1"/>
  <c r="AA89" i="2"/>
  <c r="R41" i="2"/>
  <c r="S41" i="2" s="1"/>
  <c r="AA41" i="2"/>
  <c r="R118" i="2"/>
  <c r="S118" i="2" s="1"/>
  <c r="AA118" i="2"/>
  <c r="U26" i="2"/>
  <c r="U49" i="2"/>
  <c r="U39" i="2"/>
  <c r="R56" i="2"/>
  <c r="S56" i="2" s="1"/>
  <c r="AA56" i="2"/>
  <c r="R55" i="2"/>
  <c r="S55" i="2" s="1"/>
  <c r="AA55" i="2"/>
  <c r="R107" i="2"/>
  <c r="S107" i="2" s="1"/>
  <c r="AA107" i="2"/>
  <c r="R102" i="2"/>
  <c r="S102" i="2" s="1"/>
  <c r="AA102" i="2"/>
  <c r="U58" i="2"/>
  <c r="R20" i="2"/>
  <c r="S20" i="2" s="1"/>
  <c r="AA20" i="2"/>
  <c r="R23" i="2"/>
  <c r="S23" i="2" s="1"/>
  <c r="AA23" i="2"/>
  <c r="R24" i="2"/>
  <c r="S24" i="2" s="1"/>
  <c r="AA24" i="2"/>
  <c r="R45" i="2"/>
  <c r="S45" i="2" s="1"/>
  <c r="AA45" i="2"/>
  <c r="R106" i="2"/>
  <c r="S106" i="2" s="1"/>
  <c r="AA106" i="2"/>
  <c r="R47" i="2"/>
  <c r="S47" i="2" s="1"/>
  <c r="AA47" i="2"/>
  <c r="U48" i="2"/>
  <c r="R72" i="2"/>
  <c r="S72" i="2" s="1"/>
  <c r="AA72" i="2"/>
  <c r="R33" i="2"/>
  <c r="S33" i="2" s="1"/>
  <c r="AA33" i="2"/>
  <c r="R29" i="2"/>
  <c r="S29" i="2" s="1"/>
  <c r="AA29" i="2"/>
  <c r="R62" i="2"/>
  <c r="S62" i="2" s="1"/>
  <c r="AA62" i="2"/>
  <c r="R109" i="2"/>
  <c r="S109" i="2" s="1"/>
  <c r="AA109" i="2"/>
  <c r="R105" i="2"/>
  <c r="S105" i="2" s="1"/>
  <c r="AA105" i="2"/>
  <c r="R66" i="2"/>
  <c r="S66" i="2" s="1"/>
  <c r="AA66" i="2"/>
  <c r="R101" i="2"/>
  <c r="S101" i="2" s="1"/>
  <c r="AA101" i="2"/>
  <c r="R68" i="2"/>
  <c r="S68" i="2" s="1"/>
  <c r="AA68" i="2"/>
  <c r="R60" i="2"/>
  <c r="S60" i="2" s="1"/>
  <c r="AA60" i="2"/>
  <c r="R96" i="2"/>
  <c r="S96" i="2" s="1"/>
  <c r="AA96" i="2"/>
  <c r="U99" i="2"/>
  <c r="U81" i="2"/>
  <c r="U127" i="2"/>
  <c r="R30" i="2"/>
  <c r="S30" i="2" s="1"/>
  <c r="AA30" i="2"/>
  <c r="R31" i="2"/>
  <c r="S31" i="2" s="1"/>
  <c r="AA31" i="2"/>
  <c r="R98" i="2"/>
  <c r="S98" i="2" s="1"/>
  <c r="AA98" i="2"/>
  <c r="R37" i="2"/>
  <c r="S37" i="2" s="1"/>
  <c r="AA37" i="2"/>
  <c r="R36" i="2"/>
  <c r="S36" i="2" s="1"/>
  <c r="AA36" i="2"/>
  <c r="R90" i="2"/>
  <c r="S90" i="2" s="1"/>
  <c r="AA90" i="2"/>
  <c r="R77" i="2"/>
  <c r="S77" i="2" s="1"/>
  <c r="AA77" i="2"/>
  <c r="R117" i="2"/>
  <c r="S117" i="2" s="1"/>
  <c r="AA117" i="2"/>
  <c r="U124" i="2"/>
  <c r="U105" i="2"/>
  <c r="U30" i="2"/>
  <c r="U36" i="2"/>
  <c r="U89" i="2"/>
  <c r="U112" i="2"/>
  <c r="U60" i="2"/>
  <c r="R76" i="2"/>
  <c r="S76" i="2" s="1"/>
  <c r="AA76" i="2"/>
  <c r="R32" i="2"/>
  <c r="S32" i="2" s="1"/>
  <c r="AA32" i="2"/>
  <c r="R35" i="2"/>
  <c r="S35" i="2" s="1"/>
  <c r="AA35" i="2"/>
  <c r="R93" i="2"/>
  <c r="S93" i="2" s="1"/>
  <c r="AA93" i="2"/>
  <c r="R123" i="2"/>
  <c r="S123" i="2" s="1"/>
  <c r="AA123" i="2"/>
  <c r="R53" i="2"/>
  <c r="S53" i="2" s="1"/>
  <c r="AA53" i="2"/>
  <c r="R79" i="2"/>
  <c r="S79" i="2" s="1"/>
  <c r="AA79" i="2"/>
  <c r="R92" i="2"/>
  <c r="S92" i="2" s="1"/>
  <c r="AA92" i="2"/>
  <c r="R95" i="2"/>
  <c r="S95" i="2" s="1"/>
  <c r="AA95" i="2"/>
  <c r="R121" i="2"/>
  <c r="S121" i="2" s="1"/>
  <c r="AA121" i="2"/>
  <c r="R125" i="2"/>
  <c r="S125" i="2" s="1"/>
  <c r="AA125" i="2"/>
  <c r="R63" i="2"/>
  <c r="S63" i="2" s="1"/>
  <c r="AA63" i="2"/>
  <c r="U115" i="2"/>
  <c r="U83" i="2"/>
  <c r="U96" i="2"/>
  <c r="U95" i="2"/>
  <c r="U118" i="2"/>
  <c r="R40" i="2"/>
  <c r="S40" i="2" s="1"/>
  <c r="AA40" i="2"/>
  <c r="R21" i="2"/>
  <c r="S21" i="2" s="1"/>
  <c r="AA21" i="2"/>
  <c r="R64" i="2"/>
  <c r="S64" i="2" s="1"/>
  <c r="AA64" i="2"/>
  <c r="R100" i="2"/>
  <c r="S100" i="2" s="1"/>
  <c r="AA100" i="2"/>
  <c r="R78" i="2"/>
  <c r="S78" i="2" s="1"/>
  <c r="AA78" i="2"/>
  <c r="R119" i="2"/>
  <c r="S119" i="2" s="1"/>
  <c r="AA119" i="2"/>
  <c r="R82" i="2"/>
  <c r="S82" i="2" s="1"/>
  <c r="AA82" i="2"/>
  <c r="R34" i="2"/>
  <c r="S34" i="2" s="1"/>
  <c r="AA34" i="2"/>
  <c r="Y129" i="2"/>
  <c r="U21" i="2"/>
  <c r="U35" i="2"/>
  <c r="U54" i="2"/>
  <c r="U65" i="2"/>
  <c r="U45" i="2"/>
  <c r="U114" i="2"/>
  <c r="U52" i="2"/>
  <c r="U63" i="2"/>
  <c r="R91" i="2"/>
  <c r="S91" i="2" s="1"/>
  <c r="AA91" i="2"/>
  <c r="R22" i="2"/>
  <c r="S22" i="2" s="1"/>
  <c r="AA22" i="2"/>
  <c r="R27" i="2"/>
  <c r="S27" i="2" s="1"/>
  <c r="AA27" i="2"/>
  <c r="R42" i="2"/>
  <c r="S42" i="2" s="1"/>
  <c r="AA42" i="2"/>
  <c r="R69" i="2"/>
  <c r="S69" i="2" s="1"/>
  <c r="AA69" i="2"/>
  <c r="R50" i="2"/>
  <c r="S50" i="2" s="1"/>
  <c r="AA50" i="2"/>
  <c r="R61" i="2"/>
  <c r="S61" i="2" s="1"/>
  <c r="AA61" i="2"/>
  <c r="R122" i="2"/>
  <c r="S122" i="2" s="1"/>
  <c r="AA122" i="2"/>
  <c r="R111" i="2"/>
  <c r="S111" i="2" s="1"/>
  <c r="AA111" i="2"/>
  <c r="U88" i="2"/>
  <c r="U33" i="2"/>
  <c r="U106" i="2"/>
  <c r="U85" i="2"/>
  <c r="U94" i="2"/>
  <c r="U76" i="2"/>
  <c r="U111" i="2"/>
  <c r="R71" i="2"/>
  <c r="S71" i="2" s="1"/>
  <c r="AA71" i="2"/>
  <c r="R67" i="2"/>
  <c r="S67" i="2" s="1"/>
  <c r="AA67" i="2"/>
  <c r="R110" i="2"/>
  <c r="S110" i="2" s="1"/>
  <c r="AA110" i="2"/>
  <c r="R59" i="2"/>
  <c r="S59" i="2" s="1"/>
  <c r="AA59" i="2"/>
  <c r="R84" i="2"/>
  <c r="S84" i="2" s="1"/>
  <c r="AA84" i="2"/>
  <c r="Y132" i="2"/>
  <c r="U98" i="2"/>
  <c r="U102" i="2"/>
  <c r="U119" i="2"/>
  <c r="U24" i="2"/>
  <c r="U20" i="2"/>
  <c r="U38" i="2"/>
  <c r="U37" i="2"/>
  <c r="U116" i="2"/>
  <c r="U32" i="2"/>
  <c r="R120" i="2"/>
  <c r="S120" i="2" s="1"/>
  <c r="AA120" i="2"/>
  <c r="R28" i="2"/>
  <c r="S28" i="2" s="1"/>
  <c r="AA28" i="2"/>
  <c r="R73" i="2"/>
  <c r="S73" i="2" s="1"/>
  <c r="AA73" i="2"/>
  <c r="R43" i="2"/>
  <c r="S43" i="2" s="1"/>
  <c r="AA43" i="2"/>
  <c r="R108" i="2"/>
  <c r="S108" i="2" s="1"/>
  <c r="AA108" i="2"/>
  <c r="R97" i="2"/>
  <c r="S97" i="2" s="1"/>
  <c r="AA97" i="2"/>
  <c r="Y144" i="2"/>
  <c r="U34" i="2"/>
  <c r="U42" i="2"/>
  <c r="U86" i="2"/>
  <c r="U28" i="2"/>
  <c r="U23" i="2"/>
  <c r="U64" i="2"/>
  <c r="U43" i="2"/>
  <c r="U46" i="2"/>
  <c r="U107" i="2"/>
  <c r="AC19" i="2"/>
  <c r="M19" i="2"/>
  <c r="AT47" i="2"/>
  <c r="AS47" i="2"/>
  <c r="AU47" i="2"/>
  <c r="V141" i="2"/>
  <c r="Y128" i="2"/>
  <c r="V146" i="2"/>
  <c r="Y134" i="2"/>
  <c r="V135" i="2"/>
  <c r="V130" i="2"/>
  <c r="V132" i="2"/>
  <c r="V133" i="2"/>
  <c r="V131" i="2"/>
  <c r="V144" i="2"/>
  <c r="Y138" i="2"/>
  <c r="V145" i="2"/>
  <c r="V129" i="2"/>
  <c r="V139" i="2"/>
  <c r="V136" i="2"/>
  <c r="V137" i="2"/>
  <c r="V140" i="2"/>
  <c r="V147" i="2"/>
  <c r="V143" i="2"/>
  <c r="V142" i="2"/>
  <c r="AG47" i="2"/>
  <c r="AY47" i="2" s="1"/>
  <c r="AW88" i="2"/>
  <c r="AW89" i="2"/>
  <c r="AW119" i="2"/>
  <c r="AW86" i="2"/>
  <c r="AW77" i="2"/>
  <c r="AW80" i="2"/>
  <c r="AW74" i="2"/>
  <c r="AW69" i="2"/>
  <c r="AW79" i="2"/>
  <c r="AW122" i="2"/>
  <c r="AW125" i="2"/>
  <c r="AW118" i="2"/>
  <c r="AW111" i="2"/>
  <c r="AW94" i="2"/>
  <c r="AW75" i="2"/>
  <c r="AW67" i="2"/>
  <c r="AW107" i="2"/>
  <c r="AW102" i="2"/>
  <c r="AW110" i="2"/>
  <c r="AW85" i="2"/>
  <c r="AW100" i="2"/>
  <c r="AW78" i="2"/>
  <c r="AW106" i="2"/>
  <c r="AW66" i="2"/>
  <c r="AW82" i="2"/>
  <c r="AW97" i="2"/>
  <c r="AW81" i="2"/>
  <c r="AW83" i="2"/>
  <c r="AW105" i="2"/>
  <c r="AW65" i="2"/>
  <c r="AW112" i="2"/>
  <c r="AW116" i="2"/>
  <c r="AW101" i="2"/>
  <c r="AW68" i="2"/>
  <c r="AW113" i="2"/>
  <c r="AW84" i="2"/>
  <c r="AW96" i="2"/>
  <c r="AW120" i="2"/>
  <c r="AW98" i="2"/>
  <c r="AW103" i="2"/>
  <c r="AW71" i="2"/>
  <c r="AW90" i="2"/>
  <c r="AW72" i="2"/>
  <c r="AW117" i="2"/>
  <c r="AW73" i="2"/>
  <c r="AW109" i="2"/>
  <c r="AW70" i="2"/>
  <c r="AW104" i="2"/>
  <c r="AW123" i="2"/>
  <c r="AW108" i="2"/>
  <c r="AW99" i="2"/>
  <c r="AW91" i="2"/>
  <c r="AW76" i="2"/>
  <c r="AW87" i="2"/>
  <c r="AW115" i="2"/>
  <c r="AW124" i="2"/>
  <c r="AW64" i="2"/>
  <c r="AW93" i="2"/>
  <c r="AW127" i="2"/>
  <c r="AW92" i="2"/>
  <c r="AW95" i="2"/>
  <c r="AW114" i="2"/>
  <c r="AW121" i="2"/>
  <c r="AW126" i="2"/>
  <c r="AG48" i="2"/>
  <c r="AY48" i="2" s="1"/>
  <c r="AC42" i="2"/>
  <c r="AQ43" i="2"/>
  <c r="AV43" i="2" s="1"/>
  <c r="AW29" i="2"/>
  <c r="X42" i="2"/>
  <c r="X74" i="2"/>
  <c r="X83" i="2"/>
  <c r="X69" i="2"/>
  <c r="X44" i="2"/>
  <c r="AW55" i="2"/>
  <c r="AW53" i="2"/>
  <c r="X89" i="2"/>
  <c r="X50" i="2"/>
  <c r="X41" i="2"/>
  <c r="AC41" i="2"/>
  <c r="X61" i="2"/>
  <c r="AW59" i="2"/>
  <c r="X122" i="2"/>
  <c r="X118" i="2"/>
  <c r="X111" i="2"/>
  <c r="AW42" i="2"/>
  <c r="AW58" i="2"/>
  <c r="AW28" i="2"/>
  <c r="AW24" i="2"/>
  <c r="X73" i="2"/>
  <c r="AW57" i="2"/>
  <c r="X43" i="2"/>
  <c r="X108" i="2"/>
  <c r="AW39" i="2"/>
  <c r="X45" i="2"/>
  <c r="X106" i="2"/>
  <c r="AW61" i="2"/>
  <c r="X47" i="2"/>
  <c r="X97" i="2"/>
  <c r="AW60" i="2"/>
  <c r="AW22" i="2"/>
  <c r="X38" i="2"/>
  <c r="AC38" i="2"/>
  <c r="AW20" i="2"/>
  <c r="AW31" i="2"/>
  <c r="X62" i="2"/>
  <c r="X109" i="2"/>
  <c r="X57" i="2"/>
  <c r="AW37" i="2"/>
  <c r="AW56" i="2"/>
  <c r="AW36" i="2"/>
  <c r="X39" i="2"/>
  <c r="AC39" i="2"/>
  <c r="X105" i="2"/>
  <c r="X127" i="2"/>
  <c r="X65" i="2"/>
  <c r="X112" i="2"/>
  <c r="X114" i="2"/>
  <c r="X66" i="2"/>
  <c r="X116" i="2"/>
  <c r="X101" i="2"/>
  <c r="X126" i="2"/>
  <c r="X68" i="2"/>
  <c r="X113" i="2"/>
  <c r="X60" i="2"/>
  <c r="X96" i="2"/>
  <c r="X124" i="2"/>
  <c r="AW25" i="2"/>
  <c r="X56" i="2"/>
  <c r="X67" i="2"/>
  <c r="X110" i="2"/>
  <c r="AW30" i="2"/>
  <c r="AW33" i="2"/>
  <c r="AW26" i="2"/>
  <c r="X88" i="2"/>
  <c r="X98" i="2"/>
  <c r="X103" i="2"/>
  <c r="AW40" i="2"/>
  <c r="X37" i="2"/>
  <c r="AC37" i="2"/>
  <c r="X36" i="2"/>
  <c r="AC36" i="2"/>
  <c r="X90" i="2"/>
  <c r="X72" i="2"/>
  <c r="X77" i="2"/>
  <c r="X117" i="2"/>
  <c r="AW51" i="2"/>
  <c r="X120" i="2"/>
  <c r="AW43" i="2"/>
  <c r="X107" i="2"/>
  <c r="AW47" i="2"/>
  <c r="AW21" i="2"/>
  <c r="X40" i="2"/>
  <c r="AC40" i="2"/>
  <c r="X49" i="2"/>
  <c r="X70" i="2"/>
  <c r="X104" i="2"/>
  <c r="X54" i="2"/>
  <c r="X99" i="2"/>
  <c r="AW48" i="2"/>
  <c r="X71" i="2"/>
  <c r="X86" i="2"/>
  <c r="X91" i="2"/>
  <c r="AW52" i="2"/>
  <c r="X76" i="2"/>
  <c r="X87" i="2"/>
  <c r="X51" i="2"/>
  <c r="AW63" i="2"/>
  <c r="X94" i="2"/>
  <c r="AW19" i="2"/>
  <c r="AW62" i="2"/>
  <c r="AW45" i="2"/>
  <c r="X102" i="2"/>
  <c r="X59" i="2"/>
  <c r="X84" i="2"/>
  <c r="AW32" i="2"/>
  <c r="X35" i="2"/>
  <c r="AC35" i="2"/>
  <c r="X93" i="2"/>
  <c r="X123" i="2"/>
  <c r="X53" i="2"/>
  <c r="X79" i="2"/>
  <c r="X92" i="2"/>
  <c r="X48" i="2"/>
  <c r="X95" i="2"/>
  <c r="X46" i="2"/>
  <c r="AW34" i="2"/>
  <c r="X121" i="2"/>
  <c r="X85" i="2"/>
  <c r="X115" i="2"/>
  <c r="X125" i="2"/>
  <c r="X63" i="2"/>
  <c r="AW35" i="2"/>
  <c r="X55" i="2"/>
  <c r="AW27" i="2"/>
  <c r="AW23" i="2"/>
  <c r="AW38" i="2"/>
  <c r="X64" i="2"/>
  <c r="X100" i="2"/>
  <c r="AW49" i="2"/>
  <c r="AW44" i="2"/>
  <c r="X75" i="2"/>
  <c r="X78" i="2"/>
  <c r="AW54" i="2"/>
  <c r="X58" i="2"/>
  <c r="AW50" i="2"/>
  <c r="X119" i="2"/>
  <c r="AW41" i="2"/>
  <c r="AW46" i="2"/>
  <c r="X82" i="2"/>
  <c r="X52" i="2"/>
  <c r="X34" i="2"/>
  <c r="AC34" i="2"/>
  <c r="X80" i="2"/>
  <c r="X81" i="2"/>
  <c r="AR70" i="2"/>
  <c r="X21" i="2"/>
  <c r="AC21" i="2"/>
  <c r="X28" i="2"/>
  <c r="AC28" i="2"/>
  <c r="X32" i="2"/>
  <c r="AC32" i="2"/>
  <c r="X24" i="2"/>
  <c r="AC24" i="2"/>
  <c r="X22" i="2"/>
  <c r="AC22" i="2"/>
  <c r="X20" i="2"/>
  <c r="AC20" i="2"/>
  <c r="X29" i="2"/>
  <c r="AC29" i="2"/>
  <c r="X33" i="2"/>
  <c r="AC33" i="2"/>
  <c r="X25" i="2"/>
  <c r="AC25" i="2"/>
  <c r="X30" i="2"/>
  <c r="AC30" i="2"/>
  <c r="X27" i="2"/>
  <c r="AC27" i="2"/>
  <c r="X19" i="2"/>
  <c r="X31" i="2"/>
  <c r="AC31" i="2"/>
  <c r="X26" i="2"/>
  <c r="AC26" i="2"/>
  <c r="X23" i="2"/>
  <c r="AC23" i="2"/>
  <c r="AZ19" i="2" l="1"/>
  <c r="W19" i="2"/>
  <c r="BD171" i="2"/>
  <c r="BD192" i="2"/>
  <c r="BD87" i="2"/>
  <c r="BD104" i="2"/>
  <c r="BD156" i="2"/>
  <c r="BD91" i="2"/>
  <c r="BD31" i="2"/>
  <c r="BD51" i="2"/>
  <c r="BD54" i="2"/>
  <c r="BD20" i="2"/>
  <c r="BD126" i="2"/>
  <c r="BD195" i="2"/>
  <c r="BD164" i="2"/>
  <c r="BD103" i="2"/>
  <c r="BD200" i="2"/>
  <c r="BD65" i="2"/>
  <c r="BD39" i="2"/>
  <c r="BD159" i="2"/>
  <c r="BD73" i="2"/>
  <c r="BD27" i="2"/>
  <c r="BD110" i="2"/>
  <c r="BD61" i="2"/>
  <c r="BD170" i="2"/>
  <c r="BD172" i="2"/>
  <c r="BD78" i="2"/>
  <c r="BD30" i="2"/>
  <c r="BD80" i="2"/>
  <c r="BD121" i="2"/>
  <c r="BD53" i="2"/>
  <c r="BD32" i="2"/>
  <c r="BD52" i="2"/>
  <c r="BD175" i="2"/>
  <c r="BD76" i="2"/>
  <c r="BD98" i="2"/>
  <c r="BD90" i="2"/>
  <c r="BD66" i="2"/>
  <c r="BD101" i="2"/>
  <c r="BD163" i="2"/>
  <c r="BD45" i="2"/>
  <c r="BD85" i="2"/>
  <c r="BD185" i="2"/>
  <c r="BD107" i="2"/>
  <c r="BD86" i="2"/>
  <c r="BD70" i="2"/>
  <c r="BD184" i="2"/>
  <c r="BD127" i="2"/>
  <c r="BD183" i="2"/>
  <c r="BD176" i="2"/>
  <c r="BD26" i="2"/>
  <c r="BD116" i="2"/>
  <c r="BD174" i="2"/>
  <c r="BD158" i="2"/>
  <c r="BD108" i="2"/>
  <c r="BD122" i="2"/>
  <c r="BD152" i="2"/>
  <c r="BD84" i="2"/>
  <c r="BD180" i="2"/>
  <c r="BD94" i="2"/>
  <c r="BD99" i="2"/>
  <c r="BD49" i="2"/>
  <c r="BD124" i="2"/>
  <c r="BD25" i="2"/>
  <c r="BD203" i="2"/>
  <c r="BD72" i="2"/>
  <c r="BD114" i="2"/>
  <c r="BD161" i="2"/>
  <c r="BD193" i="2"/>
  <c r="BD43" i="2"/>
  <c r="BD42" i="2"/>
  <c r="BD196" i="2"/>
  <c r="BD59" i="2"/>
  <c r="BD111" i="2"/>
  <c r="BD22" i="2"/>
  <c r="BD181" i="2"/>
  <c r="BD194" i="2"/>
  <c r="BD119" i="2"/>
  <c r="BD21" i="2"/>
  <c r="BD149" i="2"/>
  <c r="BD201" i="2"/>
  <c r="BD125" i="2"/>
  <c r="BD79" i="2"/>
  <c r="BD35" i="2"/>
  <c r="BD155" i="2"/>
  <c r="BD40" i="2"/>
  <c r="BD81" i="2"/>
  <c r="BD202" i="2"/>
  <c r="BD77" i="2"/>
  <c r="BD96" i="2"/>
  <c r="BD60" i="2"/>
  <c r="BD199" i="2"/>
  <c r="BD106" i="2"/>
  <c r="BD58" i="2"/>
  <c r="BD166" i="2"/>
  <c r="BD102" i="2"/>
  <c r="BD198" i="2"/>
  <c r="BD118" i="2"/>
  <c r="BD150" i="2"/>
  <c r="BD41" i="2"/>
  <c r="BD74" i="2"/>
  <c r="BD165" i="2"/>
  <c r="BD112" i="2"/>
  <c r="BD189" i="2"/>
  <c r="BD197" i="2"/>
  <c r="BD88" i="2"/>
  <c r="BD113" i="2"/>
  <c r="BD57" i="2"/>
  <c r="BD188" i="2"/>
  <c r="BD97" i="2"/>
  <c r="BD28" i="2"/>
  <c r="BD75" i="2"/>
  <c r="BD186" i="2"/>
  <c r="BD67" i="2"/>
  <c r="BD50" i="2"/>
  <c r="BD48" i="2"/>
  <c r="BD153" i="2"/>
  <c r="BD34" i="2"/>
  <c r="BD100" i="2"/>
  <c r="BD105" i="2"/>
  <c r="BD46" i="2"/>
  <c r="BD151" i="2"/>
  <c r="BD95" i="2"/>
  <c r="BD123" i="2"/>
  <c r="BD109" i="2"/>
  <c r="BD157" i="2"/>
  <c r="BD167" i="2"/>
  <c r="BD36" i="2"/>
  <c r="BD160" i="2"/>
  <c r="BD120" i="2"/>
  <c r="BD69" i="2"/>
  <c r="BD191" i="2"/>
  <c r="BD179" i="2"/>
  <c r="BD82" i="2"/>
  <c r="BD64" i="2"/>
  <c r="BD62" i="2"/>
  <c r="BD178" i="2"/>
  <c r="BD63" i="2"/>
  <c r="BD92" i="2"/>
  <c r="BD93" i="2"/>
  <c r="BD29" i="2"/>
  <c r="BD173" i="2"/>
  <c r="BD24" i="2"/>
  <c r="BD168" i="2"/>
  <c r="BD55" i="2"/>
  <c r="BD187" i="2"/>
  <c r="BD89" i="2"/>
  <c r="BD38" i="2"/>
  <c r="BD190" i="2"/>
  <c r="BD182" i="2"/>
  <c r="BD162" i="2"/>
  <c r="BD71" i="2"/>
  <c r="BD68" i="2"/>
  <c r="BD177" i="2"/>
  <c r="BD117" i="2"/>
  <c r="BD37" i="2"/>
  <c r="BD47" i="2"/>
  <c r="BD169" i="2"/>
  <c r="BD148" i="2"/>
  <c r="BD56" i="2"/>
  <c r="BD154" i="2"/>
  <c r="BD44" i="2"/>
  <c r="BD23" i="2"/>
  <c r="BD33" i="2"/>
  <c r="BD83" i="2"/>
  <c r="BD115" i="2"/>
  <c r="V178" i="2"/>
  <c r="V152" i="2"/>
  <c r="Y75" i="2"/>
  <c r="V164" i="2"/>
  <c r="Y35" i="2"/>
  <c r="V201" i="2"/>
  <c r="V151" i="2"/>
  <c r="V191" i="2"/>
  <c r="BC19" i="2"/>
  <c r="BA19" i="2"/>
  <c r="V169" i="2"/>
  <c r="V171" i="2"/>
  <c r="Y111" i="2"/>
  <c r="V168" i="2"/>
  <c r="V175" i="2"/>
  <c r="V202" i="2"/>
  <c r="V153" i="2"/>
  <c r="V188" i="2"/>
  <c r="V148" i="2"/>
  <c r="V193" i="2"/>
  <c r="V170" i="2"/>
  <c r="V165" i="2"/>
  <c r="V173" i="2"/>
  <c r="V158" i="2"/>
  <c r="V194" i="2"/>
  <c r="V198" i="2"/>
  <c r="BB19" i="2"/>
  <c r="Y83" i="2"/>
  <c r="V187" i="2"/>
  <c r="V163" i="2"/>
  <c r="V149" i="2"/>
  <c r="V150" i="2"/>
  <c r="V160" i="2"/>
  <c r="V166" i="2"/>
  <c r="V182" i="2"/>
  <c r="V189" i="2"/>
  <c r="Y93" i="2"/>
  <c r="Y77" i="2"/>
  <c r="V161" i="2"/>
  <c r="V186" i="2"/>
  <c r="V180" i="2"/>
  <c r="Y91" i="2"/>
  <c r="V177" i="2"/>
  <c r="V167" i="2"/>
  <c r="Y117" i="2"/>
  <c r="Y119" i="2"/>
  <c r="Y24" i="2"/>
  <c r="V109" i="2"/>
  <c r="Y38" i="2"/>
  <c r="V162" i="2"/>
  <c r="V192" i="2"/>
  <c r="V197" i="2"/>
  <c r="V200" i="2"/>
  <c r="V156" i="2"/>
  <c r="V196" i="2"/>
  <c r="V195" i="2"/>
  <c r="V199" i="2"/>
  <c r="V157" i="2"/>
  <c r="V181" i="2"/>
  <c r="V190" i="2"/>
  <c r="V154" i="2"/>
  <c r="V172" i="2"/>
  <c r="V185" i="2"/>
  <c r="V203" i="2"/>
  <c r="V159" i="2"/>
  <c r="V174" i="2"/>
  <c r="V179" i="2"/>
  <c r="V183" i="2"/>
  <c r="V155" i="2"/>
  <c r="V184" i="2"/>
  <c r="V176" i="2"/>
  <c r="V66" i="2"/>
  <c r="Y34" i="2"/>
  <c r="Y31" i="2"/>
  <c r="Y106" i="2"/>
  <c r="Y65" i="2"/>
  <c r="Y49" i="2"/>
  <c r="Y94" i="2"/>
  <c r="Y27" i="2"/>
  <c r="Y108" i="2"/>
  <c r="Y44" i="2"/>
  <c r="Y103" i="2"/>
  <c r="Y50" i="2"/>
  <c r="Y41" i="2"/>
  <c r="Y56" i="2"/>
  <c r="V110" i="2"/>
  <c r="Y122" i="2"/>
  <c r="Y112" i="2"/>
  <c r="Y105" i="2"/>
  <c r="Y55" i="2"/>
  <c r="Y28" i="2"/>
  <c r="Y59" i="2"/>
  <c r="Y70" i="2"/>
  <c r="V21" i="2"/>
  <c r="Y23" i="2"/>
  <c r="Y123" i="2"/>
  <c r="Y120" i="2"/>
  <c r="V115" i="2"/>
  <c r="Y82" i="2"/>
  <c r="Y45" i="2"/>
  <c r="Y30" i="2"/>
  <c r="Y89" i="2"/>
  <c r="Y116" i="2"/>
  <c r="Y102" i="2"/>
  <c r="Y43" i="2"/>
  <c r="Y101" i="2"/>
  <c r="Y92" i="2"/>
  <c r="Y37" i="2"/>
  <c r="V68" i="2"/>
  <c r="Y95" i="2"/>
  <c r="Y69" i="2"/>
  <c r="V48" i="2"/>
  <c r="V80" i="2"/>
  <c r="Y126" i="2"/>
  <c r="Y52" i="2"/>
  <c r="V71" i="2"/>
  <c r="Y99" i="2"/>
  <c r="Y25" i="2"/>
  <c r="Y72" i="2"/>
  <c r="V61" i="2"/>
  <c r="Y26" i="2"/>
  <c r="V53" i="2"/>
  <c r="V76" i="2"/>
  <c r="Y22" i="2"/>
  <c r="Y127" i="2"/>
  <c r="Y67" i="2"/>
  <c r="Y32" i="2"/>
  <c r="Y63" i="2"/>
  <c r="Y36" i="2"/>
  <c r="V57" i="2"/>
  <c r="Y62" i="2"/>
  <c r="Y64" i="2"/>
  <c r="Y51" i="2"/>
  <c r="Y88" i="2"/>
  <c r="Y74" i="2"/>
  <c r="Y90" i="2"/>
  <c r="Y60" i="2"/>
  <c r="Y113" i="2"/>
  <c r="Y121" i="2"/>
  <c r="Y46" i="2"/>
  <c r="V29" i="2"/>
  <c r="Y81" i="2"/>
  <c r="Y100" i="2"/>
  <c r="Y20" i="2"/>
  <c r="V87" i="2"/>
  <c r="V114" i="2"/>
  <c r="Y33" i="2"/>
  <c r="V118" i="2"/>
  <c r="Y97" i="2"/>
  <c r="Y86" i="2"/>
  <c r="Y79" i="2"/>
  <c r="V107" i="2"/>
  <c r="Y84" i="2"/>
  <c r="Y104" i="2"/>
  <c r="Y73" i="2"/>
  <c r="Y40" i="2"/>
  <c r="Y98" i="2"/>
  <c r="Y42" i="2"/>
  <c r="Y47" i="2"/>
  <c r="Y39" i="2"/>
  <c r="Y125" i="2"/>
  <c r="Y124" i="2"/>
  <c r="Y58" i="2"/>
  <c r="V54" i="2"/>
  <c r="Y96" i="2"/>
  <c r="Y85" i="2"/>
  <c r="V78" i="2"/>
  <c r="AA19" i="2"/>
  <c r="Y19" i="2" s="1"/>
  <c r="R19" i="2"/>
  <c r="S19" i="2" s="1"/>
  <c r="U19" i="2"/>
  <c r="AT48" i="2"/>
  <c r="AU48" i="2"/>
  <c r="AS48" i="2"/>
  <c r="V63" i="2"/>
  <c r="V74" i="2"/>
  <c r="Y57" i="2"/>
  <c r="V127" i="2"/>
  <c r="V120" i="2"/>
  <c r="V47" i="2"/>
  <c r="V38" i="2"/>
  <c r="V79" i="2"/>
  <c r="V91" i="2"/>
  <c r="V106" i="2"/>
  <c r="V86" i="2"/>
  <c r="Y107" i="2"/>
  <c r="Y115" i="2"/>
  <c r="V95" i="2"/>
  <c r="V72" i="2"/>
  <c r="V42" i="2"/>
  <c r="V45" i="2"/>
  <c r="V94" i="2"/>
  <c r="V108" i="2"/>
  <c r="V100" i="2"/>
  <c r="Y53" i="2"/>
  <c r="V49" i="2"/>
  <c r="V81" i="2"/>
  <c r="V84" i="2"/>
  <c r="V117" i="2"/>
  <c r="V88" i="2"/>
  <c r="Y110" i="2"/>
  <c r="Y114" i="2"/>
  <c r="V41" i="2"/>
  <c r="V55" i="2"/>
  <c r="V59" i="2"/>
  <c r="V77" i="2"/>
  <c r="Y118" i="2"/>
  <c r="V44" i="2"/>
  <c r="AC43" i="2"/>
  <c r="AQ44" i="2"/>
  <c r="AV44" i="2" s="1"/>
  <c r="V82" i="2"/>
  <c r="V36" i="2"/>
  <c r="V121" i="2"/>
  <c r="V101" i="2"/>
  <c r="Y109" i="2"/>
  <c r="Y78" i="2"/>
  <c r="V67" i="2"/>
  <c r="V60" i="2"/>
  <c r="V52" i="2"/>
  <c r="V125" i="2"/>
  <c r="V93" i="2"/>
  <c r="V90" i="2"/>
  <c r="V105" i="2"/>
  <c r="V73" i="2"/>
  <c r="V35" i="2"/>
  <c r="V99" i="2"/>
  <c r="V58" i="2"/>
  <c r="Y48" i="2"/>
  <c r="Y87" i="2"/>
  <c r="V70" i="2"/>
  <c r="V103" i="2"/>
  <c r="V96" i="2"/>
  <c r="Y68" i="2"/>
  <c r="V116" i="2"/>
  <c r="V62" i="2"/>
  <c r="V43" i="2"/>
  <c r="Y61" i="2"/>
  <c r="V50" i="2"/>
  <c r="V46" i="2"/>
  <c r="V92" i="2"/>
  <c r="V123" i="2"/>
  <c r="V102" i="2"/>
  <c r="Y76" i="2"/>
  <c r="V37" i="2"/>
  <c r="V98" i="2"/>
  <c r="V56" i="2"/>
  <c r="V126" i="2"/>
  <c r="Y66" i="2"/>
  <c r="V65" i="2"/>
  <c r="V39" i="2"/>
  <c r="V89" i="2"/>
  <c r="Y80" i="2"/>
  <c r="V119" i="2"/>
  <c r="V85" i="2"/>
  <c r="Y71" i="2"/>
  <c r="Y54" i="2"/>
  <c r="V122" i="2"/>
  <c r="V69" i="2"/>
  <c r="V124" i="2"/>
  <c r="V113" i="2"/>
  <c r="V34" i="2"/>
  <c r="V75" i="2"/>
  <c r="V64" i="2"/>
  <c r="V51" i="2"/>
  <c r="V104" i="2"/>
  <c r="V40" i="2"/>
  <c r="V112" i="2"/>
  <c r="V97" i="2"/>
  <c r="V111" i="2"/>
  <c r="V83" i="2"/>
  <c r="AR71" i="2"/>
  <c r="V27" i="2"/>
  <c r="V25" i="2"/>
  <c r="V24" i="2"/>
  <c r="Y21" i="2"/>
  <c r="V32" i="2"/>
  <c r="V30" i="2"/>
  <c r="V33" i="2"/>
  <c r="V23" i="2"/>
  <c r="V26" i="2"/>
  <c r="V31" i="2"/>
  <c r="Y29" i="2"/>
  <c r="V20" i="2"/>
  <c r="V22" i="2"/>
  <c r="V28" i="2"/>
  <c r="BD19" i="2" l="1"/>
  <c r="V19" i="2"/>
  <c r="AG49" i="2"/>
  <c r="AY49" i="2" s="1"/>
  <c r="AU49" i="2"/>
  <c r="AS49" i="2"/>
  <c r="AT49" i="2"/>
  <c r="AC44" i="2"/>
  <c r="AQ45" i="2"/>
  <c r="AV45" i="2" s="1"/>
  <c r="AR72" i="2"/>
  <c r="AG50" i="2" l="1"/>
  <c r="AY50" i="2" s="1"/>
  <c r="AU50" i="2"/>
  <c r="AT50" i="2"/>
  <c r="AS50" i="2"/>
  <c r="AC45" i="2"/>
  <c r="AQ46" i="2"/>
  <c r="AV46" i="2" s="1"/>
  <c r="AR73" i="2"/>
  <c r="AG51" i="2" l="1"/>
  <c r="AY51" i="2" s="1"/>
  <c r="AT51" i="2"/>
  <c r="AU51" i="2"/>
  <c r="AS51" i="2"/>
  <c r="AC46" i="2"/>
  <c r="AQ47" i="2"/>
  <c r="AV47" i="2" s="1"/>
  <c r="AR74" i="2"/>
  <c r="AG52" i="2" l="1"/>
  <c r="AY52" i="2" s="1"/>
  <c r="AU52" i="2"/>
  <c r="AT52" i="2"/>
  <c r="AS52" i="2"/>
  <c r="AC47" i="2"/>
  <c r="AQ48" i="2"/>
  <c r="AV48" i="2" s="1"/>
  <c r="AR75" i="2"/>
  <c r="AG53" i="2" l="1"/>
  <c r="AY53" i="2" s="1"/>
  <c r="AU53" i="2"/>
  <c r="AS53" i="2"/>
  <c r="AT53" i="2"/>
  <c r="AC48" i="2"/>
  <c r="AQ49" i="2"/>
  <c r="AV49" i="2" s="1"/>
  <c r="AR76" i="2"/>
  <c r="AG54" i="2" l="1"/>
  <c r="AY54" i="2" s="1"/>
  <c r="AS54" i="2"/>
  <c r="AT54" i="2"/>
  <c r="AU54" i="2"/>
  <c r="AQ50" i="2"/>
  <c r="AV50" i="2" s="1"/>
  <c r="AC49" i="2"/>
  <c r="AR77" i="2"/>
  <c r="AG55" i="2" l="1"/>
  <c r="AY55" i="2" s="1"/>
  <c r="AS55" i="2"/>
  <c r="AU55" i="2"/>
  <c r="AT55" i="2"/>
  <c r="AQ51" i="2"/>
  <c r="AV51" i="2" s="1"/>
  <c r="AC50" i="2"/>
  <c r="AR78" i="2"/>
  <c r="AG56" i="2" l="1"/>
  <c r="AY56" i="2" s="1"/>
  <c r="AT56" i="2"/>
  <c r="AU56" i="2"/>
  <c r="AS56" i="2"/>
  <c r="AQ52" i="2"/>
  <c r="AV52" i="2" s="1"/>
  <c r="AC51" i="2"/>
  <c r="AR79" i="2"/>
  <c r="AG57" i="2" l="1"/>
  <c r="AY57" i="2" s="1"/>
  <c r="AS57" i="2"/>
  <c r="AT57" i="2"/>
  <c r="AU57" i="2"/>
  <c r="AQ53" i="2"/>
  <c r="AV53" i="2" s="1"/>
  <c r="AC52" i="2"/>
  <c r="AR80" i="2"/>
  <c r="AG58" i="2" l="1"/>
  <c r="AY58" i="2" s="1"/>
  <c r="AT58" i="2"/>
  <c r="AU58" i="2"/>
  <c r="AS58" i="2"/>
  <c r="AC53" i="2"/>
  <c r="AQ54" i="2"/>
  <c r="AV54" i="2" s="1"/>
  <c r="AR81" i="2"/>
  <c r="AG59" i="2" l="1"/>
  <c r="AY59" i="2" s="1"/>
  <c r="AS59" i="2"/>
  <c r="AU59" i="2"/>
  <c r="AT59" i="2"/>
  <c r="AQ55" i="2"/>
  <c r="AV55" i="2" s="1"/>
  <c r="AC54" i="2"/>
  <c r="AR82" i="2"/>
  <c r="AG60" i="2" l="1"/>
  <c r="AY60" i="2" s="1"/>
  <c r="AT60" i="2"/>
  <c r="AS60" i="2"/>
  <c r="AU60" i="2"/>
  <c r="AQ56" i="2"/>
  <c r="AV56" i="2" s="1"/>
  <c r="AC55" i="2"/>
  <c r="AR83" i="2"/>
  <c r="AG61" i="2" l="1"/>
  <c r="AY61" i="2" s="1"/>
  <c r="AT61" i="2"/>
  <c r="AS61" i="2"/>
  <c r="AU61" i="2"/>
  <c r="AQ57" i="2"/>
  <c r="AV57" i="2" s="1"/>
  <c r="AC56" i="2"/>
  <c r="AR84" i="2"/>
  <c r="AG62" i="2" l="1"/>
  <c r="AY62" i="2" s="1"/>
  <c r="AU62" i="2"/>
  <c r="AT62" i="2"/>
  <c r="AS62" i="2"/>
  <c r="AC57" i="2"/>
  <c r="AQ58" i="2"/>
  <c r="AV58" i="2" s="1"/>
  <c r="AR85" i="2"/>
  <c r="AG63" i="2" l="1"/>
  <c r="AY63" i="2" s="1"/>
  <c r="AS63" i="2"/>
  <c r="AT63" i="2"/>
  <c r="AU63" i="2"/>
  <c r="AQ59" i="2"/>
  <c r="AV59" i="2" s="1"/>
  <c r="AC58" i="2"/>
  <c r="AR86" i="2"/>
  <c r="AG64" i="2" l="1"/>
  <c r="AY64" i="2" s="1"/>
  <c r="AS64" i="2"/>
  <c r="AU64" i="2"/>
  <c r="AT64" i="2"/>
  <c r="AQ60" i="2"/>
  <c r="AV60" i="2" s="1"/>
  <c r="AC59" i="2"/>
  <c r="AR87" i="2"/>
  <c r="AG65" i="2" l="1"/>
  <c r="AY65" i="2" s="1"/>
  <c r="AU65" i="2"/>
  <c r="AT65" i="2"/>
  <c r="AS65" i="2"/>
  <c r="AQ61" i="2"/>
  <c r="AV61" i="2" s="1"/>
  <c r="AC60" i="2"/>
  <c r="AR88" i="2"/>
  <c r="AG66" i="2" l="1"/>
  <c r="AY66" i="2" s="1"/>
  <c r="AT66" i="2"/>
  <c r="AS66" i="2"/>
  <c r="AU66" i="2"/>
  <c r="AC61" i="2"/>
  <c r="AQ62" i="2"/>
  <c r="AV62" i="2" s="1"/>
  <c r="AR89" i="2"/>
  <c r="AG67" i="2" l="1"/>
  <c r="AY67" i="2" s="1"/>
  <c r="AU67" i="2"/>
  <c r="AS67" i="2"/>
  <c r="AT67" i="2"/>
  <c r="AQ63" i="2"/>
  <c r="AV63" i="2" s="1"/>
  <c r="AC62" i="2"/>
  <c r="AR90" i="2"/>
  <c r="AG68" i="2" l="1"/>
  <c r="AY68" i="2" s="1"/>
  <c r="AS68" i="2"/>
  <c r="AT68" i="2"/>
  <c r="AU68" i="2"/>
  <c r="AC63" i="2"/>
  <c r="AQ64" i="2"/>
  <c r="AV64" i="2" s="1"/>
  <c r="AR91" i="2"/>
  <c r="AG69" i="2" l="1"/>
  <c r="AY69" i="2" s="1"/>
  <c r="AU69" i="2"/>
  <c r="AT69" i="2"/>
  <c r="AS69" i="2"/>
  <c r="AC64" i="2"/>
  <c r="AQ65" i="2"/>
  <c r="AV65" i="2" s="1"/>
  <c r="AR92" i="2"/>
  <c r="AG70" i="2" l="1"/>
  <c r="AY70" i="2" s="1"/>
  <c r="AS70" i="2"/>
  <c r="AT70" i="2"/>
  <c r="AU70" i="2"/>
  <c r="AC65" i="2"/>
  <c r="AQ66" i="2"/>
  <c r="AV66" i="2" s="1"/>
  <c r="AR93" i="2"/>
  <c r="AG71" i="2" l="1"/>
  <c r="AY71" i="2" s="1"/>
  <c r="AU71" i="2"/>
  <c r="AT71" i="2"/>
  <c r="AS71" i="2"/>
  <c r="AC66" i="2"/>
  <c r="AQ67" i="2"/>
  <c r="AV67" i="2" s="1"/>
  <c r="AR94" i="2"/>
  <c r="AG72" i="2" l="1"/>
  <c r="AY72" i="2" s="1"/>
  <c r="AT72" i="2"/>
  <c r="AU72" i="2"/>
  <c r="AS72" i="2"/>
  <c r="AC67" i="2"/>
  <c r="AQ68" i="2"/>
  <c r="AV68" i="2" s="1"/>
  <c r="AR95" i="2"/>
  <c r="AG73" i="2" l="1"/>
  <c r="AY73" i="2" s="1"/>
  <c r="AS73" i="2"/>
  <c r="AT73" i="2"/>
  <c r="AU73" i="2"/>
  <c r="AC68" i="2"/>
  <c r="AQ69" i="2"/>
  <c r="AV69" i="2" s="1"/>
  <c r="AR96" i="2"/>
  <c r="AG74" i="2" l="1"/>
  <c r="AY74" i="2" s="1"/>
  <c r="AU74" i="2"/>
  <c r="AS74" i="2"/>
  <c r="AT74" i="2"/>
  <c r="AC69" i="2"/>
  <c r="AQ70" i="2"/>
  <c r="AV70" i="2" s="1"/>
  <c r="AR97" i="2"/>
  <c r="AG75" i="2" l="1"/>
  <c r="AY75" i="2" s="1"/>
  <c r="AS75" i="2"/>
  <c r="AT75" i="2"/>
  <c r="AU75" i="2"/>
  <c r="AC70" i="2"/>
  <c r="AQ71" i="2"/>
  <c r="AV71" i="2" s="1"/>
  <c r="AR98" i="2"/>
  <c r="AG76" i="2" l="1"/>
  <c r="AY76" i="2" s="1"/>
  <c r="AT76" i="2"/>
  <c r="AU76" i="2"/>
  <c r="AS76" i="2"/>
  <c r="AQ72" i="2"/>
  <c r="AV72" i="2" s="1"/>
  <c r="AC71" i="2"/>
  <c r="AR99" i="2"/>
  <c r="AG77" i="2" l="1"/>
  <c r="AY77" i="2" s="1"/>
  <c r="AT77" i="2"/>
  <c r="AS77" i="2"/>
  <c r="AU77" i="2"/>
  <c r="AC72" i="2"/>
  <c r="AQ73" i="2"/>
  <c r="AV73" i="2" s="1"/>
  <c r="AR100" i="2"/>
  <c r="AG78" i="2" l="1"/>
  <c r="AY78" i="2" s="1"/>
  <c r="AS78" i="2"/>
  <c r="AT78" i="2"/>
  <c r="AU78" i="2"/>
  <c r="AQ74" i="2"/>
  <c r="AV74" i="2" s="1"/>
  <c r="AC73" i="2"/>
  <c r="AR101" i="2"/>
  <c r="AG79" i="2" l="1"/>
  <c r="AY79" i="2" s="1"/>
  <c r="AT79" i="2"/>
  <c r="AS79" i="2"/>
  <c r="AU79" i="2"/>
  <c r="AQ75" i="2"/>
  <c r="AV75" i="2" s="1"/>
  <c r="AC74" i="2"/>
  <c r="AR102" i="2"/>
  <c r="AG80" i="2" l="1"/>
  <c r="AY80" i="2" s="1"/>
  <c r="AS80" i="2"/>
  <c r="AT80" i="2"/>
  <c r="AU80" i="2"/>
  <c r="AQ76" i="2"/>
  <c r="AV76" i="2" s="1"/>
  <c r="AC75" i="2"/>
  <c r="AR103" i="2"/>
  <c r="AG81" i="2" l="1"/>
  <c r="AY81" i="2" s="1"/>
  <c r="AS81" i="2"/>
  <c r="AT81" i="2"/>
  <c r="AU81" i="2"/>
  <c r="AC76" i="2"/>
  <c r="AQ77" i="2"/>
  <c r="AV77" i="2" s="1"/>
  <c r="AR104" i="2"/>
  <c r="AG82" i="2" l="1"/>
  <c r="AY82" i="2" s="1"/>
  <c r="AS82" i="2"/>
  <c r="AT82" i="2"/>
  <c r="AU82" i="2"/>
  <c r="AQ78" i="2"/>
  <c r="AV78" i="2" s="1"/>
  <c r="AC77" i="2"/>
  <c r="AR105" i="2"/>
  <c r="AG83" i="2" l="1"/>
  <c r="AY83" i="2" s="1"/>
  <c r="AT83" i="2"/>
  <c r="AU83" i="2"/>
  <c r="AS83" i="2"/>
  <c r="AQ79" i="2"/>
  <c r="AV79" i="2" s="1"/>
  <c r="AC78" i="2"/>
  <c r="AR106" i="2"/>
  <c r="AG84" i="2" l="1"/>
  <c r="AY84" i="2" s="1"/>
  <c r="AU84" i="2"/>
  <c r="AS84" i="2"/>
  <c r="AT84" i="2"/>
  <c r="AC79" i="2"/>
  <c r="AQ80" i="2"/>
  <c r="AV80" i="2" s="1"/>
  <c r="AR107" i="2"/>
  <c r="AG85" i="2" l="1"/>
  <c r="AY85" i="2" s="1"/>
  <c r="AU85" i="2"/>
  <c r="AS85" i="2"/>
  <c r="AT85" i="2"/>
  <c r="AQ81" i="2"/>
  <c r="AV81" i="2" s="1"/>
  <c r="AC80" i="2"/>
  <c r="AR108" i="2"/>
  <c r="AG86" i="2" l="1"/>
  <c r="AY86" i="2" s="1"/>
  <c r="AS86" i="2"/>
  <c r="AT86" i="2"/>
  <c r="AU86" i="2"/>
  <c r="AQ82" i="2"/>
  <c r="AV82" i="2" s="1"/>
  <c r="AC81" i="2"/>
  <c r="AR109" i="2"/>
  <c r="AG87" i="2" l="1"/>
  <c r="AY87" i="2" s="1"/>
  <c r="AS87" i="2"/>
  <c r="AT87" i="2"/>
  <c r="AU87" i="2"/>
  <c r="AQ83" i="2"/>
  <c r="AV83" i="2" s="1"/>
  <c r="AC82" i="2"/>
  <c r="AR110" i="2"/>
  <c r="AG88" i="2" l="1"/>
  <c r="AY88" i="2" s="1"/>
  <c r="AT88" i="2"/>
  <c r="AU88" i="2"/>
  <c r="AS88" i="2"/>
  <c r="AQ84" i="2"/>
  <c r="AV84" i="2" s="1"/>
  <c r="AC83" i="2"/>
  <c r="AR111" i="2"/>
  <c r="AG89" i="2" l="1"/>
  <c r="AY89" i="2" s="1"/>
  <c r="AS89" i="2"/>
  <c r="AT89" i="2"/>
  <c r="AU89" i="2"/>
  <c r="AQ85" i="2"/>
  <c r="AV85" i="2" s="1"/>
  <c r="AC84" i="2"/>
  <c r="AR112" i="2"/>
  <c r="AG90" i="2" l="1"/>
  <c r="AY90" i="2" s="1"/>
  <c r="AS90" i="2"/>
  <c r="AT90" i="2"/>
  <c r="AU90" i="2"/>
  <c r="AQ86" i="2"/>
  <c r="AV86" i="2" s="1"/>
  <c r="AC85" i="2"/>
  <c r="AR113" i="2"/>
  <c r="AG91" i="2" l="1"/>
  <c r="AY91" i="2" s="1"/>
  <c r="AS91" i="2"/>
  <c r="AU91" i="2"/>
  <c r="AT91" i="2"/>
  <c r="AQ87" i="2"/>
  <c r="AV87" i="2" s="1"/>
  <c r="AC86" i="2"/>
  <c r="AR114" i="2"/>
  <c r="AG92" i="2" l="1"/>
  <c r="AY92" i="2" s="1"/>
  <c r="AS92" i="2"/>
  <c r="AT92" i="2"/>
  <c r="AU92" i="2"/>
  <c r="AC87" i="2"/>
  <c r="AQ88" i="2"/>
  <c r="AV88" i="2" s="1"/>
  <c r="AR115" i="2"/>
  <c r="AG93" i="2" l="1"/>
  <c r="AY93" i="2" s="1"/>
  <c r="AS93" i="2"/>
  <c r="AU93" i="2"/>
  <c r="AT93" i="2"/>
  <c r="AQ89" i="2"/>
  <c r="AV89" i="2" s="1"/>
  <c r="AC88" i="2"/>
  <c r="AR116" i="2"/>
  <c r="AG94" i="2" l="1"/>
  <c r="AY94" i="2" s="1"/>
  <c r="AS94" i="2"/>
  <c r="AT94" i="2"/>
  <c r="AU94" i="2"/>
  <c r="AQ90" i="2"/>
  <c r="AV90" i="2" s="1"/>
  <c r="AC89" i="2"/>
  <c r="AR117" i="2"/>
  <c r="AG95" i="2" l="1"/>
  <c r="AY95" i="2" s="1"/>
  <c r="AS95" i="2"/>
  <c r="AT95" i="2"/>
  <c r="AU95" i="2"/>
  <c r="AQ91" i="2"/>
  <c r="AV91" i="2" s="1"/>
  <c r="AC90" i="2"/>
  <c r="AR118" i="2"/>
  <c r="AG96" i="2" l="1"/>
  <c r="AY96" i="2" s="1"/>
  <c r="AU96" i="2"/>
  <c r="AS96" i="2"/>
  <c r="AT96" i="2"/>
  <c r="AQ92" i="2"/>
  <c r="AV92" i="2" s="1"/>
  <c r="AC91" i="2"/>
  <c r="AR119" i="2"/>
  <c r="AG97" i="2" l="1"/>
  <c r="AY97" i="2" s="1"/>
  <c r="AU97" i="2"/>
  <c r="AT97" i="2"/>
  <c r="AS97" i="2"/>
  <c r="AC92" i="2"/>
  <c r="AQ93" i="2"/>
  <c r="AV93" i="2" s="1"/>
  <c r="AR120" i="2"/>
  <c r="AG98" i="2" l="1"/>
  <c r="AY98" i="2" s="1"/>
  <c r="AS98" i="2"/>
  <c r="AT98" i="2"/>
  <c r="AU98" i="2"/>
  <c r="AQ94" i="2"/>
  <c r="AV94" i="2" s="1"/>
  <c r="AC93" i="2"/>
  <c r="AR121" i="2"/>
  <c r="AG99" i="2" l="1"/>
  <c r="AY99" i="2" s="1"/>
  <c r="AU99" i="2"/>
  <c r="AS99" i="2"/>
  <c r="AT99" i="2"/>
  <c r="AQ95" i="2"/>
  <c r="AV95" i="2" s="1"/>
  <c r="AC94" i="2"/>
  <c r="AR122" i="2"/>
  <c r="AG100" i="2" l="1"/>
  <c r="AY100" i="2" s="1"/>
  <c r="AS100" i="2"/>
  <c r="AT100" i="2"/>
  <c r="AU100" i="2"/>
  <c r="AQ96" i="2"/>
  <c r="AV96" i="2" s="1"/>
  <c r="AC95" i="2"/>
  <c r="AR123" i="2"/>
  <c r="AG101" i="2" l="1"/>
  <c r="AY101" i="2" s="1"/>
  <c r="AU101" i="2"/>
  <c r="AT101" i="2"/>
  <c r="AS101" i="2"/>
  <c r="AQ97" i="2"/>
  <c r="AV97" i="2" s="1"/>
  <c r="AC96" i="2"/>
  <c r="AR124" i="2"/>
  <c r="AG102" i="2" l="1"/>
  <c r="AY102" i="2" s="1"/>
  <c r="AS102" i="2"/>
  <c r="AU102" i="2"/>
  <c r="AT102" i="2"/>
  <c r="AQ98" i="2"/>
  <c r="AV98" i="2" s="1"/>
  <c r="AC97" i="2"/>
  <c r="AR125" i="2"/>
  <c r="AG103" i="2" l="1"/>
  <c r="AY103" i="2" s="1"/>
  <c r="AU103" i="2"/>
  <c r="AT103" i="2"/>
  <c r="AS103" i="2"/>
  <c r="AC98" i="2"/>
  <c r="AQ99" i="2"/>
  <c r="AV99" i="2" s="1"/>
  <c r="AR126" i="2"/>
  <c r="AG104" i="2" l="1"/>
  <c r="AY104" i="2" s="1"/>
  <c r="AT104" i="2"/>
  <c r="AS104" i="2"/>
  <c r="AU104" i="2"/>
  <c r="AQ100" i="2"/>
  <c r="AV100" i="2" s="1"/>
  <c r="AC99" i="2"/>
  <c r="AG105" i="2" l="1"/>
  <c r="AY105" i="2" s="1"/>
  <c r="AT105" i="2"/>
  <c r="AS105" i="2"/>
  <c r="AU105" i="2"/>
  <c r="AR127" i="2"/>
  <c r="AC100" i="2"/>
  <c r="AQ101" i="2"/>
  <c r="AV101" i="2" s="1"/>
  <c r="AR128" i="2" l="1"/>
  <c r="AG106" i="2"/>
  <c r="AY106" i="2" s="1"/>
  <c r="AT106" i="2"/>
  <c r="AU106" i="2"/>
  <c r="AS106" i="2"/>
  <c r="AQ102" i="2"/>
  <c r="AV102" i="2" s="1"/>
  <c r="AC101" i="2"/>
  <c r="AG107" i="2" l="1"/>
  <c r="AY107" i="2" s="1"/>
  <c r="AS107" i="2"/>
  <c r="AT107" i="2"/>
  <c r="AU107" i="2"/>
  <c r="AR129" i="2"/>
  <c r="AQ103" i="2"/>
  <c r="AV103" i="2" s="1"/>
  <c r="AC102" i="2"/>
  <c r="AR130" i="2" l="1"/>
  <c r="AG108" i="2"/>
  <c r="AY108" i="2" s="1"/>
  <c r="AT108" i="2"/>
  <c r="AU108" i="2"/>
  <c r="AS108" i="2"/>
  <c r="AQ104" i="2"/>
  <c r="AV104" i="2" s="1"/>
  <c r="AC103" i="2"/>
  <c r="AG109" i="2" l="1"/>
  <c r="AY109" i="2" s="1"/>
  <c r="AS109" i="2"/>
  <c r="AT109" i="2"/>
  <c r="AU109" i="2"/>
  <c r="AR131" i="2"/>
  <c r="AQ105" i="2"/>
  <c r="AV105" i="2" s="1"/>
  <c r="AC104" i="2"/>
  <c r="AR132" i="2" l="1"/>
  <c r="AG110" i="2"/>
  <c r="AY110" i="2" s="1"/>
  <c r="AS110" i="2"/>
  <c r="AU110" i="2"/>
  <c r="AT110" i="2"/>
  <c r="AQ106" i="2"/>
  <c r="AV106" i="2" s="1"/>
  <c r="AC105" i="2"/>
  <c r="AG111" i="2" l="1"/>
  <c r="AY111" i="2" s="1"/>
  <c r="AT111" i="2"/>
  <c r="AS111" i="2"/>
  <c r="AU111" i="2"/>
  <c r="AR133" i="2"/>
  <c r="AQ107" i="2"/>
  <c r="AV107" i="2" s="1"/>
  <c r="AC106" i="2"/>
  <c r="AR134" i="2" l="1"/>
  <c r="AG112" i="2"/>
  <c r="AY112" i="2" s="1"/>
  <c r="AT112" i="2"/>
  <c r="AU112" i="2"/>
  <c r="AS112" i="2"/>
  <c r="AC107" i="2"/>
  <c r="AQ108" i="2"/>
  <c r="AV108" i="2" s="1"/>
  <c r="AG113" i="2" l="1"/>
  <c r="AY113" i="2" s="1"/>
  <c r="AS113" i="2"/>
  <c r="AU113" i="2"/>
  <c r="AT113" i="2"/>
  <c r="AR135" i="2"/>
  <c r="AC108" i="2"/>
  <c r="AQ109" i="2"/>
  <c r="AV109" i="2" s="1"/>
  <c r="AR136" i="2" l="1"/>
  <c r="AG114" i="2"/>
  <c r="AY114" i="2" s="1"/>
  <c r="AT114" i="2"/>
  <c r="AS114" i="2"/>
  <c r="AU114" i="2"/>
  <c r="AQ110" i="2"/>
  <c r="AV110" i="2" s="1"/>
  <c r="AC109" i="2"/>
  <c r="AG115" i="2" l="1"/>
  <c r="AY115" i="2" s="1"/>
  <c r="AT115" i="2"/>
  <c r="AU115" i="2"/>
  <c r="AS115" i="2"/>
  <c r="AR137" i="2"/>
  <c r="AQ111" i="2"/>
  <c r="AV111" i="2" s="1"/>
  <c r="AC110" i="2"/>
  <c r="AR138" i="2" l="1"/>
  <c r="AG116" i="2"/>
  <c r="AY116" i="2" s="1"/>
  <c r="AU116" i="2"/>
  <c r="AS116" i="2"/>
  <c r="AT116" i="2"/>
  <c r="AC111" i="2"/>
  <c r="AQ112" i="2"/>
  <c r="AV112" i="2" s="1"/>
  <c r="AR139" i="2" l="1"/>
  <c r="AG117" i="2"/>
  <c r="AY117" i="2" s="1"/>
  <c r="AU117" i="2"/>
  <c r="AS117" i="2"/>
  <c r="AT117" i="2"/>
  <c r="AQ113" i="2"/>
  <c r="AV113" i="2" s="1"/>
  <c r="AC112" i="2"/>
  <c r="AR140" i="2" l="1"/>
  <c r="AG118" i="2"/>
  <c r="AY118" i="2" s="1"/>
  <c r="AS118" i="2"/>
  <c r="AT118" i="2"/>
  <c r="AU118" i="2"/>
  <c r="AQ114" i="2"/>
  <c r="AV114" i="2" s="1"/>
  <c r="AC113" i="2"/>
  <c r="AR141" i="2" l="1"/>
  <c r="AG119" i="2"/>
  <c r="AY119" i="2" s="1"/>
  <c r="AS119" i="2"/>
  <c r="AT119" i="2"/>
  <c r="AU119" i="2"/>
  <c r="AQ115" i="2"/>
  <c r="AV115" i="2" s="1"/>
  <c r="AC114" i="2"/>
  <c r="AR142" i="2" l="1"/>
  <c r="AG120" i="2"/>
  <c r="AY120" i="2" s="1"/>
  <c r="AT120" i="2"/>
  <c r="AU120" i="2"/>
  <c r="AS120" i="2"/>
  <c r="AQ116" i="2"/>
  <c r="AV116" i="2" s="1"/>
  <c r="AC115" i="2"/>
  <c r="AR143" i="2" l="1"/>
  <c r="AG121" i="2"/>
  <c r="AY121" i="2" s="1"/>
  <c r="AS121" i="2"/>
  <c r="AT121" i="2"/>
  <c r="AU121" i="2"/>
  <c r="AC116" i="2"/>
  <c r="AQ117" i="2"/>
  <c r="AV117" i="2" s="1"/>
  <c r="AG122" i="2" l="1"/>
  <c r="AY122" i="2" s="1"/>
  <c r="AU122" i="2"/>
  <c r="AT122" i="2"/>
  <c r="AS122" i="2"/>
  <c r="AC117" i="2"/>
  <c r="AQ118" i="2"/>
  <c r="AV118" i="2" s="1"/>
  <c r="AR144" i="2" l="1"/>
  <c r="AG123" i="2"/>
  <c r="AY123" i="2" s="1"/>
  <c r="AS123" i="2"/>
  <c r="AU123" i="2"/>
  <c r="AT123" i="2"/>
  <c r="AQ119" i="2"/>
  <c r="AV119" i="2" s="1"/>
  <c r="AC118" i="2"/>
  <c r="AR145" i="2" l="1"/>
  <c r="AG124" i="2"/>
  <c r="AY124" i="2" s="1"/>
  <c r="AS124" i="2"/>
  <c r="AT124" i="2"/>
  <c r="AU124" i="2"/>
  <c r="AC119" i="2"/>
  <c r="AQ120" i="2"/>
  <c r="AV120" i="2" s="1"/>
  <c r="AG125" i="2" l="1"/>
  <c r="AY125" i="2" s="1"/>
  <c r="AU125" i="2"/>
  <c r="AS125" i="2"/>
  <c r="AT125" i="2"/>
  <c r="AR146" i="2"/>
  <c r="AQ121" i="2"/>
  <c r="AV121" i="2" s="1"/>
  <c r="AC120" i="2"/>
  <c r="AG126" i="2" l="1"/>
  <c r="AY126" i="2" s="1"/>
  <c r="AU126" i="2"/>
  <c r="AT126" i="2"/>
  <c r="AS126" i="2"/>
  <c r="AR147" i="2"/>
  <c r="AQ122" i="2"/>
  <c r="AV122" i="2" s="1"/>
  <c r="AC121" i="2"/>
  <c r="AG127" i="2" l="1"/>
  <c r="AY127" i="2" s="1"/>
  <c r="AS127" i="2"/>
  <c r="AT127" i="2"/>
  <c r="AU127" i="2"/>
  <c r="AQ123" i="2"/>
  <c r="AV123" i="2" s="1"/>
  <c r="AC122" i="2"/>
  <c r="AS128" i="2" l="1"/>
  <c r="AT128" i="2"/>
  <c r="AU128" i="2"/>
  <c r="AG128" i="2"/>
  <c r="AY128" i="2" s="1"/>
  <c r="AQ124" i="2"/>
  <c r="AV124" i="2" s="1"/>
  <c r="AC123" i="2"/>
  <c r="AU129" i="2" l="1"/>
  <c r="AT129" i="2"/>
  <c r="AS129" i="2"/>
  <c r="AG129" i="2"/>
  <c r="AY129" i="2" s="1"/>
  <c r="AQ125" i="2"/>
  <c r="AV125" i="2" s="1"/>
  <c r="AC124" i="2"/>
  <c r="AS130" i="2" l="1"/>
  <c r="AU130" i="2"/>
  <c r="AT130" i="2"/>
  <c r="AG130" i="2"/>
  <c r="AY130" i="2" s="1"/>
  <c r="AQ126" i="2"/>
  <c r="AV126" i="2" s="1"/>
  <c r="AC125" i="2"/>
  <c r="AS131" i="2" l="1"/>
  <c r="AU131" i="2"/>
  <c r="AT131" i="2"/>
  <c r="AG131" i="2"/>
  <c r="AY131" i="2" s="1"/>
  <c r="AC126" i="2"/>
  <c r="AQ127" i="2" l="1"/>
  <c r="AU132" i="2"/>
  <c r="AT132" i="2"/>
  <c r="AS132" i="2"/>
  <c r="AG132" i="2"/>
  <c r="AY132" i="2" s="1"/>
  <c r="AV127" i="2" l="1"/>
  <c r="AC127" i="2" s="1"/>
  <c r="AT133" i="2"/>
  <c r="AU133" i="2"/>
  <c r="AS133" i="2"/>
  <c r="AG133" i="2"/>
  <c r="AY133" i="2" s="1"/>
  <c r="AQ128" i="2"/>
  <c r="AV128" i="2" l="1"/>
  <c r="AC128" i="2" s="1"/>
  <c r="AQ129" i="2"/>
  <c r="AU134" i="2"/>
  <c r="AT134" i="2"/>
  <c r="AS134" i="2"/>
  <c r="AG134" i="2"/>
  <c r="AY134" i="2" s="1"/>
  <c r="AV129" i="2" l="1"/>
  <c r="AC129" i="2" s="1"/>
  <c r="AT135" i="2"/>
  <c r="AS135" i="2"/>
  <c r="AU135" i="2"/>
  <c r="AG135" i="2"/>
  <c r="AY135" i="2" s="1"/>
  <c r="AQ130" i="2"/>
  <c r="AV130" i="2" l="1"/>
  <c r="AC130" i="2" s="1"/>
  <c r="AU136" i="2"/>
  <c r="AS136" i="2"/>
  <c r="AT136" i="2"/>
  <c r="AG136" i="2"/>
  <c r="AY136" i="2" s="1"/>
  <c r="AQ131" i="2"/>
  <c r="AV131" i="2" l="1"/>
  <c r="AC131" i="2" s="1"/>
  <c r="AQ132" i="2"/>
  <c r="AU137" i="2"/>
  <c r="AT137" i="2"/>
  <c r="AS137" i="2"/>
  <c r="AG137" i="2"/>
  <c r="AY137" i="2" s="1"/>
  <c r="AV132" i="2" l="1"/>
  <c r="AC132" i="2" s="1"/>
  <c r="AU138" i="2"/>
  <c r="AT138" i="2"/>
  <c r="AS138" i="2"/>
  <c r="AG138" i="2"/>
  <c r="AY138" i="2" s="1"/>
  <c r="AQ133" i="2"/>
  <c r="AV133" i="2" l="1"/>
  <c r="AC133" i="2" s="1"/>
  <c r="AU139" i="2"/>
  <c r="AT139" i="2"/>
  <c r="AS139" i="2"/>
  <c r="AG139" i="2"/>
  <c r="AY139" i="2" s="1"/>
  <c r="AQ134" i="2"/>
  <c r="AV134" i="2" l="1"/>
  <c r="AC134" i="2" s="1"/>
  <c r="AS140" i="2"/>
  <c r="AU140" i="2"/>
  <c r="AT140" i="2"/>
  <c r="AG140" i="2"/>
  <c r="AY140" i="2" s="1"/>
  <c r="AQ135" i="2"/>
  <c r="AV135" i="2" l="1"/>
  <c r="AC135" i="2" s="1"/>
  <c r="AQ136" i="2"/>
  <c r="AT141" i="2"/>
  <c r="AS141" i="2"/>
  <c r="AU141" i="2"/>
  <c r="AG141" i="2"/>
  <c r="AY141" i="2" s="1"/>
  <c r="AV136" i="2" l="1"/>
  <c r="AC136" i="2" s="1"/>
  <c r="AS142" i="2"/>
  <c r="AU142" i="2"/>
  <c r="AT142" i="2"/>
  <c r="AG142" i="2"/>
  <c r="AY142" i="2" s="1"/>
  <c r="AQ137" i="2"/>
  <c r="AV137" i="2" l="1"/>
  <c r="AC137" i="2" s="1"/>
  <c r="AU143" i="2"/>
  <c r="AS143" i="2"/>
  <c r="AT143" i="2"/>
  <c r="AG143" i="2"/>
  <c r="AY143" i="2" s="1"/>
  <c r="AQ138" i="2"/>
  <c r="AV138" i="2" l="1"/>
  <c r="AC138" i="2" s="1"/>
  <c r="AQ139" i="2"/>
  <c r="AV139" i="2" l="1"/>
  <c r="AC139" i="2" s="1"/>
  <c r="AU144" i="2"/>
  <c r="AS144" i="2"/>
  <c r="AT144" i="2"/>
  <c r="AG144" i="2"/>
  <c r="AY144" i="2" s="1"/>
  <c r="AQ140" i="2"/>
  <c r="AV140" i="2" l="1"/>
  <c r="AC140" i="2" s="1"/>
  <c r="AQ141" i="2"/>
  <c r="AS145" i="2"/>
  <c r="AU145" i="2"/>
  <c r="AT145" i="2"/>
  <c r="AG145" i="2"/>
  <c r="AY145" i="2" s="1"/>
  <c r="AV141" i="2" l="1"/>
  <c r="AC141" i="2" s="1"/>
  <c r="AU146" i="2"/>
  <c r="AT146" i="2"/>
  <c r="AS146" i="2"/>
  <c r="AG146" i="2"/>
  <c r="AY146" i="2" s="1"/>
  <c r="AQ142" i="2"/>
  <c r="AV142" i="2" l="1"/>
  <c r="AC142" i="2" s="1"/>
  <c r="AS147" i="2"/>
  <c r="AU147" i="2"/>
  <c r="AT147" i="2"/>
  <c r="AG147" i="2"/>
  <c r="AY147" i="2" s="1"/>
  <c r="AQ143" i="2"/>
  <c r="AV143" i="2" l="1"/>
  <c r="AC143" i="2" s="1"/>
  <c r="AQ144" i="2" l="1"/>
  <c r="AV144" i="2" l="1"/>
  <c r="AC144" i="2" s="1"/>
  <c r="AQ145" i="2"/>
  <c r="AV145" i="2" l="1"/>
  <c r="AC145" i="2" s="1"/>
  <c r="AQ146" i="2"/>
  <c r="AV146" i="2" l="1"/>
  <c r="AC146" i="2" s="1"/>
  <c r="AQ147" i="2"/>
  <c r="AV147" i="2" l="1"/>
  <c r="AC14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powers</author>
    <author>Tom Powers</author>
  </authors>
  <commentList>
    <comment ref="AQ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powers:</t>
        </r>
        <r>
          <rPr>
            <sz val="9"/>
            <color indexed="81"/>
            <rFont val="Tahoma"/>
            <family val="2"/>
          </rPr>
          <t xml:space="preserve">
From decay measurement by reference. columns labeled Partial dQ2/Q2, deltaCF, DeltaCR, deltaCT</t>
        </r>
      </text>
    </comment>
    <comment ref="J1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Tom Powers:</t>
        </r>
        <r>
          <rPr>
            <sz val="9"/>
            <color indexed="81"/>
            <rFont val="Tahoma"/>
            <family val="2"/>
          </rPr>
          <t xml:space="preserve">
Enter Row Number of decay measurement that you want to use for CW calculations</t>
        </r>
      </text>
    </comment>
    <comment ref="AX17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Tom Powers:</t>
        </r>
        <r>
          <rPr>
            <sz val="9"/>
            <color indexed="81"/>
            <rFont val="Tahoma"/>
            <family val="2"/>
          </rPr>
          <t xml:space="preserve">
Enter Row Number for Lowest gradient of data set for Lorentz Curves</t>
        </r>
      </text>
    </comment>
  </commentList>
</comments>
</file>

<file path=xl/sharedStrings.xml><?xml version="1.0" encoding="utf-8"?>
<sst xmlns="http://schemas.openxmlformats.org/spreadsheetml/2006/main" count="205" uniqueCount="172">
  <si>
    <t>PR</t>
  </si>
  <si>
    <t>PT</t>
  </si>
  <si>
    <t>Gamma</t>
  </si>
  <si>
    <t>Beta*</t>
  </si>
  <si>
    <t>QL</t>
  </si>
  <si>
    <t>Q*</t>
  </si>
  <si>
    <t>Q1</t>
  </si>
  <si>
    <t>Beta2</t>
  </si>
  <si>
    <t>Beta1</t>
  </si>
  <si>
    <t>Q0</t>
  </si>
  <si>
    <t>Q2</t>
  </si>
  <si>
    <t>U</t>
  </si>
  <si>
    <t>Tau</t>
  </si>
  <si>
    <t>PF</t>
  </si>
  <si>
    <t>tau ERR</t>
  </si>
  <si>
    <t>Eacc (Q2)</t>
  </si>
  <si>
    <t>CW MEASUREMENT</t>
  </si>
  <si>
    <t>Fo(Hz)</t>
  </si>
  <si>
    <t>(r/Q)/L (Ohm/m^2)</t>
  </si>
  <si>
    <t>Eacc (Qo)</t>
  </si>
  <si>
    <t>PLoss</t>
  </si>
  <si>
    <t>dQ0/Q0</t>
  </si>
  <si>
    <t>dQ2/Q2</t>
  </si>
  <si>
    <t>dE/E</t>
  </si>
  <si>
    <t>dPloss/Ploss</t>
  </si>
  <si>
    <t>User Input is this color</t>
  </si>
  <si>
    <t>What folks care about most is this color</t>
  </si>
  <si>
    <t>Cbeta*Gamma</t>
  </si>
  <si>
    <t>PT, PF ERR</t>
  </si>
  <si>
    <t>PR error</t>
  </si>
  <si>
    <t>CW transfer numbers</t>
  </si>
  <si>
    <r>
      <t xml:space="preserve">partial </t>
    </r>
    <r>
      <rPr>
        <sz val="10"/>
        <rFont val="Calibri"/>
        <family val="2"/>
      </rPr>
      <t>Δ</t>
    </r>
    <r>
      <rPr>
        <sz val="10"/>
        <rFont val="Arial"/>
        <family val="2"/>
      </rPr>
      <t>CF</t>
    </r>
  </si>
  <si>
    <t>partial ΔCR</t>
  </si>
  <si>
    <t>CF</t>
  </si>
  <si>
    <t>CR</t>
  </si>
  <si>
    <t>DeltaCF</t>
  </si>
  <si>
    <t>deltaCR</t>
  </si>
  <si>
    <t>meter linearity err</t>
  </si>
  <si>
    <t>deltaCf/Cf</t>
  </si>
  <si>
    <t>deltaCr/Ct</t>
  </si>
  <si>
    <t>PT error</t>
  </si>
  <si>
    <t>Cbeta (+Over)</t>
  </si>
  <si>
    <t>VSWR</t>
  </si>
  <si>
    <t>VSWR-1/VSWR+1</t>
  </si>
  <si>
    <t>(PR/PL)*LinPF</t>
  </si>
  <si>
    <t>partial ΔCT</t>
  </si>
  <si>
    <t>deltaCT</t>
  </si>
  <si>
    <t>(PF/PL)*    LinPF</t>
  </si>
  <si>
    <t>(1+PT/PL)*LinPT</t>
  </si>
  <si>
    <t>deltaQo</t>
  </si>
  <si>
    <t>deltaEacc</t>
  </si>
  <si>
    <t>Eacc (MV/m)</t>
  </si>
  <si>
    <t>deltaEacc (MV/m)</t>
  </si>
  <si>
    <t>DeltaQ2/Q2</t>
  </si>
  <si>
    <t>Date</t>
  </si>
  <si>
    <t>Time</t>
  </si>
  <si>
    <t>Radiation</t>
  </si>
  <si>
    <t>He Pres</t>
  </si>
  <si>
    <t>sqrt((r/Q)/L)</t>
  </si>
  <si>
    <t>Pressure Torr</t>
  </si>
  <si>
    <t>Radiation (mRem/Hr)</t>
  </si>
  <si>
    <t>Freq</t>
  </si>
  <si>
    <t>VSWR Part of deltaTau</t>
  </si>
  <si>
    <t>Tau curve Fit Error</t>
  </si>
  <si>
    <t>E^2</t>
  </si>
  <si>
    <t>date</t>
  </si>
  <si>
    <t>time</t>
  </si>
  <si>
    <t>Eacc</t>
  </si>
  <si>
    <t>Qo</t>
  </si>
  <si>
    <t>Pinc_correct</t>
  </si>
  <si>
    <t>Pref_correct</t>
  </si>
  <si>
    <t>Pt_correct</t>
  </si>
  <si>
    <t>Ploss</t>
  </si>
  <si>
    <t>B1</t>
  </si>
  <si>
    <t>B2</t>
  </si>
  <si>
    <t>Qe1</t>
  </si>
  <si>
    <t>Qe2</t>
  </si>
  <si>
    <t>tau</t>
  </si>
  <si>
    <t>Rad</t>
  </si>
  <si>
    <t>Pi_meas</t>
  </si>
  <si>
    <t>Pr_meas</t>
  </si>
  <si>
    <t>Pt_meas</t>
  </si>
  <si>
    <t>ci</t>
  </si>
  <si>
    <t>cr</t>
  </si>
  <si>
    <t>ct</t>
  </si>
  <si>
    <t>PHOMA_meas</t>
  </si>
  <si>
    <t>PHOMB_meas</t>
  </si>
  <si>
    <t>cHOMA</t>
  </si>
  <si>
    <t>cHOMB</t>
  </si>
  <si>
    <t>PHOMA_correct</t>
  </si>
  <si>
    <t>PHOMB_correct</t>
  </si>
  <si>
    <t>Qext_HOMA</t>
  </si>
  <si>
    <t>Qext_HOMB</t>
  </si>
  <si>
    <t>PHOMC_meas</t>
  </si>
  <si>
    <t>PHOMD_meas</t>
  </si>
  <si>
    <t>cHOMC</t>
  </si>
  <si>
    <t>cHOMD</t>
  </si>
  <si>
    <t>PHOMC_correct</t>
  </si>
  <si>
    <t>PHOMD_correct</t>
  </si>
  <si>
    <t>Qext_HOMC</t>
  </si>
  <si>
    <t>Qext_HOMD</t>
  </si>
  <si>
    <t xml:space="preserve">Row for Lorentz Low field </t>
  </si>
  <si>
    <t>F_low Field</t>
  </si>
  <si>
    <t>deltaF</t>
  </si>
  <si>
    <t>Row for Q2 from Decal</t>
  </si>
  <si>
    <t>HOMA</t>
  </si>
  <si>
    <t>HOMB</t>
  </si>
  <si>
    <t>P_HOMA</t>
  </si>
  <si>
    <t>P_HOMB</t>
  </si>
  <si>
    <t>Q_HOMA</t>
  </si>
  <si>
    <t>Q_HOMB</t>
  </si>
  <si>
    <t>delta HOM/HOM</t>
  </si>
  <si>
    <t>deltaCt/Ct</t>
  </si>
  <si>
    <t>HOM error</t>
  </si>
  <si>
    <t>Cbeta (+over) enter +1 or -1</t>
  </si>
  <si>
    <t>Beta3</t>
  </si>
  <si>
    <t>Qo PT OR CT (PT/Pdisp)^2</t>
  </si>
  <si>
    <t>Qo PF or CF^2</t>
  </si>
  <si>
    <t>Qo PR or CR^2</t>
  </si>
  <si>
    <t>dTau/Tau</t>
  </si>
  <si>
    <t>PF Pwr Meter</t>
  </si>
  <si>
    <t>PR Pwr Meter</t>
  </si>
  <si>
    <t>PT Pwr Meter</t>
  </si>
  <si>
    <t>PF Cal</t>
  </si>
  <si>
    <t>PR Cal</t>
  </si>
  <si>
    <t>PT Cal</t>
  </si>
  <si>
    <t>PHOMA Cal</t>
  </si>
  <si>
    <t>PHOMB Cal</t>
  </si>
  <si>
    <t>PHOMA pwr Meter</t>
  </si>
  <si>
    <t>PHOMB Pwr Meter</t>
  </si>
  <si>
    <t>DECAY MEASUREMENTS    Copy raw power meter data, etc. into blocks that are shaded green</t>
  </si>
  <si>
    <t>Q1/Q1 Baseline</t>
  </si>
  <si>
    <t>std_Eacc</t>
  </si>
  <si>
    <t>std_Qo</t>
  </si>
  <si>
    <t>std_Pinc_correct</t>
  </si>
  <si>
    <t>std_Pref_correct</t>
  </si>
  <si>
    <t>std_Pt_correct</t>
  </si>
  <si>
    <t>Bstar</t>
  </si>
  <si>
    <t>std_Bstar</t>
  </si>
  <si>
    <t>Ql</t>
  </si>
  <si>
    <t>std_Ql</t>
  </si>
  <si>
    <t>Q0star</t>
  </si>
  <si>
    <t>std_Q0star</t>
  </si>
  <si>
    <t>std_Ploss</t>
  </si>
  <si>
    <t>std_B1</t>
  </si>
  <si>
    <t>std_B2</t>
  </si>
  <si>
    <t>std_Qe1</t>
  </si>
  <si>
    <t>std_Qe2</t>
  </si>
  <si>
    <t>FreqHz</t>
  </si>
  <si>
    <t>dewar_temp_K</t>
  </si>
  <si>
    <t>std_PHOMA_correct</t>
  </si>
  <si>
    <t>std_PHOMB_correct</t>
  </si>
  <si>
    <t>std_Qext_HOMA</t>
  </si>
  <si>
    <t>std_Qext_HOMB</t>
  </si>
  <si>
    <t>std_PHOMC_correct</t>
  </si>
  <si>
    <t>std_PHOMD_correct</t>
  </si>
  <si>
    <t>std_Qext_HOMAC</t>
  </si>
  <si>
    <t>std_Qext_HOMAD</t>
  </si>
  <si>
    <t>sqRoot_RQL</t>
  </si>
  <si>
    <t>DewarPressure100</t>
  </si>
  <si>
    <t>commentcomment</t>
  </si>
  <si>
    <t>dQ1/Q1</t>
  </si>
  <si>
    <t>dQ1"Pr</t>
  </si>
  <si>
    <t>Cf Q1</t>
  </si>
  <si>
    <t>Cr Q1</t>
  </si>
  <si>
    <t>Pfm Q1</t>
  </si>
  <si>
    <t>Prm Q1</t>
  </si>
  <si>
    <t>deltaQ1 PR term</t>
  </si>
  <si>
    <t>dQ1 Pf</t>
  </si>
  <si>
    <t>dQ1 PR</t>
  </si>
  <si>
    <t>dQ1 PF</t>
  </si>
  <si>
    <t>deltaQ1 PF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</si>
</sst>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"/>
    <numFmt numFmtId="166" formatCode="0.0000"/>
    <numFmt numFmtId="167" formatCode="0.000E+00"/>
    <numFmt numFmtId="168" formatCode="0.0"/>
  </numFmts>
  <fonts count="11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165" fontId="0" fillId="0" borderId="0" xfId="0" applyNumberFormat="1" applyBorder="1"/>
    <xf numFmtId="0" fontId="0" fillId="0" borderId="0" xfId="0" applyBorder="1"/>
    <xf numFmtId="11" fontId="0" fillId="0" borderId="0" xfId="0" applyNumberFormat="1" applyBorder="1"/>
    <xf numFmtId="10" fontId="0" fillId="0" borderId="0" xfId="0" applyNumberFormat="1" applyBorder="1"/>
    <xf numFmtId="166" fontId="0" fillId="0" borderId="0" xfId="0" applyNumberFormat="1" applyBorder="1"/>
    <xf numFmtId="10" fontId="0" fillId="0" borderId="0" xfId="0" applyNumberFormat="1" applyFill="1" applyBorder="1"/>
    <xf numFmtId="165" fontId="0" fillId="0" borderId="0" xfId="0" applyNumberFormat="1" applyFill="1" applyBorder="1"/>
    <xf numFmtId="165" fontId="0" fillId="2" borderId="0" xfId="0" applyNumberFormat="1" applyFill="1" applyBorder="1"/>
    <xf numFmtId="11" fontId="0" fillId="3" borderId="0" xfId="0" applyNumberFormat="1" applyFill="1" applyBorder="1"/>
    <xf numFmtId="11" fontId="0" fillId="0" borderId="0" xfId="0" applyNumberFormat="1" applyFill="1" applyBorder="1"/>
    <xf numFmtId="10" fontId="0" fillId="4" borderId="0" xfId="0" applyNumberFormat="1" applyFill="1" applyBorder="1"/>
    <xf numFmtId="166" fontId="0" fillId="0" borderId="0" xfId="0" applyNumberFormat="1" applyFill="1" applyBorder="1"/>
    <xf numFmtId="164" fontId="0" fillId="0" borderId="0" xfId="0" applyNumberFormat="1" applyBorder="1"/>
    <xf numFmtId="0" fontId="0" fillId="0" borderId="0" xfId="0" applyNumberFormat="1" applyBorder="1"/>
    <xf numFmtId="165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11" fontId="0" fillId="0" borderId="0" xfId="0" applyNumberFormat="1" applyBorder="1" applyAlignment="1">
      <alignment wrapText="1"/>
    </xf>
    <xf numFmtId="10" fontId="0" fillId="0" borderId="0" xfId="0" applyNumberFormat="1" applyBorder="1" applyAlignment="1">
      <alignment wrapText="1"/>
    </xf>
    <xf numFmtId="11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wrapText="1"/>
    </xf>
    <xf numFmtId="10" fontId="0" fillId="0" borderId="0" xfId="0" applyNumberFormat="1" applyFill="1" applyBorder="1" applyAlignment="1">
      <alignment wrapText="1"/>
    </xf>
    <xf numFmtId="0" fontId="0" fillId="0" borderId="0" xfId="0" applyNumberFormat="1" applyFill="1" applyBorder="1"/>
    <xf numFmtId="0" fontId="1" fillId="0" borderId="0" xfId="0" applyNumberFormat="1" applyFont="1" applyFill="1" applyBorder="1" applyAlignment="1">
      <alignment wrapText="1"/>
    </xf>
    <xf numFmtId="2" fontId="0" fillId="0" borderId="0" xfId="0" applyNumberFormat="1" applyFill="1" applyBorder="1"/>
    <xf numFmtId="0" fontId="1" fillId="0" borderId="0" xfId="0" applyNumberFormat="1" applyFont="1" applyFill="1" applyBorder="1"/>
    <xf numFmtId="0" fontId="0" fillId="5" borderId="0" xfId="0" applyFill="1" applyBorder="1"/>
    <xf numFmtId="165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2" fontId="0" fillId="0" borderId="0" xfId="0" applyNumberFormat="1" applyBorder="1"/>
    <xf numFmtId="2" fontId="0" fillId="0" borderId="0" xfId="0" applyNumberForma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0" fontId="0" fillId="0" borderId="0" xfId="0" applyFill="1" applyBorder="1"/>
    <xf numFmtId="0" fontId="0" fillId="7" borderId="0" xfId="0" applyFill="1" applyBorder="1"/>
    <xf numFmtId="165" fontId="0" fillId="8" borderId="0" xfId="0" applyNumberFormat="1" applyFill="1" applyBorder="1"/>
    <xf numFmtId="2" fontId="0" fillId="8" borderId="0" xfId="0" applyNumberFormat="1" applyFill="1" applyBorder="1"/>
    <xf numFmtId="0" fontId="1" fillId="8" borderId="0" xfId="0" applyNumberFormat="1" applyFont="1" applyFill="1" applyBorder="1"/>
    <xf numFmtId="165" fontId="0" fillId="0" borderId="0" xfId="0" applyNumberFormat="1" applyFill="1" applyBorder="1" applyAlignment="1">
      <alignment wrapText="1"/>
    </xf>
    <xf numFmtId="165" fontId="0" fillId="4" borderId="0" xfId="0" applyNumberFormat="1" applyFill="1" applyBorder="1"/>
    <xf numFmtId="165" fontId="0" fillId="4" borderId="0" xfId="0" applyNumberFormat="1" applyFill="1" applyBorder="1" applyAlignment="1">
      <alignment wrapText="1"/>
    </xf>
    <xf numFmtId="164" fontId="0" fillId="0" borderId="0" xfId="0" applyNumberFormat="1" applyFill="1" applyBorder="1"/>
    <xf numFmtId="165" fontId="0" fillId="3" borderId="0" xfId="0" applyNumberFormat="1" applyFill="1" applyBorder="1"/>
    <xf numFmtId="2" fontId="0" fillId="0" borderId="0" xfId="0" applyNumberFormat="1" applyFill="1" applyBorder="1" applyAlignment="1">
      <alignment wrapText="1"/>
    </xf>
    <xf numFmtId="167" fontId="0" fillId="0" borderId="0" xfId="0" applyNumberFormat="1" applyBorder="1"/>
    <xf numFmtId="167" fontId="0" fillId="0" borderId="0" xfId="0" applyNumberFormat="1" applyBorder="1" applyAlignment="1">
      <alignment wrapText="1"/>
    </xf>
    <xf numFmtId="167" fontId="0" fillId="0" borderId="0" xfId="0" applyNumberFormat="1" applyFill="1" applyBorder="1"/>
    <xf numFmtId="0" fontId="1" fillId="0" borderId="0" xfId="0" applyFont="1" applyBorder="1"/>
    <xf numFmtId="168" fontId="0" fillId="0" borderId="0" xfId="0" applyNumberFormat="1" applyBorder="1"/>
    <xf numFmtId="168" fontId="1" fillId="0" borderId="0" xfId="0" applyNumberFormat="1" applyFont="1" applyBorder="1" applyAlignment="1">
      <alignment wrapText="1"/>
    </xf>
    <xf numFmtId="168" fontId="0" fillId="0" borderId="0" xfId="0" applyNumberFormat="1" applyBorder="1" applyAlignment="1">
      <alignment wrapText="1"/>
    </xf>
    <xf numFmtId="165" fontId="0" fillId="5" borderId="0" xfId="0" applyNumberFormat="1" applyFill="1" applyBorder="1"/>
    <xf numFmtId="11" fontId="0" fillId="5" borderId="0" xfId="0" applyNumberFormat="1" applyFill="1" applyBorder="1"/>
    <xf numFmtId="164" fontId="0" fillId="5" borderId="0" xfId="0" applyNumberFormat="1" applyFill="1" applyBorder="1"/>
    <xf numFmtId="0" fontId="0" fillId="5" borderId="0" xfId="0" applyNumberFormat="1" applyFill="1" applyBorder="1"/>
    <xf numFmtId="10" fontId="0" fillId="5" borderId="0" xfId="0" applyNumberFormat="1" applyFill="1" applyBorder="1"/>
    <xf numFmtId="168" fontId="0" fillId="5" borderId="0" xfId="0" applyNumberFormat="1" applyFill="1" applyBorder="1"/>
    <xf numFmtId="2" fontId="0" fillId="5" borderId="0" xfId="0" applyNumberFormat="1" applyFill="1" applyBorder="1"/>
    <xf numFmtId="2" fontId="0" fillId="7" borderId="0" xfId="0" applyNumberFormat="1" applyFill="1" applyBorder="1"/>
    <xf numFmtId="10" fontId="1" fillId="0" borderId="0" xfId="0" applyNumberFormat="1" applyFont="1" applyFill="1" applyBorder="1" applyAlignment="1">
      <alignment wrapText="1"/>
    </xf>
    <xf numFmtId="10" fontId="0" fillId="8" borderId="0" xfId="0" applyNumberFormat="1" applyFill="1" applyBorder="1"/>
    <xf numFmtId="10" fontId="1" fillId="0" borderId="0" xfId="0" applyNumberFormat="1" applyFont="1" applyBorder="1" applyAlignment="1">
      <alignment wrapText="1"/>
    </xf>
    <xf numFmtId="11" fontId="0" fillId="4" borderId="0" xfId="0" applyNumberFormat="1" applyFill="1" applyBorder="1"/>
    <xf numFmtId="166" fontId="0" fillId="0" borderId="0" xfId="0" applyNumberFormat="1"/>
    <xf numFmtId="1" fontId="5" fillId="7" borderId="0" xfId="0" applyNumberFormat="1" applyFont="1" applyFill="1" applyBorder="1" applyAlignment="1">
      <alignment wrapText="1"/>
    </xf>
    <xf numFmtId="1" fontId="5" fillId="7" borderId="0" xfId="0" applyNumberFormat="1" applyFont="1" applyFill="1" applyBorder="1" applyAlignment="1">
      <alignment horizontal="center" wrapText="1"/>
    </xf>
    <xf numFmtId="11" fontId="0" fillId="4" borderId="0" xfId="0" applyNumberFormat="1" applyFill="1" applyBorder="1" applyAlignment="1">
      <alignment wrapText="1"/>
    </xf>
    <xf numFmtId="10" fontId="0" fillId="4" borderId="0" xfId="0" applyNumberFormat="1" applyFill="1" applyBorder="1" applyAlignment="1">
      <alignment wrapText="1"/>
    </xf>
    <xf numFmtId="168" fontId="0" fillId="4" borderId="0" xfId="0" applyNumberFormat="1" applyFill="1" applyBorder="1" applyAlignment="1">
      <alignment wrapText="1"/>
    </xf>
    <xf numFmtId="0" fontId="1" fillId="6" borderId="1" xfId="0" applyFont="1" applyFill="1" applyBorder="1"/>
    <xf numFmtId="168" fontId="0" fillId="6" borderId="1" xfId="0" applyNumberFormat="1" applyFill="1" applyBorder="1"/>
    <xf numFmtId="168" fontId="0" fillId="4" borderId="0" xfId="0" applyNumberFormat="1" applyFill="1" applyBorder="1"/>
    <xf numFmtId="168" fontId="0" fillId="0" borderId="0" xfId="0" applyNumberFormat="1" applyFill="1" applyBorder="1"/>
    <xf numFmtId="168" fontId="1" fillId="0" borderId="0" xfId="0" applyNumberFormat="1" applyFont="1" applyFill="1" applyBorder="1"/>
    <xf numFmtId="0" fontId="6" fillId="0" borderId="0" xfId="0" applyFont="1" applyFill="1" applyBorder="1"/>
    <xf numFmtId="0" fontId="7" fillId="5" borderId="0" xfId="0" applyNumberFormat="1" applyFont="1" applyFill="1" applyBorder="1"/>
    <xf numFmtId="2" fontId="7" fillId="5" borderId="0" xfId="0" applyNumberFormat="1" applyFont="1" applyFill="1" applyBorder="1"/>
    <xf numFmtId="1" fontId="5" fillId="9" borderId="0" xfId="0" applyNumberFormat="1" applyFont="1" applyFill="1" applyBorder="1" applyAlignment="1">
      <alignment wrapText="1"/>
    </xf>
    <xf numFmtId="165" fontId="8" fillId="6" borderId="0" xfId="0" applyNumberFormat="1" applyFont="1" applyFill="1" applyBorder="1"/>
    <xf numFmtId="0" fontId="8" fillId="4" borderId="0" xfId="0" applyFont="1" applyFill="1" applyBorder="1"/>
    <xf numFmtId="168" fontId="8" fillId="4" borderId="0" xfId="0" applyNumberFormat="1" applyFont="1" applyFill="1" applyBorder="1"/>
    <xf numFmtId="167" fontId="8" fillId="6" borderId="0" xfId="0" applyNumberFormat="1" applyFont="1" applyFill="1" applyBorder="1"/>
    <xf numFmtId="0" fontId="9" fillId="0" borderId="0" xfId="0" applyFont="1" applyBorder="1"/>
    <xf numFmtId="165" fontId="10" fillId="0" borderId="0" xfId="0" applyNumberFormat="1" applyFont="1" applyBorder="1"/>
    <xf numFmtId="167" fontId="10" fillId="10" borderId="0" xfId="0" applyNumberFormat="1" applyFont="1" applyFill="1" applyBorder="1"/>
    <xf numFmtId="167" fontId="7" fillId="0" borderId="0" xfId="0" applyNumberFormat="1" applyFont="1" applyBorder="1"/>
    <xf numFmtId="0" fontId="10" fillId="0" borderId="0" xfId="0" applyFont="1" applyBorder="1"/>
    <xf numFmtId="0" fontId="10" fillId="10" borderId="0" xfId="0" applyFont="1" applyFill="1" applyBorder="1"/>
    <xf numFmtId="168" fontId="10" fillId="0" borderId="0" xfId="0" applyNumberFormat="1" applyFont="1" applyBorder="1"/>
    <xf numFmtId="165" fontId="10" fillId="10" borderId="0" xfId="0" applyNumberFormat="1" applyFont="1" applyFill="1" applyBorder="1"/>
    <xf numFmtId="165" fontId="9" fillId="0" borderId="0" xfId="0" applyNumberFormat="1" applyFont="1" applyBorder="1"/>
    <xf numFmtId="11" fontId="9" fillId="0" borderId="0" xfId="0" applyNumberFormat="1" applyFont="1" applyBorder="1"/>
    <xf numFmtId="0" fontId="9" fillId="0" borderId="0" xfId="0" applyNumberFormat="1" applyFont="1" applyBorder="1"/>
    <xf numFmtId="2" fontId="9" fillId="0" borderId="0" xfId="0" applyNumberFormat="1" applyFont="1" applyBorder="1"/>
    <xf numFmtId="10" fontId="9" fillId="0" borderId="0" xfId="0" applyNumberFormat="1" applyFont="1" applyBorder="1"/>
    <xf numFmtId="0" fontId="9" fillId="0" borderId="0" xfId="0" applyNumberFormat="1" applyFont="1" applyFill="1" applyBorder="1"/>
    <xf numFmtId="10" fontId="9" fillId="0" borderId="0" xfId="0" applyNumberFormat="1" applyFont="1" applyFill="1" applyBorder="1"/>
    <xf numFmtId="168" fontId="7" fillId="0" borderId="0" xfId="0" applyNumberFormat="1" applyFont="1" applyBorder="1"/>
    <xf numFmtId="168" fontId="9" fillId="0" borderId="0" xfId="0" applyNumberFormat="1" applyFont="1" applyBorder="1"/>
    <xf numFmtId="165" fontId="10" fillId="0" borderId="0" xfId="0" applyNumberFormat="1" applyFont="1" applyFill="1" applyBorder="1"/>
    <xf numFmtId="168" fontId="10" fillId="10" borderId="0" xfId="0" applyNumberFormat="1" applyFont="1" applyFill="1" applyBorder="1"/>
    <xf numFmtId="166" fontId="0" fillId="0" borderId="1" xfId="0" applyNumberFormat="1" applyFill="1" applyBorder="1"/>
    <xf numFmtId="11" fontId="0" fillId="0" borderId="1" xfId="0" applyNumberFormat="1" applyFill="1" applyBorder="1"/>
    <xf numFmtId="167" fontId="0" fillId="0" borderId="1" xfId="0" applyNumberFormat="1" applyFill="1" applyBorder="1"/>
    <xf numFmtId="14" fontId="0" fillId="5" borderId="0" xfId="0" applyNumberFormat="1" applyFill="1"/>
    <xf numFmtId="19" fontId="0" fillId="5" borderId="0" xfId="0" applyNumberFormat="1" applyFill="1"/>
    <xf numFmtId="11" fontId="0" fillId="5" borderId="0" xfId="0" applyNumberFormat="1" applyFill="1"/>
    <xf numFmtId="2" fontId="0" fillId="5" borderId="0" xfId="0" applyNumberFormat="1" applyFill="1"/>
    <xf numFmtId="166" fontId="0" fillId="5" borderId="0" xfId="0" applyNumberFormat="1" applyFill="1"/>
    <xf numFmtId="0" fontId="0" fillId="5" borderId="0" xfId="0" applyFill="1"/>
    <xf numFmtId="2" fontId="0" fillId="0" borderId="0" xfId="0" applyNumberFormat="1"/>
    <xf numFmtId="0" fontId="0" fillId="0" borderId="1" xfId="0" applyFill="1" applyBorder="1"/>
    <xf numFmtId="165" fontId="0" fillId="5" borderId="0" xfId="0" applyNumberFormat="1" applyFill="1" applyBorder="1" applyAlignment="1">
      <alignment wrapText="1"/>
    </xf>
    <xf numFmtId="11" fontId="1" fillId="5" borderId="0" xfId="0" applyNumberFormat="1" applyFont="1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11" fontId="0" fillId="0" borderId="0" xfId="0" applyNumberFormat="1" applyFill="1" applyBorder="1" applyAlignment="1">
      <alignment wrapText="1"/>
    </xf>
    <xf numFmtId="11" fontId="1" fillId="5" borderId="0" xfId="0" applyNumberFormat="1" applyFont="1" applyFill="1" applyBorder="1" applyAlignment="1">
      <alignment wrapText="1"/>
    </xf>
    <xf numFmtId="0" fontId="1" fillId="5" borderId="0" xfId="0" applyFont="1" applyFill="1" applyBorder="1" applyAlignment="1">
      <alignment wrapText="1"/>
    </xf>
    <xf numFmtId="0" fontId="1" fillId="5" borderId="0" xfId="0" applyNumberFormat="1" applyFont="1" applyFill="1" applyBorder="1" applyAlignment="1">
      <alignment wrapText="1"/>
    </xf>
    <xf numFmtId="10" fontId="1" fillId="5" borderId="0" xfId="0" applyNumberFormat="1" applyFont="1" applyFill="1" applyBorder="1" applyAlignment="1">
      <alignment wrapText="1"/>
    </xf>
    <xf numFmtId="10" fontId="0" fillId="5" borderId="0" xfId="0" applyNumberFormat="1" applyFill="1" applyBorder="1" applyAlignment="1">
      <alignment wrapText="1"/>
    </xf>
    <xf numFmtId="2" fontId="0" fillId="4" borderId="0" xfId="0" applyNumberFormat="1" applyFill="1" applyBorder="1" applyAlignment="1">
      <alignment wrapText="1"/>
    </xf>
    <xf numFmtId="1" fontId="0" fillId="0" borderId="0" xfId="0" applyNumberFormat="1"/>
    <xf numFmtId="1" fontId="0" fillId="5" borderId="0" xfId="0" applyNumberFormat="1" applyFill="1"/>
    <xf numFmtId="14" fontId="0" fillId="0" borderId="0" xfId="0" applyNumberFormat="1" applyFill="1"/>
    <xf numFmtId="19" fontId="0" fillId="0" borderId="0" xfId="0" applyNumberFormat="1" applyFill="1"/>
    <xf numFmtId="2" fontId="0" fillId="0" borderId="0" xfId="0" applyNumberFormat="1" applyFill="1"/>
    <xf numFmtId="11" fontId="0" fillId="0" borderId="0" xfId="0" applyNumberFormat="1" applyFill="1"/>
    <xf numFmtId="1" fontId="0" fillId="0" borderId="0" xfId="0" applyNumberFormat="1" applyFill="1"/>
    <xf numFmtId="166" fontId="0" fillId="0" borderId="0" xfId="0" applyNumberFormat="1" applyFill="1"/>
    <xf numFmtId="0" fontId="0" fillId="0" borderId="0" xfId="0" applyFill="1"/>
    <xf numFmtId="14" fontId="0" fillId="6" borderId="0" xfId="0" applyNumberFormat="1" applyFill="1"/>
    <xf numFmtId="19" fontId="0" fillId="6" borderId="0" xfId="0" applyNumberFormat="1" applyFill="1"/>
    <xf numFmtId="11" fontId="0" fillId="6" borderId="0" xfId="0" applyNumberFormat="1" applyFill="1"/>
    <xf numFmtId="1" fontId="0" fillId="6" borderId="0" xfId="0" applyNumberFormat="1" applyFill="1"/>
    <xf numFmtId="166" fontId="0" fillId="6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855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CAVITY NAME AND DATE HERE</a:t>
            </a:r>
          </a:p>
          <a:p>
            <a:pPr>
              <a:defRPr/>
            </a:pPr>
            <a:r>
              <a:rPr lang="en-US"/>
              <a:t>Last Data Run</a:t>
            </a:r>
          </a:p>
        </c:rich>
      </c:tx>
      <c:layout>
        <c:manualLayout>
          <c:xMode val="edge"/>
          <c:yMode val="edge"/>
          <c:x val="0.26788922434851048"/>
          <c:y val="1.2112622285850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928712950857"/>
          <c:y val="0.17301916805853815"/>
          <c:w val="0.75271675630197654"/>
          <c:h val="0.7136713592619105"/>
        </c:manualLayout>
      </c:layout>
      <c:scatterChart>
        <c:scatterStyle val="lineMarker"/>
        <c:varyColors val="0"/>
        <c:ser>
          <c:idx val="6"/>
          <c:order val="2"/>
          <c:tx>
            <c:v>Decay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254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'Do Calculations'!$AF$6:$AF$12</c:f>
              <c:numCache>
                <c:formatCode>0.00E+00</c:formatCode>
                <c:ptCount val="7"/>
                <c:pt idx="0">
                  <c:v>4.0125047954365787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'Do Calculations'!$AB$6:$AB$12</c:f>
              <c:numCache>
                <c:formatCode>0.00E+00</c:formatCode>
                <c:ptCount val="7"/>
                <c:pt idx="0">
                  <c:v>10365565479.704878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1A-4923-B70B-0997F11350A5}"/>
            </c:ext>
          </c:extLst>
        </c:ser>
        <c:ser>
          <c:idx val="2"/>
          <c:order val="0"/>
          <c:tx>
            <c:v>Qo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'Do Calculations'!$AC$19:$AC$148</c:f>
                <c:numCache>
                  <c:formatCode>General</c:formatCode>
                  <c:ptCount val="1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</c:numCache>
              </c:numRef>
            </c:plus>
            <c:minus>
              <c:numRef>
                <c:f>'Do Calculations'!$AC$19:$AC$148</c:f>
                <c:numCache>
                  <c:formatCode>General</c:formatCode>
                  <c:ptCount val="1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'Do Calculations'!$AG$159:$AG$203</c:f>
                <c:numCache>
                  <c:formatCode>General</c:formatCode>
                  <c:ptCount val="4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</c:numCache>
              </c:numRef>
            </c:plus>
            <c:minus>
              <c:numRef>
                <c:f>'Do Calculations'!$AG$159:$AG$203</c:f>
                <c:numCache>
                  <c:formatCode>General</c:formatCode>
                  <c:ptCount val="4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'Do Calculations'!$AF$159:$AF$203</c:f>
              <c:numCache>
                <c:formatCode>0.000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xVal>
          <c:yVal>
            <c:numRef>
              <c:f>'Do Calculations'!$AB$159:$AB$203</c:f>
              <c:numCache>
                <c:formatCode>0.00E+00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1A-4923-B70B-0997F1135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460512"/>
        <c:axId val="636467728"/>
      </c:scatterChart>
      <c:scatterChart>
        <c:scatterStyle val="lineMarker"/>
        <c:varyColors val="0"/>
        <c:ser>
          <c:idx val="5"/>
          <c:order val="1"/>
          <c:tx>
            <c:v>Radiation rest of 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'Do Calculations'!$AF$19:$AF$148</c:f>
              <c:numCache>
                <c:formatCode>0.000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xVal>
          <c:yVal>
            <c:numRef>
              <c:f>'Do Calculations'!$N$19:$N$148</c:f>
              <c:numCache>
                <c:formatCode>0.00E+00</c:formatCode>
                <c:ptCount val="130"/>
                <c:pt idx="0">
                  <c:v>3.827341365E-3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1A-4923-B70B-0997F1135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060808"/>
        <c:axId val="672081800"/>
      </c:scatterChart>
      <c:valAx>
        <c:axId val="636460512"/>
        <c:scaling>
          <c:orientation val="minMax"/>
          <c:max val="2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 (MV/m)</a:t>
                </a:r>
              </a:p>
            </c:rich>
          </c:tx>
          <c:layout>
            <c:manualLayout>
              <c:xMode val="edge"/>
              <c:yMode val="edge"/>
              <c:x val="0.37310914259037919"/>
              <c:y val="0.94969410641851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467728"/>
        <c:crosses val="autoZero"/>
        <c:crossBetween val="midCat"/>
        <c:majorUnit val="2"/>
        <c:minorUnit val="1"/>
      </c:valAx>
      <c:valAx>
        <c:axId val="636467728"/>
        <c:scaling>
          <c:logBase val="10"/>
          <c:orientation val="minMax"/>
          <c:max val="3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Qo</a:t>
                </a:r>
              </a:p>
            </c:rich>
          </c:tx>
          <c:layout>
            <c:manualLayout>
              <c:xMode val="edge"/>
              <c:yMode val="edge"/>
              <c:x val="2.4889837395234132E-2"/>
              <c:y val="0.48084531290268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460512"/>
        <c:crosses val="autoZero"/>
        <c:crossBetween val="midCat"/>
      </c:valAx>
      <c:valAx>
        <c:axId val="672081800"/>
        <c:scaling>
          <c:logBase val="10"/>
          <c:orientation val="minMax"/>
          <c:max val="3000"/>
          <c:min val="1.0000000000000002E-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Radiation (mRem/Hr)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060808"/>
        <c:crosses val="max"/>
        <c:crossBetween val="midCat"/>
      </c:valAx>
      <c:valAx>
        <c:axId val="672060808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67208180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8986301246486459"/>
          <c:y val="0.1139090113735783"/>
          <c:w val="0.74638328866846337"/>
          <c:h val="6.4873936212518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 i="0" baseline="0"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CAVITY NAME AND DATE HERE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All Valid Data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32840439779904518"/>
          <c:y val="1.0101010101010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928712950857"/>
          <c:y val="0.17301916805853815"/>
          <c:w val="0.75271675630197654"/>
          <c:h val="0.7136713592619105"/>
        </c:manualLayout>
      </c:layout>
      <c:scatterChart>
        <c:scatterStyle val="lineMarker"/>
        <c:varyColors val="0"/>
        <c:ser>
          <c:idx val="6"/>
          <c:order val="2"/>
          <c:tx>
            <c:v>Decay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1"/>
            <c:spPr>
              <a:noFill/>
              <a:ln w="381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'Do Calculations'!$AF$6:$AF$9</c:f>
              <c:numCache>
                <c:formatCode>0.00E+00</c:formatCode>
                <c:ptCount val="4"/>
                <c:pt idx="0">
                  <c:v>4.0125047954365787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'Do Calculations'!$AB$6:$AB$9</c:f>
              <c:numCache>
                <c:formatCode>0.00E+00</c:formatCode>
                <c:ptCount val="4"/>
                <c:pt idx="0">
                  <c:v>10365565479.704878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2A-4989-95CC-8AA70DD337AF}"/>
            </c:ext>
          </c:extLst>
        </c:ser>
        <c:ser>
          <c:idx val="2"/>
          <c:order val="0"/>
          <c:tx>
            <c:v>Qo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'Do Calculations'!$AC$19:$AC$148</c:f>
                <c:numCache>
                  <c:formatCode>General</c:formatCode>
                  <c:ptCount val="1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</c:numCache>
              </c:numRef>
            </c:plus>
            <c:minus>
              <c:numRef>
                <c:f>'Do Calculations'!$AC$19:$AC$148</c:f>
                <c:numCache>
                  <c:formatCode>General</c:formatCode>
                  <c:ptCount val="1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'Do Calculations'!$AG$19:$AG$203</c:f>
                <c:numCache>
                  <c:formatCode>General</c:formatCode>
                  <c:ptCount val="1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</c:numCache>
              </c:numRef>
            </c:plus>
            <c:minus>
              <c:numRef>
                <c:f>'Do Calculations'!$AG$19:$AG$203</c:f>
                <c:numCache>
                  <c:formatCode>General</c:formatCode>
                  <c:ptCount val="1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'Do Calculations'!$AF$19:$AF$203</c:f>
              <c:numCache>
                <c:formatCode>0.000</c:formatCode>
                <c:ptCount val="1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</c:numCache>
            </c:numRef>
          </c:xVal>
          <c:yVal>
            <c:numRef>
              <c:f>'Do Calculations'!$AB$19:$AB$203</c:f>
              <c:numCache>
                <c:formatCode>0.00E+00</c:formatCode>
                <c:ptCount val="1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EA-4B83-A5C4-8F82F1535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460512"/>
        <c:axId val="636467728"/>
      </c:scatterChart>
      <c:scatterChart>
        <c:scatterStyle val="lineMarker"/>
        <c:varyColors val="0"/>
        <c:ser>
          <c:idx val="5"/>
          <c:order val="1"/>
          <c:tx>
            <c:v>Radiation rest of 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'Do Calculations'!$AF$19:$AF$203</c:f>
              <c:numCache>
                <c:formatCode>0.000</c:formatCode>
                <c:ptCount val="1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</c:numCache>
            </c:numRef>
          </c:xVal>
          <c:yVal>
            <c:numRef>
              <c:f>'Do Calculations'!$N$19:$N$203</c:f>
              <c:numCache>
                <c:formatCode>0.00E+00</c:formatCode>
                <c:ptCount val="185"/>
                <c:pt idx="0">
                  <c:v>3.827341365E-3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85-4C37-A829-92909B8A3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060808"/>
        <c:axId val="672081800"/>
      </c:scatterChart>
      <c:valAx>
        <c:axId val="636460512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 (MV/m)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467728"/>
        <c:crosses val="autoZero"/>
        <c:crossBetween val="midCat"/>
        <c:majorUnit val="2"/>
        <c:minorUnit val="1"/>
      </c:valAx>
      <c:valAx>
        <c:axId val="636467728"/>
        <c:scaling>
          <c:logBase val="10"/>
          <c:orientation val="minMax"/>
          <c:max val="30000000000"/>
          <c:min val="1000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Qo</a:t>
                </a:r>
              </a:p>
            </c:rich>
          </c:tx>
          <c:layout>
            <c:manualLayout>
              <c:xMode val="edge"/>
              <c:yMode val="edge"/>
              <c:x val="2.4889837395234132E-2"/>
              <c:y val="0.48084531290268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460512"/>
        <c:crosses val="autoZero"/>
        <c:crossBetween val="midCat"/>
      </c:valAx>
      <c:valAx>
        <c:axId val="672081800"/>
        <c:scaling>
          <c:logBase val="10"/>
          <c:orientation val="minMax"/>
          <c:max val="1000"/>
          <c:min val="1.0000000000000002E-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Radiation (mRem/Hr)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060808"/>
        <c:crosses val="max"/>
        <c:crossBetween val="midCat"/>
      </c:valAx>
      <c:valAx>
        <c:axId val="672060808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67208180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20892674641873729"/>
          <c:y val="0.1139090113735783"/>
          <c:w val="0.74638328866846337"/>
          <c:h val="5.4772926111508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 i="0" baseline="0"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92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CAVITY NAME AND DATE HERE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/>
              <a:t>Lorentz Calculation</a:t>
            </a:r>
          </a:p>
        </c:rich>
      </c:tx>
      <c:layout>
        <c:manualLayout>
          <c:xMode val="edge"/>
          <c:yMode val="edge"/>
          <c:x val="0.32987083887241997"/>
          <c:y val="4.04040404040404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92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27400197426846"/>
          <c:y val="9.535369442456057E-2"/>
          <c:w val="0.8227023091135387"/>
          <c:h val="0.7608346456692913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3396903361417803E-2"/>
                  <c:y val="-2.597884355364670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'Do Calculations'!$AW$106:$AW$127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xVal>
          <c:yVal>
            <c:numRef>
              <c:f>'Do Calculations'!$AX$106:$AX$127</c:f>
              <c:numCache>
                <c:formatCode>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F1-47FA-A7CD-47D6F59E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895704"/>
        <c:axId val="677897344"/>
      </c:scatterChart>
      <c:valAx>
        <c:axId val="677895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E^2</a:t>
                </a:r>
                <a:r>
                  <a:rPr lang="en-US" baseline="0"/>
                  <a:t> </a:t>
                </a:r>
                <a:r>
                  <a:rPr lang="en-US"/>
                  <a:t>(MV/m)^2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897344"/>
        <c:crossesAt val="-1000000"/>
        <c:crossBetween val="midCat"/>
      </c:valAx>
      <c:valAx>
        <c:axId val="6778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Shift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895704"/>
        <c:crosses val="autoZero"/>
        <c:crossBetween val="midCat"/>
      </c:valAx>
      <c:spPr>
        <a:solidFill>
          <a:schemeClr val="bg1"/>
        </a:solidFill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 i="0" baseline="0"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Q1/Q1</a:t>
            </a:r>
            <a:r>
              <a:rPr lang="en-US" baseline="0"/>
              <a:t> Baseline</a:t>
            </a:r>
            <a:endParaRPr lang="en-US"/>
          </a:p>
        </c:rich>
      </c:tx>
      <c:layout>
        <c:manualLayout>
          <c:xMode val="edge"/>
          <c:yMode val="edge"/>
          <c:x val="0.35956933508311462"/>
          <c:y val="0.23148148148148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22703412073491E-2"/>
          <c:y val="4.3563769156485695E-2"/>
          <c:w val="0.87232174103237092"/>
          <c:h val="0.7973379766261363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3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8-46E2-AA29-EAFF78EC45EC}"/>
              </c:ext>
            </c:extLst>
          </c:dPt>
          <c:val>
            <c:numRef>
              <c:f>'Do Calculations'!$Y$19:$Y$148</c:f>
              <c:numCache>
                <c:formatCode>0.00E+00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98-46E2-AA29-EAFF78EC4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747648"/>
        <c:axId val="540112816"/>
      </c:lineChart>
      <c:catAx>
        <c:axId val="1291747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112816"/>
        <c:crosses val="autoZero"/>
        <c:auto val="1"/>
        <c:lblAlgn val="ctr"/>
        <c:lblOffset val="100"/>
        <c:noMultiLvlLbl val="0"/>
      </c:catAx>
      <c:valAx>
        <c:axId val="540112816"/>
        <c:scaling>
          <c:orientation val="minMax"/>
          <c:max val="1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1747648"/>
        <c:crosses val="autoZero"/>
        <c:crossBetween val="between"/>
        <c:majorUnit val="0.2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Q1/Q1_base vs E</a:t>
            </a:r>
          </a:p>
        </c:rich>
      </c:tx>
      <c:layout>
        <c:manualLayout>
          <c:xMode val="edge"/>
          <c:yMode val="edge"/>
          <c:x val="0.50115966754155727"/>
          <c:y val="0.68650793650793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53937007874015"/>
          <c:y val="5.5972222222222236E-2"/>
          <c:w val="0.79908573928258964"/>
          <c:h val="0.8366283902012248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'Do Calculations'!$AF$19:$AF$148</c:f>
              <c:numCache>
                <c:formatCode>0.000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xVal>
          <c:yVal>
            <c:numRef>
              <c:f>'Do Calculations'!$Y$19:$Y$148</c:f>
              <c:numCache>
                <c:formatCode>0.00E+00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1E-4C64-8AC5-C6A845C5B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109616"/>
        <c:axId val="686702592"/>
      </c:scatterChart>
      <c:valAx>
        <c:axId val="972109616"/>
        <c:scaling>
          <c:orientation val="minMax"/>
          <c:max val="2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02592"/>
        <c:crosses val="autoZero"/>
        <c:crossBetween val="midCat"/>
        <c:majorUnit val="2"/>
      </c:valAx>
      <c:valAx>
        <c:axId val="68670259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109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30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0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30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0.02284</cdr:x>
      <cdr:y>0.01865</cdr:y>
    </cdr:from>
    <cdr:to>
      <cdr:x>0.1912</cdr:x>
      <cdr:y>0.20979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197825" y="117230"/>
          <a:ext cx="1458059" cy="12016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Low Field Decay Measurement:</a:t>
          </a:r>
        </a:p>
        <a:p xmlns:a="http://schemas.openxmlformats.org/drawingml/2006/main">
          <a:r>
            <a:rPr lang="en-US" sz="1400" b="1"/>
            <a:t>Qo</a:t>
          </a:r>
          <a:r>
            <a:rPr lang="en-US" sz="1400" b="1" baseline="0"/>
            <a:t> = 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Value</a:t>
          </a:r>
          <a:endParaRPr lang="en-US" sz="1400">
            <a:effectLst/>
          </a:endParaRPr>
        </a:p>
        <a:p xmlns:a="http://schemas.openxmlformats.org/drawingml/2006/main">
          <a:r>
            <a:rPr lang="en-US" sz="1400" b="1" baseline="0"/>
            <a:t>Qfpc = 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Value</a:t>
          </a:r>
          <a:endParaRPr lang="en-US" sz="1400">
            <a:effectLst/>
          </a:endParaRPr>
        </a:p>
        <a:p xmlns:a="http://schemas.openxmlformats.org/drawingml/2006/main">
          <a:r>
            <a:rPr lang="en-US" sz="1400" b="1" baseline="0"/>
            <a:t>Qfp = 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Value</a:t>
          </a:r>
          <a:endParaRPr lang="en-US" sz="140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0.02284</cdr:x>
      <cdr:y>0.01865</cdr:y>
    </cdr:from>
    <cdr:to>
      <cdr:x>0.1912</cdr:x>
      <cdr:y>0.20979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197825" y="117230"/>
          <a:ext cx="1458059" cy="12016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Low Field Decay Measurement:</a:t>
          </a:r>
        </a:p>
        <a:p xmlns:a="http://schemas.openxmlformats.org/drawingml/2006/main">
          <a:r>
            <a:rPr lang="en-US" sz="1400" b="1"/>
            <a:t>Qo</a:t>
          </a:r>
          <a:r>
            <a:rPr lang="en-US" sz="1400" b="1" baseline="0"/>
            <a:t> = Value</a:t>
          </a:r>
        </a:p>
        <a:p xmlns:a="http://schemas.openxmlformats.org/drawingml/2006/main">
          <a:r>
            <a:rPr lang="en-US" sz="1400" b="1" baseline="0"/>
            <a:t>Qfpc = 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Value</a:t>
          </a:r>
          <a:endParaRPr lang="en-US" sz="1400">
            <a:effectLst/>
          </a:endParaRPr>
        </a:p>
        <a:p xmlns:a="http://schemas.openxmlformats.org/drawingml/2006/main">
          <a:r>
            <a:rPr lang="en-US" sz="1400" b="1" baseline="0"/>
            <a:t>Qfp = 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Value</a:t>
          </a:r>
          <a:endParaRPr lang="en-US" sz="1400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1</xdr:rowOff>
    </xdr:from>
    <xdr:to>
      <xdr:col>25</xdr:col>
      <xdr:colOff>542925</xdr:colOff>
      <xdr:row>4</xdr:row>
      <xdr:rowOff>342901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61B54D-29AB-4891-BB4C-CF6B44CAB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9525</xdr:colOff>
      <xdr:row>0</xdr:row>
      <xdr:rowOff>0</xdr:rowOff>
    </xdr:from>
    <xdr:to>
      <xdr:col>32</xdr:col>
      <xdr:colOff>647700</xdr:colOff>
      <xdr:row>4</xdr:row>
      <xdr:rowOff>285750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98661A-5B1E-4705-B821-46EB336711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203"/>
  <sheetViews>
    <sheetView tabSelected="1" topLeftCell="A5" workbookViewId="0">
      <selection activeCell="W6" sqref="W6:W12"/>
    </sheetView>
  </sheetViews>
  <sheetFormatPr defaultColWidth="8.7109375" defaultRowHeight="12.75" x14ac:dyDescent="0.2"/>
  <cols>
    <col min="1" max="1" width="11.42578125" style="2" customWidth="1"/>
    <col min="2" max="2" width="18" style="2" customWidth="1"/>
    <col min="3" max="3" width="11.42578125" style="2" customWidth="1"/>
    <col min="4" max="5" width="9" style="2" bestFit="1" customWidth="1"/>
    <col min="6" max="7" width="9" style="2" customWidth="1"/>
    <col min="8" max="8" width="9.5703125" style="2" bestFit="1" customWidth="1"/>
    <col min="9" max="9" width="10" style="1" bestFit="1" customWidth="1"/>
    <col min="10" max="10" width="16" style="1" customWidth="1"/>
    <col min="11" max="11" width="13.5703125" style="45" customWidth="1"/>
    <col min="12" max="12" width="13.140625" style="2" customWidth="1"/>
    <col min="13" max="13" width="8.28515625" style="2" customWidth="1"/>
    <col min="14" max="14" width="11.140625" style="49" customWidth="1"/>
    <col min="15" max="15" width="12" style="49" customWidth="1"/>
    <col min="16" max="16" width="13.42578125" style="49" customWidth="1"/>
    <col min="17" max="17" width="12" style="1" customWidth="1"/>
    <col min="18" max="18" width="12" style="7" customWidth="1"/>
    <col min="19" max="19" width="12.28515625" style="1" customWidth="1"/>
    <col min="20" max="23" width="10" style="2" customWidth="1"/>
    <col min="24" max="24" width="9" style="1" customWidth="1"/>
    <col min="25" max="28" width="9.5703125" style="3" customWidth="1"/>
    <col min="29" max="29" width="11.140625" style="2" customWidth="1"/>
    <col min="30" max="30" width="10.7109375" style="2" customWidth="1"/>
    <col min="31" max="32" width="9" style="2" customWidth="1"/>
    <col min="33" max="35" width="10.28515625" style="2" customWidth="1"/>
    <col min="36" max="36" width="12.42578125" style="2" customWidth="1"/>
    <col min="37" max="37" width="12" style="3" customWidth="1"/>
    <col min="38" max="39" width="9" style="3" customWidth="1"/>
    <col min="40" max="40" width="9" style="14" customWidth="1"/>
    <col min="41" max="41" width="9.7109375" style="31" customWidth="1"/>
    <col min="42" max="42" width="9" style="31" customWidth="1"/>
    <col min="43" max="43" width="9.140625" style="31" customWidth="1"/>
    <col min="44" max="44" width="9" style="4" bestFit="1" customWidth="1"/>
    <col min="45" max="45" width="9" style="22" customWidth="1"/>
    <col min="46" max="46" width="11.5703125" style="22" customWidth="1"/>
    <col min="47" max="47" width="11.85546875" style="22" customWidth="1"/>
    <col min="48" max="48" width="9" style="6" customWidth="1"/>
    <col min="49" max="49" width="12.5703125" style="6" customWidth="1"/>
    <col min="50" max="50" width="17.85546875" style="6" customWidth="1"/>
    <col min="51" max="51" width="12.5703125" style="4" customWidth="1"/>
    <col min="52" max="53" width="9" style="4" customWidth="1"/>
    <col min="54" max="55" width="9" style="4" bestFit="1" customWidth="1"/>
    <col min="56" max="56" width="9" style="4" customWidth="1"/>
    <col min="57" max="58" width="8.7109375" style="2"/>
    <col min="59" max="59" width="10" style="2" bestFit="1" customWidth="1"/>
    <col min="60" max="60" width="8.7109375" style="2"/>
    <col min="61" max="61" width="9.140625" style="2" bestFit="1" customWidth="1"/>
    <col min="62" max="62" width="12.7109375" style="2" bestFit="1" customWidth="1"/>
    <col min="63" max="69" width="8.7109375" style="2"/>
    <col min="70" max="71" width="8.7109375" style="31"/>
    <col min="72" max="16384" width="8.7109375" style="2"/>
  </cols>
  <sheetData>
    <row r="1" spans="1:76" ht="42" customHeight="1" x14ac:dyDescent="0.25">
      <c r="G1" s="79" t="s">
        <v>25</v>
      </c>
      <c r="H1" s="79"/>
      <c r="I1" s="82"/>
      <c r="J1" s="80" t="s">
        <v>26</v>
      </c>
      <c r="K1" s="80"/>
      <c r="L1" s="81"/>
      <c r="M1" s="81"/>
      <c r="N1" s="72"/>
      <c r="O1" s="1"/>
      <c r="P1" s="7"/>
      <c r="R1" s="2"/>
      <c r="S1" s="2"/>
      <c r="V1" s="1"/>
      <c r="W1" s="3"/>
      <c r="X1" s="3"/>
      <c r="AA1" s="2"/>
      <c r="AB1" s="2"/>
      <c r="AI1" s="3"/>
      <c r="AJ1" s="3"/>
      <c r="AL1" s="14"/>
      <c r="AM1" s="14"/>
      <c r="AN1" s="31"/>
      <c r="AQ1" s="4"/>
      <c r="AR1" s="22"/>
      <c r="AU1" s="6"/>
      <c r="AX1" s="4"/>
      <c r="BD1" s="2"/>
      <c r="BQ1" s="31"/>
      <c r="BS1" s="2"/>
    </row>
    <row r="2" spans="1:76" x14ac:dyDescent="0.2">
      <c r="A2" s="1"/>
      <c r="B2" s="1"/>
      <c r="C2" s="45"/>
      <c r="E2" s="48" t="s">
        <v>58</v>
      </c>
      <c r="F2" s="49"/>
      <c r="G2" s="49"/>
      <c r="H2" s="1"/>
      <c r="I2" s="7"/>
      <c r="K2" s="2"/>
      <c r="N2" s="2"/>
      <c r="O2" s="1"/>
      <c r="P2" s="3"/>
      <c r="Q2" s="3"/>
      <c r="R2" s="3"/>
      <c r="S2" s="3"/>
      <c r="X2" s="2"/>
      <c r="Y2" s="2"/>
      <c r="Z2" s="2"/>
      <c r="AA2" s="2"/>
      <c r="AD2" s="1"/>
      <c r="AE2" s="3"/>
      <c r="AF2" s="3"/>
      <c r="AG2" s="3"/>
      <c r="AH2" s="14"/>
      <c r="AI2" s="31"/>
      <c r="AJ2" s="31"/>
      <c r="AK2" s="31"/>
      <c r="AL2" s="4"/>
      <c r="AM2" s="22"/>
      <c r="AN2" s="22"/>
      <c r="AO2" s="22"/>
      <c r="AP2" s="6"/>
      <c r="AQ2" s="6"/>
      <c r="AR2" s="6"/>
      <c r="AS2" s="4"/>
      <c r="AT2" s="4"/>
      <c r="AU2" s="4"/>
      <c r="AV2" s="4"/>
      <c r="AW2" s="4"/>
      <c r="AX2" s="4"/>
      <c r="AY2" s="2"/>
      <c r="AZ2" s="2"/>
      <c r="BA2" s="2"/>
      <c r="BB2" s="2"/>
      <c r="BC2" s="2"/>
      <c r="BD2" s="2"/>
      <c r="BL2" s="31"/>
      <c r="BM2" s="31"/>
      <c r="BR2" s="2"/>
      <c r="BS2" s="2"/>
    </row>
    <row r="3" spans="1:76" s="83" customFormat="1" ht="18" x14ac:dyDescent="0.25">
      <c r="A3" s="84" t="s">
        <v>17</v>
      </c>
      <c r="B3" s="85">
        <v>1497000000</v>
      </c>
      <c r="C3" s="86" t="s">
        <v>18</v>
      </c>
      <c r="D3" s="87">
        <f>E3*E3</f>
        <v>1773.2520999999999</v>
      </c>
      <c r="E3" s="88">
        <v>42.11</v>
      </c>
      <c r="F3" s="98" t="s">
        <v>63</v>
      </c>
      <c r="G3" s="89"/>
      <c r="H3" s="90">
        <v>0.01</v>
      </c>
      <c r="I3" s="100" t="s">
        <v>123</v>
      </c>
      <c r="J3" s="101">
        <v>8244.6875830000008</v>
      </c>
      <c r="K3" s="89" t="s">
        <v>124</v>
      </c>
      <c r="L3" s="101">
        <v>15095.451709999999</v>
      </c>
      <c r="M3" s="89" t="s">
        <v>125</v>
      </c>
      <c r="N3" s="101">
        <v>347.77338320000001</v>
      </c>
      <c r="O3" s="99" t="s">
        <v>126</v>
      </c>
      <c r="P3" s="101">
        <v>262.0524547</v>
      </c>
      <c r="Q3" s="99" t="s">
        <v>127</v>
      </c>
      <c r="R3" s="101">
        <v>236.55090079999999</v>
      </c>
      <c r="S3" s="92"/>
      <c r="AB3" s="92"/>
      <c r="AD3" s="91"/>
      <c r="AE3" s="92"/>
      <c r="AF3" s="92"/>
      <c r="AG3" s="92"/>
      <c r="AH3" s="93"/>
      <c r="AI3" s="94"/>
      <c r="AJ3" s="94"/>
      <c r="AK3" s="94"/>
      <c r="AL3" s="95"/>
      <c r="AN3" s="96"/>
      <c r="AO3" s="96"/>
      <c r="AP3" s="97"/>
      <c r="AQ3" s="97"/>
      <c r="AR3" s="97"/>
      <c r="AS3" s="95"/>
      <c r="AT3" s="95"/>
      <c r="AU3" s="95"/>
      <c r="AV3" s="95"/>
      <c r="AW3" s="95"/>
      <c r="AX3" s="95"/>
      <c r="BL3" s="94"/>
      <c r="BM3" s="94"/>
    </row>
    <row r="4" spans="1:76" s="34" customFormat="1" ht="42.75" customHeight="1" x14ac:dyDescent="0.35">
      <c r="A4" s="75" t="s">
        <v>130</v>
      </c>
      <c r="I4" s="7"/>
      <c r="J4" s="7"/>
      <c r="K4" s="47"/>
      <c r="N4" s="73"/>
      <c r="O4" s="74"/>
      <c r="P4" s="73"/>
      <c r="Q4" s="7"/>
      <c r="R4" s="7"/>
      <c r="S4" s="7"/>
      <c r="X4" s="7"/>
      <c r="Y4" s="10"/>
      <c r="Z4" s="10"/>
      <c r="AA4" s="10"/>
      <c r="AB4" s="10"/>
      <c r="AK4" s="10"/>
      <c r="AM4" s="7"/>
      <c r="AN4" s="10"/>
      <c r="AO4" s="10"/>
      <c r="AP4" s="10"/>
      <c r="AQ4" s="22"/>
      <c r="AR4" s="76" t="s">
        <v>30</v>
      </c>
      <c r="AS4" s="77"/>
      <c r="AT4" s="58"/>
      <c r="AU4" s="6"/>
      <c r="AV4" s="22"/>
      <c r="AW4" s="22"/>
      <c r="AX4" s="22"/>
      <c r="AY4" s="6"/>
      <c r="AZ4" s="6"/>
      <c r="BA4" s="6"/>
      <c r="BB4" s="6"/>
      <c r="BC4" s="6"/>
      <c r="BD4" s="6"/>
      <c r="BE4" s="6"/>
      <c r="BF4" s="6"/>
      <c r="BG4" s="6"/>
      <c r="BU4" s="24"/>
      <c r="BV4" s="24"/>
    </row>
    <row r="5" spans="1:76" s="16" customFormat="1" ht="56.25" customHeight="1" x14ac:dyDescent="0.2">
      <c r="A5" s="16" t="s">
        <v>54</v>
      </c>
      <c r="B5" s="16" t="s">
        <v>55</v>
      </c>
      <c r="C5" s="28" t="s">
        <v>120</v>
      </c>
      <c r="D5" s="28" t="s">
        <v>121</v>
      </c>
      <c r="E5" s="28" t="s">
        <v>122</v>
      </c>
      <c r="F5" s="28" t="s">
        <v>128</v>
      </c>
      <c r="G5" s="28" t="s">
        <v>129</v>
      </c>
      <c r="H5" s="15" t="s">
        <v>13</v>
      </c>
      <c r="I5" s="15" t="s">
        <v>0</v>
      </c>
      <c r="J5" s="46" t="s">
        <v>1</v>
      </c>
      <c r="K5" s="46" t="s">
        <v>105</v>
      </c>
      <c r="L5" s="46" t="s">
        <v>106</v>
      </c>
      <c r="M5" s="28" t="s">
        <v>114</v>
      </c>
      <c r="N5" s="28" t="s">
        <v>56</v>
      </c>
      <c r="O5" s="50" t="s">
        <v>57</v>
      </c>
      <c r="P5" s="50" t="s">
        <v>61</v>
      </c>
      <c r="Q5" s="15" t="s">
        <v>20</v>
      </c>
      <c r="R5" s="27" t="s">
        <v>2</v>
      </c>
      <c r="S5" s="39" t="s">
        <v>3</v>
      </c>
      <c r="T5" s="15" t="s">
        <v>12</v>
      </c>
      <c r="U5" s="16" t="s">
        <v>4</v>
      </c>
      <c r="V5" s="16" t="s">
        <v>5</v>
      </c>
      <c r="W5" s="16" t="s">
        <v>6</v>
      </c>
      <c r="X5" s="16" t="s">
        <v>7</v>
      </c>
      <c r="Y5" s="28" t="s">
        <v>7</v>
      </c>
      <c r="Z5" s="28" t="s">
        <v>115</v>
      </c>
      <c r="AA5" s="15" t="s">
        <v>8</v>
      </c>
      <c r="AB5" s="17" t="s">
        <v>9</v>
      </c>
      <c r="AC5" s="19" t="s">
        <v>49</v>
      </c>
      <c r="AD5" s="16" t="s">
        <v>10</v>
      </c>
      <c r="AE5" s="16" t="s">
        <v>19</v>
      </c>
      <c r="AF5" s="28" t="s">
        <v>51</v>
      </c>
      <c r="AG5" s="28" t="s">
        <v>50</v>
      </c>
      <c r="AH5" s="16" t="s">
        <v>11</v>
      </c>
      <c r="AI5" s="16" t="s">
        <v>109</v>
      </c>
      <c r="AJ5" s="17" t="s">
        <v>110</v>
      </c>
      <c r="AK5" s="16" t="s">
        <v>28</v>
      </c>
      <c r="AL5" s="30" t="s">
        <v>29</v>
      </c>
      <c r="AM5" s="29" t="s">
        <v>40</v>
      </c>
      <c r="AN5" s="29" t="s">
        <v>113</v>
      </c>
      <c r="AO5" s="28" t="s">
        <v>37</v>
      </c>
      <c r="AP5" s="15" t="s">
        <v>14</v>
      </c>
      <c r="AQ5" s="19" t="s">
        <v>117</v>
      </c>
      <c r="AR5" s="19" t="s">
        <v>118</v>
      </c>
      <c r="AS5" s="20" t="s">
        <v>116</v>
      </c>
      <c r="AT5" s="33" t="s">
        <v>42</v>
      </c>
      <c r="AU5" s="33" t="s">
        <v>43</v>
      </c>
      <c r="AV5" s="33" t="s">
        <v>62</v>
      </c>
      <c r="AW5" s="18" t="s">
        <v>21</v>
      </c>
      <c r="AX5" s="23" t="s">
        <v>31</v>
      </c>
      <c r="AY5" s="23" t="s">
        <v>32</v>
      </c>
      <c r="AZ5" s="60" t="s">
        <v>45</v>
      </c>
      <c r="BA5" s="23"/>
      <c r="BB5" s="21"/>
      <c r="BC5" s="21"/>
      <c r="BD5" s="18" t="s">
        <v>22</v>
      </c>
      <c r="BE5" s="18"/>
      <c r="BF5" s="18"/>
      <c r="BG5" s="18" t="s">
        <v>23</v>
      </c>
      <c r="BH5" s="18" t="s">
        <v>24</v>
      </c>
      <c r="BI5" s="62" t="s">
        <v>161</v>
      </c>
      <c r="BJ5" s="28" t="s">
        <v>162</v>
      </c>
      <c r="BK5" s="28" t="s">
        <v>168</v>
      </c>
      <c r="BW5" s="32"/>
      <c r="BX5" s="32"/>
    </row>
    <row r="6" spans="1:76" x14ac:dyDescent="0.2">
      <c r="A6" s="132">
        <v>44708</v>
      </c>
      <c r="B6" s="133">
        <v>0.62596064814814811</v>
      </c>
      <c r="C6" s="134">
        <v>1.2233372099999999E-4</v>
      </c>
      <c r="D6" s="134">
        <v>8.35088243E-6</v>
      </c>
      <c r="E6" s="134">
        <v>1.50424954E-5</v>
      </c>
      <c r="F6" s="134">
        <v>5.1687134999999996E-6</v>
      </c>
      <c r="G6" s="134">
        <v>1.29581628E-7</v>
      </c>
      <c r="H6" s="102">
        <f t="shared" ref="H6:H9" si="0">C6*J$3</f>
        <v>1.0086033105108863</v>
      </c>
      <c r="I6" s="103">
        <f t="shared" ref="I6:I9" si="1">D6*L$3</f>
        <v>0.12606034245795245</v>
      </c>
      <c r="J6" s="104">
        <f t="shared" ref="J6:J9" si="2">E6*N$3</f>
        <v>5.231379517028437E-3</v>
      </c>
      <c r="K6" s="104">
        <f t="shared" ref="K6:K9" si="3">F6*P$3</f>
        <v>1.3544740603160283E-3</v>
      </c>
      <c r="L6" s="104">
        <f t="shared" ref="L6:L9" si="4">G6*R$3</f>
        <v>3.0652650830530505E-5</v>
      </c>
      <c r="M6" s="70">
        <v>-1</v>
      </c>
      <c r="N6" s="134">
        <v>1.4200292859999999E-3</v>
      </c>
      <c r="O6" s="71">
        <v>29</v>
      </c>
      <c r="P6" s="135">
        <v>1496583265</v>
      </c>
      <c r="Q6" s="7">
        <f>H6-I6-J6-K6-L6</f>
        <v>0.87592646182475864</v>
      </c>
      <c r="R6" s="1">
        <f>(M6*SQRT(I6/H6))</f>
        <v>-0.353532257653564</v>
      </c>
      <c r="S6" s="7">
        <f>(1+R6)/(1-R6)</f>
        <v>0.47761531998293844</v>
      </c>
      <c r="T6" s="136">
        <v>0.74022156480000001</v>
      </c>
      <c r="U6" s="3">
        <f t="shared" ref="U6:U10" si="5">2*PI()*$B$3*T6</f>
        <v>6962471042.2332373</v>
      </c>
      <c r="V6" s="3">
        <f>U6/(1+S6)</f>
        <v>4711964574.3207579</v>
      </c>
      <c r="W6" s="3">
        <f>4*PI()*P6*T6*SQRT(H6)/(SQRT(H6)+(M6*SQRT(I6)))</f>
        <v>21534045314.091736</v>
      </c>
      <c r="X6" s="3">
        <f>J6/Q6</f>
        <v>5.9723957946541039E-3</v>
      </c>
      <c r="Y6" s="3">
        <f>K6/Q6</f>
        <v>1.5463330762885547E-3</v>
      </c>
      <c r="Z6" s="3">
        <f>L6/Q6</f>
        <v>3.4994548248575455E-5</v>
      </c>
      <c r="AA6" s="1">
        <f>S6*(1+X6+Y6+Z6)</f>
        <v>0.48122309401085805</v>
      </c>
      <c r="AB6" s="9">
        <f>(1+AA6+X6+Y6+Z6)*U6</f>
        <v>10365565479.704878</v>
      </c>
      <c r="AC6" s="9">
        <f t="shared" ref="AC6:AC10" si="6">AB6*AW6</f>
        <v>401551350.59561133</v>
      </c>
      <c r="AD6" s="63">
        <f>AB6/X6</f>
        <v>1735579127053.6865</v>
      </c>
      <c r="AE6" s="3">
        <f t="shared" ref="AE6:AE10" si="7">SQRT(AB6*(Q6)*$D$3)</f>
        <v>4012504.7954365788</v>
      </c>
      <c r="AF6" s="3">
        <f>AE6/1000000</f>
        <v>4.0125047954365787</v>
      </c>
      <c r="AG6" s="10">
        <f t="shared" ref="AG6:AG10" si="8">AF6*BG6</f>
        <v>0.20877801707708638</v>
      </c>
      <c r="AH6" s="2">
        <f t="shared" ref="AH6:AH10" si="9">AD6*J6/(2*PI()*$B$3)</f>
        <v>0.96529260107605808</v>
      </c>
      <c r="AI6" s="3">
        <f>AB6*Q6/(IF(K6&gt;0.000000000000001,K6,0.000000000000001))</f>
        <v>6703320027651.4053</v>
      </c>
      <c r="AJ6" s="3">
        <f>AB6*Q6/(IF(L6&gt;0.000000000000001,L6,0.000000000000001))</f>
        <v>296205151901820.44</v>
      </c>
      <c r="AK6" s="35">
        <v>7.4999999999999997E-2</v>
      </c>
      <c r="AL6" s="35">
        <f>AK6</f>
        <v>7.4999999999999997E-2</v>
      </c>
      <c r="AM6" s="35">
        <v>0.05</v>
      </c>
      <c r="AN6" s="35">
        <v>0.05</v>
      </c>
      <c r="AO6" s="35">
        <v>0.02</v>
      </c>
      <c r="AP6" s="36">
        <f t="shared" ref="AP6:AP10" si="10">AV6+H$3</f>
        <v>3.5874814590463572E-2</v>
      </c>
      <c r="AQ6" s="3">
        <f>((((2*H6+M6*SQRT(H6*I6))/(2*(H6+M6*SQRT(H6*I6)))-(H6/Q6))*AK6))^2</f>
        <v>8.3672398433966898E-5</v>
      </c>
      <c r="AR6" s="3">
        <f t="shared" ref="AR6:AR10" si="11">((((M6*SQRT(H6*I6)/(2*(H6+(M6*SQRT(H6*I6)))))+(I6/Q6))*AL6))^2</f>
        <v>9.4357736684155225E-5</v>
      </c>
      <c r="AS6" s="3">
        <f t="shared" ref="AS6:AS10" si="12">(J6/Q6)^2</f>
        <v>3.5669511528002024E-5</v>
      </c>
      <c r="AT6" s="59">
        <v>1.1200000000000001</v>
      </c>
      <c r="AU6" s="31">
        <f>(AT6-1)/(AT6+1)</f>
        <v>5.660377358490571E-2</v>
      </c>
      <c r="AV6" s="4">
        <f t="shared" ref="AV6:AV10" si="13">SQRT(2)*AU6/(1+(1/S6))</f>
        <v>2.5874814590463573E-2</v>
      </c>
      <c r="AW6" s="11">
        <f>SQRT(AQ6+AR6+(AP6^2)+AS6+(((K6*AN6)/Q6)^2)+(((L6*AN6)/Q6)^2))</f>
        <v>3.8738971972327368E-2</v>
      </c>
      <c r="AX6" s="37">
        <f t="shared" ref="AX6:AX10" si="14">((2*H6+(M6*SQRT(H6*I6))))/((2*(H6+M6*SQRT(H6*I6))))</f>
        <v>1.2734337960702991</v>
      </c>
      <c r="AY6" s="38">
        <f t="shared" ref="AY6:AY10" si="15">(M6*SQRT(H6*I6))/((2*(H6+M6*SQRT(H6*I6))))</f>
        <v>-0.27343379607029911</v>
      </c>
      <c r="AZ6" s="61">
        <f t="shared" ref="AZ6:AZ10" si="16">AM6*J6/Q6</f>
        <v>2.986197897327052E-4</v>
      </c>
      <c r="BA6" s="10"/>
      <c r="BB6" s="12">
        <f t="shared" ref="BB6:BB10" si="17">(((2*SQRT(H6))+(M6*SQRT(I6)))/(2*(SQRT(H6)+M6*SQRT(I6))))*AK6</f>
        <v>9.5507534705272443E-2</v>
      </c>
      <c r="BC6" s="12">
        <f t="shared" ref="BC6:BC10" si="18">(SQRT(I6)/(2*(SQRT(H6)+M6*SQRT(I6))))*AL6</f>
        <v>2.0507534705272432E-2</v>
      </c>
      <c r="BD6" s="11">
        <f t="shared" ref="BD6:BD10" si="19">SQRT(BB6^2+BC6^2+AK6^2+AP6^2)</f>
        <v>0.12827412243732916</v>
      </c>
      <c r="BE6" s="5">
        <f t="shared" ref="BE6:BE10" si="20">((((2*H6+M6*SQRT(H6*I6))/(2*(H6+M6*SQRT(H6*I6))))*AK6))</f>
        <v>9.5507534705272429E-2</v>
      </c>
      <c r="BF6" s="5">
        <f t="shared" ref="BF6:BF10" si="21">(SQRT(I6)/(2*(SQRT(H6)+M6*SQRT(I6))))*AL6</f>
        <v>2.0507534705272432E-2</v>
      </c>
      <c r="BG6" s="11">
        <f t="shared" ref="BG6:BG10" si="22">SQRT(BE6^2+BF6^2+AP6^2)/2</f>
        <v>5.2031842382974744E-2</v>
      </c>
      <c r="BH6" s="4">
        <f t="shared" ref="BH6:BH10" si="23">SQRT(((AK6*H6)^2+(AK6*I6)^2+(AK6*J6)^2)/((H6-I6-J6)^2))</f>
        <v>8.6895929111168349E-2</v>
      </c>
      <c r="BI6" s="4">
        <f>SQRT(((0.5*AL6*(1+(H6/(H6+(M6*SQRT(H6*I6))))))^2)+(((I6*AK6/(2*(I6+(M6*SQRT(H6*I6))))))^2)+(AP6^2))</f>
        <v>0.10406368476594949</v>
      </c>
      <c r="BJ6" s="3">
        <f>(M6*SQRT(I6))/(2*SQRT(H6+(M6*SQRT(I6))))</f>
        <v>-0.21959308564945992</v>
      </c>
      <c r="BK6" s="3">
        <f>(2*H6+M6*SQRT(H6*I6))/(2*(H6+M6*SQRT(H6*I6)))</f>
        <v>1.2734337960702991</v>
      </c>
      <c r="BR6" s="2"/>
      <c r="BS6" s="2"/>
      <c r="BW6" s="31"/>
      <c r="BX6" s="31"/>
    </row>
    <row r="7" spans="1:76" x14ac:dyDescent="0.2">
      <c r="A7" s="132"/>
      <c r="B7" s="133"/>
      <c r="C7" s="134"/>
      <c r="D7" s="134"/>
      <c r="E7" s="134"/>
      <c r="F7" s="134"/>
      <c r="G7" s="134"/>
      <c r="H7" s="102">
        <f t="shared" si="0"/>
        <v>0</v>
      </c>
      <c r="I7" s="103">
        <f t="shared" si="1"/>
        <v>0</v>
      </c>
      <c r="J7" s="104">
        <f t="shared" si="2"/>
        <v>0</v>
      </c>
      <c r="K7" s="104">
        <f t="shared" si="3"/>
        <v>0</v>
      </c>
      <c r="L7" s="104">
        <f t="shared" si="4"/>
        <v>0</v>
      </c>
      <c r="M7" s="70">
        <f>M6</f>
        <v>-1</v>
      </c>
      <c r="N7" s="134"/>
      <c r="O7" s="71"/>
      <c r="P7" s="135"/>
      <c r="Q7" s="7">
        <f t="shared" ref="Q7:Q10" si="24">H7-I7-J7</f>
        <v>0</v>
      </c>
      <c r="R7" s="1" t="e">
        <f t="shared" ref="R7:R10" si="25">M7*SQRT(I7/H7)</f>
        <v>#DIV/0!</v>
      </c>
      <c r="S7" s="7" t="e">
        <f t="shared" ref="S7:S10" si="26">(1+R7)/(1-R7)</f>
        <v>#DIV/0!</v>
      </c>
      <c r="T7" s="136"/>
      <c r="U7" s="3">
        <f t="shared" si="5"/>
        <v>0</v>
      </c>
      <c r="V7" s="3" t="e">
        <f t="shared" ref="V7:V10" si="27">U7/(1+S7)</f>
        <v>#DIV/0!</v>
      </c>
      <c r="W7" s="3" t="e">
        <f t="shared" ref="W7:W12" si="28">4*PI()*P7*T7*SQRT(H7)/(SQRT(H7)+(M7*SQRT(I7)))</f>
        <v>#DIV/0!</v>
      </c>
      <c r="X7" s="3" t="e">
        <f t="shared" ref="X7:X10" si="29">J7/Q7</f>
        <v>#DIV/0!</v>
      </c>
      <c r="Y7" s="3" t="e">
        <f t="shared" ref="Y7:Y10" si="30">K7/Q7</f>
        <v>#DIV/0!</v>
      </c>
      <c r="Z7" s="3" t="e">
        <f t="shared" ref="Z7:Z10" si="31">L7/Q7</f>
        <v>#DIV/0!</v>
      </c>
      <c r="AA7" s="1" t="e">
        <f t="shared" ref="AA7:AA10" si="32">S7*(1+X7+Y7+Z7)</f>
        <v>#DIV/0!</v>
      </c>
      <c r="AB7" s="9" t="e">
        <f t="shared" ref="AB7:AB10" si="33">(1+AA7+X7+Y7+Z7)*U7</f>
        <v>#DIV/0!</v>
      </c>
      <c r="AC7" s="9" t="e">
        <f t="shared" si="6"/>
        <v>#DIV/0!</v>
      </c>
      <c r="AD7" s="63" t="e">
        <f t="shared" ref="AD7" si="34">AB7/X7</f>
        <v>#DIV/0!</v>
      </c>
      <c r="AE7" s="3" t="e">
        <f t="shared" si="7"/>
        <v>#DIV/0!</v>
      </c>
      <c r="AF7" s="3" t="e">
        <f t="shared" ref="AF7" si="35">AE7/1000000</f>
        <v>#DIV/0!</v>
      </c>
      <c r="AG7" s="10" t="e">
        <f t="shared" si="8"/>
        <v>#DIV/0!</v>
      </c>
      <c r="AH7" s="2" t="e">
        <f t="shared" si="9"/>
        <v>#DIV/0!</v>
      </c>
      <c r="AI7" s="3" t="e">
        <f t="shared" ref="AI7:AI10" si="36">AB7*Q7/(IF(K7&gt;0.000000000000001,K7,0.000000000000001))</f>
        <v>#DIV/0!</v>
      </c>
      <c r="AJ7" s="3" t="e">
        <f t="shared" ref="AJ7:AJ10" si="37">AB7*Q7/(IF(L7&gt;0.000000000000001,L7,0.000000000000001))</f>
        <v>#DIV/0!</v>
      </c>
      <c r="AK7" s="34">
        <f t="shared" ref="AK7:AM12" si="38">AK$6</f>
        <v>7.4999999999999997E-2</v>
      </c>
      <c r="AL7" s="34">
        <f t="shared" si="38"/>
        <v>7.4999999999999997E-2</v>
      </c>
      <c r="AM7" s="34">
        <f t="shared" si="38"/>
        <v>0.05</v>
      </c>
      <c r="AN7" s="34">
        <f>AN$6</f>
        <v>0.05</v>
      </c>
      <c r="AO7" s="34">
        <f>AO$6</f>
        <v>0.02</v>
      </c>
      <c r="AP7" s="36" t="e">
        <f t="shared" si="10"/>
        <v>#DIV/0!</v>
      </c>
      <c r="AQ7" s="3" t="e">
        <f t="shared" ref="AQ7:AQ10" si="39">((((2*H7+M7*SQRT(H7*I7))/(2*(H7+M7*SQRT(H7*I7)))-(H7/Q7))*AK7))^2</f>
        <v>#DIV/0!</v>
      </c>
      <c r="AR7" s="3" t="e">
        <f t="shared" si="11"/>
        <v>#DIV/0!</v>
      </c>
      <c r="AS7" s="3" t="e">
        <f t="shared" si="12"/>
        <v>#DIV/0!</v>
      </c>
      <c r="AT7" s="31">
        <f>AT$6</f>
        <v>1.1200000000000001</v>
      </c>
      <c r="AU7" s="31">
        <f t="shared" ref="AU7" si="40">(AT7-1)/(AT7+1)</f>
        <v>5.660377358490571E-2</v>
      </c>
      <c r="AV7" s="4" t="e">
        <f t="shared" si="13"/>
        <v>#DIV/0!</v>
      </c>
      <c r="AW7" s="11" t="e">
        <f t="shared" ref="AW7:AW10" si="41">SQRT(AQ7+AR7+(AP7^2)+AS7+(((K7*AN7)/Q7)^2)+(((L7*AN7)/Q7)^2))</f>
        <v>#DIV/0!</v>
      </c>
      <c r="AX7" s="37" t="e">
        <f t="shared" si="14"/>
        <v>#DIV/0!</v>
      </c>
      <c r="AY7" s="38" t="e">
        <f t="shared" si="15"/>
        <v>#DIV/0!</v>
      </c>
      <c r="AZ7" s="61" t="e">
        <f t="shared" si="16"/>
        <v>#DIV/0!</v>
      </c>
      <c r="BA7" s="10"/>
      <c r="BB7" s="12" t="e">
        <f t="shared" si="17"/>
        <v>#DIV/0!</v>
      </c>
      <c r="BC7" s="12" t="e">
        <f t="shared" si="18"/>
        <v>#DIV/0!</v>
      </c>
      <c r="BD7" s="11" t="e">
        <f t="shared" si="19"/>
        <v>#DIV/0!</v>
      </c>
      <c r="BE7" s="5" t="e">
        <f t="shared" si="20"/>
        <v>#DIV/0!</v>
      </c>
      <c r="BF7" s="5" t="e">
        <f t="shared" si="21"/>
        <v>#DIV/0!</v>
      </c>
      <c r="BG7" s="11" t="e">
        <f t="shared" si="22"/>
        <v>#DIV/0!</v>
      </c>
      <c r="BH7" s="4" t="e">
        <f t="shared" si="23"/>
        <v>#DIV/0!</v>
      </c>
      <c r="BI7" s="4" t="e">
        <f t="shared" ref="BI7:BI12" si="42">SQRT(((0.5*AL7*(1+(H7/(H7+(M7*SQRT(H7*I7))))))^2)+(((I7*AK7/(2*(I7+(M7*SQRT(H7*I7))))))^2)+(AP7^2))</f>
        <v>#DIV/0!</v>
      </c>
      <c r="BJ7" s="3" t="e">
        <f t="shared" ref="BJ7:BJ12" si="43">(M7*SQRT(I7))/(2*SQRT(H7+(M7*SQRT(I7))))</f>
        <v>#DIV/0!</v>
      </c>
      <c r="BK7" s="3" t="e">
        <f t="shared" ref="BK7:BK12" si="44">(2*H7+M7*SQRT(H7*I7))/(2*(H7+M7*SQRT(H7*I7)))</f>
        <v>#DIV/0!</v>
      </c>
      <c r="BR7" s="2"/>
      <c r="BS7" s="2"/>
      <c r="BW7" s="31"/>
      <c r="BX7" s="31"/>
    </row>
    <row r="8" spans="1:76" x14ac:dyDescent="0.2">
      <c r="A8" s="132"/>
      <c r="B8" s="133"/>
      <c r="C8" s="134"/>
      <c r="D8" s="134"/>
      <c r="E8" s="134"/>
      <c r="F8" s="134"/>
      <c r="G8" s="134"/>
      <c r="H8" s="102">
        <f t="shared" si="0"/>
        <v>0</v>
      </c>
      <c r="I8" s="103">
        <f t="shared" si="1"/>
        <v>0</v>
      </c>
      <c r="J8" s="104">
        <f t="shared" si="2"/>
        <v>0</v>
      </c>
      <c r="K8" s="104">
        <f t="shared" si="3"/>
        <v>0</v>
      </c>
      <c r="L8" s="104">
        <f t="shared" si="4"/>
        <v>0</v>
      </c>
      <c r="M8" s="70">
        <f t="shared" ref="M8:M10" si="45">M7</f>
        <v>-1</v>
      </c>
      <c r="N8" s="134"/>
      <c r="O8" s="71"/>
      <c r="P8" s="135"/>
      <c r="Q8" s="7">
        <f t="shared" si="24"/>
        <v>0</v>
      </c>
      <c r="R8" s="1" t="e">
        <f t="shared" si="25"/>
        <v>#DIV/0!</v>
      </c>
      <c r="S8" s="7" t="e">
        <f t="shared" si="26"/>
        <v>#DIV/0!</v>
      </c>
      <c r="T8" s="136"/>
      <c r="U8" s="3">
        <f t="shared" si="5"/>
        <v>0</v>
      </c>
      <c r="V8" s="3" t="e">
        <f t="shared" si="27"/>
        <v>#DIV/0!</v>
      </c>
      <c r="W8" s="3" t="e">
        <f t="shared" si="28"/>
        <v>#DIV/0!</v>
      </c>
      <c r="X8" s="3" t="e">
        <f t="shared" si="29"/>
        <v>#DIV/0!</v>
      </c>
      <c r="Y8" s="3" t="e">
        <f t="shared" si="30"/>
        <v>#DIV/0!</v>
      </c>
      <c r="Z8" s="3" t="e">
        <f t="shared" si="31"/>
        <v>#DIV/0!</v>
      </c>
      <c r="AA8" s="1" t="e">
        <f t="shared" si="32"/>
        <v>#DIV/0!</v>
      </c>
      <c r="AB8" s="9" t="e">
        <f t="shared" si="33"/>
        <v>#DIV/0!</v>
      </c>
      <c r="AC8" s="9" t="e">
        <f t="shared" si="6"/>
        <v>#DIV/0!</v>
      </c>
      <c r="AD8" s="63" t="e">
        <f t="shared" ref="AD8:AD10" si="46">AB8/X8</f>
        <v>#DIV/0!</v>
      </c>
      <c r="AE8" s="3" t="e">
        <f t="shared" si="7"/>
        <v>#DIV/0!</v>
      </c>
      <c r="AF8" s="3" t="e">
        <f t="shared" ref="AF8:AF10" si="47">AE8/1000000</f>
        <v>#DIV/0!</v>
      </c>
      <c r="AG8" s="10" t="e">
        <f t="shared" si="8"/>
        <v>#DIV/0!</v>
      </c>
      <c r="AH8" s="2" t="e">
        <f t="shared" si="9"/>
        <v>#DIV/0!</v>
      </c>
      <c r="AI8" s="3" t="e">
        <f t="shared" si="36"/>
        <v>#DIV/0!</v>
      </c>
      <c r="AJ8" s="3" t="e">
        <f t="shared" si="37"/>
        <v>#DIV/0!</v>
      </c>
      <c r="AK8" s="34">
        <f t="shared" si="38"/>
        <v>7.4999999999999997E-2</v>
      </c>
      <c r="AL8" s="34">
        <f t="shared" si="38"/>
        <v>7.4999999999999997E-2</v>
      </c>
      <c r="AM8" s="34">
        <f t="shared" si="38"/>
        <v>0.05</v>
      </c>
      <c r="AN8" s="34">
        <f t="shared" ref="AN8:AO12" si="48">AN$6</f>
        <v>0.05</v>
      </c>
      <c r="AO8" s="34">
        <f t="shared" si="48"/>
        <v>0.02</v>
      </c>
      <c r="AP8" s="36" t="e">
        <f t="shared" si="10"/>
        <v>#DIV/0!</v>
      </c>
      <c r="AQ8" s="3" t="e">
        <f t="shared" si="39"/>
        <v>#DIV/0!</v>
      </c>
      <c r="AR8" s="3" t="e">
        <f t="shared" si="11"/>
        <v>#DIV/0!</v>
      </c>
      <c r="AS8" s="3" t="e">
        <f t="shared" si="12"/>
        <v>#DIV/0!</v>
      </c>
      <c r="AT8" s="31">
        <f t="shared" ref="AT8:AT12" si="49">AT$6</f>
        <v>1.1200000000000001</v>
      </c>
      <c r="AU8" s="31">
        <f t="shared" ref="AU8:AU10" si="50">(AT8-1)/(AT8+1)</f>
        <v>5.660377358490571E-2</v>
      </c>
      <c r="AV8" s="4" t="e">
        <f t="shared" si="13"/>
        <v>#DIV/0!</v>
      </c>
      <c r="AW8" s="11" t="e">
        <f t="shared" si="41"/>
        <v>#DIV/0!</v>
      </c>
      <c r="AX8" s="37" t="e">
        <f t="shared" si="14"/>
        <v>#DIV/0!</v>
      </c>
      <c r="AY8" s="38" t="e">
        <f t="shared" si="15"/>
        <v>#DIV/0!</v>
      </c>
      <c r="AZ8" s="61" t="e">
        <f t="shared" si="16"/>
        <v>#DIV/0!</v>
      </c>
      <c r="BA8" s="10"/>
      <c r="BB8" s="12" t="e">
        <f t="shared" si="17"/>
        <v>#DIV/0!</v>
      </c>
      <c r="BC8" s="12" t="e">
        <f t="shared" si="18"/>
        <v>#DIV/0!</v>
      </c>
      <c r="BD8" s="11" t="e">
        <f t="shared" si="19"/>
        <v>#DIV/0!</v>
      </c>
      <c r="BE8" s="5" t="e">
        <f t="shared" si="20"/>
        <v>#DIV/0!</v>
      </c>
      <c r="BF8" s="5" t="e">
        <f t="shared" si="21"/>
        <v>#DIV/0!</v>
      </c>
      <c r="BG8" s="11" t="e">
        <f t="shared" si="22"/>
        <v>#DIV/0!</v>
      </c>
      <c r="BH8" s="4" t="e">
        <f t="shared" si="23"/>
        <v>#DIV/0!</v>
      </c>
      <c r="BI8" s="4" t="e">
        <f t="shared" si="42"/>
        <v>#DIV/0!</v>
      </c>
      <c r="BJ8" s="3" t="e">
        <f t="shared" si="43"/>
        <v>#DIV/0!</v>
      </c>
      <c r="BK8" s="3" t="e">
        <f t="shared" si="44"/>
        <v>#DIV/0!</v>
      </c>
      <c r="BR8" s="2"/>
      <c r="BS8" s="2"/>
      <c r="BW8" s="31"/>
      <c r="BX8" s="31"/>
    </row>
    <row r="9" spans="1:76" x14ac:dyDescent="0.2">
      <c r="A9" s="132"/>
      <c r="B9" s="133"/>
      <c r="C9" s="134"/>
      <c r="D9" s="134"/>
      <c r="E9" s="134"/>
      <c r="F9" s="134"/>
      <c r="G9" s="134"/>
      <c r="H9" s="102">
        <f t="shared" si="0"/>
        <v>0</v>
      </c>
      <c r="I9" s="103">
        <f t="shared" si="1"/>
        <v>0</v>
      </c>
      <c r="J9" s="104">
        <f t="shared" si="2"/>
        <v>0</v>
      </c>
      <c r="K9" s="104">
        <f t="shared" si="3"/>
        <v>0</v>
      </c>
      <c r="L9" s="104">
        <f t="shared" si="4"/>
        <v>0</v>
      </c>
      <c r="M9" s="70">
        <f t="shared" si="45"/>
        <v>-1</v>
      </c>
      <c r="N9" s="134"/>
      <c r="O9" s="71"/>
      <c r="P9" s="135"/>
      <c r="Q9" s="7">
        <f t="shared" si="24"/>
        <v>0</v>
      </c>
      <c r="R9" s="1" t="e">
        <f t="shared" si="25"/>
        <v>#DIV/0!</v>
      </c>
      <c r="S9" s="7" t="e">
        <f t="shared" si="26"/>
        <v>#DIV/0!</v>
      </c>
      <c r="T9" s="136"/>
      <c r="U9" s="3">
        <f t="shared" si="5"/>
        <v>0</v>
      </c>
      <c r="V9" s="3" t="e">
        <f t="shared" si="27"/>
        <v>#DIV/0!</v>
      </c>
      <c r="W9" s="3" t="e">
        <f t="shared" si="28"/>
        <v>#DIV/0!</v>
      </c>
      <c r="X9" s="3" t="e">
        <f t="shared" si="29"/>
        <v>#DIV/0!</v>
      </c>
      <c r="Y9" s="3" t="e">
        <f t="shared" si="30"/>
        <v>#DIV/0!</v>
      </c>
      <c r="Z9" s="3" t="e">
        <f t="shared" si="31"/>
        <v>#DIV/0!</v>
      </c>
      <c r="AA9" s="1" t="e">
        <f t="shared" si="32"/>
        <v>#DIV/0!</v>
      </c>
      <c r="AB9" s="9" t="e">
        <f t="shared" si="33"/>
        <v>#DIV/0!</v>
      </c>
      <c r="AC9" s="9" t="e">
        <f t="shared" si="6"/>
        <v>#DIV/0!</v>
      </c>
      <c r="AD9" s="63" t="e">
        <f t="shared" si="46"/>
        <v>#DIV/0!</v>
      </c>
      <c r="AE9" s="3" t="e">
        <f t="shared" si="7"/>
        <v>#DIV/0!</v>
      </c>
      <c r="AF9" s="3" t="e">
        <f t="shared" si="47"/>
        <v>#DIV/0!</v>
      </c>
      <c r="AG9" s="10" t="e">
        <f t="shared" si="8"/>
        <v>#DIV/0!</v>
      </c>
      <c r="AH9" s="2" t="e">
        <f t="shared" si="9"/>
        <v>#DIV/0!</v>
      </c>
      <c r="AI9" s="3" t="e">
        <f t="shared" si="36"/>
        <v>#DIV/0!</v>
      </c>
      <c r="AJ9" s="3" t="e">
        <f t="shared" si="37"/>
        <v>#DIV/0!</v>
      </c>
      <c r="AK9" s="34">
        <f t="shared" si="38"/>
        <v>7.4999999999999997E-2</v>
      </c>
      <c r="AL9" s="34">
        <f t="shared" si="38"/>
        <v>7.4999999999999997E-2</v>
      </c>
      <c r="AM9" s="34">
        <f t="shared" si="38"/>
        <v>0.05</v>
      </c>
      <c r="AN9" s="34">
        <f t="shared" si="48"/>
        <v>0.05</v>
      </c>
      <c r="AO9" s="34">
        <f t="shared" si="48"/>
        <v>0.02</v>
      </c>
      <c r="AP9" s="36" t="e">
        <f t="shared" si="10"/>
        <v>#DIV/0!</v>
      </c>
      <c r="AQ9" s="3" t="e">
        <f t="shared" si="39"/>
        <v>#DIV/0!</v>
      </c>
      <c r="AR9" s="3" t="e">
        <f t="shared" si="11"/>
        <v>#DIV/0!</v>
      </c>
      <c r="AS9" s="3" t="e">
        <f t="shared" si="12"/>
        <v>#DIV/0!</v>
      </c>
      <c r="AT9" s="31">
        <f t="shared" si="49"/>
        <v>1.1200000000000001</v>
      </c>
      <c r="AU9" s="31">
        <f t="shared" si="50"/>
        <v>5.660377358490571E-2</v>
      </c>
      <c r="AV9" s="4" t="e">
        <f t="shared" si="13"/>
        <v>#DIV/0!</v>
      </c>
      <c r="AW9" s="11" t="e">
        <f t="shared" si="41"/>
        <v>#DIV/0!</v>
      </c>
      <c r="AX9" s="37" t="e">
        <f t="shared" si="14"/>
        <v>#DIV/0!</v>
      </c>
      <c r="AY9" s="38" t="e">
        <f t="shared" si="15"/>
        <v>#DIV/0!</v>
      </c>
      <c r="AZ9" s="61" t="e">
        <f t="shared" si="16"/>
        <v>#DIV/0!</v>
      </c>
      <c r="BA9" s="10"/>
      <c r="BB9" s="12" t="e">
        <f t="shared" si="17"/>
        <v>#DIV/0!</v>
      </c>
      <c r="BC9" s="12" t="e">
        <f t="shared" si="18"/>
        <v>#DIV/0!</v>
      </c>
      <c r="BD9" s="11" t="e">
        <f t="shared" si="19"/>
        <v>#DIV/0!</v>
      </c>
      <c r="BE9" s="5" t="e">
        <f t="shared" si="20"/>
        <v>#DIV/0!</v>
      </c>
      <c r="BF9" s="5" t="e">
        <f t="shared" si="21"/>
        <v>#DIV/0!</v>
      </c>
      <c r="BG9" s="11" t="e">
        <f t="shared" si="22"/>
        <v>#DIV/0!</v>
      </c>
      <c r="BH9" s="4" t="e">
        <f t="shared" si="23"/>
        <v>#DIV/0!</v>
      </c>
      <c r="BI9" s="4" t="e">
        <f t="shared" si="42"/>
        <v>#DIV/0!</v>
      </c>
      <c r="BJ9" s="3" t="e">
        <f t="shared" si="43"/>
        <v>#DIV/0!</v>
      </c>
      <c r="BK9" s="3" t="e">
        <f t="shared" si="44"/>
        <v>#DIV/0!</v>
      </c>
      <c r="BR9" s="2"/>
      <c r="BS9" s="2"/>
      <c r="BW9" s="31"/>
      <c r="BX9" s="31"/>
    </row>
    <row r="10" spans="1:76" x14ac:dyDescent="0.2">
      <c r="A10" s="132"/>
      <c r="B10" s="133"/>
      <c r="C10" s="134"/>
      <c r="D10" s="134"/>
      <c r="E10" s="134"/>
      <c r="F10" s="134"/>
      <c r="G10" s="134"/>
      <c r="H10" s="102">
        <f t="shared" ref="H10" si="51">C10*J$3</f>
        <v>0</v>
      </c>
      <c r="I10" s="103">
        <f t="shared" ref="I10" si="52">D10*L$3</f>
        <v>0</v>
      </c>
      <c r="J10" s="104">
        <f t="shared" ref="J10" si="53">E10*N$3</f>
        <v>0</v>
      </c>
      <c r="K10" s="104">
        <f t="shared" ref="K10" si="54">F10*P$3</f>
        <v>0</v>
      </c>
      <c r="L10" s="104">
        <f t="shared" ref="L10" si="55">G10*R$3</f>
        <v>0</v>
      </c>
      <c r="M10" s="70">
        <f t="shared" si="45"/>
        <v>-1</v>
      </c>
      <c r="N10" s="134"/>
      <c r="O10" s="71"/>
      <c r="P10" s="135"/>
      <c r="Q10" s="7">
        <f t="shared" si="24"/>
        <v>0</v>
      </c>
      <c r="R10" s="1" t="e">
        <f t="shared" si="25"/>
        <v>#DIV/0!</v>
      </c>
      <c r="S10" s="7" t="e">
        <f t="shared" si="26"/>
        <v>#DIV/0!</v>
      </c>
      <c r="T10" s="136"/>
      <c r="U10" s="3">
        <f t="shared" si="5"/>
        <v>0</v>
      </c>
      <c r="V10" s="3" t="e">
        <f t="shared" si="27"/>
        <v>#DIV/0!</v>
      </c>
      <c r="W10" s="3" t="e">
        <f t="shared" si="28"/>
        <v>#DIV/0!</v>
      </c>
      <c r="X10" s="3" t="e">
        <f t="shared" si="29"/>
        <v>#DIV/0!</v>
      </c>
      <c r="Y10" s="3" t="e">
        <f t="shared" si="30"/>
        <v>#DIV/0!</v>
      </c>
      <c r="Z10" s="3" t="e">
        <f t="shared" si="31"/>
        <v>#DIV/0!</v>
      </c>
      <c r="AA10" s="1" t="e">
        <f t="shared" si="32"/>
        <v>#DIV/0!</v>
      </c>
      <c r="AB10" s="9" t="e">
        <f t="shared" si="33"/>
        <v>#DIV/0!</v>
      </c>
      <c r="AC10" s="9" t="e">
        <f t="shared" si="6"/>
        <v>#DIV/0!</v>
      </c>
      <c r="AD10" s="63" t="e">
        <f t="shared" si="46"/>
        <v>#DIV/0!</v>
      </c>
      <c r="AE10" s="3" t="e">
        <f t="shared" si="7"/>
        <v>#DIV/0!</v>
      </c>
      <c r="AF10" s="3" t="e">
        <f t="shared" si="47"/>
        <v>#DIV/0!</v>
      </c>
      <c r="AG10" s="10" t="e">
        <f t="shared" si="8"/>
        <v>#DIV/0!</v>
      </c>
      <c r="AH10" s="2" t="e">
        <f t="shared" si="9"/>
        <v>#DIV/0!</v>
      </c>
      <c r="AI10" s="3" t="e">
        <f t="shared" si="36"/>
        <v>#DIV/0!</v>
      </c>
      <c r="AJ10" s="3" t="e">
        <f t="shared" si="37"/>
        <v>#DIV/0!</v>
      </c>
      <c r="AK10" s="34">
        <f t="shared" si="38"/>
        <v>7.4999999999999997E-2</v>
      </c>
      <c r="AL10" s="34">
        <f t="shared" si="38"/>
        <v>7.4999999999999997E-2</v>
      </c>
      <c r="AM10" s="34">
        <f t="shared" si="38"/>
        <v>0.05</v>
      </c>
      <c r="AN10" s="34">
        <f t="shared" si="48"/>
        <v>0.05</v>
      </c>
      <c r="AO10" s="34">
        <f t="shared" si="48"/>
        <v>0.02</v>
      </c>
      <c r="AP10" s="36" t="e">
        <f t="shared" si="10"/>
        <v>#DIV/0!</v>
      </c>
      <c r="AQ10" s="3" t="e">
        <f t="shared" si="39"/>
        <v>#DIV/0!</v>
      </c>
      <c r="AR10" s="3" t="e">
        <f t="shared" si="11"/>
        <v>#DIV/0!</v>
      </c>
      <c r="AS10" s="3" t="e">
        <f t="shared" si="12"/>
        <v>#DIV/0!</v>
      </c>
      <c r="AT10" s="31">
        <f t="shared" si="49"/>
        <v>1.1200000000000001</v>
      </c>
      <c r="AU10" s="31">
        <f t="shared" si="50"/>
        <v>5.660377358490571E-2</v>
      </c>
      <c r="AV10" s="4" t="e">
        <f t="shared" si="13"/>
        <v>#DIV/0!</v>
      </c>
      <c r="AW10" s="11" t="e">
        <f t="shared" si="41"/>
        <v>#DIV/0!</v>
      </c>
      <c r="AX10" s="37" t="e">
        <f t="shared" si="14"/>
        <v>#DIV/0!</v>
      </c>
      <c r="AY10" s="38" t="e">
        <f t="shared" si="15"/>
        <v>#DIV/0!</v>
      </c>
      <c r="AZ10" s="61" t="e">
        <f t="shared" si="16"/>
        <v>#DIV/0!</v>
      </c>
      <c r="BA10" s="10"/>
      <c r="BB10" s="12" t="e">
        <f t="shared" si="17"/>
        <v>#DIV/0!</v>
      </c>
      <c r="BC10" s="12" t="e">
        <f t="shared" si="18"/>
        <v>#DIV/0!</v>
      </c>
      <c r="BD10" s="11" t="e">
        <f t="shared" si="19"/>
        <v>#DIV/0!</v>
      </c>
      <c r="BE10" s="5" t="e">
        <f t="shared" si="20"/>
        <v>#DIV/0!</v>
      </c>
      <c r="BF10" s="5" t="e">
        <f t="shared" si="21"/>
        <v>#DIV/0!</v>
      </c>
      <c r="BG10" s="11" t="e">
        <f t="shared" si="22"/>
        <v>#DIV/0!</v>
      </c>
      <c r="BH10" s="4" t="e">
        <f t="shared" si="23"/>
        <v>#DIV/0!</v>
      </c>
      <c r="BI10" s="4" t="e">
        <f t="shared" si="42"/>
        <v>#DIV/0!</v>
      </c>
      <c r="BJ10" s="3" t="e">
        <f t="shared" si="43"/>
        <v>#DIV/0!</v>
      </c>
      <c r="BK10" s="3" t="e">
        <f t="shared" si="44"/>
        <v>#DIV/0!</v>
      </c>
      <c r="BR10" s="2"/>
      <c r="BS10" s="2"/>
      <c r="BW10" s="31"/>
      <c r="BX10" s="31"/>
    </row>
    <row r="11" spans="1:76" x14ac:dyDescent="0.2">
      <c r="A11" s="132"/>
      <c r="B11" s="133"/>
      <c r="C11" s="134"/>
      <c r="D11" s="134"/>
      <c r="E11" s="134"/>
      <c r="F11" s="134"/>
      <c r="G11" s="134"/>
      <c r="H11" s="102">
        <f t="shared" ref="H11" si="56">C11*J$3</f>
        <v>0</v>
      </c>
      <c r="I11" s="103">
        <f t="shared" ref="I11" si="57">D11*L$3</f>
        <v>0</v>
      </c>
      <c r="J11" s="104">
        <f t="shared" ref="J11" si="58">E11*N$3</f>
        <v>0</v>
      </c>
      <c r="K11" s="104">
        <f t="shared" ref="K11" si="59">F11*P$3</f>
        <v>0</v>
      </c>
      <c r="L11" s="104">
        <f t="shared" ref="L11" si="60">G11*R$3</f>
        <v>0</v>
      </c>
      <c r="M11" s="70">
        <f>M8</f>
        <v>-1</v>
      </c>
      <c r="N11" s="134"/>
      <c r="O11" s="71"/>
      <c r="P11" s="135"/>
      <c r="Q11" s="7">
        <f t="shared" ref="Q11" si="61">H11-I11-J11</f>
        <v>0</v>
      </c>
      <c r="R11" s="1" t="e">
        <f t="shared" ref="R11" si="62">M11*SQRT(I11/H11)</f>
        <v>#DIV/0!</v>
      </c>
      <c r="S11" s="7" t="e">
        <f t="shared" ref="S11" si="63">(1+R11)/(1-R11)</f>
        <v>#DIV/0!</v>
      </c>
      <c r="T11" s="136"/>
      <c r="U11" s="3">
        <f t="shared" ref="U11" si="64">2*PI()*$B$3*T11</f>
        <v>0</v>
      </c>
      <c r="V11" s="3" t="e">
        <f t="shared" ref="V11" si="65">U11/(1+S11)</f>
        <v>#DIV/0!</v>
      </c>
      <c r="W11" s="3" t="e">
        <f t="shared" si="28"/>
        <v>#DIV/0!</v>
      </c>
      <c r="X11" s="3" t="e">
        <f t="shared" ref="X11" si="66">J11/Q11</f>
        <v>#DIV/0!</v>
      </c>
      <c r="Y11" s="3" t="e">
        <f t="shared" ref="Y11" si="67">K11/Q11</f>
        <v>#DIV/0!</v>
      </c>
      <c r="Z11" s="3" t="e">
        <f t="shared" ref="Z11" si="68">L11/Q11</f>
        <v>#DIV/0!</v>
      </c>
      <c r="AA11" s="1" t="e">
        <f t="shared" ref="AA11" si="69">S11*(1+X11+Y11+Z11)</f>
        <v>#DIV/0!</v>
      </c>
      <c r="AB11" s="9" t="e">
        <f t="shared" ref="AB11" si="70">(1+AA11+X11+Y11+Z11)*U11</f>
        <v>#DIV/0!</v>
      </c>
      <c r="AC11" s="9" t="e">
        <f t="shared" ref="AC11" si="71">AB11*AW11</f>
        <v>#DIV/0!</v>
      </c>
      <c r="AD11" s="63" t="e">
        <f t="shared" ref="AD11" si="72">AB11/X11</f>
        <v>#DIV/0!</v>
      </c>
      <c r="AE11" s="3" t="e">
        <f t="shared" ref="AE11" si="73">SQRT(AB11*(Q11)*$D$3)</f>
        <v>#DIV/0!</v>
      </c>
      <c r="AF11" s="3" t="e">
        <f t="shared" ref="AF11" si="74">AE11/1000000</f>
        <v>#DIV/0!</v>
      </c>
      <c r="AG11" s="10" t="e">
        <f t="shared" ref="AG11" si="75">AF11*BG11</f>
        <v>#DIV/0!</v>
      </c>
      <c r="AH11" s="2" t="e">
        <f t="shared" ref="AH11" si="76">AD11*J11/(2*PI()*$B$3)</f>
        <v>#DIV/0!</v>
      </c>
      <c r="AI11" s="3" t="e">
        <f t="shared" ref="AI11" si="77">AB11*Q11/(IF(K11&gt;0.000000000000001,K11,0.000000000000001))</f>
        <v>#DIV/0!</v>
      </c>
      <c r="AJ11" s="3" t="e">
        <f t="shared" ref="AJ11" si="78">AB11*Q11/(IF(L11&gt;0.000000000000001,L11,0.000000000000001))</f>
        <v>#DIV/0!</v>
      </c>
      <c r="AK11" s="34">
        <f t="shared" si="38"/>
        <v>7.4999999999999997E-2</v>
      </c>
      <c r="AL11" s="34">
        <f t="shared" si="38"/>
        <v>7.4999999999999997E-2</v>
      </c>
      <c r="AM11" s="34">
        <f t="shared" si="38"/>
        <v>0.05</v>
      </c>
      <c r="AN11" s="34">
        <f t="shared" si="48"/>
        <v>0.05</v>
      </c>
      <c r="AO11" s="34">
        <f t="shared" si="48"/>
        <v>0.02</v>
      </c>
      <c r="AP11" s="36" t="e">
        <f t="shared" ref="AP11" si="79">AV11+H$3</f>
        <v>#DIV/0!</v>
      </c>
      <c r="AQ11" s="3" t="e">
        <f t="shared" ref="AQ11" si="80">((((2*H11+M11*SQRT(H11*I11))/(2*(H11+M11*SQRT(H11*I11)))-(H11/Q11))*AK11))^2</f>
        <v>#DIV/0!</v>
      </c>
      <c r="AR11" s="3" t="e">
        <f t="shared" ref="AR11" si="81">((((M11*SQRT(H11*I11)/(2*(H11+(M11*SQRT(H11*I11)))))+(I11/Q11))*AL11))^2</f>
        <v>#DIV/0!</v>
      </c>
      <c r="AS11" s="3" t="e">
        <f t="shared" ref="AS11" si="82">(J11/Q11)^2</f>
        <v>#DIV/0!</v>
      </c>
      <c r="AT11" s="31">
        <f t="shared" si="49"/>
        <v>1.1200000000000001</v>
      </c>
      <c r="AU11" s="31">
        <f t="shared" ref="AU11" si="83">(AT11-1)/(AT11+1)</f>
        <v>5.660377358490571E-2</v>
      </c>
      <c r="AV11" s="4" t="e">
        <f t="shared" ref="AV11" si="84">SQRT(2)*AU11/(1+(1/S11))</f>
        <v>#DIV/0!</v>
      </c>
      <c r="AW11" s="11" t="e">
        <f t="shared" ref="AW11" si="85">SQRT(AQ11+AR11+(AP11^2)+AS11+(((K11*AN11)/Q11)^2)+(((L11*AN11)/Q11)^2))</f>
        <v>#DIV/0!</v>
      </c>
      <c r="AX11" s="37" t="e">
        <f t="shared" ref="AX11" si="86">((2*H11+(M11*SQRT(H11*I11))))/((2*(H11+M11*SQRT(H11*I11))))</f>
        <v>#DIV/0!</v>
      </c>
      <c r="AY11" s="38" t="e">
        <f t="shared" ref="AY11" si="87">(M11*SQRT(H11*I11))/((2*(H11+M11*SQRT(H11*I11))))</f>
        <v>#DIV/0!</v>
      </c>
      <c r="AZ11" s="61" t="e">
        <f t="shared" ref="AZ11" si="88">AM11*J11/Q11</f>
        <v>#DIV/0!</v>
      </c>
      <c r="BA11" s="10"/>
      <c r="BB11" s="12" t="e">
        <f t="shared" ref="BB11" si="89">(((2*SQRT(H11))+(M11*SQRT(I11)))/(2*(SQRT(H11)+M11*SQRT(I11))))*AK11</f>
        <v>#DIV/0!</v>
      </c>
      <c r="BC11" s="12" t="e">
        <f t="shared" ref="BC11" si="90">(SQRT(I11)/(2*(SQRT(H11)+M11*SQRT(I11))))*AL11</f>
        <v>#DIV/0!</v>
      </c>
      <c r="BD11" s="11" t="e">
        <f t="shared" ref="BD11" si="91">SQRT(BB11^2+BC11^2+AK11^2+AP11^2)</f>
        <v>#DIV/0!</v>
      </c>
      <c r="BE11" s="5" t="e">
        <f t="shared" ref="BE11" si="92">((((2*H11+M11*SQRT(H11*I11))/(2*(H11+M11*SQRT(H11*I11))))*AK11))</f>
        <v>#DIV/0!</v>
      </c>
      <c r="BF11" s="5" t="e">
        <f t="shared" ref="BF11" si="93">(SQRT(I11)/(2*(SQRT(H11)+M11*SQRT(I11))))*AL11</f>
        <v>#DIV/0!</v>
      </c>
      <c r="BG11" s="11" t="e">
        <f t="shared" ref="BG11" si="94">SQRT(BE11^2+BF11^2+AP11^2)/2</f>
        <v>#DIV/0!</v>
      </c>
      <c r="BH11" s="4" t="e">
        <f t="shared" ref="BH11" si="95">SQRT(((AK11*H11)^2+(AK11*I11)^2+(AK11*J11)^2)/((H11-I11-J11)^2))</f>
        <v>#DIV/0!</v>
      </c>
      <c r="BI11" s="4" t="e">
        <f t="shared" si="42"/>
        <v>#DIV/0!</v>
      </c>
      <c r="BJ11" s="3" t="e">
        <f t="shared" si="43"/>
        <v>#DIV/0!</v>
      </c>
      <c r="BK11" s="3" t="e">
        <f t="shared" si="44"/>
        <v>#DIV/0!</v>
      </c>
      <c r="BR11" s="2"/>
      <c r="BS11" s="2"/>
      <c r="BW11" s="31"/>
      <c r="BX11" s="31"/>
    </row>
    <row r="12" spans="1:76" x14ac:dyDescent="0.2">
      <c r="A12" s="132"/>
      <c r="B12" s="133"/>
      <c r="C12" s="134"/>
      <c r="D12" s="134"/>
      <c r="E12" s="134"/>
      <c r="F12" s="134"/>
      <c r="G12" s="134"/>
      <c r="H12" s="102">
        <f t="shared" ref="H12" si="96">C12*J$3</f>
        <v>0</v>
      </c>
      <c r="I12" s="103">
        <f t="shared" ref="I12" si="97">D12*L$3</f>
        <v>0</v>
      </c>
      <c r="J12" s="104">
        <f t="shared" ref="J12" si="98">E12*N$3</f>
        <v>0</v>
      </c>
      <c r="K12" s="104">
        <f t="shared" ref="K12" si="99">F12*P$3</f>
        <v>0</v>
      </c>
      <c r="L12" s="104">
        <f t="shared" ref="L12" si="100">G12*R$3</f>
        <v>0</v>
      </c>
      <c r="M12" s="70">
        <f t="shared" ref="M12" si="101">M9</f>
        <v>-1</v>
      </c>
      <c r="N12" s="134"/>
      <c r="O12" s="71"/>
      <c r="P12" s="135"/>
      <c r="Q12" s="7">
        <f t="shared" ref="Q12" si="102">H12-I12-J12</f>
        <v>0</v>
      </c>
      <c r="R12" s="1" t="e">
        <f t="shared" ref="R12" si="103">M12*SQRT(I12/H12)</f>
        <v>#DIV/0!</v>
      </c>
      <c r="S12" s="7" t="e">
        <f t="shared" ref="S12" si="104">(1+R12)/(1-R12)</f>
        <v>#DIV/0!</v>
      </c>
      <c r="T12" s="136"/>
      <c r="U12" s="3">
        <f t="shared" ref="U12" si="105">2*PI()*$B$3*T12</f>
        <v>0</v>
      </c>
      <c r="V12" s="3" t="e">
        <f t="shared" ref="V12" si="106">U12/(1+S12)</f>
        <v>#DIV/0!</v>
      </c>
      <c r="W12" s="3" t="e">
        <f t="shared" si="28"/>
        <v>#DIV/0!</v>
      </c>
      <c r="X12" s="3" t="e">
        <f t="shared" ref="X12" si="107">J12/Q12</f>
        <v>#DIV/0!</v>
      </c>
      <c r="Y12" s="3" t="e">
        <f t="shared" ref="Y12" si="108">K12/Q12</f>
        <v>#DIV/0!</v>
      </c>
      <c r="Z12" s="3" t="e">
        <f t="shared" ref="Z12" si="109">L12/Q12</f>
        <v>#DIV/0!</v>
      </c>
      <c r="AA12" s="1" t="e">
        <f t="shared" ref="AA12" si="110">S12*(1+X12+Y12+Z12)</f>
        <v>#DIV/0!</v>
      </c>
      <c r="AB12" s="9" t="e">
        <f t="shared" ref="AB12" si="111">(1+AA12+X12+Y12+Z12)*U12</f>
        <v>#DIV/0!</v>
      </c>
      <c r="AC12" s="9" t="e">
        <f t="shared" ref="AC12" si="112">AB12*AW12</f>
        <v>#DIV/0!</v>
      </c>
      <c r="AD12" s="63" t="e">
        <f t="shared" ref="AD12" si="113">AB12/X12</f>
        <v>#DIV/0!</v>
      </c>
      <c r="AE12" s="3" t="e">
        <f t="shared" ref="AE12" si="114">SQRT(AB12*(Q12)*$D$3)</f>
        <v>#DIV/0!</v>
      </c>
      <c r="AF12" s="3" t="e">
        <f t="shared" ref="AF12" si="115">AE12/1000000</f>
        <v>#DIV/0!</v>
      </c>
      <c r="AG12" s="10" t="e">
        <f t="shared" ref="AG12" si="116">AF12*BG12</f>
        <v>#DIV/0!</v>
      </c>
      <c r="AH12" s="2" t="e">
        <f t="shared" ref="AH12" si="117">AD12*J12/(2*PI()*$B$3)</f>
        <v>#DIV/0!</v>
      </c>
      <c r="AI12" s="3" t="e">
        <f t="shared" ref="AI12" si="118">AB12*Q12/(IF(K12&gt;0.000000000000001,K12,0.000000000000001))</f>
        <v>#DIV/0!</v>
      </c>
      <c r="AJ12" s="3" t="e">
        <f t="shared" ref="AJ12" si="119">AB12*Q12/(IF(L12&gt;0.000000000000001,L12,0.000000000000001))</f>
        <v>#DIV/0!</v>
      </c>
      <c r="AK12" s="34">
        <f t="shared" si="38"/>
        <v>7.4999999999999997E-2</v>
      </c>
      <c r="AL12" s="34">
        <f t="shared" si="38"/>
        <v>7.4999999999999997E-2</v>
      </c>
      <c r="AM12" s="34">
        <f t="shared" si="38"/>
        <v>0.05</v>
      </c>
      <c r="AN12" s="34">
        <f t="shared" si="48"/>
        <v>0.05</v>
      </c>
      <c r="AO12" s="34">
        <f t="shared" si="48"/>
        <v>0.02</v>
      </c>
      <c r="AP12" s="36" t="e">
        <f t="shared" ref="AP12" si="120">AV12+H$3</f>
        <v>#DIV/0!</v>
      </c>
      <c r="AQ12" s="3" t="e">
        <f t="shared" ref="AQ12" si="121">((((2*H12+M12*SQRT(H12*I12))/(2*(H12+M12*SQRT(H12*I12)))-(H12/Q12))*AK12))^2</f>
        <v>#DIV/0!</v>
      </c>
      <c r="AR12" s="3" t="e">
        <f t="shared" ref="AR12" si="122">((((M12*SQRT(H12*I12)/(2*(H12+(M12*SQRT(H12*I12)))))+(I12/Q12))*AL12))^2</f>
        <v>#DIV/0!</v>
      </c>
      <c r="AS12" s="3" t="e">
        <f t="shared" ref="AS12" si="123">(J12/Q12)^2</f>
        <v>#DIV/0!</v>
      </c>
      <c r="AT12" s="31">
        <f t="shared" si="49"/>
        <v>1.1200000000000001</v>
      </c>
      <c r="AU12" s="31">
        <f t="shared" ref="AU12" si="124">(AT12-1)/(AT12+1)</f>
        <v>5.660377358490571E-2</v>
      </c>
      <c r="AV12" s="4" t="e">
        <f t="shared" ref="AV12" si="125">SQRT(2)*AU12/(1+(1/S12))</f>
        <v>#DIV/0!</v>
      </c>
      <c r="AW12" s="11" t="e">
        <f t="shared" ref="AW12" si="126">SQRT(AQ12+AR12+(AP12^2)+AS12+(((K12*AN12)/Q12)^2)+(((L12*AN12)/Q12)^2))</f>
        <v>#DIV/0!</v>
      </c>
      <c r="AX12" s="37" t="e">
        <f t="shared" ref="AX12" si="127">((2*H12+(M12*SQRT(H12*I12))))/((2*(H12+M12*SQRT(H12*I12))))</f>
        <v>#DIV/0!</v>
      </c>
      <c r="AY12" s="38" t="e">
        <f t="shared" ref="AY12" si="128">(M12*SQRT(H12*I12))/((2*(H12+M12*SQRT(H12*I12))))</f>
        <v>#DIV/0!</v>
      </c>
      <c r="AZ12" s="61" t="e">
        <f t="shared" ref="AZ12" si="129">AM12*J12/Q12</f>
        <v>#DIV/0!</v>
      </c>
      <c r="BA12" s="10"/>
      <c r="BB12" s="12" t="e">
        <f t="shared" ref="BB12" si="130">(((2*SQRT(H12))+(M12*SQRT(I12)))/(2*(SQRT(H12)+M12*SQRT(I12))))*AK12</f>
        <v>#DIV/0!</v>
      </c>
      <c r="BC12" s="12" t="e">
        <f t="shared" ref="BC12" si="131">(SQRT(I12)/(2*(SQRT(H12)+M12*SQRT(I12))))*AL12</f>
        <v>#DIV/0!</v>
      </c>
      <c r="BD12" s="11" t="e">
        <f t="shared" ref="BD12" si="132">SQRT(BB12^2+BC12^2+AK12^2+AP12^2)</f>
        <v>#DIV/0!</v>
      </c>
      <c r="BE12" s="5" t="e">
        <f t="shared" ref="BE12" si="133">((((2*H12+M12*SQRT(H12*I12))/(2*(H12+M12*SQRT(H12*I12))))*AK12))</f>
        <v>#DIV/0!</v>
      </c>
      <c r="BF12" s="5" t="e">
        <f t="shared" ref="BF12" si="134">(SQRT(I12)/(2*(SQRT(H12)+M12*SQRT(I12))))*AL12</f>
        <v>#DIV/0!</v>
      </c>
      <c r="BG12" s="11" t="e">
        <f t="shared" ref="BG12" si="135">SQRT(BE12^2+BF12^2+AP12^2)/2</f>
        <v>#DIV/0!</v>
      </c>
      <c r="BH12" s="4" t="e">
        <f t="shared" ref="BH12" si="136">SQRT(((AK12*H12)^2+(AK12*I12)^2+(AK12*J12)^2)/((H12-I12-J12)^2))</f>
        <v>#DIV/0!</v>
      </c>
      <c r="BI12" s="4" t="e">
        <f t="shared" si="42"/>
        <v>#DIV/0!</v>
      </c>
      <c r="BJ12" s="3" t="e">
        <f t="shared" si="43"/>
        <v>#DIV/0!</v>
      </c>
      <c r="BK12" s="3" t="e">
        <f t="shared" si="44"/>
        <v>#DIV/0!</v>
      </c>
      <c r="BR12" s="2"/>
      <c r="BS12" s="2"/>
      <c r="BW12" s="31"/>
      <c r="BX12" s="31"/>
    </row>
    <row r="13" spans="1:76" x14ac:dyDescent="0.2">
      <c r="C13" s="3"/>
      <c r="D13" s="3"/>
      <c r="E13" s="3"/>
      <c r="F13" s="3"/>
      <c r="G13" s="3"/>
      <c r="H13" s="7"/>
      <c r="I13" s="7"/>
      <c r="J13" s="47"/>
      <c r="K13" s="47"/>
      <c r="L13" s="47"/>
      <c r="N13" s="2"/>
      <c r="Q13" s="7"/>
      <c r="R13" s="1"/>
      <c r="S13" s="7"/>
      <c r="T13" s="8"/>
      <c r="U13" s="3"/>
      <c r="V13" s="3"/>
      <c r="W13" s="3"/>
      <c r="X13" s="3"/>
      <c r="AA13" s="1"/>
      <c r="AB13" s="9"/>
      <c r="AC13" s="9"/>
      <c r="AD13" s="63"/>
      <c r="AE13" s="3"/>
      <c r="AF13" s="10"/>
      <c r="AH13" s="34"/>
      <c r="AI13" s="34"/>
      <c r="AJ13" s="10"/>
      <c r="AK13" s="2"/>
      <c r="AL13" s="1"/>
      <c r="AN13" s="3"/>
      <c r="AO13" s="3"/>
      <c r="AS13" s="11"/>
      <c r="AT13" s="24"/>
      <c r="AU13" s="25"/>
      <c r="AV13" s="22"/>
      <c r="AX13" s="12"/>
      <c r="AY13" s="12"/>
      <c r="AZ13" s="11"/>
      <c r="BA13" s="5"/>
      <c r="BB13" s="5"/>
      <c r="BC13" s="11"/>
      <c r="BE13" s="4"/>
      <c r="BR13" s="2"/>
      <c r="BT13" s="31"/>
    </row>
    <row r="14" spans="1:76" x14ac:dyDescent="0.2">
      <c r="C14" s="3"/>
      <c r="D14" s="3"/>
      <c r="E14" s="3"/>
      <c r="F14" s="3"/>
      <c r="G14" s="3"/>
      <c r="H14" s="1"/>
      <c r="J14" s="45"/>
      <c r="L14" s="45"/>
      <c r="N14" s="2"/>
      <c r="R14" s="1"/>
      <c r="S14" s="7"/>
      <c r="T14" s="1"/>
      <c r="X14" s="2"/>
      <c r="Y14" s="2"/>
      <c r="Z14" s="2"/>
      <c r="AA14" s="1"/>
      <c r="AC14" s="3"/>
      <c r="AJ14" s="3"/>
      <c r="AK14" s="2"/>
      <c r="AL14" s="1"/>
      <c r="AN14" s="3"/>
      <c r="AO14" s="3"/>
      <c r="AP14" s="14"/>
      <c r="AR14" s="31"/>
      <c r="AS14" s="31"/>
      <c r="AT14" s="4"/>
      <c r="AV14" s="22"/>
      <c r="AW14" s="22"/>
      <c r="AY14" s="6"/>
      <c r="AZ14" s="6"/>
      <c r="BE14" s="4"/>
      <c r="BF14" s="4"/>
      <c r="BR14" s="2"/>
      <c r="BS14" s="2"/>
      <c r="BT14" s="31"/>
      <c r="BU14" s="31"/>
    </row>
    <row r="15" spans="1:76" x14ac:dyDescent="0.2">
      <c r="C15" s="3"/>
      <c r="D15" s="3"/>
      <c r="E15" s="3"/>
      <c r="F15" s="3"/>
      <c r="G15" s="3"/>
      <c r="H15" s="1"/>
      <c r="J15" s="45"/>
      <c r="L15" s="45"/>
      <c r="N15" s="2"/>
      <c r="R15" s="1"/>
      <c r="S15" s="7"/>
      <c r="T15" s="1"/>
      <c r="X15" s="2"/>
      <c r="Y15" s="2"/>
      <c r="Z15" s="2"/>
      <c r="AA15" s="1"/>
      <c r="AC15" s="3"/>
      <c r="AJ15" s="3"/>
      <c r="AK15" s="2"/>
      <c r="AL15" s="2"/>
      <c r="AM15" s="2"/>
      <c r="AN15" s="1"/>
      <c r="AO15" s="1"/>
      <c r="AP15" s="3"/>
      <c r="AQ15" s="3"/>
      <c r="AR15" s="14"/>
      <c r="AS15" s="31"/>
      <c r="AT15" s="31"/>
      <c r="AU15" s="31"/>
      <c r="AV15" s="4"/>
      <c r="AW15" s="22"/>
      <c r="AX15" s="22"/>
      <c r="AY15" s="22"/>
      <c r="AZ15" s="6"/>
      <c r="BA15" s="6"/>
      <c r="BB15" s="6"/>
      <c r="BE15" s="4"/>
      <c r="BF15" s="4"/>
      <c r="BG15" s="4"/>
      <c r="BH15" s="4"/>
      <c r="BI15" s="3">
        <f>0.5*AL6*(1+(H6/(H6+(M6*SQRT(H6*I6)))))</f>
        <v>9.5507534705272429E-2</v>
      </c>
      <c r="BJ15" s="2">
        <f>((I6*AK6/(2*(I6+(M6*SQRT(H6*I6))))))</f>
        <v>-2.0507534705272428E-2</v>
      </c>
      <c r="BR15" s="2"/>
      <c r="BS15" s="2"/>
      <c r="BV15" s="31"/>
      <c r="BW15" s="31"/>
    </row>
    <row r="16" spans="1:76" s="16" customFormat="1" ht="38.25" x14ac:dyDescent="0.2">
      <c r="C16" s="17"/>
      <c r="D16" s="17"/>
      <c r="E16" s="17"/>
      <c r="F16" s="17"/>
      <c r="G16" s="17"/>
      <c r="H16" s="15"/>
      <c r="I16" s="113"/>
      <c r="J16" s="114" t="s">
        <v>104</v>
      </c>
      <c r="K16" s="114"/>
      <c r="L16" s="114"/>
      <c r="M16" s="115"/>
      <c r="O16" s="51"/>
      <c r="P16" s="51"/>
      <c r="Q16" s="15"/>
      <c r="R16" s="15"/>
      <c r="S16" s="39"/>
      <c r="T16" s="15"/>
      <c r="AA16" s="39"/>
      <c r="AB16" s="116"/>
      <c r="AC16" s="117" t="s">
        <v>6</v>
      </c>
      <c r="AD16" s="118" t="s">
        <v>10</v>
      </c>
      <c r="AE16" s="118" t="s">
        <v>53</v>
      </c>
      <c r="AF16" s="28" t="s">
        <v>169</v>
      </c>
      <c r="AG16" s="28" t="s">
        <v>170</v>
      </c>
      <c r="AJ16" s="17"/>
      <c r="AN16" s="15"/>
      <c r="AO16" s="15"/>
      <c r="AP16" s="29"/>
      <c r="AQ16" s="118" t="s">
        <v>35</v>
      </c>
      <c r="AR16" s="115" t="s">
        <v>36</v>
      </c>
      <c r="AS16" s="118" t="s">
        <v>46</v>
      </c>
      <c r="AT16" s="119" t="s">
        <v>119</v>
      </c>
      <c r="AU16" s="120" t="s">
        <v>167</v>
      </c>
      <c r="AV16" s="120" t="s">
        <v>171</v>
      </c>
      <c r="AW16" s="18"/>
      <c r="AX16" s="18"/>
      <c r="AY16" s="120" t="s">
        <v>102</v>
      </c>
      <c r="AZ16" s="120" t="s">
        <v>101</v>
      </c>
      <c r="BA16" s="121"/>
      <c r="BB16" s="121"/>
      <c r="BC16" s="18"/>
      <c r="BF16" s="32"/>
      <c r="BG16" s="32"/>
    </row>
    <row r="17" spans="1:71" s="16" customFormat="1" ht="40.5" x14ac:dyDescent="0.35">
      <c r="C17" s="17"/>
      <c r="D17" s="17"/>
      <c r="E17" s="17"/>
      <c r="F17" s="17"/>
      <c r="G17" s="17"/>
      <c r="H17" s="15" t="s">
        <v>16</v>
      </c>
      <c r="I17" s="15"/>
      <c r="J17" s="65">
        <v>12</v>
      </c>
      <c r="K17" s="78"/>
      <c r="L17" s="78"/>
      <c r="O17" s="51"/>
      <c r="P17" s="51"/>
      <c r="Q17" s="15"/>
      <c r="R17" s="15"/>
      <c r="S17" s="39"/>
      <c r="T17" s="15"/>
      <c r="AA17" s="15"/>
      <c r="AC17" s="67" t="e">
        <f ca="1">INDIRECT("w"&amp;J17)</f>
        <v>#DIV/0!</v>
      </c>
      <c r="AD17" s="67" t="e">
        <f ca="1">INDIRECT("AD"&amp;J17)</f>
        <v>#DIV/0!</v>
      </c>
      <c r="AE17" s="68" t="e">
        <f ca="1">INDIRECT("bd"&amp;J17)</f>
        <v>#DIV/0!</v>
      </c>
      <c r="AF17" s="17" t="e">
        <f ca="1">INDIRECT("bJ"&amp;J17)</f>
        <v>#DIV/0!</v>
      </c>
      <c r="AG17" s="16" t="e">
        <f ca="1">INDIRECT("bk"&amp;J17)</f>
        <v>#DIV/0!</v>
      </c>
      <c r="AJ17" s="17"/>
      <c r="AN17" s="15"/>
      <c r="AO17" s="15"/>
      <c r="AP17" s="44"/>
      <c r="AQ17" s="67" t="e">
        <f ca="1">INDIRECT("Aq"&amp;J17)</f>
        <v>#DIV/0!</v>
      </c>
      <c r="AR17" s="67" t="e">
        <f ca="1">INDIRECT("Ar"&amp;J17)</f>
        <v>#DIV/0!</v>
      </c>
      <c r="AS17" s="67" t="e">
        <f ca="1">INDIRECT("As"&amp;J17)</f>
        <v>#DIV/0!</v>
      </c>
      <c r="AT17" s="67" t="e">
        <f ca="1">INDIRECT("Ap"&amp;J17)</f>
        <v>#DIV/0!</v>
      </c>
      <c r="AU17" s="67" t="e">
        <f ca="1">INDIRECT("BJ"&amp;J17)</f>
        <v>#DIV/0!</v>
      </c>
      <c r="AV17" s="122" t="e">
        <f ca="1">INDIRECT("Bk"&amp;J17)</f>
        <v>#DIV/0!</v>
      </c>
      <c r="AW17" s="69">
        <f ca="1">INDIRECT("p"&amp;AX17)</f>
        <v>0</v>
      </c>
      <c r="AX17" s="66">
        <v>20</v>
      </c>
    </row>
    <row r="18" spans="1:71" s="16" customFormat="1" ht="38.25" x14ac:dyDescent="0.2">
      <c r="A18" s="16" t="s">
        <v>54</v>
      </c>
      <c r="B18" s="16" t="s">
        <v>55</v>
      </c>
      <c r="C18" s="28" t="s">
        <v>120</v>
      </c>
      <c r="D18" s="28" t="s">
        <v>121</v>
      </c>
      <c r="E18" s="28" t="s">
        <v>122</v>
      </c>
      <c r="F18" s="28" t="s">
        <v>128</v>
      </c>
      <c r="G18" s="28" t="s">
        <v>129</v>
      </c>
      <c r="H18" s="15" t="s">
        <v>13</v>
      </c>
      <c r="I18" s="15" t="s">
        <v>0</v>
      </c>
      <c r="J18" s="46" t="s">
        <v>1</v>
      </c>
      <c r="K18" s="46" t="s">
        <v>107</v>
      </c>
      <c r="L18" s="46" t="s">
        <v>108</v>
      </c>
      <c r="M18" s="28" t="s">
        <v>41</v>
      </c>
      <c r="N18" s="28" t="s">
        <v>60</v>
      </c>
      <c r="O18" s="50" t="s">
        <v>59</v>
      </c>
      <c r="P18" s="50" t="s">
        <v>61</v>
      </c>
      <c r="Q18" s="15" t="s">
        <v>20</v>
      </c>
      <c r="R18" s="27" t="s">
        <v>27</v>
      </c>
      <c r="S18" s="41" t="s">
        <v>3</v>
      </c>
      <c r="T18" s="15"/>
      <c r="U18" s="16" t="s">
        <v>4</v>
      </c>
      <c r="V18" s="16" t="s">
        <v>5</v>
      </c>
      <c r="W18" s="16" t="s">
        <v>6</v>
      </c>
      <c r="X18" s="16" t="s">
        <v>7</v>
      </c>
      <c r="Y18" s="28" t="s">
        <v>131</v>
      </c>
      <c r="AA18" s="15" t="s">
        <v>8</v>
      </c>
      <c r="AB18" s="17" t="s">
        <v>9</v>
      </c>
      <c r="AC18" s="19" t="s">
        <v>49</v>
      </c>
      <c r="AD18" s="16" t="s">
        <v>10</v>
      </c>
      <c r="AE18" s="16" t="s">
        <v>15</v>
      </c>
      <c r="AF18" s="28" t="s">
        <v>51</v>
      </c>
      <c r="AG18" s="28" t="s">
        <v>52</v>
      </c>
      <c r="AH18" s="16" t="s">
        <v>11</v>
      </c>
      <c r="AI18" s="16" t="s">
        <v>109</v>
      </c>
      <c r="AJ18" s="17" t="s">
        <v>110</v>
      </c>
      <c r="AK18" s="28" t="s">
        <v>38</v>
      </c>
      <c r="AL18" s="28" t="s">
        <v>39</v>
      </c>
      <c r="AM18" s="28" t="s">
        <v>112</v>
      </c>
      <c r="AN18" s="28" t="s">
        <v>111</v>
      </c>
      <c r="AO18" s="28" t="s">
        <v>37</v>
      </c>
      <c r="AP18" s="15" t="s">
        <v>14</v>
      </c>
      <c r="AQ18" s="19" t="s">
        <v>33</v>
      </c>
      <c r="AR18" s="19" t="s">
        <v>34</v>
      </c>
      <c r="AS18" s="33" t="s">
        <v>47</v>
      </c>
      <c r="AT18" s="33" t="s">
        <v>44</v>
      </c>
      <c r="AU18" s="33" t="s">
        <v>48</v>
      </c>
      <c r="AV18" s="18" t="s">
        <v>21</v>
      </c>
      <c r="AW18" s="28" t="s">
        <v>64</v>
      </c>
      <c r="AX18" s="28" t="s">
        <v>103</v>
      </c>
      <c r="AY18" s="62" t="s">
        <v>23</v>
      </c>
      <c r="AZ18" s="28" t="s">
        <v>163</v>
      </c>
      <c r="BA18" s="28" t="s">
        <v>164</v>
      </c>
      <c r="BB18" s="28" t="s">
        <v>165</v>
      </c>
      <c r="BC18" s="28" t="s">
        <v>166</v>
      </c>
      <c r="BD18" s="28" t="s">
        <v>161</v>
      </c>
    </row>
    <row r="19" spans="1:71" x14ac:dyDescent="0.2">
      <c r="A19" s="132">
        <v>44708</v>
      </c>
      <c r="B19" s="133">
        <v>0.6310648148148148</v>
      </c>
      <c r="C19" s="134">
        <v>3.4757102799999998E-5</v>
      </c>
      <c r="D19" s="134">
        <v>1.1431575200000001E-5</v>
      </c>
      <c r="E19" s="134">
        <v>1.80701119E-6</v>
      </c>
      <c r="F19" s="134">
        <v>6.1576017999999997E-7</v>
      </c>
      <c r="G19" s="134">
        <v>1.5529296000000001E-8</v>
      </c>
      <c r="H19" s="102">
        <f t="shared" ref="H19:H49" si="137">C19*J$3</f>
        <v>0.28656145387621457</v>
      </c>
      <c r="I19" s="103">
        <f t="shared" ref="I19:I49" si="138">D19*L$3</f>
        <v>0.17256479140083358</v>
      </c>
      <c r="J19" s="104">
        <f t="shared" ref="J19:J49" si="139">E19*N$3</f>
        <v>6.2843039502655804E-4</v>
      </c>
      <c r="K19" s="104">
        <f>F19*P$3</f>
        <v>1.6136146667551383E-4</v>
      </c>
      <c r="L19" s="104">
        <f>G19*R$3</f>
        <v>3.6734689575898369E-6</v>
      </c>
      <c r="M19" s="112" t="e">
        <f ca="1">IF(AB19&gt;AC$17,1,-1)</f>
        <v>#DIV/0!</v>
      </c>
      <c r="N19" s="134">
        <v>3.827341365E-3</v>
      </c>
      <c r="O19" s="71">
        <v>22.719999300000001</v>
      </c>
      <c r="P19" s="135">
        <v>1496583265</v>
      </c>
      <c r="Q19" s="7">
        <f>H19-I19-J19-K19-L19</f>
        <v>0.11320319714472132</v>
      </c>
      <c r="R19" s="7" t="e">
        <f t="shared" ref="R19:R49" ca="1" si="140">M19*SQRT(I19/H19)</f>
        <v>#DIV/0!</v>
      </c>
      <c r="S19" s="40" t="e">
        <f ca="1">(1+R19)/(1-R19)</f>
        <v>#DIV/0!</v>
      </c>
      <c r="T19" s="1"/>
      <c r="U19" s="3" t="e">
        <f ca="1">(AD19*J19)/(2*(H19+(M19*SQRT(H19*I19))))</f>
        <v>#DIV/0!</v>
      </c>
      <c r="V19" s="3" t="e">
        <f ca="1">U19/(1+S19)</f>
        <v>#DIV/0!</v>
      </c>
      <c r="W19" s="3" t="e">
        <f ca="1">AD19*J19/((SQRT(H19)+(M19*SQRT(I19)))^2)</f>
        <v>#DIV/0!</v>
      </c>
      <c r="X19" s="3" t="e">
        <f ca="1">AB19/AD19</f>
        <v>#DIV/0!</v>
      </c>
      <c r="Y19" s="3" t="e">
        <f ca="1">W19/AC$17</f>
        <v>#DIV/0!</v>
      </c>
      <c r="AA19" s="1" t="e">
        <f ca="1">((SQRT(H19)+(M19*SQRT(I19)))^2)/Q19</f>
        <v>#DIV/0!</v>
      </c>
      <c r="AB19" s="9" t="e">
        <f t="shared" ref="AB19:AB49" ca="1" si="141">(AD19*J19)/(H19-I19-J19)</f>
        <v>#DIV/0!</v>
      </c>
      <c r="AC19" s="9" t="e">
        <f t="shared" ref="AC19:AC49" ca="1" si="142">AV19*AB19</f>
        <v>#DIV/0!</v>
      </c>
      <c r="AD19" s="3" t="e">
        <f t="shared" ref="AD19:AD49" ca="1" si="143">AD$17</f>
        <v>#DIV/0!</v>
      </c>
      <c r="AE19" s="9" t="e">
        <f t="shared" ref="AE19:AE49" ca="1" si="144">SQRT(AD19*J19*$D$3)</f>
        <v>#DIV/0!</v>
      </c>
      <c r="AF19" s="43" t="e">
        <f ca="1">AE19/1000000</f>
        <v>#DIV/0!</v>
      </c>
      <c r="AG19" s="43" t="e">
        <f t="shared" ref="AG19:AG49" ca="1" si="145">AF19*SQRT(AE$17^2-AM19^2 + AO19^2)/2</f>
        <v>#DIV/0!</v>
      </c>
      <c r="AH19" s="13" t="e">
        <f t="shared" ref="AH19:AH49" ca="1" si="146">AD19*J19/($B$3*2*PI())</f>
        <v>#DIV/0!</v>
      </c>
      <c r="AI19" s="3" t="e">
        <f ca="1">AD19*J19/IF(K19&gt;0.000000000000001,K19,0.000000000000001)</f>
        <v>#DIV/0!</v>
      </c>
      <c r="AJ19" s="3" t="e">
        <f ca="1">AD19*J19/IF(L19&gt;0.000000000000001,L19,0.000000000000001)</f>
        <v>#DIV/0!</v>
      </c>
      <c r="AK19" s="34">
        <f>AK$6</f>
        <v>7.4999999999999997E-2</v>
      </c>
      <c r="AL19" s="34">
        <f t="shared" ref="AL19:AO19" si="147">AL$6</f>
        <v>7.4999999999999997E-2</v>
      </c>
      <c r="AM19" s="34">
        <f t="shared" si="147"/>
        <v>0.05</v>
      </c>
      <c r="AN19" s="34">
        <f t="shared" si="147"/>
        <v>0.05</v>
      </c>
      <c r="AO19" s="34">
        <f t="shared" si="147"/>
        <v>0.02</v>
      </c>
      <c r="AP19" s="1" t="e">
        <f ca="1">AT$17</f>
        <v>#DIV/0!</v>
      </c>
      <c r="AQ19" s="22" t="e">
        <f t="shared" ref="AQ19:AQ49" ca="1" si="148">(AQ$17-(H19/Q19))*AK19</f>
        <v>#DIV/0!</v>
      </c>
      <c r="AR19" s="42" t="e">
        <f t="shared" ref="AR19:AR49" ca="1" si="149">(AR$17+(I19/Q19))*AL19</f>
        <v>#DIV/0!</v>
      </c>
      <c r="AS19" s="13">
        <f t="shared" ref="AS19:AS49" si="150">AO19*H19/Q19</f>
        <v>5.062780223598605E-2</v>
      </c>
      <c r="AT19" s="13">
        <f t="shared" ref="AT19:AT49" si="151">AO19*I19/Q19</f>
        <v>3.0487617974291517E-2</v>
      </c>
      <c r="AU19" s="13">
        <f t="shared" ref="AU19:AU49" si="152">(1+(J19/Q19))*AO19</f>
        <v>2.0111026969357262E-2</v>
      </c>
      <c r="AV19" s="11" t="e">
        <f ca="1">SQRT((AQ19^2)+(AR19^2)+(AS$17^2)+(AT$17^2)+(AS19^2)+(AT19^2)+(AU19^2)+(((K19*AN19)/Q19)^2)+(((L19*AN19)/Q19)^2))</f>
        <v>#DIV/0!</v>
      </c>
      <c r="AW19" s="2" t="e">
        <f t="shared" ref="AW19:AW49" ca="1" si="153">AF19*AF19</f>
        <v>#DIV/0!</v>
      </c>
      <c r="AX19" s="49">
        <f t="shared" ref="AX19:AX49" ca="1" si="154">P19-AW$17</f>
        <v>1496583265</v>
      </c>
      <c r="AY19" s="4" t="e">
        <f t="shared" ref="AY19:AY20" ca="1" si="155">AG19/AF19</f>
        <v>#DIV/0!</v>
      </c>
      <c r="AZ19" s="4" t="e">
        <f ca="1">(AV$17-(SQRT(H19)/(M19*SQRT(I19)+SQRT(H19))))*AK19</f>
        <v>#DIV/0!</v>
      </c>
      <c r="BA19" s="4" t="e">
        <f ca="1">(AU$17-(M19*SQRT(I19)/(M19*(SQRT(I19)+SQRT(H19)))))*AL19</f>
        <v>#DIV/0!</v>
      </c>
      <c r="BB19" s="4" t="e">
        <f ca="1">(H19/(H19+(M19*SQRT(H19*I19))))*AO19</f>
        <v>#DIV/0!</v>
      </c>
      <c r="BC19" s="4" t="e">
        <f ca="1">(I19/(I19+(M19*SQRT(H19*I19))))*AO19</f>
        <v>#DIV/0!</v>
      </c>
      <c r="BD19" s="4" t="e">
        <f ca="1">SQRT(AZ19^2+BA19^2+BB19^2+BC19^2+AT$17^2+AO19^2)</f>
        <v>#DIV/0!</v>
      </c>
      <c r="BR19" s="2"/>
      <c r="BS19" s="2"/>
    </row>
    <row r="20" spans="1:71" x14ac:dyDescent="0.2">
      <c r="A20" s="132"/>
      <c r="B20" s="133"/>
      <c r="C20" s="134"/>
      <c r="D20" s="134"/>
      <c r="E20" s="134"/>
      <c r="F20" s="134"/>
      <c r="G20" s="134"/>
      <c r="H20" s="102">
        <f t="shared" si="137"/>
        <v>0</v>
      </c>
      <c r="I20" s="103">
        <f t="shared" si="138"/>
        <v>0</v>
      </c>
      <c r="J20" s="104">
        <f t="shared" si="139"/>
        <v>0</v>
      </c>
      <c r="K20" s="104">
        <f t="shared" ref="K20:K82" si="156">F20*P$3</f>
        <v>0</v>
      </c>
      <c r="L20" s="104">
        <f t="shared" ref="L20:L82" si="157">G20*R$3</f>
        <v>0</v>
      </c>
      <c r="M20" s="112" t="e">
        <f t="shared" ref="M20:M82" ca="1" si="158">IF(AB20&gt;AC$17,1,-1)</f>
        <v>#DIV/0!</v>
      </c>
      <c r="N20" s="134"/>
      <c r="O20" s="71"/>
      <c r="P20" s="135"/>
      <c r="Q20" s="7">
        <f t="shared" ref="Q20:Q50" si="159">H20-I20-J20</f>
        <v>0</v>
      </c>
      <c r="R20" s="7" t="e">
        <f t="shared" ca="1" si="140"/>
        <v>#DIV/0!</v>
      </c>
      <c r="S20" s="40" t="e">
        <f t="shared" ref="S20:S33" ca="1" si="160">(1+R20)/(1-R20)</f>
        <v>#DIV/0!</v>
      </c>
      <c r="T20" s="1"/>
      <c r="U20" s="3" t="e">
        <f t="shared" ref="U20:U82" ca="1" si="161">(AD20*J20)/(2*(H20+(M20*SQRT(H20*I20))))</f>
        <v>#DIV/0!</v>
      </c>
      <c r="V20" s="3" t="e">
        <f t="shared" ref="V20:V33" ca="1" si="162">U20/(1+S20)</f>
        <v>#DIV/0!</v>
      </c>
      <c r="W20" s="3" t="e">
        <f t="shared" ref="W20:W82" ca="1" si="163">AD20*J20/((SQRT(H20)+(M20*SQRT(I20)))^2)</f>
        <v>#DIV/0!</v>
      </c>
      <c r="X20" s="3" t="e">
        <f t="shared" ref="X20:X33" ca="1" si="164">AB20/AD20</f>
        <v>#DIV/0!</v>
      </c>
      <c r="Y20" s="3" t="e">
        <f t="shared" ref="Y20:Y82" ca="1" si="165">W20/AC$17</f>
        <v>#DIV/0!</v>
      </c>
      <c r="AA20" s="1" t="e">
        <f t="shared" ref="AA20:AA82" ca="1" si="166">((SQRT(H20)+(M20*SQRT(I20)))^2)/Q20</f>
        <v>#DIV/0!</v>
      </c>
      <c r="AB20" s="9" t="e">
        <f t="shared" ca="1" si="141"/>
        <v>#DIV/0!</v>
      </c>
      <c r="AC20" s="9" t="e">
        <f t="shared" ca="1" si="142"/>
        <v>#DIV/0!</v>
      </c>
      <c r="AD20" s="3" t="e">
        <f t="shared" ca="1" si="143"/>
        <v>#DIV/0!</v>
      </c>
      <c r="AE20" s="9" t="e">
        <f t="shared" ca="1" si="144"/>
        <v>#DIV/0!</v>
      </c>
      <c r="AF20" s="43" t="e">
        <f t="shared" ref="AF20:AF33" ca="1" si="167">AE20/1000000</f>
        <v>#DIV/0!</v>
      </c>
      <c r="AG20" s="43" t="e">
        <f t="shared" ca="1" si="145"/>
        <v>#DIV/0!</v>
      </c>
      <c r="AH20" s="13" t="e">
        <f t="shared" ca="1" si="146"/>
        <v>#DIV/0!</v>
      </c>
      <c r="AI20" s="3" t="e">
        <f t="shared" ref="AI20:AI82" ca="1" si="168">AD20*J20/IF(K20&gt;0.000000000000001,K20,0.000000000000001)</f>
        <v>#DIV/0!</v>
      </c>
      <c r="AJ20" s="3" t="e">
        <f t="shared" ref="AJ20:AJ82" ca="1" si="169">AD20*J20/IF(L20&gt;0.000000000000001,L20,0.000000000000001)</f>
        <v>#DIV/0!</v>
      </c>
      <c r="AK20" s="34">
        <f t="shared" ref="AK20:AO20" si="170">AK$6</f>
        <v>7.4999999999999997E-2</v>
      </c>
      <c r="AL20" s="34">
        <f t="shared" si="170"/>
        <v>7.4999999999999997E-2</v>
      </c>
      <c r="AM20" s="34">
        <f t="shared" si="170"/>
        <v>0.05</v>
      </c>
      <c r="AN20" s="34">
        <f t="shared" si="170"/>
        <v>0.05</v>
      </c>
      <c r="AO20" s="34">
        <f t="shared" si="170"/>
        <v>0.02</v>
      </c>
      <c r="AP20" s="1" t="e">
        <f t="shared" ref="AP20:AP82" ca="1" si="171">AT$17</f>
        <v>#DIV/0!</v>
      </c>
      <c r="AQ20" s="22" t="e">
        <f t="shared" ca="1" si="148"/>
        <v>#DIV/0!</v>
      </c>
      <c r="AR20" s="42" t="e">
        <f t="shared" ca="1" si="149"/>
        <v>#DIV/0!</v>
      </c>
      <c r="AS20" s="13" t="e">
        <f t="shared" si="150"/>
        <v>#DIV/0!</v>
      </c>
      <c r="AT20" s="13" t="e">
        <f t="shared" si="151"/>
        <v>#DIV/0!</v>
      </c>
      <c r="AU20" s="13" t="e">
        <f t="shared" si="152"/>
        <v>#DIV/0!</v>
      </c>
      <c r="AV20" s="11" t="e">
        <f t="shared" ref="AV20:AV82" ca="1" si="172">SQRT((AQ20^2)+(AR20^2)+(AS$17^2)+(AT$17^2)+(AS20^2)+(AT20^2)+(AU20^2)+(((K20*AN20)/Q20)^2)+(((L20*AN20)/Q20)^2))</f>
        <v>#DIV/0!</v>
      </c>
      <c r="AW20" s="2" t="e">
        <f t="shared" ca="1" si="153"/>
        <v>#DIV/0!</v>
      </c>
      <c r="AX20" s="49">
        <f t="shared" ca="1" si="154"/>
        <v>0</v>
      </c>
      <c r="AY20" s="4" t="e">
        <f t="shared" ca="1" si="155"/>
        <v>#DIV/0!</v>
      </c>
      <c r="AZ20" s="4" t="e">
        <f t="shared" ref="AZ20:AZ82" ca="1" si="173">(AV$17-(SQRT(H20)/(M20*SQRT(I20)+SQRT(H20))))*AK20</f>
        <v>#DIV/0!</v>
      </c>
      <c r="BA20" s="4" t="e">
        <f t="shared" ref="BA20:BA82" ca="1" si="174">(AU$17-(M20*SQRT(I20)/(M20*(SQRT(I20)+SQRT(H20)))))*AL20</f>
        <v>#DIV/0!</v>
      </c>
      <c r="BB20" s="4" t="e">
        <f t="shared" ref="BB20:BB82" ca="1" si="175">(H20/(H20+(M20*SQRT(H20*I20))))*AO20</f>
        <v>#DIV/0!</v>
      </c>
      <c r="BC20" s="4" t="e">
        <f t="shared" ref="BC20:BC82" ca="1" si="176">(I20/(I20+(M20*SQRT(H20*I20))))*AO20</f>
        <v>#DIV/0!</v>
      </c>
      <c r="BD20" s="4" t="e">
        <f t="shared" ref="BD20:BD82" ca="1" si="177">SQRT(AZ20^2+BA20^2+BB20^2+BC20^2+AT$17^2+AO20^2)</f>
        <v>#DIV/0!</v>
      </c>
      <c r="BR20" s="2"/>
      <c r="BS20" s="2"/>
    </row>
    <row r="21" spans="1:71" x14ac:dyDescent="0.2">
      <c r="A21" s="132"/>
      <c r="B21" s="133"/>
      <c r="C21" s="134"/>
      <c r="D21" s="134"/>
      <c r="E21" s="134"/>
      <c r="F21" s="134"/>
      <c r="G21" s="134"/>
      <c r="H21" s="102">
        <f t="shared" si="137"/>
        <v>0</v>
      </c>
      <c r="I21" s="103">
        <f t="shared" si="138"/>
        <v>0</v>
      </c>
      <c r="J21" s="104">
        <f t="shared" si="139"/>
        <v>0</v>
      </c>
      <c r="K21" s="104">
        <f t="shared" si="156"/>
        <v>0</v>
      </c>
      <c r="L21" s="104">
        <f t="shared" si="157"/>
        <v>0</v>
      </c>
      <c r="M21" s="112" t="e">
        <f t="shared" ca="1" si="158"/>
        <v>#DIV/0!</v>
      </c>
      <c r="N21" s="134"/>
      <c r="O21" s="71"/>
      <c r="P21" s="135"/>
      <c r="Q21" s="7">
        <f t="shared" si="159"/>
        <v>0</v>
      </c>
      <c r="R21" s="7" t="e">
        <f t="shared" ca="1" si="140"/>
        <v>#DIV/0!</v>
      </c>
      <c r="S21" s="40" t="e">
        <f t="shared" ca="1" si="160"/>
        <v>#DIV/0!</v>
      </c>
      <c r="T21" s="1"/>
      <c r="U21" s="3" t="e">
        <f t="shared" ca="1" si="161"/>
        <v>#DIV/0!</v>
      </c>
      <c r="V21" s="3" t="e">
        <f t="shared" ca="1" si="162"/>
        <v>#DIV/0!</v>
      </c>
      <c r="W21" s="3" t="e">
        <f t="shared" ca="1" si="163"/>
        <v>#DIV/0!</v>
      </c>
      <c r="X21" s="3" t="e">
        <f t="shared" ca="1" si="164"/>
        <v>#DIV/0!</v>
      </c>
      <c r="Y21" s="3" t="e">
        <f t="shared" ca="1" si="165"/>
        <v>#DIV/0!</v>
      </c>
      <c r="AA21" s="1" t="e">
        <f t="shared" ca="1" si="166"/>
        <v>#DIV/0!</v>
      </c>
      <c r="AB21" s="9" t="e">
        <f t="shared" ca="1" si="141"/>
        <v>#DIV/0!</v>
      </c>
      <c r="AC21" s="9" t="e">
        <f t="shared" ca="1" si="142"/>
        <v>#DIV/0!</v>
      </c>
      <c r="AD21" s="3" t="e">
        <f t="shared" ca="1" si="143"/>
        <v>#DIV/0!</v>
      </c>
      <c r="AE21" s="9" t="e">
        <f t="shared" ca="1" si="144"/>
        <v>#DIV/0!</v>
      </c>
      <c r="AF21" s="43" t="e">
        <f t="shared" ca="1" si="167"/>
        <v>#DIV/0!</v>
      </c>
      <c r="AG21" s="43" t="e">
        <f t="shared" ca="1" si="145"/>
        <v>#DIV/0!</v>
      </c>
      <c r="AH21" s="13" t="e">
        <f t="shared" ca="1" si="146"/>
        <v>#DIV/0!</v>
      </c>
      <c r="AI21" s="3" t="e">
        <f t="shared" ca="1" si="168"/>
        <v>#DIV/0!</v>
      </c>
      <c r="AJ21" s="3" t="e">
        <f t="shared" ca="1" si="169"/>
        <v>#DIV/0!</v>
      </c>
      <c r="AK21" s="34">
        <f t="shared" ref="AK21:AO21" si="178">AK$6</f>
        <v>7.4999999999999997E-2</v>
      </c>
      <c r="AL21" s="34">
        <f t="shared" si="178"/>
        <v>7.4999999999999997E-2</v>
      </c>
      <c r="AM21" s="34">
        <f t="shared" si="178"/>
        <v>0.05</v>
      </c>
      <c r="AN21" s="34">
        <f t="shared" si="178"/>
        <v>0.05</v>
      </c>
      <c r="AO21" s="34">
        <f t="shared" si="178"/>
        <v>0.02</v>
      </c>
      <c r="AP21" s="1" t="e">
        <f t="shared" ca="1" si="171"/>
        <v>#DIV/0!</v>
      </c>
      <c r="AQ21" s="22" t="e">
        <f t="shared" ca="1" si="148"/>
        <v>#DIV/0!</v>
      </c>
      <c r="AR21" s="42" t="e">
        <f t="shared" ca="1" si="149"/>
        <v>#DIV/0!</v>
      </c>
      <c r="AS21" s="13" t="e">
        <f t="shared" si="150"/>
        <v>#DIV/0!</v>
      </c>
      <c r="AT21" s="13" t="e">
        <f t="shared" si="151"/>
        <v>#DIV/0!</v>
      </c>
      <c r="AU21" s="13" t="e">
        <f t="shared" si="152"/>
        <v>#DIV/0!</v>
      </c>
      <c r="AV21" s="11" t="e">
        <f t="shared" ca="1" si="172"/>
        <v>#DIV/0!</v>
      </c>
      <c r="AW21" s="2" t="e">
        <f t="shared" ca="1" si="153"/>
        <v>#DIV/0!</v>
      </c>
      <c r="AX21" s="49">
        <f t="shared" ca="1" si="154"/>
        <v>0</v>
      </c>
      <c r="AY21" s="4" t="e">
        <f t="shared" ref="AY21:AY83" ca="1" si="179">AG21/AF21</f>
        <v>#DIV/0!</v>
      </c>
      <c r="AZ21" s="4" t="e">
        <f t="shared" ca="1" si="173"/>
        <v>#DIV/0!</v>
      </c>
      <c r="BA21" s="4" t="e">
        <f t="shared" ca="1" si="174"/>
        <v>#DIV/0!</v>
      </c>
      <c r="BB21" s="4" t="e">
        <f t="shared" ca="1" si="175"/>
        <v>#DIV/0!</v>
      </c>
      <c r="BC21" s="4" t="e">
        <f t="shared" ca="1" si="176"/>
        <v>#DIV/0!</v>
      </c>
      <c r="BD21" s="4" t="e">
        <f t="shared" ca="1" si="177"/>
        <v>#DIV/0!</v>
      </c>
      <c r="BR21" s="2"/>
      <c r="BS21" s="2"/>
    </row>
    <row r="22" spans="1:71" x14ac:dyDescent="0.2">
      <c r="A22" s="132"/>
      <c r="B22" s="133"/>
      <c r="C22" s="134"/>
      <c r="D22" s="134"/>
      <c r="E22" s="134"/>
      <c r="F22" s="134"/>
      <c r="G22" s="134"/>
      <c r="H22" s="102">
        <f t="shared" si="137"/>
        <v>0</v>
      </c>
      <c r="I22" s="103">
        <f t="shared" si="138"/>
        <v>0</v>
      </c>
      <c r="J22" s="104">
        <f t="shared" si="139"/>
        <v>0</v>
      </c>
      <c r="K22" s="104">
        <f t="shared" si="156"/>
        <v>0</v>
      </c>
      <c r="L22" s="104">
        <f t="shared" si="157"/>
        <v>0</v>
      </c>
      <c r="M22" s="112" t="e">
        <f t="shared" ca="1" si="158"/>
        <v>#DIV/0!</v>
      </c>
      <c r="N22" s="134"/>
      <c r="O22" s="71"/>
      <c r="P22" s="135"/>
      <c r="Q22" s="7">
        <f t="shared" si="159"/>
        <v>0</v>
      </c>
      <c r="R22" s="7" t="e">
        <f t="shared" ca="1" si="140"/>
        <v>#DIV/0!</v>
      </c>
      <c r="S22" s="40" t="e">
        <f t="shared" ca="1" si="160"/>
        <v>#DIV/0!</v>
      </c>
      <c r="T22" s="1"/>
      <c r="U22" s="3" t="e">
        <f t="shared" ca="1" si="161"/>
        <v>#DIV/0!</v>
      </c>
      <c r="V22" s="3" t="e">
        <f t="shared" ca="1" si="162"/>
        <v>#DIV/0!</v>
      </c>
      <c r="W22" s="3" t="e">
        <f t="shared" ca="1" si="163"/>
        <v>#DIV/0!</v>
      </c>
      <c r="X22" s="3" t="e">
        <f t="shared" ca="1" si="164"/>
        <v>#DIV/0!</v>
      </c>
      <c r="Y22" s="3" t="e">
        <f t="shared" ca="1" si="165"/>
        <v>#DIV/0!</v>
      </c>
      <c r="AA22" s="1" t="e">
        <f t="shared" ca="1" si="166"/>
        <v>#DIV/0!</v>
      </c>
      <c r="AB22" s="9" t="e">
        <f t="shared" ca="1" si="141"/>
        <v>#DIV/0!</v>
      </c>
      <c r="AC22" s="9" t="e">
        <f t="shared" ca="1" si="142"/>
        <v>#DIV/0!</v>
      </c>
      <c r="AD22" s="3" t="e">
        <f t="shared" ca="1" si="143"/>
        <v>#DIV/0!</v>
      </c>
      <c r="AE22" s="9" t="e">
        <f t="shared" ca="1" si="144"/>
        <v>#DIV/0!</v>
      </c>
      <c r="AF22" s="43" t="e">
        <f t="shared" ca="1" si="167"/>
        <v>#DIV/0!</v>
      </c>
      <c r="AG22" s="43" t="e">
        <f t="shared" ca="1" si="145"/>
        <v>#DIV/0!</v>
      </c>
      <c r="AH22" s="13" t="e">
        <f t="shared" ca="1" si="146"/>
        <v>#DIV/0!</v>
      </c>
      <c r="AI22" s="3" t="e">
        <f t="shared" ca="1" si="168"/>
        <v>#DIV/0!</v>
      </c>
      <c r="AJ22" s="3" t="e">
        <f t="shared" ca="1" si="169"/>
        <v>#DIV/0!</v>
      </c>
      <c r="AK22" s="34">
        <f t="shared" ref="AK22:AO22" si="180">AK$6</f>
        <v>7.4999999999999997E-2</v>
      </c>
      <c r="AL22" s="34">
        <f t="shared" si="180"/>
        <v>7.4999999999999997E-2</v>
      </c>
      <c r="AM22" s="34">
        <f t="shared" si="180"/>
        <v>0.05</v>
      </c>
      <c r="AN22" s="34">
        <f t="shared" si="180"/>
        <v>0.05</v>
      </c>
      <c r="AO22" s="34">
        <f t="shared" si="180"/>
        <v>0.02</v>
      </c>
      <c r="AP22" s="1" t="e">
        <f t="shared" ca="1" si="171"/>
        <v>#DIV/0!</v>
      </c>
      <c r="AQ22" s="22" t="e">
        <f t="shared" ca="1" si="148"/>
        <v>#DIV/0!</v>
      </c>
      <c r="AR22" s="42" t="e">
        <f t="shared" ca="1" si="149"/>
        <v>#DIV/0!</v>
      </c>
      <c r="AS22" s="13" t="e">
        <f t="shared" si="150"/>
        <v>#DIV/0!</v>
      </c>
      <c r="AT22" s="13" t="e">
        <f t="shared" si="151"/>
        <v>#DIV/0!</v>
      </c>
      <c r="AU22" s="13" t="e">
        <f t="shared" si="152"/>
        <v>#DIV/0!</v>
      </c>
      <c r="AV22" s="11" t="e">
        <f t="shared" ca="1" si="172"/>
        <v>#DIV/0!</v>
      </c>
      <c r="AW22" s="2" t="e">
        <f t="shared" ca="1" si="153"/>
        <v>#DIV/0!</v>
      </c>
      <c r="AX22" s="49">
        <f t="shared" ca="1" si="154"/>
        <v>0</v>
      </c>
      <c r="AY22" s="4" t="e">
        <f t="shared" ca="1" si="179"/>
        <v>#DIV/0!</v>
      </c>
      <c r="AZ22" s="4" t="e">
        <f t="shared" ca="1" si="173"/>
        <v>#DIV/0!</v>
      </c>
      <c r="BA22" s="4" t="e">
        <f t="shared" ca="1" si="174"/>
        <v>#DIV/0!</v>
      </c>
      <c r="BB22" s="4" t="e">
        <f t="shared" ca="1" si="175"/>
        <v>#DIV/0!</v>
      </c>
      <c r="BC22" s="4" t="e">
        <f t="shared" ca="1" si="176"/>
        <v>#DIV/0!</v>
      </c>
      <c r="BD22" s="4" t="e">
        <f t="shared" ca="1" si="177"/>
        <v>#DIV/0!</v>
      </c>
      <c r="BR22" s="2"/>
      <c r="BS22" s="2"/>
    </row>
    <row r="23" spans="1:71" x14ac:dyDescent="0.2">
      <c r="A23" s="132"/>
      <c r="B23" s="133"/>
      <c r="C23" s="134"/>
      <c r="D23" s="134"/>
      <c r="E23" s="134"/>
      <c r="F23" s="134"/>
      <c r="G23" s="134"/>
      <c r="H23" s="102">
        <f t="shared" si="137"/>
        <v>0</v>
      </c>
      <c r="I23" s="103">
        <f t="shared" si="138"/>
        <v>0</v>
      </c>
      <c r="J23" s="104">
        <f t="shared" si="139"/>
        <v>0</v>
      </c>
      <c r="K23" s="104">
        <f t="shared" si="156"/>
        <v>0</v>
      </c>
      <c r="L23" s="104">
        <f t="shared" si="157"/>
        <v>0</v>
      </c>
      <c r="M23" s="112" t="e">
        <f t="shared" ca="1" si="158"/>
        <v>#DIV/0!</v>
      </c>
      <c r="N23" s="134"/>
      <c r="O23" s="71"/>
      <c r="P23" s="135"/>
      <c r="Q23" s="7">
        <f t="shared" si="159"/>
        <v>0</v>
      </c>
      <c r="R23" s="7" t="e">
        <f t="shared" ca="1" si="140"/>
        <v>#DIV/0!</v>
      </c>
      <c r="S23" s="40" t="e">
        <f t="shared" ca="1" si="160"/>
        <v>#DIV/0!</v>
      </c>
      <c r="T23" s="1"/>
      <c r="U23" s="3" t="e">
        <f t="shared" ca="1" si="161"/>
        <v>#DIV/0!</v>
      </c>
      <c r="V23" s="3" t="e">
        <f t="shared" ca="1" si="162"/>
        <v>#DIV/0!</v>
      </c>
      <c r="W23" s="3" t="e">
        <f t="shared" ca="1" si="163"/>
        <v>#DIV/0!</v>
      </c>
      <c r="X23" s="3" t="e">
        <f t="shared" ca="1" si="164"/>
        <v>#DIV/0!</v>
      </c>
      <c r="Y23" s="3" t="e">
        <f t="shared" ca="1" si="165"/>
        <v>#DIV/0!</v>
      </c>
      <c r="AA23" s="1" t="e">
        <f t="shared" ca="1" si="166"/>
        <v>#DIV/0!</v>
      </c>
      <c r="AB23" s="9" t="e">
        <f t="shared" ca="1" si="141"/>
        <v>#DIV/0!</v>
      </c>
      <c r="AC23" s="9" t="e">
        <f t="shared" ca="1" si="142"/>
        <v>#DIV/0!</v>
      </c>
      <c r="AD23" s="3" t="e">
        <f t="shared" ca="1" si="143"/>
        <v>#DIV/0!</v>
      </c>
      <c r="AE23" s="9" t="e">
        <f t="shared" ca="1" si="144"/>
        <v>#DIV/0!</v>
      </c>
      <c r="AF23" s="43" t="e">
        <f t="shared" ca="1" si="167"/>
        <v>#DIV/0!</v>
      </c>
      <c r="AG23" s="43" t="e">
        <f t="shared" ca="1" si="145"/>
        <v>#DIV/0!</v>
      </c>
      <c r="AH23" s="13" t="e">
        <f t="shared" ca="1" si="146"/>
        <v>#DIV/0!</v>
      </c>
      <c r="AI23" s="3" t="e">
        <f t="shared" ca="1" si="168"/>
        <v>#DIV/0!</v>
      </c>
      <c r="AJ23" s="3" t="e">
        <f t="shared" ca="1" si="169"/>
        <v>#DIV/0!</v>
      </c>
      <c r="AK23" s="34">
        <f t="shared" ref="AK23:AO23" si="181">AK$6</f>
        <v>7.4999999999999997E-2</v>
      </c>
      <c r="AL23" s="34">
        <f t="shared" si="181"/>
        <v>7.4999999999999997E-2</v>
      </c>
      <c r="AM23" s="34">
        <f t="shared" si="181"/>
        <v>0.05</v>
      </c>
      <c r="AN23" s="34">
        <f t="shared" si="181"/>
        <v>0.05</v>
      </c>
      <c r="AO23" s="34">
        <f t="shared" si="181"/>
        <v>0.02</v>
      </c>
      <c r="AP23" s="1" t="e">
        <f t="shared" ca="1" si="171"/>
        <v>#DIV/0!</v>
      </c>
      <c r="AQ23" s="22" t="e">
        <f t="shared" ca="1" si="148"/>
        <v>#DIV/0!</v>
      </c>
      <c r="AR23" s="42" t="e">
        <f t="shared" ca="1" si="149"/>
        <v>#DIV/0!</v>
      </c>
      <c r="AS23" s="13" t="e">
        <f t="shared" si="150"/>
        <v>#DIV/0!</v>
      </c>
      <c r="AT23" s="13" t="e">
        <f t="shared" si="151"/>
        <v>#DIV/0!</v>
      </c>
      <c r="AU23" s="13" t="e">
        <f t="shared" si="152"/>
        <v>#DIV/0!</v>
      </c>
      <c r="AV23" s="11" t="e">
        <f t="shared" ca="1" si="172"/>
        <v>#DIV/0!</v>
      </c>
      <c r="AW23" s="2" t="e">
        <f t="shared" ca="1" si="153"/>
        <v>#DIV/0!</v>
      </c>
      <c r="AX23" s="49">
        <f t="shared" ca="1" si="154"/>
        <v>0</v>
      </c>
      <c r="AY23" s="4" t="e">
        <f t="shared" ca="1" si="179"/>
        <v>#DIV/0!</v>
      </c>
      <c r="AZ23" s="4" t="e">
        <f t="shared" ca="1" si="173"/>
        <v>#DIV/0!</v>
      </c>
      <c r="BA23" s="4" t="e">
        <f t="shared" ca="1" si="174"/>
        <v>#DIV/0!</v>
      </c>
      <c r="BB23" s="4" t="e">
        <f t="shared" ca="1" si="175"/>
        <v>#DIV/0!</v>
      </c>
      <c r="BC23" s="4" t="e">
        <f t="shared" ca="1" si="176"/>
        <v>#DIV/0!</v>
      </c>
      <c r="BD23" s="4" t="e">
        <f t="shared" ca="1" si="177"/>
        <v>#DIV/0!</v>
      </c>
      <c r="BR23" s="2"/>
      <c r="BS23" s="2"/>
    </row>
    <row r="24" spans="1:71" x14ac:dyDescent="0.2">
      <c r="A24" s="132"/>
      <c r="B24" s="133"/>
      <c r="C24" s="134"/>
      <c r="D24" s="134"/>
      <c r="E24" s="134"/>
      <c r="F24" s="134"/>
      <c r="G24" s="134"/>
      <c r="H24" s="102">
        <f t="shared" si="137"/>
        <v>0</v>
      </c>
      <c r="I24" s="103">
        <f t="shared" si="138"/>
        <v>0</v>
      </c>
      <c r="J24" s="104">
        <f t="shared" si="139"/>
        <v>0</v>
      </c>
      <c r="K24" s="104">
        <f t="shared" si="156"/>
        <v>0</v>
      </c>
      <c r="L24" s="104">
        <f t="shared" si="157"/>
        <v>0</v>
      </c>
      <c r="M24" s="112" t="e">
        <f t="shared" ca="1" si="158"/>
        <v>#DIV/0!</v>
      </c>
      <c r="N24" s="134"/>
      <c r="O24" s="71"/>
      <c r="P24" s="135"/>
      <c r="Q24" s="7">
        <f t="shared" si="159"/>
        <v>0</v>
      </c>
      <c r="R24" s="7" t="e">
        <f t="shared" ca="1" si="140"/>
        <v>#DIV/0!</v>
      </c>
      <c r="S24" s="40" t="e">
        <f t="shared" ca="1" si="160"/>
        <v>#DIV/0!</v>
      </c>
      <c r="T24" s="1"/>
      <c r="U24" s="3" t="e">
        <f t="shared" ca="1" si="161"/>
        <v>#DIV/0!</v>
      </c>
      <c r="V24" s="3" t="e">
        <f t="shared" ca="1" si="162"/>
        <v>#DIV/0!</v>
      </c>
      <c r="W24" s="3" t="e">
        <f t="shared" ca="1" si="163"/>
        <v>#DIV/0!</v>
      </c>
      <c r="X24" s="3" t="e">
        <f t="shared" ca="1" si="164"/>
        <v>#DIV/0!</v>
      </c>
      <c r="Y24" s="3" t="e">
        <f t="shared" ca="1" si="165"/>
        <v>#DIV/0!</v>
      </c>
      <c r="AA24" s="1" t="e">
        <f t="shared" ca="1" si="166"/>
        <v>#DIV/0!</v>
      </c>
      <c r="AB24" s="9" t="e">
        <f t="shared" ca="1" si="141"/>
        <v>#DIV/0!</v>
      </c>
      <c r="AC24" s="9" t="e">
        <f t="shared" ca="1" si="142"/>
        <v>#DIV/0!</v>
      </c>
      <c r="AD24" s="3" t="e">
        <f t="shared" ca="1" si="143"/>
        <v>#DIV/0!</v>
      </c>
      <c r="AE24" s="9" t="e">
        <f t="shared" ca="1" si="144"/>
        <v>#DIV/0!</v>
      </c>
      <c r="AF24" s="43" t="e">
        <f t="shared" ca="1" si="167"/>
        <v>#DIV/0!</v>
      </c>
      <c r="AG24" s="43" t="e">
        <f t="shared" ca="1" si="145"/>
        <v>#DIV/0!</v>
      </c>
      <c r="AH24" s="13" t="e">
        <f t="shared" ca="1" si="146"/>
        <v>#DIV/0!</v>
      </c>
      <c r="AI24" s="3" t="e">
        <f t="shared" ca="1" si="168"/>
        <v>#DIV/0!</v>
      </c>
      <c r="AJ24" s="3" t="e">
        <f t="shared" ca="1" si="169"/>
        <v>#DIV/0!</v>
      </c>
      <c r="AK24" s="34">
        <f t="shared" ref="AK24:AO24" si="182">AK$6</f>
        <v>7.4999999999999997E-2</v>
      </c>
      <c r="AL24" s="34">
        <f t="shared" si="182"/>
        <v>7.4999999999999997E-2</v>
      </c>
      <c r="AM24" s="34">
        <f t="shared" si="182"/>
        <v>0.05</v>
      </c>
      <c r="AN24" s="34">
        <f t="shared" si="182"/>
        <v>0.05</v>
      </c>
      <c r="AO24" s="34">
        <f t="shared" si="182"/>
        <v>0.02</v>
      </c>
      <c r="AP24" s="1" t="e">
        <f t="shared" ca="1" si="171"/>
        <v>#DIV/0!</v>
      </c>
      <c r="AQ24" s="22" t="e">
        <f t="shared" ca="1" si="148"/>
        <v>#DIV/0!</v>
      </c>
      <c r="AR24" s="42" t="e">
        <f t="shared" ca="1" si="149"/>
        <v>#DIV/0!</v>
      </c>
      <c r="AS24" s="13" t="e">
        <f t="shared" si="150"/>
        <v>#DIV/0!</v>
      </c>
      <c r="AT24" s="13" t="e">
        <f t="shared" si="151"/>
        <v>#DIV/0!</v>
      </c>
      <c r="AU24" s="13" t="e">
        <f t="shared" si="152"/>
        <v>#DIV/0!</v>
      </c>
      <c r="AV24" s="11" t="e">
        <f t="shared" ca="1" si="172"/>
        <v>#DIV/0!</v>
      </c>
      <c r="AW24" s="2" t="e">
        <f t="shared" ca="1" si="153"/>
        <v>#DIV/0!</v>
      </c>
      <c r="AX24" s="49">
        <f t="shared" ca="1" si="154"/>
        <v>0</v>
      </c>
      <c r="AY24" s="4" t="e">
        <f t="shared" ca="1" si="179"/>
        <v>#DIV/0!</v>
      </c>
      <c r="AZ24" s="4" t="e">
        <f t="shared" ca="1" si="173"/>
        <v>#DIV/0!</v>
      </c>
      <c r="BA24" s="4" t="e">
        <f t="shared" ca="1" si="174"/>
        <v>#DIV/0!</v>
      </c>
      <c r="BB24" s="4" t="e">
        <f t="shared" ca="1" si="175"/>
        <v>#DIV/0!</v>
      </c>
      <c r="BC24" s="4" t="e">
        <f t="shared" ca="1" si="176"/>
        <v>#DIV/0!</v>
      </c>
      <c r="BD24" s="4" t="e">
        <f t="shared" ca="1" si="177"/>
        <v>#DIV/0!</v>
      </c>
      <c r="BR24" s="2"/>
      <c r="BS24" s="2"/>
    </row>
    <row r="25" spans="1:71" x14ac:dyDescent="0.2">
      <c r="A25" s="132"/>
      <c r="B25" s="133"/>
      <c r="C25" s="134"/>
      <c r="D25" s="134"/>
      <c r="E25" s="134"/>
      <c r="F25" s="134"/>
      <c r="G25" s="134"/>
      <c r="H25" s="102">
        <f t="shared" si="137"/>
        <v>0</v>
      </c>
      <c r="I25" s="103">
        <f t="shared" si="138"/>
        <v>0</v>
      </c>
      <c r="J25" s="104">
        <f t="shared" si="139"/>
        <v>0</v>
      </c>
      <c r="K25" s="104">
        <f t="shared" si="156"/>
        <v>0</v>
      </c>
      <c r="L25" s="104">
        <f t="shared" si="157"/>
        <v>0</v>
      </c>
      <c r="M25" s="112" t="e">
        <f t="shared" ca="1" si="158"/>
        <v>#DIV/0!</v>
      </c>
      <c r="N25" s="134"/>
      <c r="O25" s="71"/>
      <c r="P25" s="135"/>
      <c r="Q25" s="7">
        <f t="shared" si="159"/>
        <v>0</v>
      </c>
      <c r="R25" s="7" t="e">
        <f t="shared" ca="1" si="140"/>
        <v>#DIV/0!</v>
      </c>
      <c r="S25" s="40" t="e">
        <f t="shared" ca="1" si="160"/>
        <v>#DIV/0!</v>
      </c>
      <c r="T25" s="1"/>
      <c r="U25" s="3" t="e">
        <f t="shared" ca="1" si="161"/>
        <v>#DIV/0!</v>
      </c>
      <c r="V25" s="3" t="e">
        <f t="shared" ca="1" si="162"/>
        <v>#DIV/0!</v>
      </c>
      <c r="W25" s="3" t="e">
        <f t="shared" ca="1" si="163"/>
        <v>#DIV/0!</v>
      </c>
      <c r="X25" s="3" t="e">
        <f t="shared" ca="1" si="164"/>
        <v>#DIV/0!</v>
      </c>
      <c r="Y25" s="3" t="e">
        <f t="shared" ca="1" si="165"/>
        <v>#DIV/0!</v>
      </c>
      <c r="AA25" s="1" t="e">
        <f t="shared" ca="1" si="166"/>
        <v>#DIV/0!</v>
      </c>
      <c r="AB25" s="9" t="e">
        <f t="shared" ca="1" si="141"/>
        <v>#DIV/0!</v>
      </c>
      <c r="AC25" s="9" t="e">
        <f t="shared" ca="1" si="142"/>
        <v>#DIV/0!</v>
      </c>
      <c r="AD25" s="3" t="e">
        <f t="shared" ca="1" si="143"/>
        <v>#DIV/0!</v>
      </c>
      <c r="AE25" s="9" t="e">
        <f t="shared" ca="1" si="144"/>
        <v>#DIV/0!</v>
      </c>
      <c r="AF25" s="43" t="e">
        <f t="shared" ca="1" si="167"/>
        <v>#DIV/0!</v>
      </c>
      <c r="AG25" s="43" t="e">
        <f t="shared" ca="1" si="145"/>
        <v>#DIV/0!</v>
      </c>
      <c r="AH25" s="13" t="e">
        <f t="shared" ca="1" si="146"/>
        <v>#DIV/0!</v>
      </c>
      <c r="AI25" s="3" t="e">
        <f t="shared" ca="1" si="168"/>
        <v>#DIV/0!</v>
      </c>
      <c r="AJ25" s="3" t="e">
        <f t="shared" ca="1" si="169"/>
        <v>#DIV/0!</v>
      </c>
      <c r="AK25" s="34">
        <f t="shared" ref="AK25:AO25" si="183">AK$6</f>
        <v>7.4999999999999997E-2</v>
      </c>
      <c r="AL25" s="34">
        <f t="shared" si="183"/>
        <v>7.4999999999999997E-2</v>
      </c>
      <c r="AM25" s="34">
        <f t="shared" si="183"/>
        <v>0.05</v>
      </c>
      <c r="AN25" s="34">
        <f t="shared" si="183"/>
        <v>0.05</v>
      </c>
      <c r="AO25" s="34">
        <f t="shared" si="183"/>
        <v>0.02</v>
      </c>
      <c r="AP25" s="1" t="e">
        <f t="shared" ca="1" si="171"/>
        <v>#DIV/0!</v>
      </c>
      <c r="AQ25" s="22" t="e">
        <f t="shared" ca="1" si="148"/>
        <v>#DIV/0!</v>
      </c>
      <c r="AR25" s="42" t="e">
        <f t="shared" ca="1" si="149"/>
        <v>#DIV/0!</v>
      </c>
      <c r="AS25" s="13" t="e">
        <f t="shared" si="150"/>
        <v>#DIV/0!</v>
      </c>
      <c r="AT25" s="13" t="e">
        <f t="shared" si="151"/>
        <v>#DIV/0!</v>
      </c>
      <c r="AU25" s="13" t="e">
        <f t="shared" si="152"/>
        <v>#DIV/0!</v>
      </c>
      <c r="AV25" s="11" t="e">
        <f t="shared" ca="1" si="172"/>
        <v>#DIV/0!</v>
      </c>
      <c r="AW25" s="2" t="e">
        <f t="shared" ca="1" si="153"/>
        <v>#DIV/0!</v>
      </c>
      <c r="AX25" s="49">
        <f t="shared" ca="1" si="154"/>
        <v>0</v>
      </c>
      <c r="AY25" s="4" t="e">
        <f t="shared" ca="1" si="179"/>
        <v>#DIV/0!</v>
      </c>
      <c r="AZ25" s="4" t="e">
        <f t="shared" ca="1" si="173"/>
        <v>#DIV/0!</v>
      </c>
      <c r="BA25" s="4" t="e">
        <f t="shared" ca="1" si="174"/>
        <v>#DIV/0!</v>
      </c>
      <c r="BB25" s="4" t="e">
        <f t="shared" ca="1" si="175"/>
        <v>#DIV/0!</v>
      </c>
      <c r="BC25" s="4" t="e">
        <f t="shared" ca="1" si="176"/>
        <v>#DIV/0!</v>
      </c>
      <c r="BD25" s="4" t="e">
        <f t="shared" ca="1" si="177"/>
        <v>#DIV/0!</v>
      </c>
      <c r="BR25" s="2"/>
      <c r="BS25" s="2"/>
    </row>
    <row r="26" spans="1:71" x14ac:dyDescent="0.2">
      <c r="A26" s="132"/>
      <c r="B26" s="133"/>
      <c r="C26" s="134"/>
      <c r="D26" s="134"/>
      <c r="E26" s="134"/>
      <c r="F26" s="134"/>
      <c r="G26" s="134"/>
      <c r="H26" s="102">
        <f t="shared" si="137"/>
        <v>0</v>
      </c>
      <c r="I26" s="103">
        <f t="shared" si="138"/>
        <v>0</v>
      </c>
      <c r="J26" s="104">
        <f t="shared" si="139"/>
        <v>0</v>
      </c>
      <c r="K26" s="104">
        <f t="shared" si="156"/>
        <v>0</v>
      </c>
      <c r="L26" s="104">
        <f t="shared" si="157"/>
        <v>0</v>
      </c>
      <c r="M26" s="112" t="e">
        <f t="shared" ca="1" si="158"/>
        <v>#DIV/0!</v>
      </c>
      <c r="N26" s="134"/>
      <c r="O26" s="71"/>
      <c r="P26" s="135"/>
      <c r="Q26" s="7">
        <f t="shared" si="159"/>
        <v>0</v>
      </c>
      <c r="R26" s="7" t="e">
        <f t="shared" ca="1" si="140"/>
        <v>#DIV/0!</v>
      </c>
      <c r="S26" s="40" t="e">
        <f t="shared" ca="1" si="160"/>
        <v>#DIV/0!</v>
      </c>
      <c r="T26" s="1"/>
      <c r="U26" s="3" t="e">
        <f t="shared" ca="1" si="161"/>
        <v>#DIV/0!</v>
      </c>
      <c r="V26" s="3" t="e">
        <f t="shared" ca="1" si="162"/>
        <v>#DIV/0!</v>
      </c>
      <c r="W26" s="3" t="e">
        <f t="shared" ca="1" si="163"/>
        <v>#DIV/0!</v>
      </c>
      <c r="X26" s="3" t="e">
        <f t="shared" ca="1" si="164"/>
        <v>#DIV/0!</v>
      </c>
      <c r="Y26" s="3" t="e">
        <f t="shared" ca="1" si="165"/>
        <v>#DIV/0!</v>
      </c>
      <c r="AA26" s="1" t="e">
        <f t="shared" ca="1" si="166"/>
        <v>#DIV/0!</v>
      </c>
      <c r="AB26" s="9" t="e">
        <f t="shared" ca="1" si="141"/>
        <v>#DIV/0!</v>
      </c>
      <c r="AC26" s="9" t="e">
        <f t="shared" ca="1" si="142"/>
        <v>#DIV/0!</v>
      </c>
      <c r="AD26" s="3" t="e">
        <f t="shared" ca="1" si="143"/>
        <v>#DIV/0!</v>
      </c>
      <c r="AE26" s="9" t="e">
        <f t="shared" ca="1" si="144"/>
        <v>#DIV/0!</v>
      </c>
      <c r="AF26" s="43" t="e">
        <f t="shared" ca="1" si="167"/>
        <v>#DIV/0!</v>
      </c>
      <c r="AG26" s="43" t="e">
        <f t="shared" ca="1" si="145"/>
        <v>#DIV/0!</v>
      </c>
      <c r="AH26" s="13" t="e">
        <f t="shared" ca="1" si="146"/>
        <v>#DIV/0!</v>
      </c>
      <c r="AI26" s="3" t="e">
        <f t="shared" ca="1" si="168"/>
        <v>#DIV/0!</v>
      </c>
      <c r="AJ26" s="3" t="e">
        <f t="shared" ca="1" si="169"/>
        <v>#DIV/0!</v>
      </c>
      <c r="AK26" s="34">
        <f t="shared" ref="AK26:AO26" si="184">AK$6</f>
        <v>7.4999999999999997E-2</v>
      </c>
      <c r="AL26" s="34">
        <f t="shared" si="184"/>
        <v>7.4999999999999997E-2</v>
      </c>
      <c r="AM26" s="34">
        <f t="shared" si="184"/>
        <v>0.05</v>
      </c>
      <c r="AN26" s="34">
        <f t="shared" si="184"/>
        <v>0.05</v>
      </c>
      <c r="AO26" s="34">
        <f t="shared" si="184"/>
        <v>0.02</v>
      </c>
      <c r="AP26" s="1" t="e">
        <f t="shared" ca="1" si="171"/>
        <v>#DIV/0!</v>
      </c>
      <c r="AQ26" s="22" t="e">
        <f t="shared" ca="1" si="148"/>
        <v>#DIV/0!</v>
      </c>
      <c r="AR26" s="42" t="e">
        <f t="shared" ca="1" si="149"/>
        <v>#DIV/0!</v>
      </c>
      <c r="AS26" s="13" t="e">
        <f t="shared" si="150"/>
        <v>#DIV/0!</v>
      </c>
      <c r="AT26" s="13" t="e">
        <f t="shared" si="151"/>
        <v>#DIV/0!</v>
      </c>
      <c r="AU26" s="13" t="e">
        <f t="shared" si="152"/>
        <v>#DIV/0!</v>
      </c>
      <c r="AV26" s="11" t="e">
        <f t="shared" ca="1" si="172"/>
        <v>#DIV/0!</v>
      </c>
      <c r="AW26" s="2" t="e">
        <f t="shared" ca="1" si="153"/>
        <v>#DIV/0!</v>
      </c>
      <c r="AX26" s="49">
        <f t="shared" ca="1" si="154"/>
        <v>0</v>
      </c>
      <c r="AY26" s="4" t="e">
        <f t="shared" ca="1" si="179"/>
        <v>#DIV/0!</v>
      </c>
      <c r="AZ26" s="4" t="e">
        <f t="shared" ca="1" si="173"/>
        <v>#DIV/0!</v>
      </c>
      <c r="BA26" s="4" t="e">
        <f t="shared" ca="1" si="174"/>
        <v>#DIV/0!</v>
      </c>
      <c r="BB26" s="4" t="e">
        <f t="shared" ca="1" si="175"/>
        <v>#DIV/0!</v>
      </c>
      <c r="BC26" s="4" t="e">
        <f t="shared" ca="1" si="176"/>
        <v>#DIV/0!</v>
      </c>
      <c r="BD26" s="4" t="e">
        <f t="shared" ca="1" si="177"/>
        <v>#DIV/0!</v>
      </c>
      <c r="BR26" s="2"/>
      <c r="BS26" s="2"/>
    </row>
    <row r="27" spans="1:71" x14ac:dyDescent="0.2">
      <c r="A27" s="132"/>
      <c r="B27" s="133"/>
      <c r="C27" s="134"/>
      <c r="D27" s="134"/>
      <c r="E27" s="134"/>
      <c r="F27" s="134"/>
      <c r="G27" s="134"/>
      <c r="H27" s="102">
        <f t="shared" si="137"/>
        <v>0</v>
      </c>
      <c r="I27" s="103">
        <f t="shared" si="138"/>
        <v>0</v>
      </c>
      <c r="J27" s="104">
        <f t="shared" si="139"/>
        <v>0</v>
      </c>
      <c r="K27" s="104">
        <f t="shared" si="156"/>
        <v>0</v>
      </c>
      <c r="L27" s="104">
        <f t="shared" si="157"/>
        <v>0</v>
      </c>
      <c r="M27" s="112" t="e">
        <f t="shared" ca="1" si="158"/>
        <v>#DIV/0!</v>
      </c>
      <c r="N27" s="134"/>
      <c r="O27" s="71"/>
      <c r="P27" s="135"/>
      <c r="Q27" s="7">
        <f t="shared" si="159"/>
        <v>0</v>
      </c>
      <c r="R27" s="7" t="e">
        <f t="shared" ca="1" si="140"/>
        <v>#DIV/0!</v>
      </c>
      <c r="S27" s="40" t="e">
        <f t="shared" ca="1" si="160"/>
        <v>#DIV/0!</v>
      </c>
      <c r="T27" s="1"/>
      <c r="U27" s="3" t="e">
        <f t="shared" ca="1" si="161"/>
        <v>#DIV/0!</v>
      </c>
      <c r="V27" s="3" t="e">
        <f t="shared" ca="1" si="162"/>
        <v>#DIV/0!</v>
      </c>
      <c r="W27" s="3" t="e">
        <f t="shared" ca="1" si="163"/>
        <v>#DIV/0!</v>
      </c>
      <c r="X27" s="3" t="e">
        <f t="shared" ca="1" si="164"/>
        <v>#DIV/0!</v>
      </c>
      <c r="Y27" s="3" t="e">
        <f t="shared" ca="1" si="165"/>
        <v>#DIV/0!</v>
      </c>
      <c r="AA27" s="1" t="e">
        <f t="shared" ca="1" si="166"/>
        <v>#DIV/0!</v>
      </c>
      <c r="AB27" s="9" t="e">
        <f t="shared" ca="1" si="141"/>
        <v>#DIV/0!</v>
      </c>
      <c r="AC27" s="9" t="e">
        <f t="shared" ca="1" si="142"/>
        <v>#DIV/0!</v>
      </c>
      <c r="AD27" s="3" t="e">
        <f t="shared" ca="1" si="143"/>
        <v>#DIV/0!</v>
      </c>
      <c r="AE27" s="9" t="e">
        <f t="shared" ca="1" si="144"/>
        <v>#DIV/0!</v>
      </c>
      <c r="AF27" s="43" t="e">
        <f t="shared" ca="1" si="167"/>
        <v>#DIV/0!</v>
      </c>
      <c r="AG27" s="43" t="e">
        <f t="shared" ca="1" si="145"/>
        <v>#DIV/0!</v>
      </c>
      <c r="AH27" s="13" t="e">
        <f t="shared" ca="1" si="146"/>
        <v>#DIV/0!</v>
      </c>
      <c r="AI27" s="3" t="e">
        <f t="shared" ca="1" si="168"/>
        <v>#DIV/0!</v>
      </c>
      <c r="AJ27" s="3" t="e">
        <f t="shared" ca="1" si="169"/>
        <v>#DIV/0!</v>
      </c>
      <c r="AK27" s="34">
        <f t="shared" ref="AK27:AO27" si="185">AK$6</f>
        <v>7.4999999999999997E-2</v>
      </c>
      <c r="AL27" s="34">
        <f t="shared" si="185"/>
        <v>7.4999999999999997E-2</v>
      </c>
      <c r="AM27" s="34">
        <f t="shared" si="185"/>
        <v>0.05</v>
      </c>
      <c r="AN27" s="34">
        <f t="shared" si="185"/>
        <v>0.05</v>
      </c>
      <c r="AO27" s="34">
        <f t="shared" si="185"/>
        <v>0.02</v>
      </c>
      <c r="AP27" s="1" t="e">
        <f t="shared" ca="1" si="171"/>
        <v>#DIV/0!</v>
      </c>
      <c r="AQ27" s="22" t="e">
        <f t="shared" ca="1" si="148"/>
        <v>#DIV/0!</v>
      </c>
      <c r="AR27" s="42" t="e">
        <f t="shared" ca="1" si="149"/>
        <v>#DIV/0!</v>
      </c>
      <c r="AS27" s="13" t="e">
        <f t="shared" si="150"/>
        <v>#DIV/0!</v>
      </c>
      <c r="AT27" s="13" t="e">
        <f t="shared" si="151"/>
        <v>#DIV/0!</v>
      </c>
      <c r="AU27" s="13" t="e">
        <f t="shared" si="152"/>
        <v>#DIV/0!</v>
      </c>
      <c r="AV27" s="11" t="e">
        <f t="shared" ca="1" si="172"/>
        <v>#DIV/0!</v>
      </c>
      <c r="AW27" s="2" t="e">
        <f t="shared" ca="1" si="153"/>
        <v>#DIV/0!</v>
      </c>
      <c r="AX27" s="49">
        <f t="shared" ca="1" si="154"/>
        <v>0</v>
      </c>
      <c r="AY27" s="4" t="e">
        <f t="shared" ca="1" si="179"/>
        <v>#DIV/0!</v>
      </c>
      <c r="AZ27" s="4" t="e">
        <f t="shared" ca="1" si="173"/>
        <v>#DIV/0!</v>
      </c>
      <c r="BA27" s="4" t="e">
        <f t="shared" ca="1" si="174"/>
        <v>#DIV/0!</v>
      </c>
      <c r="BB27" s="4" t="e">
        <f t="shared" ca="1" si="175"/>
        <v>#DIV/0!</v>
      </c>
      <c r="BC27" s="4" t="e">
        <f t="shared" ca="1" si="176"/>
        <v>#DIV/0!</v>
      </c>
      <c r="BD27" s="4" t="e">
        <f t="shared" ca="1" si="177"/>
        <v>#DIV/0!</v>
      </c>
      <c r="BR27" s="2"/>
      <c r="BS27" s="2"/>
    </row>
    <row r="28" spans="1:71" x14ac:dyDescent="0.2">
      <c r="A28" s="132"/>
      <c r="B28" s="133"/>
      <c r="C28" s="134"/>
      <c r="D28" s="134"/>
      <c r="E28" s="134"/>
      <c r="F28" s="134"/>
      <c r="G28" s="134"/>
      <c r="H28" s="102">
        <f t="shared" si="137"/>
        <v>0</v>
      </c>
      <c r="I28" s="103">
        <f t="shared" si="138"/>
        <v>0</v>
      </c>
      <c r="J28" s="104">
        <f t="shared" si="139"/>
        <v>0</v>
      </c>
      <c r="K28" s="104">
        <f t="shared" si="156"/>
        <v>0</v>
      </c>
      <c r="L28" s="104">
        <f t="shared" si="157"/>
        <v>0</v>
      </c>
      <c r="M28" s="112" t="e">
        <f t="shared" ca="1" si="158"/>
        <v>#DIV/0!</v>
      </c>
      <c r="N28" s="134"/>
      <c r="O28" s="71"/>
      <c r="P28" s="135"/>
      <c r="Q28" s="7">
        <f t="shared" si="159"/>
        <v>0</v>
      </c>
      <c r="R28" s="7" t="e">
        <f t="shared" ca="1" si="140"/>
        <v>#DIV/0!</v>
      </c>
      <c r="S28" s="40" t="e">
        <f t="shared" ca="1" si="160"/>
        <v>#DIV/0!</v>
      </c>
      <c r="T28" s="1"/>
      <c r="U28" s="3" t="e">
        <f t="shared" ca="1" si="161"/>
        <v>#DIV/0!</v>
      </c>
      <c r="V28" s="3" t="e">
        <f t="shared" ca="1" si="162"/>
        <v>#DIV/0!</v>
      </c>
      <c r="W28" s="3" t="e">
        <f t="shared" ca="1" si="163"/>
        <v>#DIV/0!</v>
      </c>
      <c r="X28" s="3" t="e">
        <f t="shared" ca="1" si="164"/>
        <v>#DIV/0!</v>
      </c>
      <c r="Y28" s="3" t="e">
        <f t="shared" ca="1" si="165"/>
        <v>#DIV/0!</v>
      </c>
      <c r="AA28" s="1" t="e">
        <f t="shared" ca="1" si="166"/>
        <v>#DIV/0!</v>
      </c>
      <c r="AB28" s="9" t="e">
        <f t="shared" ca="1" si="141"/>
        <v>#DIV/0!</v>
      </c>
      <c r="AC28" s="9" t="e">
        <f t="shared" ca="1" si="142"/>
        <v>#DIV/0!</v>
      </c>
      <c r="AD28" s="3" t="e">
        <f t="shared" ca="1" si="143"/>
        <v>#DIV/0!</v>
      </c>
      <c r="AE28" s="9" t="e">
        <f t="shared" ca="1" si="144"/>
        <v>#DIV/0!</v>
      </c>
      <c r="AF28" s="43" t="e">
        <f t="shared" ca="1" si="167"/>
        <v>#DIV/0!</v>
      </c>
      <c r="AG28" s="43" t="e">
        <f t="shared" ca="1" si="145"/>
        <v>#DIV/0!</v>
      </c>
      <c r="AH28" s="13" t="e">
        <f t="shared" ca="1" si="146"/>
        <v>#DIV/0!</v>
      </c>
      <c r="AI28" s="3" t="e">
        <f t="shared" ca="1" si="168"/>
        <v>#DIV/0!</v>
      </c>
      <c r="AJ28" s="3" t="e">
        <f t="shared" ca="1" si="169"/>
        <v>#DIV/0!</v>
      </c>
      <c r="AK28" s="34">
        <f t="shared" ref="AK28:AO28" si="186">AK$6</f>
        <v>7.4999999999999997E-2</v>
      </c>
      <c r="AL28" s="34">
        <f t="shared" si="186"/>
        <v>7.4999999999999997E-2</v>
      </c>
      <c r="AM28" s="34">
        <f t="shared" si="186"/>
        <v>0.05</v>
      </c>
      <c r="AN28" s="34">
        <f t="shared" si="186"/>
        <v>0.05</v>
      </c>
      <c r="AO28" s="34">
        <f t="shared" si="186"/>
        <v>0.02</v>
      </c>
      <c r="AP28" s="1" t="e">
        <f t="shared" ca="1" si="171"/>
        <v>#DIV/0!</v>
      </c>
      <c r="AQ28" s="22" t="e">
        <f t="shared" ca="1" si="148"/>
        <v>#DIV/0!</v>
      </c>
      <c r="AR28" s="42" t="e">
        <f t="shared" ca="1" si="149"/>
        <v>#DIV/0!</v>
      </c>
      <c r="AS28" s="13" t="e">
        <f t="shared" si="150"/>
        <v>#DIV/0!</v>
      </c>
      <c r="AT28" s="13" t="e">
        <f t="shared" si="151"/>
        <v>#DIV/0!</v>
      </c>
      <c r="AU28" s="13" t="e">
        <f t="shared" si="152"/>
        <v>#DIV/0!</v>
      </c>
      <c r="AV28" s="11" t="e">
        <f t="shared" ca="1" si="172"/>
        <v>#DIV/0!</v>
      </c>
      <c r="AW28" s="2" t="e">
        <f t="shared" ca="1" si="153"/>
        <v>#DIV/0!</v>
      </c>
      <c r="AX28" s="49">
        <f t="shared" ca="1" si="154"/>
        <v>0</v>
      </c>
      <c r="AY28" s="4" t="e">
        <f t="shared" ca="1" si="179"/>
        <v>#DIV/0!</v>
      </c>
      <c r="AZ28" s="4" t="e">
        <f t="shared" ca="1" si="173"/>
        <v>#DIV/0!</v>
      </c>
      <c r="BA28" s="4" t="e">
        <f t="shared" ca="1" si="174"/>
        <v>#DIV/0!</v>
      </c>
      <c r="BB28" s="4" t="e">
        <f t="shared" ca="1" si="175"/>
        <v>#DIV/0!</v>
      </c>
      <c r="BC28" s="4" t="e">
        <f t="shared" ca="1" si="176"/>
        <v>#DIV/0!</v>
      </c>
      <c r="BD28" s="4" t="e">
        <f t="shared" ca="1" si="177"/>
        <v>#DIV/0!</v>
      </c>
      <c r="BR28" s="2"/>
      <c r="BS28" s="2"/>
    </row>
    <row r="29" spans="1:71" x14ac:dyDescent="0.2">
      <c r="A29" s="132"/>
      <c r="B29" s="133"/>
      <c r="C29" s="134"/>
      <c r="D29" s="134"/>
      <c r="E29" s="134"/>
      <c r="F29" s="134"/>
      <c r="G29" s="134"/>
      <c r="H29" s="102">
        <f t="shared" si="137"/>
        <v>0</v>
      </c>
      <c r="I29" s="103">
        <f t="shared" si="138"/>
        <v>0</v>
      </c>
      <c r="J29" s="104">
        <f t="shared" si="139"/>
        <v>0</v>
      </c>
      <c r="K29" s="104">
        <f t="shared" si="156"/>
        <v>0</v>
      </c>
      <c r="L29" s="104">
        <f t="shared" si="157"/>
        <v>0</v>
      </c>
      <c r="M29" s="112" t="e">
        <f t="shared" ca="1" si="158"/>
        <v>#DIV/0!</v>
      </c>
      <c r="N29" s="134"/>
      <c r="O29" s="71"/>
      <c r="P29" s="135"/>
      <c r="Q29" s="7">
        <f t="shared" si="159"/>
        <v>0</v>
      </c>
      <c r="R29" s="7" t="e">
        <f t="shared" ca="1" si="140"/>
        <v>#DIV/0!</v>
      </c>
      <c r="S29" s="40" t="e">
        <f t="shared" ca="1" si="160"/>
        <v>#DIV/0!</v>
      </c>
      <c r="T29" s="1"/>
      <c r="U29" s="3" t="e">
        <f t="shared" ca="1" si="161"/>
        <v>#DIV/0!</v>
      </c>
      <c r="V29" s="3" t="e">
        <f t="shared" ca="1" si="162"/>
        <v>#DIV/0!</v>
      </c>
      <c r="W29" s="3" t="e">
        <f t="shared" ca="1" si="163"/>
        <v>#DIV/0!</v>
      </c>
      <c r="X29" s="3" t="e">
        <f t="shared" ca="1" si="164"/>
        <v>#DIV/0!</v>
      </c>
      <c r="Y29" s="3" t="e">
        <f t="shared" ca="1" si="165"/>
        <v>#DIV/0!</v>
      </c>
      <c r="AA29" s="1" t="e">
        <f t="shared" ca="1" si="166"/>
        <v>#DIV/0!</v>
      </c>
      <c r="AB29" s="9" t="e">
        <f t="shared" ca="1" si="141"/>
        <v>#DIV/0!</v>
      </c>
      <c r="AC29" s="9" t="e">
        <f t="shared" ca="1" si="142"/>
        <v>#DIV/0!</v>
      </c>
      <c r="AD29" s="3" t="e">
        <f t="shared" ca="1" si="143"/>
        <v>#DIV/0!</v>
      </c>
      <c r="AE29" s="9" t="e">
        <f t="shared" ca="1" si="144"/>
        <v>#DIV/0!</v>
      </c>
      <c r="AF29" s="43" t="e">
        <f t="shared" ca="1" si="167"/>
        <v>#DIV/0!</v>
      </c>
      <c r="AG29" s="43" t="e">
        <f t="shared" ca="1" si="145"/>
        <v>#DIV/0!</v>
      </c>
      <c r="AH29" s="13" t="e">
        <f t="shared" ca="1" si="146"/>
        <v>#DIV/0!</v>
      </c>
      <c r="AI29" s="3" t="e">
        <f t="shared" ca="1" si="168"/>
        <v>#DIV/0!</v>
      </c>
      <c r="AJ29" s="3" t="e">
        <f t="shared" ca="1" si="169"/>
        <v>#DIV/0!</v>
      </c>
      <c r="AK29" s="34">
        <f t="shared" ref="AK29:AO29" si="187">AK$6</f>
        <v>7.4999999999999997E-2</v>
      </c>
      <c r="AL29" s="34">
        <f t="shared" si="187"/>
        <v>7.4999999999999997E-2</v>
      </c>
      <c r="AM29" s="34">
        <f t="shared" si="187"/>
        <v>0.05</v>
      </c>
      <c r="AN29" s="34">
        <f t="shared" si="187"/>
        <v>0.05</v>
      </c>
      <c r="AO29" s="34">
        <f t="shared" si="187"/>
        <v>0.02</v>
      </c>
      <c r="AP29" s="1" t="e">
        <f t="shared" ca="1" si="171"/>
        <v>#DIV/0!</v>
      </c>
      <c r="AQ29" s="22" t="e">
        <f t="shared" ca="1" si="148"/>
        <v>#DIV/0!</v>
      </c>
      <c r="AR29" s="42" t="e">
        <f t="shared" ca="1" si="149"/>
        <v>#DIV/0!</v>
      </c>
      <c r="AS29" s="13" t="e">
        <f t="shared" si="150"/>
        <v>#DIV/0!</v>
      </c>
      <c r="AT29" s="13" t="e">
        <f t="shared" si="151"/>
        <v>#DIV/0!</v>
      </c>
      <c r="AU29" s="13" t="e">
        <f t="shared" si="152"/>
        <v>#DIV/0!</v>
      </c>
      <c r="AV29" s="11" t="e">
        <f t="shared" ca="1" si="172"/>
        <v>#DIV/0!</v>
      </c>
      <c r="AW29" s="2" t="e">
        <f t="shared" ca="1" si="153"/>
        <v>#DIV/0!</v>
      </c>
      <c r="AX29" s="49">
        <f t="shared" ca="1" si="154"/>
        <v>0</v>
      </c>
      <c r="AY29" s="4" t="e">
        <f t="shared" ca="1" si="179"/>
        <v>#DIV/0!</v>
      </c>
      <c r="AZ29" s="4" t="e">
        <f t="shared" ca="1" si="173"/>
        <v>#DIV/0!</v>
      </c>
      <c r="BA29" s="4" t="e">
        <f t="shared" ca="1" si="174"/>
        <v>#DIV/0!</v>
      </c>
      <c r="BB29" s="4" t="e">
        <f t="shared" ca="1" si="175"/>
        <v>#DIV/0!</v>
      </c>
      <c r="BC29" s="4" t="e">
        <f t="shared" ca="1" si="176"/>
        <v>#DIV/0!</v>
      </c>
      <c r="BD29" s="4" t="e">
        <f t="shared" ca="1" si="177"/>
        <v>#DIV/0!</v>
      </c>
      <c r="BR29" s="2"/>
      <c r="BS29" s="2"/>
    </row>
    <row r="30" spans="1:71" x14ac:dyDescent="0.2">
      <c r="A30" s="132"/>
      <c r="B30" s="133"/>
      <c r="C30" s="134"/>
      <c r="D30" s="134"/>
      <c r="E30" s="134"/>
      <c r="F30" s="134"/>
      <c r="G30" s="134"/>
      <c r="H30" s="102">
        <f t="shared" si="137"/>
        <v>0</v>
      </c>
      <c r="I30" s="103">
        <f t="shared" si="138"/>
        <v>0</v>
      </c>
      <c r="J30" s="104">
        <f t="shared" si="139"/>
        <v>0</v>
      </c>
      <c r="K30" s="104">
        <f t="shared" si="156"/>
        <v>0</v>
      </c>
      <c r="L30" s="104">
        <f t="shared" si="157"/>
        <v>0</v>
      </c>
      <c r="M30" s="112" t="e">
        <f t="shared" ca="1" si="158"/>
        <v>#DIV/0!</v>
      </c>
      <c r="N30" s="134"/>
      <c r="O30" s="71"/>
      <c r="P30" s="135"/>
      <c r="Q30" s="7">
        <f t="shared" si="159"/>
        <v>0</v>
      </c>
      <c r="R30" s="7" t="e">
        <f t="shared" ca="1" si="140"/>
        <v>#DIV/0!</v>
      </c>
      <c r="S30" s="40" t="e">
        <f t="shared" ca="1" si="160"/>
        <v>#DIV/0!</v>
      </c>
      <c r="T30" s="1"/>
      <c r="U30" s="3" t="e">
        <f t="shared" ca="1" si="161"/>
        <v>#DIV/0!</v>
      </c>
      <c r="V30" s="3" t="e">
        <f t="shared" ca="1" si="162"/>
        <v>#DIV/0!</v>
      </c>
      <c r="W30" s="3" t="e">
        <f t="shared" ca="1" si="163"/>
        <v>#DIV/0!</v>
      </c>
      <c r="X30" s="3" t="e">
        <f t="shared" ca="1" si="164"/>
        <v>#DIV/0!</v>
      </c>
      <c r="Y30" s="3" t="e">
        <f t="shared" ca="1" si="165"/>
        <v>#DIV/0!</v>
      </c>
      <c r="AA30" s="1" t="e">
        <f t="shared" ca="1" si="166"/>
        <v>#DIV/0!</v>
      </c>
      <c r="AB30" s="9" t="e">
        <f t="shared" ca="1" si="141"/>
        <v>#DIV/0!</v>
      </c>
      <c r="AC30" s="9" t="e">
        <f t="shared" ca="1" si="142"/>
        <v>#DIV/0!</v>
      </c>
      <c r="AD30" s="3" t="e">
        <f t="shared" ca="1" si="143"/>
        <v>#DIV/0!</v>
      </c>
      <c r="AE30" s="9" t="e">
        <f t="shared" ca="1" si="144"/>
        <v>#DIV/0!</v>
      </c>
      <c r="AF30" s="43" t="e">
        <f t="shared" ca="1" si="167"/>
        <v>#DIV/0!</v>
      </c>
      <c r="AG30" s="43" t="e">
        <f t="shared" ca="1" si="145"/>
        <v>#DIV/0!</v>
      </c>
      <c r="AH30" s="13" t="e">
        <f t="shared" ca="1" si="146"/>
        <v>#DIV/0!</v>
      </c>
      <c r="AI30" s="3" t="e">
        <f t="shared" ca="1" si="168"/>
        <v>#DIV/0!</v>
      </c>
      <c r="AJ30" s="3" t="e">
        <f t="shared" ca="1" si="169"/>
        <v>#DIV/0!</v>
      </c>
      <c r="AK30" s="34">
        <f t="shared" ref="AK30:AO30" si="188">AK$6</f>
        <v>7.4999999999999997E-2</v>
      </c>
      <c r="AL30" s="34">
        <f t="shared" si="188"/>
        <v>7.4999999999999997E-2</v>
      </c>
      <c r="AM30" s="34">
        <f t="shared" si="188"/>
        <v>0.05</v>
      </c>
      <c r="AN30" s="34">
        <f t="shared" si="188"/>
        <v>0.05</v>
      </c>
      <c r="AO30" s="34">
        <f t="shared" si="188"/>
        <v>0.02</v>
      </c>
      <c r="AP30" s="1" t="e">
        <f t="shared" ca="1" si="171"/>
        <v>#DIV/0!</v>
      </c>
      <c r="AQ30" s="22" t="e">
        <f t="shared" ca="1" si="148"/>
        <v>#DIV/0!</v>
      </c>
      <c r="AR30" s="42" t="e">
        <f t="shared" ca="1" si="149"/>
        <v>#DIV/0!</v>
      </c>
      <c r="AS30" s="13" t="e">
        <f t="shared" si="150"/>
        <v>#DIV/0!</v>
      </c>
      <c r="AT30" s="13" t="e">
        <f t="shared" si="151"/>
        <v>#DIV/0!</v>
      </c>
      <c r="AU30" s="13" t="e">
        <f t="shared" si="152"/>
        <v>#DIV/0!</v>
      </c>
      <c r="AV30" s="11" t="e">
        <f t="shared" ca="1" si="172"/>
        <v>#DIV/0!</v>
      </c>
      <c r="AW30" s="2" t="e">
        <f t="shared" ca="1" si="153"/>
        <v>#DIV/0!</v>
      </c>
      <c r="AX30" s="49">
        <f t="shared" ca="1" si="154"/>
        <v>0</v>
      </c>
      <c r="AY30" s="4" t="e">
        <f t="shared" ca="1" si="179"/>
        <v>#DIV/0!</v>
      </c>
      <c r="AZ30" s="4" t="e">
        <f t="shared" ca="1" si="173"/>
        <v>#DIV/0!</v>
      </c>
      <c r="BA30" s="4" t="e">
        <f t="shared" ca="1" si="174"/>
        <v>#DIV/0!</v>
      </c>
      <c r="BB30" s="4" t="e">
        <f t="shared" ca="1" si="175"/>
        <v>#DIV/0!</v>
      </c>
      <c r="BC30" s="4" t="e">
        <f t="shared" ca="1" si="176"/>
        <v>#DIV/0!</v>
      </c>
      <c r="BD30" s="4" t="e">
        <f t="shared" ca="1" si="177"/>
        <v>#DIV/0!</v>
      </c>
      <c r="BR30" s="2"/>
      <c r="BS30" s="2"/>
    </row>
    <row r="31" spans="1:71" x14ac:dyDescent="0.2">
      <c r="A31" s="132"/>
      <c r="B31" s="133"/>
      <c r="C31" s="134"/>
      <c r="D31" s="134"/>
      <c r="E31" s="134"/>
      <c r="F31" s="134"/>
      <c r="G31" s="134"/>
      <c r="H31" s="102">
        <f t="shared" si="137"/>
        <v>0</v>
      </c>
      <c r="I31" s="103">
        <f t="shared" si="138"/>
        <v>0</v>
      </c>
      <c r="J31" s="104">
        <f t="shared" si="139"/>
        <v>0</v>
      </c>
      <c r="K31" s="104">
        <f t="shared" si="156"/>
        <v>0</v>
      </c>
      <c r="L31" s="104">
        <f t="shared" si="157"/>
        <v>0</v>
      </c>
      <c r="M31" s="112" t="e">
        <f t="shared" ca="1" si="158"/>
        <v>#DIV/0!</v>
      </c>
      <c r="N31" s="134"/>
      <c r="O31" s="71"/>
      <c r="P31" s="135"/>
      <c r="Q31" s="7">
        <f t="shared" si="159"/>
        <v>0</v>
      </c>
      <c r="R31" s="7" t="e">
        <f t="shared" ca="1" si="140"/>
        <v>#DIV/0!</v>
      </c>
      <c r="S31" s="40" t="e">
        <f t="shared" ca="1" si="160"/>
        <v>#DIV/0!</v>
      </c>
      <c r="T31" s="1"/>
      <c r="U31" s="3" t="e">
        <f t="shared" ca="1" si="161"/>
        <v>#DIV/0!</v>
      </c>
      <c r="V31" s="3" t="e">
        <f t="shared" ca="1" si="162"/>
        <v>#DIV/0!</v>
      </c>
      <c r="W31" s="3" t="e">
        <f t="shared" ca="1" si="163"/>
        <v>#DIV/0!</v>
      </c>
      <c r="X31" s="3" t="e">
        <f t="shared" ca="1" si="164"/>
        <v>#DIV/0!</v>
      </c>
      <c r="Y31" s="3" t="e">
        <f t="shared" ca="1" si="165"/>
        <v>#DIV/0!</v>
      </c>
      <c r="AA31" s="1" t="e">
        <f t="shared" ca="1" si="166"/>
        <v>#DIV/0!</v>
      </c>
      <c r="AB31" s="9" t="e">
        <f t="shared" ca="1" si="141"/>
        <v>#DIV/0!</v>
      </c>
      <c r="AC31" s="9" t="e">
        <f t="shared" ca="1" si="142"/>
        <v>#DIV/0!</v>
      </c>
      <c r="AD31" s="3" t="e">
        <f t="shared" ca="1" si="143"/>
        <v>#DIV/0!</v>
      </c>
      <c r="AE31" s="9" t="e">
        <f t="shared" ca="1" si="144"/>
        <v>#DIV/0!</v>
      </c>
      <c r="AF31" s="43" t="e">
        <f t="shared" ca="1" si="167"/>
        <v>#DIV/0!</v>
      </c>
      <c r="AG31" s="43" t="e">
        <f t="shared" ca="1" si="145"/>
        <v>#DIV/0!</v>
      </c>
      <c r="AH31" s="13" t="e">
        <f t="shared" ca="1" si="146"/>
        <v>#DIV/0!</v>
      </c>
      <c r="AI31" s="3" t="e">
        <f t="shared" ca="1" si="168"/>
        <v>#DIV/0!</v>
      </c>
      <c r="AJ31" s="3" t="e">
        <f t="shared" ca="1" si="169"/>
        <v>#DIV/0!</v>
      </c>
      <c r="AK31" s="34">
        <f t="shared" ref="AK31:AO31" si="189">AK$6</f>
        <v>7.4999999999999997E-2</v>
      </c>
      <c r="AL31" s="34">
        <f t="shared" si="189"/>
        <v>7.4999999999999997E-2</v>
      </c>
      <c r="AM31" s="34">
        <f t="shared" si="189"/>
        <v>0.05</v>
      </c>
      <c r="AN31" s="34">
        <f t="shared" si="189"/>
        <v>0.05</v>
      </c>
      <c r="AO31" s="34">
        <f t="shared" si="189"/>
        <v>0.02</v>
      </c>
      <c r="AP31" s="1" t="e">
        <f t="shared" ca="1" si="171"/>
        <v>#DIV/0!</v>
      </c>
      <c r="AQ31" s="22" t="e">
        <f t="shared" ca="1" si="148"/>
        <v>#DIV/0!</v>
      </c>
      <c r="AR31" s="42" t="e">
        <f t="shared" ca="1" si="149"/>
        <v>#DIV/0!</v>
      </c>
      <c r="AS31" s="13" t="e">
        <f t="shared" si="150"/>
        <v>#DIV/0!</v>
      </c>
      <c r="AT31" s="13" t="e">
        <f t="shared" si="151"/>
        <v>#DIV/0!</v>
      </c>
      <c r="AU31" s="13" t="e">
        <f t="shared" si="152"/>
        <v>#DIV/0!</v>
      </c>
      <c r="AV31" s="11" t="e">
        <f t="shared" ca="1" si="172"/>
        <v>#DIV/0!</v>
      </c>
      <c r="AW31" s="2" t="e">
        <f t="shared" ca="1" si="153"/>
        <v>#DIV/0!</v>
      </c>
      <c r="AX31" s="49">
        <f t="shared" ca="1" si="154"/>
        <v>0</v>
      </c>
      <c r="AY31" s="4" t="e">
        <f t="shared" ca="1" si="179"/>
        <v>#DIV/0!</v>
      </c>
      <c r="AZ31" s="4" t="e">
        <f t="shared" ca="1" si="173"/>
        <v>#DIV/0!</v>
      </c>
      <c r="BA31" s="4" t="e">
        <f t="shared" ca="1" si="174"/>
        <v>#DIV/0!</v>
      </c>
      <c r="BB31" s="4" t="e">
        <f t="shared" ca="1" si="175"/>
        <v>#DIV/0!</v>
      </c>
      <c r="BC31" s="4" t="e">
        <f t="shared" ca="1" si="176"/>
        <v>#DIV/0!</v>
      </c>
      <c r="BD31" s="4" t="e">
        <f t="shared" ca="1" si="177"/>
        <v>#DIV/0!</v>
      </c>
      <c r="BR31" s="2"/>
      <c r="BS31" s="2"/>
    </row>
    <row r="32" spans="1:71" x14ac:dyDescent="0.2">
      <c r="A32" s="132"/>
      <c r="B32" s="133"/>
      <c r="C32" s="134"/>
      <c r="D32" s="134"/>
      <c r="E32" s="134"/>
      <c r="F32" s="134"/>
      <c r="G32" s="134"/>
      <c r="H32" s="102">
        <f t="shared" si="137"/>
        <v>0</v>
      </c>
      <c r="I32" s="103">
        <f t="shared" si="138"/>
        <v>0</v>
      </c>
      <c r="J32" s="104">
        <f t="shared" si="139"/>
        <v>0</v>
      </c>
      <c r="K32" s="104">
        <f t="shared" si="156"/>
        <v>0</v>
      </c>
      <c r="L32" s="104">
        <f t="shared" si="157"/>
        <v>0</v>
      </c>
      <c r="M32" s="112" t="e">
        <f t="shared" ca="1" si="158"/>
        <v>#DIV/0!</v>
      </c>
      <c r="N32" s="134"/>
      <c r="O32" s="71"/>
      <c r="P32" s="135"/>
      <c r="Q32" s="7">
        <f t="shared" si="159"/>
        <v>0</v>
      </c>
      <c r="R32" s="7" t="e">
        <f t="shared" ca="1" si="140"/>
        <v>#DIV/0!</v>
      </c>
      <c r="S32" s="40" t="e">
        <f t="shared" ca="1" si="160"/>
        <v>#DIV/0!</v>
      </c>
      <c r="T32" s="1"/>
      <c r="U32" s="3" t="e">
        <f t="shared" ca="1" si="161"/>
        <v>#DIV/0!</v>
      </c>
      <c r="V32" s="3" t="e">
        <f t="shared" ca="1" si="162"/>
        <v>#DIV/0!</v>
      </c>
      <c r="W32" s="3" t="e">
        <f t="shared" ca="1" si="163"/>
        <v>#DIV/0!</v>
      </c>
      <c r="X32" s="3" t="e">
        <f t="shared" ca="1" si="164"/>
        <v>#DIV/0!</v>
      </c>
      <c r="Y32" s="3" t="e">
        <f t="shared" ca="1" si="165"/>
        <v>#DIV/0!</v>
      </c>
      <c r="AA32" s="1" t="e">
        <f t="shared" ca="1" si="166"/>
        <v>#DIV/0!</v>
      </c>
      <c r="AB32" s="9" t="e">
        <f t="shared" ca="1" si="141"/>
        <v>#DIV/0!</v>
      </c>
      <c r="AC32" s="9" t="e">
        <f t="shared" ca="1" si="142"/>
        <v>#DIV/0!</v>
      </c>
      <c r="AD32" s="3" t="e">
        <f t="shared" ca="1" si="143"/>
        <v>#DIV/0!</v>
      </c>
      <c r="AE32" s="9" t="e">
        <f t="shared" ca="1" si="144"/>
        <v>#DIV/0!</v>
      </c>
      <c r="AF32" s="43" t="e">
        <f t="shared" ca="1" si="167"/>
        <v>#DIV/0!</v>
      </c>
      <c r="AG32" s="43" t="e">
        <f t="shared" ca="1" si="145"/>
        <v>#DIV/0!</v>
      </c>
      <c r="AH32" s="13" t="e">
        <f t="shared" ca="1" si="146"/>
        <v>#DIV/0!</v>
      </c>
      <c r="AI32" s="3" t="e">
        <f t="shared" ca="1" si="168"/>
        <v>#DIV/0!</v>
      </c>
      <c r="AJ32" s="3" t="e">
        <f t="shared" ca="1" si="169"/>
        <v>#DIV/0!</v>
      </c>
      <c r="AK32" s="34">
        <f t="shared" ref="AK32:AO32" si="190">AK$6</f>
        <v>7.4999999999999997E-2</v>
      </c>
      <c r="AL32" s="34">
        <f t="shared" si="190"/>
        <v>7.4999999999999997E-2</v>
      </c>
      <c r="AM32" s="34">
        <f t="shared" si="190"/>
        <v>0.05</v>
      </c>
      <c r="AN32" s="34">
        <f t="shared" si="190"/>
        <v>0.05</v>
      </c>
      <c r="AO32" s="34">
        <f t="shared" si="190"/>
        <v>0.02</v>
      </c>
      <c r="AP32" s="1" t="e">
        <f t="shared" ca="1" si="171"/>
        <v>#DIV/0!</v>
      </c>
      <c r="AQ32" s="22" t="e">
        <f t="shared" ca="1" si="148"/>
        <v>#DIV/0!</v>
      </c>
      <c r="AR32" s="42" t="e">
        <f t="shared" ca="1" si="149"/>
        <v>#DIV/0!</v>
      </c>
      <c r="AS32" s="13" t="e">
        <f t="shared" si="150"/>
        <v>#DIV/0!</v>
      </c>
      <c r="AT32" s="13" t="e">
        <f t="shared" si="151"/>
        <v>#DIV/0!</v>
      </c>
      <c r="AU32" s="13" t="e">
        <f t="shared" si="152"/>
        <v>#DIV/0!</v>
      </c>
      <c r="AV32" s="11" t="e">
        <f t="shared" ca="1" si="172"/>
        <v>#DIV/0!</v>
      </c>
      <c r="AW32" s="2" t="e">
        <f t="shared" ca="1" si="153"/>
        <v>#DIV/0!</v>
      </c>
      <c r="AX32" s="49">
        <f t="shared" ca="1" si="154"/>
        <v>0</v>
      </c>
      <c r="AY32" s="4" t="e">
        <f t="shared" ca="1" si="179"/>
        <v>#DIV/0!</v>
      </c>
      <c r="AZ32" s="4" t="e">
        <f t="shared" ca="1" si="173"/>
        <v>#DIV/0!</v>
      </c>
      <c r="BA32" s="4" t="e">
        <f t="shared" ca="1" si="174"/>
        <v>#DIV/0!</v>
      </c>
      <c r="BB32" s="4" t="e">
        <f t="shared" ca="1" si="175"/>
        <v>#DIV/0!</v>
      </c>
      <c r="BC32" s="4" t="e">
        <f t="shared" ca="1" si="176"/>
        <v>#DIV/0!</v>
      </c>
      <c r="BD32" s="4" t="e">
        <f t="shared" ca="1" si="177"/>
        <v>#DIV/0!</v>
      </c>
      <c r="BR32" s="2"/>
      <c r="BS32" s="2"/>
    </row>
    <row r="33" spans="1:73" x14ac:dyDescent="0.2">
      <c r="A33" s="132"/>
      <c r="B33" s="133"/>
      <c r="C33" s="134"/>
      <c r="D33" s="134"/>
      <c r="E33" s="134"/>
      <c r="F33" s="134"/>
      <c r="G33" s="134"/>
      <c r="H33" s="102">
        <f t="shared" si="137"/>
        <v>0</v>
      </c>
      <c r="I33" s="103">
        <f t="shared" si="138"/>
        <v>0</v>
      </c>
      <c r="J33" s="104">
        <f t="shared" si="139"/>
        <v>0</v>
      </c>
      <c r="K33" s="104">
        <f t="shared" si="156"/>
        <v>0</v>
      </c>
      <c r="L33" s="104">
        <f t="shared" si="157"/>
        <v>0</v>
      </c>
      <c r="M33" s="112" t="e">
        <f t="shared" ca="1" si="158"/>
        <v>#DIV/0!</v>
      </c>
      <c r="N33" s="134"/>
      <c r="O33" s="71"/>
      <c r="P33" s="135"/>
      <c r="Q33" s="7">
        <f t="shared" si="159"/>
        <v>0</v>
      </c>
      <c r="R33" s="7" t="e">
        <f t="shared" ca="1" si="140"/>
        <v>#DIV/0!</v>
      </c>
      <c r="S33" s="40" t="e">
        <f t="shared" ca="1" si="160"/>
        <v>#DIV/0!</v>
      </c>
      <c r="T33" s="1"/>
      <c r="U33" s="3" t="e">
        <f t="shared" ca="1" si="161"/>
        <v>#DIV/0!</v>
      </c>
      <c r="V33" s="3" t="e">
        <f t="shared" ca="1" si="162"/>
        <v>#DIV/0!</v>
      </c>
      <c r="W33" s="3" t="e">
        <f t="shared" ca="1" si="163"/>
        <v>#DIV/0!</v>
      </c>
      <c r="X33" s="3" t="e">
        <f t="shared" ca="1" si="164"/>
        <v>#DIV/0!</v>
      </c>
      <c r="Y33" s="3" t="e">
        <f t="shared" ca="1" si="165"/>
        <v>#DIV/0!</v>
      </c>
      <c r="AA33" s="1" t="e">
        <f t="shared" ca="1" si="166"/>
        <v>#DIV/0!</v>
      </c>
      <c r="AB33" s="9" t="e">
        <f t="shared" ca="1" si="141"/>
        <v>#DIV/0!</v>
      </c>
      <c r="AC33" s="9" t="e">
        <f t="shared" ca="1" si="142"/>
        <v>#DIV/0!</v>
      </c>
      <c r="AD33" s="3" t="e">
        <f t="shared" ca="1" si="143"/>
        <v>#DIV/0!</v>
      </c>
      <c r="AE33" s="9" t="e">
        <f t="shared" ca="1" si="144"/>
        <v>#DIV/0!</v>
      </c>
      <c r="AF33" s="43" t="e">
        <f t="shared" ca="1" si="167"/>
        <v>#DIV/0!</v>
      </c>
      <c r="AG33" s="43" t="e">
        <f t="shared" ca="1" si="145"/>
        <v>#DIV/0!</v>
      </c>
      <c r="AH33" s="13" t="e">
        <f t="shared" ca="1" si="146"/>
        <v>#DIV/0!</v>
      </c>
      <c r="AI33" s="3" t="e">
        <f t="shared" ca="1" si="168"/>
        <v>#DIV/0!</v>
      </c>
      <c r="AJ33" s="3" t="e">
        <f t="shared" ca="1" si="169"/>
        <v>#DIV/0!</v>
      </c>
      <c r="AK33" s="34">
        <f t="shared" ref="AK33:AO33" si="191">AK$6</f>
        <v>7.4999999999999997E-2</v>
      </c>
      <c r="AL33" s="34">
        <f t="shared" si="191"/>
        <v>7.4999999999999997E-2</v>
      </c>
      <c r="AM33" s="34">
        <f t="shared" si="191"/>
        <v>0.05</v>
      </c>
      <c r="AN33" s="34">
        <f t="shared" si="191"/>
        <v>0.05</v>
      </c>
      <c r="AO33" s="34">
        <f t="shared" si="191"/>
        <v>0.02</v>
      </c>
      <c r="AP33" s="1" t="e">
        <f t="shared" ca="1" si="171"/>
        <v>#DIV/0!</v>
      </c>
      <c r="AQ33" s="22" t="e">
        <f t="shared" ca="1" si="148"/>
        <v>#DIV/0!</v>
      </c>
      <c r="AR33" s="42" t="e">
        <f t="shared" ca="1" si="149"/>
        <v>#DIV/0!</v>
      </c>
      <c r="AS33" s="13" t="e">
        <f t="shared" si="150"/>
        <v>#DIV/0!</v>
      </c>
      <c r="AT33" s="13" t="e">
        <f t="shared" si="151"/>
        <v>#DIV/0!</v>
      </c>
      <c r="AU33" s="13" t="e">
        <f t="shared" si="152"/>
        <v>#DIV/0!</v>
      </c>
      <c r="AV33" s="11" t="e">
        <f t="shared" ca="1" si="172"/>
        <v>#DIV/0!</v>
      </c>
      <c r="AW33" s="2" t="e">
        <f t="shared" ca="1" si="153"/>
        <v>#DIV/0!</v>
      </c>
      <c r="AX33" s="49">
        <f t="shared" ca="1" si="154"/>
        <v>0</v>
      </c>
      <c r="AY33" s="4" t="e">
        <f t="shared" ca="1" si="179"/>
        <v>#DIV/0!</v>
      </c>
      <c r="AZ33" s="4" t="e">
        <f t="shared" ca="1" si="173"/>
        <v>#DIV/0!</v>
      </c>
      <c r="BA33" s="4" t="e">
        <f t="shared" ca="1" si="174"/>
        <v>#DIV/0!</v>
      </c>
      <c r="BB33" s="4" t="e">
        <f t="shared" ca="1" si="175"/>
        <v>#DIV/0!</v>
      </c>
      <c r="BC33" s="4" t="e">
        <f t="shared" ca="1" si="176"/>
        <v>#DIV/0!</v>
      </c>
      <c r="BD33" s="4" t="e">
        <f t="shared" ca="1" si="177"/>
        <v>#DIV/0!</v>
      </c>
      <c r="BR33" s="2"/>
      <c r="BS33" s="2"/>
    </row>
    <row r="34" spans="1:73" x14ac:dyDescent="0.2">
      <c r="A34" s="132"/>
      <c r="B34" s="133"/>
      <c r="C34" s="134"/>
      <c r="D34" s="134"/>
      <c r="E34" s="134"/>
      <c r="F34" s="134"/>
      <c r="G34" s="134"/>
      <c r="H34" s="102">
        <f t="shared" si="137"/>
        <v>0</v>
      </c>
      <c r="I34" s="103">
        <f t="shared" si="138"/>
        <v>0</v>
      </c>
      <c r="J34" s="104">
        <f t="shared" si="139"/>
        <v>0</v>
      </c>
      <c r="K34" s="104">
        <f t="shared" si="156"/>
        <v>0</v>
      </c>
      <c r="L34" s="104">
        <f t="shared" si="157"/>
        <v>0</v>
      </c>
      <c r="M34" s="112" t="e">
        <f t="shared" ca="1" si="158"/>
        <v>#DIV/0!</v>
      </c>
      <c r="N34" s="134"/>
      <c r="O34" s="71"/>
      <c r="P34" s="135"/>
      <c r="Q34" s="7">
        <f t="shared" si="159"/>
        <v>0</v>
      </c>
      <c r="R34" s="7" t="e">
        <f t="shared" ca="1" si="140"/>
        <v>#DIV/0!</v>
      </c>
      <c r="S34" s="40" t="e">
        <f t="shared" ref="S34:S97" ca="1" si="192">(1+R34)/(1-R34)</f>
        <v>#DIV/0!</v>
      </c>
      <c r="T34" s="1"/>
      <c r="U34" s="3" t="e">
        <f t="shared" ca="1" si="161"/>
        <v>#DIV/0!</v>
      </c>
      <c r="V34" s="3" t="e">
        <f t="shared" ref="V34:V97" ca="1" si="193">U34/(1+S34)</f>
        <v>#DIV/0!</v>
      </c>
      <c r="W34" s="3" t="e">
        <f t="shared" ca="1" si="163"/>
        <v>#DIV/0!</v>
      </c>
      <c r="X34" s="3" t="e">
        <f t="shared" ref="X34:X97" ca="1" si="194">AB34/AD34</f>
        <v>#DIV/0!</v>
      </c>
      <c r="Y34" s="3" t="e">
        <f t="shared" ca="1" si="165"/>
        <v>#DIV/0!</v>
      </c>
      <c r="AA34" s="1" t="e">
        <f t="shared" ca="1" si="166"/>
        <v>#DIV/0!</v>
      </c>
      <c r="AB34" s="9" t="e">
        <f t="shared" ca="1" si="141"/>
        <v>#DIV/0!</v>
      </c>
      <c r="AC34" s="9" t="e">
        <f t="shared" ca="1" si="142"/>
        <v>#DIV/0!</v>
      </c>
      <c r="AD34" s="3" t="e">
        <f t="shared" ca="1" si="143"/>
        <v>#DIV/0!</v>
      </c>
      <c r="AE34" s="9" t="e">
        <f t="shared" ca="1" si="144"/>
        <v>#DIV/0!</v>
      </c>
      <c r="AF34" s="43" t="e">
        <f t="shared" ref="AF34:AF97" ca="1" si="195">AE34/1000000</f>
        <v>#DIV/0!</v>
      </c>
      <c r="AG34" s="43" t="e">
        <f t="shared" ca="1" si="145"/>
        <v>#DIV/0!</v>
      </c>
      <c r="AH34" s="13" t="e">
        <f t="shared" ca="1" si="146"/>
        <v>#DIV/0!</v>
      </c>
      <c r="AI34" s="3" t="e">
        <f t="shared" ca="1" si="168"/>
        <v>#DIV/0!</v>
      </c>
      <c r="AJ34" s="3" t="e">
        <f t="shared" ca="1" si="169"/>
        <v>#DIV/0!</v>
      </c>
      <c r="AK34" s="34">
        <f t="shared" ref="AK34:AO34" si="196">AK$6</f>
        <v>7.4999999999999997E-2</v>
      </c>
      <c r="AL34" s="34">
        <f t="shared" si="196"/>
        <v>7.4999999999999997E-2</v>
      </c>
      <c r="AM34" s="34">
        <f t="shared" si="196"/>
        <v>0.05</v>
      </c>
      <c r="AN34" s="34">
        <f t="shared" si="196"/>
        <v>0.05</v>
      </c>
      <c r="AO34" s="34">
        <f t="shared" si="196"/>
        <v>0.02</v>
      </c>
      <c r="AP34" s="1" t="e">
        <f t="shared" ca="1" si="171"/>
        <v>#DIV/0!</v>
      </c>
      <c r="AQ34" s="22" t="e">
        <f t="shared" ca="1" si="148"/>
        <v>#DIV/0!</v>
      </c>
      <c r="AR34" s="42" t="e">
        <f t="shared" ca="1" si="149"/>
        <v>#DIV/0!</v>
      </c>
      <c r="AS34" s="13" t="e">
        <f t="shared" si="150"/>
        <v>#DIV/0!</v>
      </c>
      <c r="AT34" s="13" t="e">
        <f t="shared" si="151"/>
        <v>#DIV/0!</v>
      </c>
      <c r="AU34" s="13" t="e">
        <f t="shared" si="152"/>
        <v>#DIV/0!</v>
      </c>
      <c r="AV34" s="11" t="e">
        <f t="shared" ca="1" si="172"/>
        <v>#DIV/0!</v>
      </c>
      <c r="AW34" s="2" t="e">
        <f t="shared" ca="1" si="153"/>
        <v>#DIV/0!</v>
      </c>
      <c r="AX34" s="49">
        <f t="shared" ca="1" si="154"/>
        <v>0</v>
      </c>
      <c r="AY34" s="4" t="e">
        <f t="shared" ca="1" si="179"/>
        <v>#DIV/0!</v>
      </c>
      <c r="AZ34" s="4" t="e">
        <f t="shared" ca="1" si="173"/>
        <v>#DIV/0!</v>
      </c>
      <c r="BA34" s="4" t="e">
        <f t="shared" ca="1" si="174"/>
        <v>#DIV/0!</v>
      </c>
      <c r="BB34" s="4" t="e">
        <f t="shared" ca="1" si="175"/>
        <v>#DIV/0!</v>
      </c>
      <c r="BC34" s="4" t="e">
        <f t="shared" ca="1" si="176"/>
        <v>#DIV/0!</v>
      </c>
      <c r="BD34" s="4" t="e">
        <f t="shared" ca="1" si="177"/>
        <v>#DIV/0!</v>
      </c>
      <c r="BE34" s="4"/>
      <c r="BF34" s="4"/>
      <c r="BR34" s="2"/>
      <c r="BS34" s="2"/>
      <c r="BT34" s="31"/>
      <c r="BU34" s="31"/>
    </row>
    <row r="35" spans="1:73" x14ac:dyDescent="0.2">
      <c r="A35" s="132"/>
      <c r="B35" s="133"/>
      <c r="C35" s="134"/>
      <c r="D35" s="134"/>
      <c r="E35" s="134"/>
      <c r="F35" s="134"/>
      <c r="G35" s="134"/>
      <c r="H35" s="102">
        <f t="shared" si="137"/>
        <v>0</v>
      </c>
      <c r="I35" s="103">
        <f t="shared" si="138"/>
        <v>0</v>
      </c>
      <c r="J35" s="104">
        <f t="shared" si="139"/>
        <v>0</v>
      </c>
      <c r="K35" s="104">
        <f t="shared" si="156"/>
        <v>0</v>
      </c>
      <c r="L35" s="104">
        <f t="shared" si="157"/>
        <v>0</v>
      </c>
      <c r="M35" s="112" t="e">
        <f t="shared" ca="1" si="158"/>
        <v>#DIV/0!</v>
      </c>
      <c r="N35" s="134"/>
      <c r="O35" s="71"/>
      <c r="P35" s="135"/>
      <c r="Q35" s="7">
        <f t="shared" si="159"/>
        <v>0</v>
      </c>
      <c r="R35" s="7" t="e">
        <f t="shared" ca="1" si="140"/>
        <v>#DIV/0!</v>
      </c>
      <c r="S35" s="40" t="e">
        <f t="shared" ca="1" si="192"/>
        <v>#DIV/0!</v>
      </c>
      <c r="T35" s="1"/>
      <c r="U35" s="3" t="e">
        <f t="shared" ca="1" si="161"/>
        <v>#DIV/0!</v>
      </c>
      <c r="V35" s="3" t="e">
        <f t="shared" ca="1" si="193"/>
        <v>#DIV/0!</v>
      </c>
      <c r="W35" s="3" t="e">
        <f t="shared" ca="1" si="163"/>
        <v>#DIV/0!</v>
      </c>
      <c r="X35" s="3" t="e">
        <f t="shared" ca="1" si="194"/>
        <v>#DIV/0!</v>
      </c>
      <c r="Y35" s="3" t="e">
        <f t="shared" ca="1" si="165"/>
        <v>#DIV/0!</v>
      </c>
      <c r="AA35" s="1" t="e">
        <f t="shared" ca="1" si="166"/>
        <v>#DIV/0!</v>
      </c>
      <c r="AB35" s="9" t="e">
        <f t="shared" ca="1" si="141"/>
        <v>#DIV/0!</v>
      </c>
      <c r="AC35" s="9" t="e">
        <f t="shared" ca="1" si="142"/>
        <v>#DIV/0!</v>
      </c>
      <c r="AD35" s="3" t="e">
        <f t="shared" ca="1" si="143"/>
        <v>#DIV/0!</v>
      </c>
      <c r="AE35" s="9" t="e">
        <f t="shared" ca="1" si="144"/>
        <v>#DIV/0!</v>
      </c>
      <c r="AF35" s="43" t="e">
        <f t="shared" ca="1" si="195"/>
        <v>#DIV/0!</v>
      </c>
      <c r="AG35" s="43" t="e">
        <f t="shared" ca="1" si="145"/>
        <v>#DIV/0!</v>
      </c>
      <c r="AH35" s="13" t="e">
        <f t="shared" ca="1" si="146"/>
        <v>#DIV/0!</v>
      </c>
      <c r="AI35" s="3" t="e">
        <f t="shared" ca="1" si="168"/>
        <v>#DIV/0!</v>
      </c>
      <c r="AJ35" s="3" t="e">
        <f t="shared" ca="1" si="169"/>
        <v>#DIV/0!</v>
      </c>
      <c r="AK35" s="34">
        <f t="shared" ref="AK35:AO35" si="197">AK$6</f>
        <v>7.4999999999999997E-2</v>
      </c>
      <c r="AL35" s="34">
        <f t="shared" si="197"/>
        <v>7.4999999999999997E-2</v>
      </c>
      <c r="AM35" s="34">
        <f t="shared" si="197"/>
        <v>0.05</v>
      </c>
      <c r="AN35" s="34">
        <f t="shared" si="197"/>
        <v>0.05</v>
      </c>
      <c r="AO35" s="34">
        <f t="shared" si="197"/>
        <v>0.02</v>
      </c>
      <c r="AP35" s="1" t="e">
        <f t="shared" ca="1" si="171"/>
        <v>#DIV/0!</v>
      </c>
      <c r="AQ35" s="22" t="e">
        <f t="shared" ca="1" si="148"/>
        <v>#DIV/0!</v>
      </c>
      <c r="AR35" s="42" t="e">
        <f t="shared" ca="1" si="149"/>
        <v>#DIV/0!</v>
      </c>
      <c r="AS35" s="13" t="e">
        <f t="shared" si="150"/>
        <v>#DIV/0!</v>
      </c>
      <c r="AT35" s="13" t="e">
        <f t="shared" si="151"/>
        <v>#DIV/0!</v>
      </c>
      <c r="AU35" s="13" t="e">
        <f t="shared" si="152"/>
        <v>#DIV/0!</v>
      </c>
      <c r="AV35" s="11" t="e">
        <f t="shared" ca="1" si="172"/>
        <v>#DIV/0!</v>
      </c>
      <c r="AW35" s="2" t="e">
        <f t="shared" ca="1" si="153"/>
        <v>#DIV/0!</v>
      </c>
      <c r="AX35" s="49">
        <f t="shared" ca="1" si="154"/>
        <v>0</v>
      </c>
      <c r="AY35" s="4" t="e">
        <f t="shared" ca="1" si="179"/>
        <v>#DIV/0!</v>
      </c>
      <c r="AZ35" s="4" t="e">
        <f t="shared" ca="1" si="173"/>
        <v>#DIV/0!</v>
      </c>
      <c r="BA35" s="4" t="e">
        <f t="shared" ca="1" si="174"/>
        <v>#DIV/0!</v>
      </c>
      <c r="BB35" s="4" t="e">
        <f t="shared" ca="1" si="175"/>
        <v>#DIV/0!</v>
      </c>
      <c r="BC35" s="4" t="e">
        <f t="shared" ca="1" si="176"/>
        <v>#DIV/0!</v>
      </c>
      <c r="BD35" s="4" t="e">
        <f t="shared" ca="1" si="177"/>
        <v>#DIV/0!</v>
      </c>
      <c r="BE35" s="4"/>
      <c r="BF35" s="4"/>
      <c r="BR35" s="2"/>
      <c r="BS35" s="2"/>
      <c r="BT35" s="31"/>
      <c r="BU35" s="31"/>
    </row>
    <row r="36" spans="1:73" x14ac:dyDescent="0.2">
      <c r="A36" s="132"/>
      <c r="B36" s="133"/>
      <c r="C36" s="134"/>
      <c r="D36" s="134"/>
      <c r="E36" s="134"/>
      <c r="F36" s="134"/>
      <c r="G36" s="134"/>
      <c r="H36" s="102">
        <f t="shared" si="137"/>
        <v>0</v>
      </c>
      <c r="I36" s="103">
        <f t="shared" si="138"/>
        <v>0</v>
      </c>
      <c r="J36" s="104">
        <f t="shared" si="139"/>
        <v>0</v>
      </c>
      <c r="K36" s="104">
        <f t="shared" si="156"/>
        <v>0</v>
      </c>
      <c r="L36" s="104">
        <f t="shared" si="157"/>
        <v>0</v>
      </c>
      <c r="M36" s="112" t="e">
        <f t="shared" ca="1" si="158"/>
        <v>#DIV/0!</v>
      </c>
      <c r="N36" s="134"/>
      <c r="O36" s="71"/>
      <c r="P36" s="135"/>
      <c r="Q36" s="7">
        <f t="shared" si="159"/>
        <v>0</v>
      </c>
      <c r="R36" s="7" t="e">
        <f t="shared" ca="1" si="140"/>
        <v>#DIV/0!</v>
      </c>
      <c r="S36" s="40" t="e">
        <f t="shared" ca="1" si="192"/>
        <v>#DIV/0!</v>
      </c>
      <c r="T36" s="1"/>
      <c r="U36" s="3" t="e">
        <f t="shared" ca="1" si="161"/>
        <v>#DIV/0!</v>
      </c>
      <c r="V36" s="3" t="e">
        <f t="shared" ca="1" si="193"/>
        <v>#DIV/0!</v>
      </c>
      <c r="W36" s="3" t="e">
        <f t="shared" ca="1" si="163"/>
        <v>#DIV/0!</v>
      </c>
      <c r="X36" s="3" t="e">
        <f t="shared" ca="1" si="194"/>
        <v>#DIV/0!</v>
      </c>
      <c r="Y36" s="3" t="e">
        <f t="shared" ca="1" si="165"/>
        <v>#DIV/0!</v>
      </c>
      <c r="AA36" s="1" t="e">
        <f t="shared" ca="1" si="166"/>
        <v>#DIV/0!</v>
      </c>
      <c r="AB36" s="9" t="e">
        <f t="shared" ca="1" si="141"/>
        <v>#DIV/0!</v>
      </c>
      <c r="AC36" s="9" t="e">
        <f t="shared" ca="1" si="142"/>
        <v>#DIV/0!</v>
      </c>
      <c r="AD36" s="3" t="e">
        <f t="shared" ca="1" si="143"/>
        <v>#DIV/0!</v>
      </c>
      <c r="AE36" s="9" t="e">
        <f t="shared" ca="1" si="144"/>
        <v>#DIV/0!</v>
      </c>
      <c r="AF36" s="43" t="e">
        <f t="shared" ca="1" si="195"/>
        <v>#DIV/0!</v>
      </c>
      <c r="AG36" s="43" t="e">
        <f t="shared" ca="1" si="145"/>
        <v>#DIV/0!</v>
      </c>
      <c r="AH36" s="13" t="e">
        <f t="shared" ca="1" si="146"/>
        <v>#DIV/0!</v>
      </c>
      <c r="AI36" s="3" t="e">
        <f t="shared" ca="1" si="168"/>
        <v>#DIV/0!</v>
      </c>
      <c r="AJ36" s="3" t="e">
        <f t="shared" ca="1" si="169"/>
        <v>#DIV/0!</v>
      </c>
      <c r="AK36" s="34">
        <f t="shared" ref="AK36:AO36" si="198">AK$6</f>
        <v>7.4999999999999997E-2</v>
      </c>
      <c r="AL36" s="34">
        <f t="shared" si="198"/>
        <v>7.4999999999999997E-2</v>
      </c>
      <c r="AM36" s="34">
        <f t="shared" si="198"/>
        <v>0.05</v>
      </c>
      <c r="AN36" s="34">
        <f t="shared" si="198"/>
        <v>0.05</v>
      </c>
      <c r="AO36" s="34">
        <f t="shared" si="198"/>
        <v>0.02</v>
      </c>
      <c r="AP36" s="1" t="e">
        <f t="shared" ca="1" si="171"/>
        <v>#DIV/0!</v>
      </c>
      <c r="AQ36" s="22" t="e">
        <f t="shared" ca="1" si="148"/>
        <v>#DIV/0!</v>
      </c>
      <c r="AR36" s="42" t="e">
        <f t="shared" ca="1" si="149"/>
        <v>#DIV/0!</v>
      </c>
      <c r="AS36" s="13" t="e">
        <f t="shared" si="150"/>
        <v>#DIV/0!</v>
      </c>
      <c r="AT36" s="13" t="e">
        <f t="shared" si="151"/>
        <v>#DIV/0!</v>
      </c>
      <c r="AU36" s="13" t="e">
        <f t="shared" si="152"/>
        <v>#DIV/0!</v>
      </c>
      <c r="AV36" s="11" t="e">
        <f t="shared" ca="1" si="172"/>
        <v>#DIV/0!</v>
      </c>
      <c r="AW36" s="2" t="e">
        <f t="shared" ca="1" si="153"/>
        <v>#DIV/0!</v>
      </c>
      <c r="AX36" s="49">
        <f t="shared" ca="1" si="154"/>
        <v>0</v>
      </c>
      <c r="AY36" s="4" t="e">
        <f t="shared" ca="1" si="179"/>
        <v>#DIV/0!</v>
      </c>
      <c r="AZ36" s="4" t="e">
        <f t="shared" ca="1" si="173"/>
        <v>#DIV/0!</v>
      </c>
      <c r="BA36" s="4" t="e">
        <f t="shared" ca="1" si="174"/>
        <v>#DIV/0!</v>
      </c>
      <c r="BB36" s="4" t="e">
        <f t="shared" ca="1" si="175"/>
        <v>#DIV/0!</v>
      </c>
      <c r="BC36" s="4" t="e">
        <f t="shared" ca="1" si="176"/>
        <v>#DIV/0!</v>
      </c>
      <c r="BD36" s="4" t="e">
        <f t="shared" ca="1" si="177"/>
        <v>#DIV/0!</v>
      </c>
      <c r="BE36" s="4"/>
      <c r="BF36" s="4"/>
      <c r="BR36" s="2"/>
      <c r="BS36" s="2"/>
      <c r="BT36" s="31"/>
      <c r="BU36" s="31"/>
    </row>
    <row r="37" spans="1:73" x14ac:dyDescent="0.2">
      <c r="A37" s="132"/>
      <c r="B37" s="133"/>
      <c r="C37" s="134"/>
      <c r="D37" s="134"/>
      <c r="E37" s="134"/>
      <c r="F37" s="134"/>
      <c r="G37" s="134"/>
      <c r="H37" s="102">
        <f t="shared" si="137"/>
        <v>0</v>
      </c>
      <c r="I37" s="103">
        <f t="shared" si="138"/>
        <v>0</v>
      </c>
      <c r="J37" s="104">
        <f t="shared" si="139"/>
        <v>0</v>
      </c>
      <c r="K37" s="104">
        <f t="shared" si="156"/>
        <v>0</v>
      </c>
      <c r="L37" s="104">
        <f t="shared" si="157"/>
        <v>0</v>
      </c>
      <c r="M37" s="112" t="e">
        <f t="shared" ca="1" si="158"/>
        <v>#DIV/0!</v>
      </c>
      <c r="N37" s="134"/>
      <c r="O37" s="71"/>
      <c r="P37" s="135"/>
      <c r="Q37" s="7">
        <f t="shared" si="159"/>
        <v>0</v>
      </c>
      <c r="R37" s="7" t="e">
        <f t="shared" ca="1" si="140"/>
        <v>#DIV/0!</v>
      </c>
      <c r="S37" s="40" t="e">
        <f t="shared" ca="1" si="192"/>
        <v>#DIV/0!</v>
      </c>
      <c r="T37" s="1"/>
      <c r="U37" s="3" t="e">
        <f t="shared" ca="1" si="161"/>
        <v>#DIV/0!</v>
      </c>
      <c r="V37" s="3" t="e">
        <f t="shared" ca="1" si="193"/>
        <v>#DIV/0!</v>
      </c>
      <c r="W37" s="3" t="e">
        <f t="shared" ca="1" si="163"/>
        <v>#DIV/0!</v>
      </c>
      <c r="X37" s="3" t="e">
        <f t="shared" ca="1" si="194"/>
        <v>#DIV/0!</v>
      </c>
      <c r="Y37" s="3" t="e">
        <f t="shared" ca="1" si="165"/>
        <v>#DIV/0!</v>
      </c>
      <c r="AA37" s="1" t="e">
        <f t="shared" ca="1" si="166"/>
        <v>#DIV/0!</v>
      </c>
      <c r="AB37" s="9" t="e">
        <f t="shared" ca="1" si="141"/>
        <v>#DIV/0!</v>
      </c>
      <c r="AC37" s="9" t="e">
        <f t="shared" ca="1" si="142"/>
        <v>#DIV/0!</v>
      </c>
      <c r="AD37" s="3" t="e">
        <f t="shared" ca="1" si="143"/>
        <v>#DIV/0!</v>
      </c>
      <c r="AE37" s="9" t="e">
        <f t="shared" ca="1" si="144"/>
        <v>#DIV/0!</v>
      </c>
      <c r="AF37" s="43" t="e">
        <f t="shared" ca="1" si="195"/>
        <v>#DIV/0!</v>
      </c>
      <c r="AG37" s="43" t="e">
        <f t="shared" ca="1" si="145"/>
        <v>#DIV/0!</v>
      </c>
      <c r="AH37" s="13" t="e">
        <f t="shared" ca="1" si="146"/>
        <v>#DIV/0!</v>
      </c>
      <c r="AI37" s="3" t="e">
        <f t="shared" ca="1" si="168"/>
        <v>#DIV/0!</v>
      </c>
      <c r="AJ37" s="3" t="e">
        <f t="shared" ca="1" si="169"/>
        <v>#DIV/0!</v>
      </c>
      <c r="AK37" s="34">
        <f t="shared" ref="AK37:AO37" si="199">AK$6</f>
        <v>7.4999999999999997E-2</v>
      </c>
      <c r="AL37" s="34">
        <f t="shared" si="199"/>
        <v>7.4999999999999997E-2</v>
      </c>
      <c r="AM37" s="34">
        <f t="shared" si="199"/>
        <v>0.05</v>
      </c>
      <c r="AN37" s="34">
        <f t="shared" si="199"/>
        <v>0.05</v>
      </c>
      <c r="AO37" s="34">
        <f t="shared" si="199"/>
        <v>0.02</v>
      </c>
      <c r="AP37" s="1" t="e">
        <f t="shared" ca="1" si="171"/>
        <v>#DIV/0!</v>
      </c>
      <c r="AQ37" s="22" t="e">
        <f t="shared" ca="1" si="148"/>
        <v>#DIV/0!</v>
      </c>
      <c r="AR37" s="42" t="e">
        <f t="shared" ca="1" si="149"/>
        <v>#DIV/0!</v>
      </c>
      <c r="AS37" s="13" t="e">
        <f t="shared" si="150"/>
        <v>#DIV/0!</v>
      </c>
      <c r="AT37" s="13" t="e">
        <f t="shared" si="151"/>
        <v>#DIV/0!</v>
      </c>
      <c r="AU37" s="13" t="e">
        <f t="shared" si="152"/>
        <v>#DIV/0!</v>
      </c>
      <c r="AV37" s="11" t="e">
        <f t="shared" ca="1" si="172"/>
        <v>#DIV/0!</v>
      </c>
      <c r="AW37" s="2" t="e">
        <f t="shared" ca="1" si="153"/>
        <v>#DIV/0!</v>
      </c>
      <c r="AX37" s="49">
        <f t="shared" ca="1" si="154"/>
        <v>0</v>
      </c>
      <c r="AY37" s="4" t="e">
        <f t="shared" ca="1" si="179"/>
        <v>#DIV/0!</v>
      </c>
      <c r="AZ37" s="4" t="e">
        <f t="shared" ca="1" si="173"/>
        <v>#DIV/0!</v>
      </c>
      <c r="BA37" s="4" t="e">
        <f t="shared" ca="1" si="174"/>
        <v>#DIV/0!</v>
      </c>
      <c r="BB37" s="4" t="e">
        <f t="shared" ca="1" si="175"/>
        <v>#DIV/0!</v>
      </c>
      <c r="BC37" s="4" t="e">
        <f t="shared" ca="1" si="176"/>
        <v>#DIV/0!</v>
      </c>
      <c r="BD37" s="4" t="e">
        <f t="shared" ca="1" si="177"/>
        <v>#DIV/0!</v>
      </c>
      <c r="BE37" s="4"/>
      <c r="BF37" s="4"/>
      <c r="BR37" s="2"/>
      <c r="BS37" s="2"/>
      <c r="BT37" s="31"/>
      <c r="BU37" s="31"/>
    </row>
    <row r="38" spans="1:73" x14ac:dyDescent="0.2">
      <c r="A38" s="132"/>
      <c r="B38" s="133"/>
      <c r="C38" s="134"/>
      <c r="D38" s="134"/>
      <c r="E38" s="134"/>
      <c r="F38" s="134"/>
      <c r="G38" s="134"/>
      <c r="H38" s="102">
        <f t="shared" si="137"/>
        <v>0</v>
      </c>
      <c r="I38" s="103">
        <f t="shared" si="138"/>
        <v>0</v>
      </c>
      <c r="J38" s="104">
        <f t="shared" si="139"/>
        <v>0</v>
      </c>
      <c r="K38" s="104">
        <f t="shared" si="156"/>
        <v>0</v>
      </c>
      <c r="L38" s="104">
        <f t="shared" si="157"/>
        <v>0</v>
      </c>
      <c r="M38" s="112" t="e">
        <f t="shared" ca="1" si="158"/>
        <v>#DIV/0!</v>
      </c>
      <c r="N38" s="134"/>
      <c r="O38" s="71"/>
      <c r="P38" s="135"/>
      <c r="Q38" s="7">
        <f t="shared" si="159"/>
        <v>0</v>
      </c>
      <c r="R38" s="7" t="e">
        <f t="shared" ca="1" si="140"/>
        <v>#DIV/0!</v>
      </c>
      <c r="S38" s="40" t="e">
        <f t="shared" ca="1" si="192"/>
        <v>#DIV/0!</v>
      </c>
      <c r="T38" s="1"/>
      <c r="U38" s="3" t="e">
        <f t="shared" ca="1" si="161"/>
        <v>#DIV/0!</v>
      </c>
      <c r="V38" s="3" t="e">
        <f t="shared" ca="1" si="193"/>
        <v>#DIV/0!</v>
      </c>
      <c r="W38" s="3" t="e">
        <f t="shared" ca="1" si="163"/>
        <v>#DIV/0!</v>
      </c>
      <c r="X38" s="3" t="e">
        <f t="shared" ca="1" si="194"/>
        <v>#DIV/0!</v>
      </c>
      <c r="Y38" s="3" t="e">
        <f t="shared" ca="1" si="165"/>
        <v>#DIV/0!</v>
      </c>
      <c r="AA38" s="1" t="e">
        <f t="shared" ca="1" si="166"/>
        <v>#DIV/0!</v>
      </c>
      <c r="AB38" s="9" t="e">
        <f t="shared" ca="1" si="141"/>
        <v>#DIV/0!</v>
      </c>
      <c r="AC38" s="9" t="e">
        <f t="shared" ca="1" si="142"/>
        <v>#DIV/0!</v>
      </c>
      <c r="AD38" s="3" t="e">
        <f t="shared" ca="1" si="143"/>
        <v>#DIV/0!</v>
      </c>
      <c r="AE38" s="9" t="e">
        <f t="shared" ca="1" si="144"/>
        <v>#DIV/0!</v>
      </c>
      <c r="AF38" s="43" t="e">
        <f t="shared" ca="1" si="195"/>
        <v>#DIV/0!</v>
      </c>
      <c r="AG38" s="43" t="e">
        <f t="shared" ca="1" si="145"/>
        <v>#DIV/0!</v>
      </c>
      <c r="AH38" s="13" t="e">
        <f t="shared" ca="1" si="146"/>
        <v>#DIV/0!</v>
      </c>
      <c r="AI38" s="3" t="e">
        <f t="shared" ca="1" si="168"/>
        <v>#DIV/0!</v>
      </c>
      <c r="AJ38" s="3" t="e">
        <f t="shared" ca="1" si="169"/>
        <v>#DIV/0!</v>
      </c>
      <c r="AK38" s="34">
        <f t="shared" ref="AK38:AO38" si="200">AK$6</f>
        <v>7.4999999999999997E-2</v>
      </c>
      <c r="AL38" s="34">
        <f t="shared" si="200"/>
        <v>7.4999999999999997E-2</v>
      </c>
      <c r="AM38" s="34">
        <f t="shared" si="200"/>
        <v>0.05</v>
      </c>
      <c r="AN38" s="34">
        <f t="shared" si="200"/>
        <v>0.05</v>
      </c>
      <c r="AO38" s="34">
        <f t="shared" si="200"/>
        <v>0.02</v>
      </c>
      <c r="AP38" s="1" t="e">
        <f t="shared" ca="1" si="171"/>
        <v>#DIV/0!</v>
      </c>
      <c r="AQ38" s="22" t="e">
        <f t="shared" ca="1" si="148"/>
        <v>#DIV/0!</v>
      </c>
      <c r="AR38" s="42" t="e">
        <f t="shared" ca="1" si="149"/>
        <v>#DIV/0!</v>
      </c>
      <c r="AS38" s="13" t="e">
        <f t="shared" si="150"/>
        <v>#DIV/0!</v>
      </c>
      <c r="AT38" s="13" t="e">
        <f t="shared" si="151"/>
        <v>#DIV/0!</v>
      </c>
      <c r="AU38" s="13" t="e">
        <f t="shared" si="152"/>
        <v>#DIV/0!</v>
      </c>
      <c r="AV38" s="11" t="e">
        <f t="shared" ca="1" si="172"/>
        <v>#DIV/0!</v>
      </c>
      <c r="AW38" s="2" t="e">
        <f t="shared" ca="1" si="153"/>
        <v>#DIV/0!</v>
      </c>
      <c r="AX38" s="49">
        <f t="shared" ca="1" si="154"/>
        <v>0</v>
      </c>
      <c r="AY38" s="4" t="e">
        <f t="shared" ca="1" si="179"/>
        <v>#DIV/0!</v>
      </c>
      <c r="AZ38" s="4" t="e">
        <f t="shared" ca="1" si="173"/>
        <v>#DIV/0!</v>
      </c>
      <c r="BA38" s="4" t="e">
        <f t="shared" ca="1" si="174"/>
        <v>#DIV/0!</v>
      </c>
      <c r="BB38" s="4" t="e">
        <f t="shared" ca="1" si="175"/>
        <v>#DIV/0!</v>
      </c>
      <c r="BC38" s="4" t="e">
        <f t="shared" ca="1" si="176"/>
        <v>#DIV/0!</v>
      </c>
      <c r="BD38" s="4" t="e">
        <f t="shared" ca="1" si="177"/>
        <v>#DIV/0!</v>
      </c>
      <c r="BE38" s="4"/>
      <c r="BF38" s="4"/>
      <c r="BR38" s="2"/>
      <c r="BS38" s="2"/>
      <c r="BT38" s="31"/>
      <c r="BU38" s="31"/>
    </row>
    <row r="39" spans="1:73" x14ac:dyDescent="0.2">
      <c r="A39" s="132"/>
      <c r="B39" s="133"/>
      <c r="C39" s="134"/>
      <c r="D39" s="134"/>
      <c r="E39" s="134"/>
      <c r="F39" s="134"/>
      <c r="G39" s="134"/>
      <c r="H39" s="102">
        <f t="shared" si="137"/>
        <v>0</v>
      </c>
      <c r="I39" s="103">
        <f t="shared" si="138"/>
        <v>0</v>
      </c>
      <c r="J39" s="104">
        <f t="shared" si="139"/>
        <v>0</v>
      </c>
      <c r="K39" s="104">
        <f t="shared" si="156"/>
        <v>0</v>
      </c>
      <c r="L39" s="104">
        <f t="shared" si="157"/>
        <v>0</v>
      </c>
      <c r="M39" s="112" t="e">
        <f t="shared" ca="1" si="158"/>
        <v>#DIV/0!</v>
      </c>
      <c r="N39" s="134"/>
      <c r="O39" s="71"/>
      <c r="P39" s="135"/>
      <c r="Q39" s="7">
        <f t="shared" si="159"/>
        <v>0</v>
      </c>
      <c r="R39" s="7" t="e">
        <f t="shared" ca="1" si="140"/>
        <v>#DIV/0!</v>
      </c>
      <c r="S39" s="40" t="e">
        <f t="shared" ca="1" si="192"/>
        <v>#DIV/0!</v>
      </c>
      <c r="T39" s="1"/>
      <c r="U39" s="3" t="e">
        <f t="shared" ca="1" si="161"/>
        <v>#DIV/0!</v>
      </c>
      <c r="V39" s="3" t="e">
        <f t="shared" ca="1" si="193"/>
        <v>#DIV/0!</v>
      </c>
      <c r="W39" s="3" t="e">
        <f t="shared" ca="1" si="163"/>
        <v>#DIV/0!</v>
      </c>
      <c r="X39" s="3" t="e">
        <f t="shared" ca="1" si="194"/>
        <v>#DIV/0!</v>
      </c>
      <c r="Y39" s="3" t="e">
        <f t="shared" ca="1" si="165"/>
        <v>#DIV/0!</v>
      </c>
      <c r="AA39" s="1" t="e">
        <f t="shared" ca="1" si="166"/>
        <v>#DIV/0!</v>
      </c>
      <c r="AB39" s="9" t="e">
        <f t="shared" ca="1" si="141"/>
        <v>#DIV/0!</v>
      </c>
      <c r="AC39" s="9" t="e">
        <f t="shared" ca="1" si="142"/>
        <v>#DIV/0!</v>
      </c>
      <c r="AD39" s="3" t="e">
        <f t="shared" ca="1" si="143"/>
        <v>#DIV/0!</v>
      </c>
      <c r="AE39" s="9" t="e">
        <f t="shared" ca="1" si="144"/>
        <v>#DIV/0!</v>
      </c>
      <c r="AF39" s="43" t="e">
        <f t="shared" ca="1" si="195"/>
        <v>#DIV/0!</v>
      </c>
      <c r="AG39" s="43" t="e">
        <f t="shared" ca="1" si="145"/>
        <v>#DIV/0!</v>
      </c>
      <c r="AH39" s="13" t="e">
        <f t="shared" ca="1" si="146"/>
        <v>#DIV/0!</v>
      </c>
      <c r="AI39" s="3" t="e">
        <f t="shared" ca="1" si="168"/>
        <v>#DIV/0!</v>
      </c>
      <c r="AJ39" s="3" t="e">
        <f t="shared" ca="1" si="169"/>
        <v>#DIV/0!</v>
      </c>
      <c r="AK39" s="34">
        <f t="shared" ref="AK39:AO39" si="201">AK$6</f>
        <v>7.4999999999999997E-2</v>
      </c>
      <c r="AL39" s="34">
        <f t="shared" si="201"/>
        <v>7.4999999999999997E-2</v>
      </c>
      <c r="AM39" s="34">
        <f t="shared" si="201"/>
        <v>0.05</v>
      </c>
      <c r="AN39" s="34">
        <f t="shared" si="201"/>
        <v>0.05</v>
      </c>
      <c r="AO39" s="34">
        <f t="shared" si="201"/>
        <v>0.02</v>
      </c>
      <c r="AP39" s="1" t="e">
        <f t="shared" ca="1" si="171"/>
        <v>#DIV/0!</v>
      </c>
      <c r="AQ39" s="22" t="e">
        <f t="shared" ca="1" si="148"/>
        <v>#DIV/0!</v>
      </c>
      <c r="AR39" s="42" t="e">
        <f t="shared" ca="1" si="149"/>
        <v>#DIV/0!</v>
      </c>
      <c r="AS39" s="13" t="e">
        <f t="shared" si="150"/>
        <v>#DIV/0!</v>
      </c>
      <c r="AT39" s="13" t="e">
        <f t="shared" si="151"/>
        <v>#DIV/0!</v>
      </c>
      <c r="AU39" s="13" t="e">
        <f t="shared" si="152"/>
        <v>#DIV/0!</v>
      </c>
      <c r="AV39" s="11" t="e">
        <f t="shared" ca="1" si="172"/>
        <v>#DIV/0!</v>
      </c>
      <c r="AW39" s="2" t="e">
        <f t="shared" ca="1" si="153"/>
        <v>#DIV/0!</v>
      </c>
      <c r="AX39" s="49">
        <f t="shared" ca="1" si="154"/>
        <v>0</v>
      </c>
      <c r="AY39" s="4" t="e">
        <f t="shared" ca="1" si="179"/>
        <v>#DIV/0!</v>
      </c>
      <c r="AZ39" s="4" t="e">
        <f t="shared" ca="1" si="173"/>
        <v>#DIV/0!</v>
      </c>
      <c r="BA39" s="4" t="e">
        <f t="shared" ca="1" si="174"/>
        <v>#DIV/0!</v>
      </c>
      <c r="BB39" s="4" t="e">
        <f t="shared" ca="1" si="175"/>
        <v>#DIV/0!</v>
      </c>
      <c r="BC39" s="4" t="e">
        <f t="shared" ca="1" si="176"/>
        <v>#DIV/0!</v>
      </c>
      <c r="BD39" s="4" t="e">
        <f t="shared" ca="1" si="177"/>
        <v>#DIV/0!</v>
      </c>
      <c r="BE39" s="4"/>
      <c r="BF39" s="4"/>
      <c r="BR39" s="2"/>
      <c r="BS39" s="2"/>
      <c r="BT39" s="31"/>
      <c r="BU39" s="31"/>
    </row>
    <row r="40" spans="1:73" x14ac:dyDescent="0.2">
      <c r="A40" s="132"/>
      <c r="B40" s="133"/>
      <c r="C40" s="134"/>
      <c r="D40" s="134"/>
      <c r="E40" s="134"/>
      <c r="F40" s="134"/>
      <c r="G40" s="134"/>
      <c r="H40" s="102">
        <f t="shared" si="137"/>
        <v>0</v>
      </c>
      <c r="I40" s="103">
        <f t="shared" si="138"/>
        <v>0</v>
      </c>
      <c r="J40" s="104">
        <f t="shared" si="139"/>
        <v>0</v>
      </c>
      <c r="K40" s="104">
        <f t="shared" si="156"/>
        <v>0</v>
      </c>
      <c r="L40" s="104">
        <f t="shared" si="157"/>
        <v>0</v>
      </c>
      <c r="M40" s="112" t="e">
        <f t="shared" ca="1" si="158"/>
        <v>#DIV/0!</v>
      </c>
      <c r="N40" s="134"/>
      <c r="O40" s="71"/>
      <c r="P40" s="135"/>
      <c r="Q40" s="7">
        <f t="shared" si="159"/>
        <v>0</v>
      </c>
      <c r="R40" s="7" t="e">
        <f t="shared" ca="1" si="140"/>
        <v>#DIV/0!</v>
      </c>
      <c r="S40" s="40" t="e">
        <f t="shared" ca="1" si="192"/>
        <v>#DIV/0!</v>
      </c>
      <c r="T40" s="1"/>
      <c r="U40" s="3" t="e">
        <f t="shared" ca="1" si="161"/>
        <v>#DIV/0!</v>
      </c>
      <c r="V40" s="3" t="e">
        <f t="shared" ca="1" si="193"/>
        <v>#DIV/0!</v>
      </c>
      <c r="W40" s="3" t="e">
        <f t="shared" ca="1" si="163"/>
        <v>#DIV/0!</v>
      </c>
      <c r="X40" s="3" t="e">
        <f t="shared" ca="1" si="194"/>
        <v>#DIV/0!</v>
      </c>
      <c r="Y40" s="3" t="e">
        <f t="shared" ca="1" si="165"/>
        <v>#DIV/0!</v>
      </c>
      <c r="AA40" s="1" t="e">
        <f t="shared" ca="1" si="166"/>
        <v>#DIV/0!</v>
      </c>
      <c r="AB40" s="9" t="e">
        <f t="shared" ca="1" si="141"/>
        <v>#DIV/0!</v>
      </c>
      <c r="AC40" s="9" t="e">
        <f t="shared" ca="1" si="142"/>
        <v>#DIV/0!</v>
      </c>
      <c r="AD40" s="3" t="e">
        <f t="shared" ca="1" si="143"/>
        <v>#DIV/0!</v>
      </c>
      <c r="AE40" s="9" t="e">
        <f t="shared" ca="1" si="144"/>
        <v>#DIV/0!</v>
      </c>
      <c r="AF40" s="43" t="e">
        <f t="shared" ca="1" si="195"/>
        <v>#DIV/0!</v>
      </c>
      <c r="AG40" s="43" t="e">
        <f t="shared" ca="1" si="145"/>
        <v>#DIV/0!</v>
      </c>
      <c r="AH40" s="13" t="e">
        <f t="shared" ca="1" si="146"/>
        <v>#DIV/0!</v>
      </c>
      <c r="AI40" s="3" t="e">
        <f t="shared" ca="1" si="168"/>
        <v>#DIV/0!</v>
      </c>
      <c r="AJ40" s="3" t="e">
        <f t="shared" ca="1" si="169"/>
        <v>#DIV/0!</v>
      </c>
      <c r="AK40" s="34">
        <f t="shared" ref="AK40:AO40" si="202">AK$6</f>
        <v>7.4999999999999997E-2</v>
      </c>
      <c r="AL40" s="34">
        <f t="shared" si="202"/>
        <v>7.4999999999999997E-2</v>
      </c>
      <c r="AM40" s="34">
        <f t="shared" si="202"/>
        <v>0.05</v>
      </c>
      <c r="AN40" s="34">
        <f t="shared" si="202"/>
        <v>0.05</v>
      </c>
      <c r="AO40" s="34">
        <f t="shared" si="202"/>
        <v>0.02</v>
      </c>
      <c r="AP40" s="1" t="e">
        <f t="shared" ca="1" si="171"/>
        <v>#DIV/0!</v>
      </c>
      <c r="AQ40" s="22" t="e">
        <f t="shared" ca="1" si="148"/>
        <v>#DIV/0!</v>
      </c>
      <c r="AR40" s="42" t="e">
        <f t="shared" ca="1" si="149"/>
        <v>#DIV/0!</v>
      </c>
      <c r="AS40" s="13" t="e">
        <f t="shared" si="150"/>
        <v>#DIV/0!</v>
      </c>
      <c r="AT40" s="13" t="e">
        <f t="shared" si="151"/>
        <v>#DIV/0!</v>
      </c>
      <c r="AU40" s="13" t="e">
        <f t="shared" si="152"/>
        <v>#DIV/0!</v>
      </c>
      <c r="AV40" s="11" t="e">
        <f t="shared" ca="1" si="172"/>
        <v>#DIV/0!</v>
      </c>
      <c r="AW40" s="2" t="e">
        <f t="shared" ca="1" si="153"/>
        <v>#DIV/0!</v>
      </c>
      <c r="AX40" s="49">
        <f t="shared" ca="1" si="154"/>
        <v>0</v>
      </c>
      <c r="AY40" s="4" t="e">
        <f t="shared" ca="1" si="179"/>
        <v>#DIV/0!</v>
      </c>
      <c r="AZ40" s="4" t="e">
        <f t="shared" ca="1" si="173"/>
        <v>#DIV/0!</v>
      </c>
      <c r="BA40" s="4" t="e">
        <f t="shared" ca="1" si="174"/>
        <v>#DIV/0!</v>
      </c>
      <c r="BB40" s="4" t="e">
        <f t="shared" ca="1" si="175"/>
        <v>#DIV/0!</v>
      </c>
      <c r="BC40" s="4" t="e">
        <f t="shared" ca="1" si="176"/>
        <v>#DIV/0!</v>
      </c>
      <c r="BD40" s="4" t="e">
        <f t="shared" ca="1" si="177"/>
        <v>#DIV/0!</v>
      </c>
      <c r="BE40" s="4"/>
      <c r="BF40" s="4"/>
      <c r="BR40" s="2"/>
      <c r="BS40" s="2"/>
      <c r="BT40" s="31"/>
      <c r="BU40" s="31"/>
    </row>
    <row r="41" spans="1:73" x14ac:dyDescent="0.2">
      <c r="A41" s="132"/>
      <c r="B41" s="133"/>
      <c r="C41" s="134"/>
      <c r="D41" s="134"/>
      <c r="E41" s="134"/>
      <c r="F41" s="134"/>
      <c r="G41" s="134"/>
      <c r="H41" s="102">
        <f t="shared" si="137"/>
        <v>0</v>
      </c>
      <c r="I41" s="103">
        <f t="shared" si="138"/>
        <v>0</v>
      </c>
      <c r="J41" s="104">
        <f t="shared" si="139"/>
        <v>0</v>
      </c>
      <c r="K41" s="104">
        <f t="shared" si="156"/>
        <v>0</v>
      </c>
      <c r="L41" s="104">
        <f t="shared" si="157"/>
        <v>0</v>
      </c>
      <c r="M41" s="112" t="e">
        <f t="shared" ca="1" si="158"/>
        <v>#DIV/0!</v>
      </c>
      <c r="N41" s="134"/>
      <c r="O41" s="71"/>
      <c r="P41" s="135"/>
      <c r="Q41" s="7">
        <f t="shared" si="159"/>
        <v>0</v>
      </c>
      <c r="R41" s="7" t="e">
        <f t="shared" ca="1" si="140"/>
        <v>#DIV/0!</v>
      </c>
      <c r="S41" s="40" t="e">
        <f t="shared" ca="1" si="192"/>
        <v>#DIV/0!</v>
      </c>
      <c r="T41" s="1"/>
      <c r="U41" s="3" t="e">
        <f t="shared" ca="1" si="161"/>
        <v>#DIV/0!</v>
      </c>
      <c r="V41" s="3" t="e">
        <f t="shared" ca="1" si="193"/>
        <v>#DIV/0!</v>
      </c>
      <c r="W41" s="3" t="e">
        <f t="shared" ca="1" si="163"/>
        <v>#DIV/0!</v>
      </c>
      <c r="X41" s="3" t="e">
        <f t="shared" ca="1" si="194"/>
        <v>#DIV/0!</v>
      </c>
      <c r="Y41" s="3" t="e">
        <f t="shared" ca="1" si="165"/>
        <v>#DIV/0!</v>
      </c>
      <c r="AA41" s="1" t="e">
        <f t="shared" ca="1" si="166"/>
        <v>#DIV/0!</v>
      </c>
      <c r="AB41" s="9" t="e">
        <f t="shared" ca="1" si="141"/>
        <v>#DIV/0!</v>
      </c>
      <c r="AC41" s="9" t="e">
        <f t="shared" ca="1" si="142"/>
        <v>#DIV/0!</v>
      </c>
      <c r="AD41" s="3" t="e">
        <f t="shared" ca="1" si="143"/>
        <v>#DIV/0!</v>
      </c>
      <c r="AE41" s="9" t="e">
        <f t="shared" ca="1" si="144"/>
        <v>#DIV/0!</v>
      </c>
      <c r="AF41" s="43" t="e">
        <f t="shared" ca="1" si="195"/>
        <v>#DIV/0!</v>
      </c>
      <c r="AG41" s="43" t="e">
        <f t="shared" ca="1" si="145"/>
        <v>#DIV/0!</v>
      </c>
      <c r="AH41" s="13" t="e">
        <f t="shared" ca="1" si="146"/>
        <v>#DIV/0!</v>
      </c>
      <c r="AI41" s="3" t="e">
        <f t="shared" ca="1" si="168"/>
        <v>#DIV/0!</v>
      </c>
      <c r="AJ41" s="3" t="e">
        <f t="shared" ca="1" si="169"/>
        <v>#DIV/0!</v>
      </c>
      <c r="AK41" s="34">
        <f t="shared" ref="AK41:AO41" si="203">AK$6</f>
        <v>7.4999999999999997E-2</v>
      </c>
      <c r="AL41" s="34">
        <f t="shared" si="203"/>
        <v>7.4999999999999997E-2</v>
      </c>
      <c r="AM41" s="34">
        <f t="shared" si="203"/>
        <v>0.05</v>
      </c>
      <c r="AN41" s="34">
        <f t="shared" si="203"/>
        <v>0.05</v>
      </c>
      <c r="AO41" s="34">
        <f t="shared" si="203"/>
        <v>0.02</v>
      </c>
      <c r="AP41" s="1" t="e">
        <f t="shared" ca="1" si="171"/>
        <v>#DIV/0!</v>
      </c>
      <c r="AQ41" s="22" t="e">
        <f t="shared" ca="1" si="148"/>
        <v>#DIV/0!</v>
      </c>
      <c r="AR41" s="42" t="e">
        <f t="shared" ca="1" si="149"/>
        <v>#DIV/0!</v>
      </c>
      <c r="AS41" s="13" t="e">
        <f t="shared" si="150"/>
        <v>#DIV/0!</v>
      </c>
      <c r="AT41" s="13" t="e">
        <f t="shared" si="151"/>
        <v>#DIV/0!</v>
      </c>
      <c r="AU41" s="13" t="e">
        <f t="shared" si="152"/>
        <v>#DIV/0!</v>
      </c>
      <c r="AV41" s="11" t="e">
        <f t="shared" ca="1" si="172"/>
        <v>#DIV/0!</v>
      </c>
      <c r="AW41" s="2" t="e">
        <f t="shared" ca="1" si="153"/>
        <v>#DIV/0!</v>
      </c>
      <c r="AX41" s="49">
        <f t="shared" ca="1" si="154"/>
        <v>0</v>
      </c>
      <c r="AY41" s="4" t="e">
        <f t="shared" ca="1" si="179"/>
        <v>#DIV/0!</v>
      </c>
      <c r="AZ41" s="4" t="e">
        <f t="shared" ca="1" si="173"/>
        <v>#DIV/0!</v>
      </c>
      <c r="BA41" s="4" t="e">
        <f t="shared" ca="1" si="174"/>
        <v>#DIV/0!</v>
      </c>
      <c r="BB41" s="4" t="e">
        <f t="shared" ca="1" si="175"/>
        <v>#DIV/0!</v>
      </c>
      <c r="BC41" s="4" t="e">
        <f t="shared" ca="1" si="176"/>
        <v>#DIV/0!</v>
      </c>
      <c r="BD41" s="4" t="e">
        <f t="shared" ca="1" si="177"/>
        <v>#DIV/0!</v>
      </c>
      <c r="BE41" s="4"/>
      <c r="BF41" s="4"/>
      <c r="BR41" s="2"/>
      <c r="BS41" s="2"/>
      <c r="BT41" s="31"/>
      <c r="BU41" s="31"/>
    </row>
    <row r="42" spans="1:73" x14ac:dyDescent="0.2">
      <c r="A42" s="132"/>
      <c r="B42" s="133"/>
      <c r="C42" s="134"/>
      <c r="D42" s="134"/>
      <c r="E42" s="134"/>
      <c r="F42" s="134"/>
      <c r="G42" s="134"/>
      <c r="H42" s="102">
        <f t="shared" si="137"/>
        <v>0</v>
      </c>
      <c r="I42" s="103">
        <f t="shared" si="138"/>
        <v>0</v>
      </c>
      <c r="J42" s="104">
        <f t="shared" si="139"/>
        <v>0</v>
      </c>
      <c r="K42" s="104">
        <f t="shared" si="156"/>
        <v>0</v>
      </c>
      <c r="L42" s="104">
        <f t="shared" si="157"/>
        <v>0</v>
      </c>
      <c r="M42" s="112" t="e">
        <f t="shared" ca="1" si="158"/>
        <v>#DIV/0!</v>
      </c>
      <c r="N42" s="134"/>
      <c r="O42" s="71"/>
      <c r="P42" s="135"/>
      <c r="Q42" s="7">
        <f t="shared" si="159"/>
        <v>0</v>
      </c>
      <c r="R42" s="7" t="e">
        <f t="shared" ca="1" si="140"/>
        <v>#DIV/0!</v>
      </c>
      <c r="S42" s="40" t="e">
        <f t="shared" ca="1" si="192"/>
        <v>#DIV/0!</v>
      </c>
      <c r="T42" s="1"/>
      <c r="U42" s="3" t="e">
        <f t="shared" ca="1" si="161"/>
        <v>#DIV/0!</v>
      </c>
      <c r="V42" s="3" t="e">
        <f t="shared" ca="1" si="193"/>
        <v>#DIV/0!</v>
      </c>
      <c r="W42" s="3" t="e">
        <f t="shared" ca="1" si="163"/>
        <v>#DIV/0!</v>
      </c>
      <c r="X42" s="3" t="e">
        <f t="shared" ca="1" si="194"/>
        <v>#DIV/0!</v>
      </c>
      <c r="Y42" s="3" t="e">
        <f t="shared" ca="1" si="165"/>
        <v>#DIV/0!</v>
      </c>
      <c r="AA42" s="1" t="e">
        <f t="shared" ca="1" si="166"/>
        <v>#DIV/0!</v>
      </c>
      <c r="AB42" s="9" t="e">
        <f t="shared" ca="1" si="141"/>
        <v>#DIV/0!</v>
      </c>
      <c r="AC42" s="9" t="e">
        <f t="shared" ca="1" si="142"/>
        <v>#DIV/0!</v>
      </c>
      <c r="AD42" s="3" t="e">
        <f t="shared" ca="1" si="143"/>
        <v>#DIV/0!</v>
      </c>
      <c r="AE42" s="9" t="e">
        <f t="shared" ca="1" si="144"/>
        <v>#DIV/0!</v>
      </c>
      <c r="AF42" s="43" t="e">
        <f t="shared" ca="1" si="195"/>
        <v>#DIV/0!</v>
      </c>
      <c r="AG42" s="43" t="e">
        <f t="shared" ca="1" si="145"/>
        <v>#DIV/0!</v>
      </c>
      <c r="AH42" s="13" t="e">
        <f t="shared" ca="1" si="146"/>
        <v>#DIV/0!</v>
      </c>
      <c r="AI42" s="3" t="e">
        <f t="shared" ca="1" si="168"/>
        <v>#DIV/0!</v>
      </c>
      <c r="AJ42" s="3" t="e">
        <f t="shared" ca="1" si="169"/>
        <v>#DIV/0!</v>
      </c>
      <c r="AK42" s="34">
        <f t="shared" ref="AK42:AO42" si="204">AK$6</f>
        <v>7.4999999999999997E-2</v>
      </c>
      <c r="AL42" s="34">
        <f t="shared" si="204"/>
        <v>7.4999999999999997E-2</v>
      </c>
      <c r="AM42" s="34">
        <f t="shared" si="204"/>
        <v>0.05</v>
      </c>
      <c r="AN42" s="34">
        <f t="shared" si="204"/>
        <v>0.05</v>
      </c>
      <c r="AO42" s="34">
        <f t="shared" si="204"/>
        <v>0.02</v>
      </c>
      <c r="AP42" s="1" t="e">
        <f t="shared" ca="1" si="171"/>
        <v>#DIV/0!</v>
      </c>
      <c r="AQ42" s="22" t="e">
        <f t="shared" ca="1" si="148"/>
        <v>#DIV/0!</v>
      </c>
      <c r="AR42" s="42" t="e">
        <f t="shared" ca="1" si="149"/>
        <v>#DIV/0!</v>
      </c>
      <c r="AS42" s="13" t="e">
        <f t="shared" si="150"/>
        <v>#DIV/0!</v>
      </c>
      <c r="AT42" s="13" t="e">
        <f t="shared" si="151"/>
        <v>#DIV/0!</v>
      </c>
      <c r="AU42" s="13" t="e">
        <f t="shared" si="152"/>
        <v>#DIV/0!</v>
      </c>
      <c r="AV42" s="11" t="e">
        <f t="shared" ca="1" si="172"/>
        <v>#DIV/0!</v>
      </c>
      <c r="AW42" s="2" t="e">
        <f t="shared" ca="1" si="153"/>
        <v>#DIV/0!</v>
      </c>
      <c r="AX42" s="49">
        <f t="shared" ca="1" si="154"/>
        <v>0</v>
      </c>
      <c r="AY42" s="4" t="e">
        <f t="shared" ca="1" si="179"/>
        <v>#DIV/0!</v>
      </c>
      <c r="AZ42" s="4" t="e">
        <f t="shared" ca="1" si="173"/>
        <v>#DIV/0!</v>
      </c>
      <c r="BA42" s="4" t="e">
        <f t="shared" ca="1" si="174"/>
        <v>#DIV/0!</v>
      </c>
      <c r="BB42" s="4" t="e">
        <f t="shared" ca="1" si="175"/>
        <v>#DIV/0!</v>
      </c>
      <c r="BC42" s="4" t="e">
        <f t="shared" ca="1" si="176"/>
        <v>#DIV/0!</v>
      </c>
      <c r="BD42" s="4" t="e">
        <f t="shared" ca="1" si="177"/>
        <v>#DIV/0!</v>
      </c>
      <c r="BE42" s="4"/>
      <c r="BF42" s="4"/>
      <c r="BR42" s="2"/>
      <c r="BS42" s="2"/>
      <c r="BT42" s="31"/>
      <c r="BU42" s="31"/>
    </row>
    <row r="43" spans="1:73" x14ac:dyDescent="0.2">
      <c r="A43" s="132"/>
      <c r="B43" s="133"/>
      <c r="C43" s="134"/>
      <c r="D43" s="134"/>
      <c r="E43" s="134"/>
      <c r="F43" s="134"/>
      <c r="G43" s="134"/>
      <c r="H43" s="102">
        <f t="shared" si="137"/>
        <v>0</v>
      </c>
      <c r="I43" s="103">
        <f t="shared" si="138"/>
        <v>0</v>
      </c>
      <c r="J43" s="104">
        <f t="shared" si="139"/>
        <v>0</v>
      </c>
      <c r="K43" s="104">
        <f t="shared" si="156"/>
        <v>0</v>
      </c>
      <c r="L43" s="104">
        <f t="shared" si="157"/>
        <v>0</v>
      </c>
      <c r="M43" s="112" t="e">
        <f t="shared" ca="1" si="158"/>
        <v>#DIV/0!</v>
      </c>
      <c r="N43" s="134"/>
      <c r="O43" s="71"/>
      <c r="P43" s="135"/>
      <c r="Q43" s="7">
        <f t="shared" si="159"/>
        <v>0</v>
      </c>
      <c r="R43" s="7" t="e">
        <f t="shared" ca="1" si="140"/>
        <v>#DIV/0!</v>
      </c>
      <c r="S43" s="40" t="e">
        <f t="shared" ca="1" si="192"/>
        <v>#DIV/0!</v>
      </c>
      <c r="T43" s="1"/>
      <c r="U43" s="3" t="e">
        <f t="shared" ca="1" si="161"/>
        <v>#DIV/0!</v>
      </c>
      <c r="V43" s="3" t="e">
        <f t="shared" ca="1" si="193"/>
        <v>#DIV/0!</v>
      </c>
      <c r="W43" s="3" t="e">
        <f t="shared" ca="1" si="163"/>
        <v>#DIV/0!</v>
      </c>
      <c r="X43" s="3" t="e">
        <f t="shared" ca="1" si="194"/>
        <v>#DIV/0!</v>
      </c>
      <c r="Y43" s="3" t="e">
        <f t="shared" ca="1" si="165"/>
        <v>#DIV/0!</v>
      </c>
      <c r="AA43" s="1" t="e">
        <f t="shared" ca="1" si="166"/>
        <v>#DIV/0!</v>
      </c>
      <c r="AB43" s="9" t="e">
        <f t="shared" ca="1" si="141"/>
        <v>#DIV/0!</v>
      </c>
      <c r="AC43" s="9" t="e">
        <f t="shared" ca="1" si="142"/>
        <v>#DIV/0!</v>
      </c>
      <c r="AD43" s="3" t="e">
        <f t="shared" ca="1" si="143"/>
        <v>#DIV/0!</v>
      </c>
      <c r="AE43" s="9" t="e">
        <f t="shared" ca="1" si="144"/>
        <v>#DIV/0!</v>
      </c>
      <c r="AF43" s="43" t="e">
        <f t="shared" ca="1" si="195"/>
        <v>#DIV/0!</v>
      </c>
      <c r="AG43" s="43" t="e">
        <f t="shared" ca="1" si="145"/>
        <v>#DIV/0!</v>
      </c>
      <c r="AH43" s="13" t="e">
        <f t="shared" ca="1" si="146"/>
        <v>#DIV/0!</v>
      </c>
      <c r="AI43" s="3" t="e">
        <f t="shared" ca="1" si="168"/>
        <v>#DIV/0!</v>
      </c>
      <c r="AJ43" s="3" t="e">
        <f t="shared" ca="1" si="169"/>
        <v>#DIV/0!</v>
      </c>
      <c r="AK43" s="34">
        <f t="shared" ref="AK43:AO43" si="205">AK$6</f>
        <v>7.4999999999999997E-2</v>
      </c>
      <c r="AL43" s="34">
        <f t="shared" si="205"/>
        <v>7.4999999999999997E-2</v>
      </c>
      <c r="AM43" s="34">
        <f t="shared" si="205"/>
        <v>0.05</v>
      </c>
      <c r="AN43" s="34">
        <f t="shared" si="205"/>
        <v>0.05</v>
      </c>
      <c r="AO43" s="34">
        <f t="shared" si="205"/>
        <v>0.02</v>
      </c>
      <c r="AP43" s="1" t="e">
        <f t="shared" ca="1" si="171"/>
        <v>#DIV/0!</v>
      </c>
      <c r="AQ43" s="22" t="e">
        <f t="shared" ca="1" si="148"/>
        <v>#DIV/0!</v>
      </c>
      <c r="AR43" s="42" t="e">
        <f t="shared" ca="1" si="149"/>
        <v>#DIV/0!</v>
      </c>
      <c r="AS43" s="13" t="e">
        <f t="shared" si="150"/>
        <v>#DIV/0!</v>
      </c>
      <c r="AT43" s="13" t="e">
        <f t="shared" si="151"/>
        <v>#DIV/0!</v>
      </c>
      <c r="AU43" s="13" t="e">
        <f t="shared" si="152"/>
        <v>#DIV/0!</v>
      </c>
      <c r="AV43" s="11" t="e">
        <f t="shared" ca="1" si="172"/>
        <v>#DIV/0!</v>
      </c>
      <c r="AW43" s="2" t="e">
        <f t="shared" ca="1" si="153"/>
        <v>#DIV/0!</v>
      </c>
      <c r="AX43" s="49">
        <f t="shared" ca="1" si="154"/>
        <v>0</v>
      </c>
      <c r="AY43" s="4" t="e">
        <f t="shared" ca="1" si="179"/>
        <v>#DIV/0!</v>
      </c>
      <c r="AZ43" s="4" t="e">
        <f t="shared" ca="1" si="173"/>
        <v>#DIV/0!</v>
      </c>
      <c r="BA43" s="4" t="e">
        <f t="shared" ca="1" si="174"/>
        <v>#DIV/0!</v>
      </c>
      <c r="BB43" s="4" t="e">
        <f t="shared" ca="1" si="175"/>
        <v>#DIV/0!</v>
      </c>
      <c r="BC43" s="4" t="e">
        <f t="shared" ca="1" si="176"/>
        <v>#DIV/0!</v>
      </c>
      <c r="BD43" s="4" t="e">
        <f t="shared" ca="1" si="177"/>
        <v>#DIV/0!</v>
      </c>
      <c r="BE43" s="4"/>
      <c r="BF43" s="4"/>
      <c r="BR43" s="2"/>
      <c r="BS43" s="2"/>
      <c r="BT43" s="31"/>
      <c r="BU43" s="31"/>
    </row>
    <row r="44" spans="1:73" x14ac:dyDescent="0.2">
      <c r="A44" s="132"/>
      <c r="B44" s="133"/>
      <c r="C44" s="134"/>
      <c r="D44" s="134"/>
      <c r="E44" s="134"/>
      <c r="F44" s="134"/>
      <c r="G44" s="134"/>
      <c r="H44" s="102">
        <f t="shared" si="137"/>
        <v>0</v>
      </c>
      <c r="I44" s="103">
        <f t="shared" si="138"/>
        <v>0</v>
      </c>
      <c r="J44" s="104">
        <f t="shared" si="139"/>
        <v>0</v>
      </c>
      <c r="K44" s="104">
        <f t="shared" si="156"/>
        <v>0</v>
      </c>
      <c r="L44" s="104">
        <f t="shared" si="157"/>
        <v>0</v>
      </c>
      <c r="M44" s="112" t="e">
        <f t="shared" ca="1" si="158"/>
        <v>#DIV/0!</v>
      </c>
      <c r="N44" s="134"/>
      <c r="O44" s="71"/>
      <c r="P44" s="135"/>
      <c r="Q44" s="7">
        <f t="shared" si="159"/>
        <v>0</v>
      </c>
      <c r="R44" s="7" t="e">
        <f t="shared" ca="1" si="140"/>
        <v>#DIV/0!</v>
      </c>
      <c r="S44" s="40" t="e">
        <f t="shared" ca="1" si="192"/>
        <v>#DIV/0!</v>
      </c>
      <c r="T44" s="1"/>
      <c r="U44" s="3" t="e">
        <f t="shared" ca="1" si="161"/>
        <v>#DIV/0!</v>
      </c>
      <c r="V44" s="3" t="e">
        <f t="shared" ca="1" si="193"/>
        <v>#DIV/0!</v>
      </c>
      <c r="W44" s="3" t="e">
        <f t="shared" ca="1" si="163"/>
        <v>#DIV/0!</v>
      </c>
      <c r="X44" s="3" t="e">
        <f t="shared" ca="1" si="194"/>
        <v>#DIV/0!</v>
      </c>
      <c r="Y44" s="3" t="e">
        <f t="shared" ca="1" si="165"/>
        <v>#DIV/0!</v>
      </c>
      <c r="AA44" s="1" t="e">
        <f t="shared" ca="1" si="166"/>
        <v>#DIV/0!</v>
      </c>
      <c r="AB44" s="9" t="e">
        <f t="shared" ca="1" si="141"/>
        <v>#DIV/0!</v>
      </c>
      <c r="AC44" s="9" t="e">
        <f t="shared" ca="1" si="142"/>
        <v>#DIV/0!</v>
      </c>
      <c r="AD44" s="3" t="e">
        <f t="shared" ca="1" si="143"/>
        <v>#DIV/0!</v>
      </c>
      <c r="AE44" s="9" t="e">
        <f t="shared" ca="1" si="144"/>
        <v>#DIV/0!</v>
      </c>
      <c r="AF44" s="43" t="e">
        <f t="shared" ca="1" si="195"/>
        <v>#DIV/0!</v>
      </c>
      <c r="AG44" s="43" t="e">
        <f t="shared" ca="1" si="145"/>
        <v>#DIV/0!</v>
      </c>
      <c r="AH44" s="13" t="e">
        <f t="shared" ca="1" si="146"/>
        <v>#DIV/0!</v>
      </c>
      <c r="AI44" s="3" t="e">
        <f t="shared" ca="1" si="168"/>
        <v>#DIV/0!</v>
      </c>
      <c r="AJ44" s="3" t="e">
        <f t="shared" ca="1" si="169"/>
        <v>#DIV/0!</v>
      </c>
      <c r="AK44" s="34">
        <f t="shared" ref="AK44:AO44" si="206">AK$6</f>
        <v>7.4999999999999997E-2</v>
      </c>
      <c r="AL44" s="34">
        <f t="shared" si="206"/>
        <v>7.4999999999999997E-2</v>
      </c>
      <c r="AM44" s="34">
        <f t="shared" si="206"/>
        <v>0.05</v>
      </c>
      <c r="AN44" s="34">
        <f t="shared" si="206"/>
        <v>0.05</v>
      </c>
      <c r="AO44" s="34">
        <f t="shared" si="206"/>
        <v>0.02</v>
      </c>
      <c r="AP44" s="1" t="e">
        <f t="shared" ca="1" si="171"/>
        <v>#DIV/0!</v>
      </c>
      <c r="AQ44" s="22" t="e">
        <f t="shared" ca="1" si="148"/>
        <v>#DIV/0!</v>
      </c>
      <c r="AR44" s="42" t="e">
        <f t="shared" ca="1" si="149"/>
        <v>#DIV/0!</v>
      </c>
      <c r="AS44" s="13" t="e">
        <f t="shared" si="150"/>
        <v>#DIV/0!</v>
      </c>
      <c r="AT44" s="13" t="e">
        <f t="shared" si="151"/>
        <v>#DIV/0!</v>
      </c>
      <c r="AU44" s="13" t="e">
        <f t="shared" si="152"/>
        <v>#DIV/0!</v>
      </c>
      <c r="AV44" s="11" t="e">
        <f t="shared" ca="1" si="172"/>
        <v>#DIV/0!</v>
      </c>
      <c r="AW44" s="2" t="e">
        <f t="shared" ca="1" si="153"/>
        <v>#DIV/0!</v>
      </c>
      <c r="AX44" s="49">
        <f t="shared" ca="1" si="154"/>
        <v>0</v>
      </c>
      <c r="AY44" s="4" t="e">
        <f t="shared" ca="1" si="179"/>
        <v>#DIV/0!</v>
      </c>
      <c r="AZ44" s="4" t="e">
        <f t="shared" ca="1" si="173"/>
        <v>#DIV/0!</v>
      </c>
      <c r="BA44" s="4" t="e">
        <f t="shared" ca="1" si="174"/>
        <v>#DIV/0!</v>
      </c>
      <c r="BB44" s="4" t="e">
        <f t="shared" ca="1" si="175"/>
        <v>#DIV/0!</v>
      </c>
      <c r="BC44" s="4" t="e">
        <f t="shared" ca="1" si="176"/>
        <v>#DIV/0!</v>
      </c>
      <c r="BD44" s="4" t="e">
        <f t="shared" ca="1" si="177"/>
        <v>#DIV/0!</v>
      </c>
      <c r="BE44" s="4"/>
      <c r="BF44" s="4"/>
      <c r="BR44" s="2"/>
      <c r="BS44" s="2"/>
      <c r="BT44" s="31"/>
      <c r="BU44" s="31"/>
    </row>
    <row r="45" spans="1:73" x14ac:dyDescent="0.2">
      <c r="A45" s="132"/>
      <c r="B45" s="133"/>
      <c r="C45" s="134"/>
      <c r="D45" s="134"/>
      <c r="E45" s="134"/>
      <c r="F45" s="134"/>
      <c r="G45" s="134"/>
      <c r="H45" s="102">
        <f t="shared" si="137"/>
        <v>0</v>
      </c>
      <c r="I45" s="103">
        <f t="shared" si="138"/>
        <v>0</v>
      </c>
      <c r="J45" s="104">
        <f t="shared" si="139"/>
        <v>0</v>
      </c>
      <c r="K45" s="104">
        <f t="shared" si="156"/>
        <v>0</v>
      </c>
      <c r="L45" s="104">
        <f t="shared" si="157"/>
        <v>0</v>
      </c>
      <c r="M45" s="112" t="e">
        <f t="shared" ca="1" si="158"/>
        <v>#DIV/0!</v>
      </c>
      <c r="N45" s="134"/>
      <c r="O45" s="71"/>
      <c r="P45" s="135"/>
      <c r="Q45" s="7">
        <f t="shared" si="159"/>
        <v>0</v>
      </c>
      <c r="R45" s="7" t="e">
        <f t="shared" ca="1" si="140"/>
        <v>#DIV/0!</v>
      </c>
      <c r="S45" s="40" t="e">
        <f t="shared" ca="1" si="192"/>
        <v>#DIV/0!</v>
      </c>
      <c r="T45" s="1"/>
      <c r="U45" s="3" t="e">
        <f t="shared" ca="1" si="161"/>
        <v>#DIV/0!</v>
      </c>
      <c r="V45" s="3" t="e">
        <f t="shared" ca="1" si="193"/>
        <v>#DIV/0!</v>
      </c>
      <c r="W45" s="3" t="e">
        <f t="shared" ca="1" si="163"/>
        <v>#DIV/0!</v>
      </c>
      <c r="X45" s="3" t="e">
        <f t="shared" ca="1" si="194"/>
        <v>#DIV/0!</v>
      </c>
      <c r="Y45" s="3" t="e">
        <f t="shared" ca="1" si="165"/>
        <v>#DIV/0!</v>
      </c>
      <c r="AA45" s="1" t="e">
        <f t="shared" ca="1" si="166"/>
        <v>#DIV/0!</v>
      </c>
      <c r="AB45" s="9" t="e">
        <f t="shared" ca="1" si="141"/>
        <v>#DIV/0!</v>
      </c>
      <c r="AC45" s="9" t="e">
        <f t="shared" ca="1" si="142"/>
        <v>#DIV/0!</v>
      </c>
      <c r="AD45" s="3" t="e">
        <f t="shared" ca="1" si="143"/>
        <v>#DIV/0!</v>
      </c>
      <c r="AE45" s="9" t="e">
        <f t="shared" ca="1" si="144"/>
        <v>#DIV/0!</v>
      </c>
      <c r="AF45" s="43" t="e">
        <f t="shared" ca="1" si="195"/>
        <v>#DIV/0!</v>
      </c>
      <c r="AG45" s="43" t="e">
        <f t="shared" ca="1" si="145"/>
        <v>#DIV/0!</v>
      </c>
      <c r="AH45" s="13" t="e">
        <f t="shared" ca="1" si="146"/>
        <v>#DIV/0!</v>
      </c>
      <c r="AI45" s="3" t="e">
        <f t="shared" ca="1" si="168"/>
        <v>#DIV/0!</v>
      </c>
      <c r="AJ45" s="3" t="e">
        <f t="shared" ca="1" si="169"/>
        <v>#DIV/0!</v>
      </c>
      <c r="AK45" s="34">
        <f t="shared" ref="AK45:AO45" si="207">AK$6</f>
        <v>7.4999999999999997E-2</v>
      </c>
      <c r="AL45" s="34">
        <f t="shared" si="207"/>
        <v>7.4999999999999997E-2</v>
      </c>
      <c r="AM45" s="34">
        <f t="shared" si="207"/>
        <v>0.05</v>
      </c>
      <c r="AN45" s="34">
        <f t="shared" si="207"/>
        <v>0.05</v>
      </c>
      <c r="AO45" s="34">
        <f t="shared" si="207"/>
        <v>0.02</v>
      </c>
      <c r="AP45" s="1" t="e">
        <f t="shared" ca="1" si="171"/>
        <v>#DIV/0!</v>
      </c>
      <c r="AQ45" s="22" t="e">
        <f t="shared" ca="1" si="148"/>
        <v>#DIV/0!</v>
      </c>
      <c r="AR45" s="42" t="e">
        <f t="shared" ca="1" si="149"/>
        <v>#DIV/0!</v>
      </c>
      <c r="AS45" s="13" t="e">
        <f t="shared" si="150"/>
        <v>#DIV/0!</v>
      </c>
      <c r="AT45" s="13" t="e">
        <f t="shared" si="151"/>
        <v>#DIV/0!</v>
      </c>
      <c r="AU45" s="13" t="e">
        <f t="shared" si="152"/>
        <v>#DIV/0!</v>
      </c>
      <c r="AV45" s="11" t="e">
        <f t="shared" ca="1" si="172"/>
        <v>#DIV/0!</v>
      </c>
      <c r="AW45" s="2" t="e">
        <f t="shared" ca="1" si="153"/>
        <v>#DIV/0!</v>
      </c>
      <c r="AX45" s="49">
        <f t="shared" ca="1" si="154"/>
        <v>0</v>
      </c>
      <c r="AY45" s="4" t="e">
        <f t="shared" ca="1" si="179"/>
        <v>#DIV/0!</v>
      </c>
      <c r="AZ45" s="4" t="e">
        <f t="shared" ca="1" si="173"/>
        <v>#DIV/0!</v>
      </c>
      <c r="BA45" s="4" t="e">
        <f t="shared" ca="1" si="174"/>
        <v>#DIV/0!</v>
      </c>
      <c r="BB45" s="4" t="e">
        <f t="shared" ca="1" si="175"/>
        <v>#DIV/0!</v>
      </c>
      <c r="BC45" s="4" t="e">
        <f t="shared" ca="1" si="176"/>
        <v>#DIV/0!</v>
      </c>
      <c r="BD45" s="4" t="e">
        <f t="shared" ca="1" si="177"/>
        <v>#DIV/0!</v>
      </c>
      <c r="BE45" s="4"/>
      <c r="BF45" s="4"/>
      <c r="BR45" s="2"/>
      <c r="BS45" s="2"/>
      <c r="BT45" s="31"/>
      <c r="BU45" s="31"/>
    </row>
    <row r="46" spans="1:73" x14ac:dyDescent="0.2">
      <c r="A46" s="132"/>
      <c r="B46" s="133"/>
      <c r="C46" s="134"/>
      <c r="D46" s="134"/>
      <c r="E46" s="134"/>
      <c r="F46" s="134"/>
      <c r="G46" s="134"/>
      <c r="H46" s="102">
        <f t="shared" si="137"/>
        <v>0</v>
      </c>
      <c r="I46" s="103">
        <f t="shared" si="138"/>
        <v>0</v>
      </c>
      <c r="J46" s="104">
        <f t="shared" si="139"/>
        <v>0</v>
      </c>
      <c r="K46" s="104">
        <f t="shared" si="156"/>
        <v>0</v>
      </c>
      <c r="L46" s="104">
        <f t="shared" si="157"/>
        <v>0</v>
      </c>
      <c r="M46" s="112" t="e">
        <f t="shared" ca="1" si="158"/>
        <v>#DIV/0!</v>
      </c>
      <c r="N46" s="134"/>
      <c r="O46" s="71"/>
      <c r="P46" s="135"/>
      <c r="Q46" s="7">
        <f t="shared" si="159"/>
        <v>0</v>
      </c>
      <c r="R46" s="7" t="e">
        <f t="shared" ca="1" si="140"/>
        <v>#DIV/0!</v>
      </c>
      <c r="S46" s="40" t="e">
        <f t="shared" ca="1" si="192"/>
        <v>#DIV/0!</v>
      </c>
      <c r="T46" s="1"/>
      <c r="U46" s="3" t="e">
        <f t="shared" ca="1" si="161"/>
        <v>#DIV/0!</v>
      </c>
      <c r="V46" s="3" t="e">
        <f t="shared" ca="1" si="193"/>
        <v>#DIV/0!</v>
      </c>
      <c r="W46" s="3" t="e">
        <f t="shared" ca="1" si="163"/>
        <v>#DIV/0!</v>
      </c>
      <c r="X46" s="3" t="e">
        <f t="shared" ca="1" si="194"/>
        <v>#DIV/0!</v>
      </c>
      <c r="Y46" s="3" t="e">
        <f t="shared" ca="1" si="165"/>
        <v>#DIV/0!</v>
      </c>
      <c r="AA46" s="1" t="e">
        <f t="shared" ca="1" si="166"/>
        <v>#DIV/0!</v>
      </c>
      <c r="AB46" s="9" t="e">
        <f t="shared" ca="1" si="141"/>
        <v>#DIV/0!</v>
      </c>
      <c r="AC46" s="9" t="e">
        <f t="shared" ca="1" si="142"/>
        <v>#DIV/0!</v>
      </c>
      <c r="AD46" s="3" t="e">
        <f t="shared" ca="1" si="143"/>
        <v>#DIV/0!</v>
      </c>
      <c r="AE46" s="9" t="e">
        <f t="shared" ca="1" si="144"/>
        <v>#DIV/0!</v>
      </c>
      <c r="AF46" s="43" t="e">
        <f t="shared" ca="1" si="195"/>
        <v>#DIV/0!</v>
      </c>
      <c r="AG46" s="43" t="e">
        <f t="shared" ca="1" si="145"/>
        <v>#DIV/0!</v>
      </c>
      <c r="AH46" s="13" t="e">
        <f t="shared" ca="1" si="146"/>
        <v>#DIV/0!</v>
      </c>
      <c r="AI46" s="3" t="e">
        <f t="shared" ca="1" si="168"/>
        <v>#DIV/0!</v>
      </c>
      <c r="AJ46" s="3" t="e">
        <f t="shared" ca="1" si="169"/>
        <v>#DIV/0!</v>
      </c>
      <c r="AK46" s="34">
        <f t="shared" ref="AK46:AO46" si="208">AK$6</f>
        <v>7.4999999999999997E-2</v>
      </c>
      <c r="AL46" s="34">
        <f t="shared" si="208"/>
        <v>7.4999999999999997E-2</v>
      </c>
      <c r="AM46" s="34">
        <f t="shared" si="208"/>
        <v>0.05</v>
      </c>
      <c r="AN46" s="34">
        <f t="shared" si="208"/>
        <v>0.05</v>
      </c>
      <c r="AO46" s="34">
        <f t="shared" si="208"/>
        <v>0.02</v>
      </c>
      <c r="AP46" s="1" t="e">
        <f t="shared" ca="1" si="171"/>
        <v>#DIV/0!</v>
      </c>
      <c r="AQ46" s="22" t="e">
        <f t="shared" ca="1" si="148"/>
        <v>#DIV/0!</v>
      </c>
      <c r="AR46" s="42" t="e">
        <f t="shared" ca="1" si="149"/>
        <v>#DIV/0!</v>
      </c>
      <c r="AS46" s="13" t="e">
        <f t="shared" si="150"/>
        <v>#DIV/0!</v>
      </c>
      <c r="AT46" s="13" t="e">
        <f t="shared" si="151"/>
        <v>#DIV/0!</v>
      </c>
      <c r="AU46" s="13" t="e">
        <f t="shared" si="152"/>
        <v>#DIV/0!</v>
      </c>
      <c r="AV46" s="11" t="e">
        <f t="shared" ca="1" si="172"/>
        <v>#DIV/0!</v>
      </c>
      <c r="AW46" s="2" t="e">
        <f t="shared" ca="1" si="153"/>
        <v>#DIV/0!</v>
      </c>
      <c r="AX46" s="49">
        <f t="shared" ca="1" si="154"/>
        <v>0</v>
      </c>
      <c r="AY46" s="4" t="e">
        <f t="shared" ca="1" si="179"/>
        <v>#DIV/0!</v>
      </c>
      <c r="AZ46" s="4" t="e">
        <f t="shared" ca="1" si="173"/>
        <v>#DIV/0!</v>
      </c>
      <c r="BA46" s="4" t="e">
        <f t="shared" ca="1" si="174"/>
        <v>#DIV/0!</v>
      </c>
      <c r="BB46" s="4" t="e">
        <f t="shared" ca="1" si="175"/>
        <v>#DIV/0!</v>
      </c>
      <c r="BC46" s="4" t="e">
        <f t="shared" ca="1" si="176"/>
        <v>#DIV/0!</v>
      </c>
      <c r="BD46" s="4" t="e">
        <f t="shared" ca="1" si="177"/>
        <v>#DIV/0!</v>
      </c>
      <c r="BE46" s="4"/>
      <c r="BF46" s="4"/>
      <c r="BR46" s="2"/>
      <c r="BS46" s="2"/>
      <c r="BT46" s="31"/>
      <c r="BU46" s="31"/>
    </row>
    <row r="47" spans="1:73" x14ac:dyDescent="0.2">
      <c r="A47" s="132"/>
      <c r="B47" s="133"/>
      <c r="C47" s="134"/>
      <c r="D47" s="134"/>
      <c r="E47" s="134"/>
      <c r="F47" s="134"/>
      <c r="G47" s="134"/>
      <c r="H47" s="102">
        <f t="shared" si="137"/>
        <v>0</v>
      </c>
      <c r="I47" s="103">
        <f t="shared" si="138"/>
        <v>0</v>
      </c>
      <c r="J47" s="104">
        <f t="shared" si="139"/>
        <v>0</v>
      </c>
      <c r="K47" s="104">
        <f t="shared" si="156"/>
        <v>0</v>
      </c>
      <c r="L47" s="104">
        <f t="shared" si="157"/>
        <v>0</v>
      </c>
      <c r="M47" s="112" t="e">
        <f t="shared" ca="1" si="158"/>
        <v>#DIV/0!</v>
      </c>
      <c r="N47" s="134"/>
      <c r="O47" s="71"/>
      <c r="P47" s="135"/>
      <c r="Q47" s="7">
        <f t="shared" si="159"/>
        <v>0</v>
      </c>
      <c r="R47" s="7" t="e">
        <f t="shared" ca="1" si="140"/>
        <v>#DIV/0!</v>
      </c>
      <c r="S47" s="40" t="e">
        <f t="shared" ca="1" si="192"/>
        <v>#DIV/0!</v>
      </c>
      <c r="T47" s="1"/>
      <c r="U47" s="3" t="e">
        <f t="shared" ca="1" si="161"/>
        <v>#DIV/0!</v>
      </c>
      <c r="V47" s="3" t="e">
        <f t="shared" ca="1" si="193"/>
        <v>#DIV/0!</v>
      </c>
      <c r="W47" s="3" t="e">
        <f t="shared" ca="1" si="163"/>
        <v>#DIV/0!</v>
      </c>
      <c r="X47" s="3" t="e">
        <f t="shared" ca="1" si="194"/>
        <v>#DIV/0!</v>
      </c>
      <c r="Y47" s="3" t="e">
        <f t="shared" ca="1" si="165"/>
        <v>#DIV/0!</v>
      </c>
      <c r="AA47" s="1" t="e">
        <f t="shared" ca="1" si="166"/>
        <v>#DIV/0!</v>
      </c>
      <c r="AB47" s="9" t="e">
        <f t="shared" ca="1" si="141"/>
        <v>#DIV/0!</v>
      </c>
      <c r="AC47" s="9" t="e">
        <f t="shared" ca="1" si="142"/>
        <v>#DIV/0!</v>
      </c>
      <c r="AD47" s="3" t="e">
        <f t="shared" ca="1" si="143"/>
        <v>#DIV/0!</v>
      </c>
      <c r="AE47" s="9" t="e">
        <f t="shared" ca="1" si="144"/>
        <v>#DIV/0!</v>
      </c>
      <c r="AF47" s="43" t="e">
        <f t="shared" ca="1" si="195"/>
        <v>#DIV/0!</v>
      </c>
      <c r="AG47" s="43" t="e">
        <f t="shared" ca="1" si="145"/>
        <v>#DIV/0!</v>
      </c>
      <c r="AH47" s="13" t="e">
        <f t="shared" ca="1" si="146"/>
        <v>#DIV/0!</v>
      </c>
      <c r="AI47" s="3" t="e">
        <f t="shared" ca="1" si="168"/>
        <v>#DIV/0!</v>
      </c>
      <c r="AJ47" s="3" t="e">
        <f t="shared" ca="1" si="169"/>
        <v>#DIV/0!</v>
      </c>
      <c r="AK47" s="34">
        <f t="shared" ref="AK47:AO47" si="209">AK$6</f>
        <v>7.4999999999999997E-2</v>
      </c>
      <c r="AL47" s="34">
        <f t="shared" si="209"/>
        <v>7.4999999999999997E-2</v>
      </c>
      <c r="AM47" s="34">
        <f t="shared" si="209"/>
        <v>0.05</v>
      </c>
      <c r="AN47" s="34">
        <f t="shared" si="209"/>
        <v>0.05</v>
      </c>
      <c r="AO47" s="34">
        <f t="shared" si="209"/>
        <v>0.02</v>
      </c>
      <c r="AP47" s="1" t="e">
        <f t="shared" ca="1" si="171"/>
        <v>#DIV/0!</v>
      </c>
      <c r="AQ47" s="22" t="e">
        <f t="shared" ca="1" si="148"/>
        <v>#DIV/0!</v>
      </c>
      <c r="AR47" s="42" t="e">
        <f t="shared" ca="1" si="149"/>
        <v>#DIV/0!</v>
      </c>
      <c r="AS47" s="13" t="e">
        <f t="shared" si="150"/>
        <v>#DIV/0!</v>
      </c>
      <c r="AT47" s="13" t="e">
        <f t="shared" si="151"/>
        <v>#DIV/0!</v>
      </c>
      <c r="AU47" s="13" t="e">
        <f t="shared" si="152"/>
        <v>#DIV/0!</v>
      </c>
      <c r="AV47" s="11" t="e">
        <f t="shared" ca="1" si="172"/>
        <v>#DIV/0!</v>
      </c>
      <c r="AW47" s="2" t="e">
        <f t="shared" ca="1" si="153"/>
        <v>#DIV/0!</v>
      </c>
      <c r="AX47" s="49">
        <f t="shared" ca="1" si="154"/>
        <v>0</v>
      </c>
      <c r="AY47" s="4" t="e">
        <f t="shared" ca="1" si="179"/>
        <v>#DIV/0!</v>
      </c>
      <c r="AZ47" s="4" t="e">
        <f t="shared" ca="1" si="173"/>
        <v>#DIV/0!</v>
      </c>
      <c r="BA47" s="4" t="e">
        <f t="shared" ca="1" si="174"/>
        <v>#DIV/0!</v>
      </c>
      <c r="BB47" s="4" t="e">
        <f t="shared" ca="1" si="175"/>
        <v>#DIV/0!</v>
      </c>
      <c r="BC47" s="4" t="e">
        <f t="shared" ca="1" si="176"/>
        <v>#DIV/0!</v>
      </c>
      <c r="BD47" s="4" t="e">
        <f t="shared" ca="1" si="177"/>
        <v>#DIV/0!</v>
      </c>
      <c r="BE47" s="4"/>
      <c r="BF47" s="4"/>
      <c r="BR47" s="2"/>
      <c r="BS47" s="2"/>
      <c r="BT47" s="31"/>
      <c r="BU47" s="31"/>
    </row>
    <row r="48" spans="1:73" x14ac:dyDescent="0.2">
      <c r="A48" s="132"/>
      <c r="B48" s="133"/>
      <c r="C48" s="134"/>
      <c r="D48" s="134"/>
      <c r="E48" s="134"/>
      <c r="F48" s="134"/>
      <c r="G48" s="134"/>
      <c r="H48" s="102">
        <f t="shared" si="137"/>
        <v>0</v>
      </c>
      <c r="I48" s="103">
        <f t="shared" si="138"/>
        <v>0</v>
      </c>
      <c r="J48" s="104">
        <f t="shared" si="139"/>
        <v>0</v>
      </c>
      <c r="K48" s="104">
        <f t="shared" si="156"/>
        <v>0</v>
      </c>
      <c r="L48" s="104">
        <f t="shared" si="157"/>
        <v>0</v>
      </c>
      <c r="M48" s="112" t="e">
        <f t="shared" ca="1" si="158"/>
        <v>#DIV/0!</v>
      </c>
      <c r="N48" s="134"/>
      <c r="O48" s="71"/>
      <c r="P48" s="135"/>
      <c r="Q48" s="7">
        <f t="shared" si="159"/>
        <v>0</v>
      </c>
      <c r="R48" s="7" t="e">
        <f t="shared" ca="1" si="140"/>
        <v>#DIV/0!</v>
      </c>
      <c r="S48" s="40" t="e">
        <f t="shared" ca="1" si="192"/>
        <v>#DIV/0!</v>
      </c>
      <c r="T48" s="1"/>
      <c r="U48" s="3" t="e">
        <f t="shared" ca="1" si="161"/>
        <v>#DIV/0!</v>
      </c>
      <c r="V48" s="3" t="e">
        <f t="shared" ca="1" si="193"/>
        <v>#DIV/0!</v>
      </c>
      <c r="W48" s="3" t="e">
        <f t="shared" ca="1" si="163"/>
        <v>#DIV/0!</v>
      </c>
      <c r="X48" s="3" t="e">
        <f t="shared" ca="1" si="194"/>
        <v>#DIV/0!</v>
      </c>
      <c r="Y48" s="3" t="e">
        <f t="shared" ca="1" si="165"/>
        <v>#DIV/0!</v>
      </c>
      <c r="AA48" s="1" t="e">
        <f t="shared" ca="1" si="166"/>
        <v>#DIV/0!</v>
      </c>
      <c r="AB48" s="9" t="e">
        <f t="shared" ca="1" si="141"/>
        <v>#DIV/0!</v>
      </c>
      <c r="AC48" s="9" t="e">
        <f t="shared" ca="1" si="142"/>
        <v>#DIV/0!</v>
      </c>
      <c r="AD48" s="3" t="e">
        <f t="shared" ca="1" si="143"/>
        <v>#DIV/0!</v>
      </c>
      <c r="AE48" s="9" t="e">
        <f t="shared" ca="1" si="144"/>
        <v>#DIV/0!</v>
      </c>
      <c r="AF48" s="43" t="e">
        <f t="shared" ca="1" si="195"/>
        <v>#DIV/0!</v>
      </c>
      <c r="AG48" s="43" t="e">
        <f t="shared" ca="1" si="145"/>
        <v>#DIV/0!</v>
      </c>
      <c r="AH48" s="13" t="e">
        <f t="shared" ca="1" si="146"/>
        <v>#DIV/0!</v>
      </c>
      <c r="AI48" s="3" t="e">
        <f t="shared" ca="1" si="168"/>
        <v>#DIV/0!</v>
      </c>
      <c r="AJ48" s="3" t="e">
        <f t="shared" ca="1" si="169"/>
        <v>#DIV/0!</v>
      </c>
      <c r="AK48" s="34">
        <f t="shared" ref="AK48:AO48" si="210">AK$6</f>
        <v>7.4999999999999997E-2</v>
      </c>
      <c r="AL48" s="34">
        <f t="shared" si="210"/>
        <v>7.4999999999999997E-2</v>
      </c>
      <c r="AM48" s="34">
        <f t="shared" si="210"/>
        <v>0.05</v>
      </c>
      <c r="AN48" s="34">
        <f t="shared" si="210"/>
        <v>0.05</v>
      </c>
      <c r="AO48" s="34">
        <f t="shared" si="210"/>
        <v>0.02</v>
      </c>
      <c r="AP48" s="1" t="e">
        <f t="shared" ca="1" si="171"/>
        <v>#DIV/0!</v>
      </c>
      <c r="AQ48" s="22" t="e">
        <f t="shared" ca="1" si="148"/>
        <v>#DIV/0!</v>
      </c>
      <c r="AR48" s="42" t="e">
        <f t="shared" ca="1" si="149"/>
        <v>#DIV/0!</v>
      </c>
      <c r="AS48" s="13" t="e">
        <f t="shared" si="150"/>
        <v>#DIV/0!</v>
      </c>
      <c r="AT48" s="13" t="e">
        <f t="shared" si="151"/>
        <v>#DIV/0!</v>
      </c>
      <c r="AU48" s="13" t="e">
        <f t="shared" si="152"/>
        <v>#DIV/0!</v>
      </c>
      <c r="AV48" s="11" t="e">
        <f t="shared" ca="1" si="172"/>
        <v>#DIV/0!</v>
      </c>
      <c r="AW48" s="2" t="e">
        <f t="shared" ca="1" si="153"/>
        <v>#DIV/0!</v>
      </c>
      <c r="AX48" s="49">
        <f t="shared" ca="1" si="154"/>
        <v>0</v>
      </c>
      <c r="AY48" s="4" t="e">
        <f t="shared" ca="1" si="179"/>
        <v>#DIV/0!</v>
      </c>
      <c r="AZ48" s="4" t="e">
        <f t="shared" ca="1" si="173"/>
        <v>#DIV/0!</v>
      </c>
      <c r="BA48" s="4" t="e">
        <f t="shared" ca="1" si="174"/>
        <v>#DIV/0!</v>
      </c>
      <c r="BB48" s="4" t="e">
        <f t="shared" ca="1" si="175"/>
        <v>#DIV/0!</v>
      </c>
      <c r="BC48" s="4" t="e">
        <f t="shared" ca="1" si="176"/>
        <v>#DIV/0!</v>
      </c>
      <c r="BD48" s="4" t="e">
        <f t="shared" ca="1" si="177"/>
        <v>#DIV/0!</v>
      </c>
      <c r="BE48" s="4"/>
      <c r="BF48" s="4"/>
      <c r="BR48" s="2"/>
      <c r="BS48" s="2"/>
      <c r="BT48" s="31"/>
      <c r="BU48" s="31"/>
    </row>
    <row r="49" spans="1:73" x14ac:dyDescent="0.2">
      <c r="A49" s="132"/>
      <c r="B49" s="133"/>
      <c r="C49" s="134"/>
      <c r="D49" s="134"/>
      <c r="E49" s="134"/>
      <c r="F49" s="134"/>
      <c r="G49" s="134"/>
      <c r="H49" s="102">
        <f t="shared" si="137"/>
        <v>0</v>
      </c>
      <c r="I49" s="103">
        <f t="shared" si="138"/>
        <v>0</v>
      </c>
      <c r="J49" s="104">
        <f t="shared" si="139"/>
        <v>0</v>
      </c>
      <c r="K49" s="104">
        <f t="shared" si="156"/>
        <v>0</v>
      </c>
      <c r="L49" s="104">
        <f t="shared" si="157"/>
        <v>0</v>
      </c>
      <c r="M49" s="112" t="e">
        <f t="shared" ca="1" si="158"/>
        <v>#DIV/0!</v>
      </c>
      <c r="N49" s="134"/>
      <c r="O49" s="71"/>
      <c r="P49" s="135"/>
      <c r="Q49" s="7">
        <f t="shared" si="159"/>
        <v>0</v>
      </c>
      <c r="R49" s="7" t="e">
        <f t="shared" ca="1" si="140"/>
        <v>#DIV/0!</v>
      </c>
      <c r="S49" s="40" t="e">
        <f t="shared" ca="1" si="192"/>
        <v>#DIV/0!</v>
      </c>
      <c r="T49" s="1"/>
      <c r="U49" s="3" t="e">
        <f t="shared" ca="1" si="161"/>
        <v>#DIV/0!</v>
      </c>
      <c r="V49" s="3" t="e">
        <f t="shared" ca="1" si="193"/>
        <v>#DIV/0!</v>
      </c>
      <c r="W49" s="3" t="e">
        <f t="shared" ca="1" si="163"/>
        <v>#DIV/0!</v>
      </c>
      <c r="X49" s="3" t="e">
        <f t="shared" ca="1" si="194"/>
        <v>#DIV/0!</v>
      </c>
      <c r="Y49" s="3" t="e">
        <f t="shared" ca="1" si="165"/>
        <v>#DIV/0!</v>
      </c>
      <c r="AA49" s="1" t="e">
        <f t="shared" ca="1" si="166"/>
        <v>#DIV/0!</v>
      </c>
      <c r="AB49" s="9" t="e">
        <f t="shared" ca="1" si="141"/>
        <v>#DIV/0!</v>
      </c>
      <c r="AC49" s="9" t="e">
        <f t="shared" ca="1" si="142"/>
        <v>#DIV/0!</v>
      </c>
      <c r="AD49" s="3" t="e">
        <f t="shared" ca="1" si="143"/>
        <v>#DIV/0!</v>
      </c>
      <c r="AE49" s="9" t="e">
        <f t="shared" ca="1" si="144"/>
        <v>#DIV/0!</v>
      </c>
      <c r="AF49" s="43" t="e">
        <f t="shared" ca="1" si="195"/>
        <v>#DIV/0!</v>
      </c>
      <c r="AG49" s="43" t="e">
        <f t="shared" ca="1" si="145"/>
        <v>#DIV/0!</v>
      </c>
      <c r="AH49" s="13" t="e">
        <f t="shared" ca="1" si="146"/>
        <v>#DIV/0!</v>
      </c>
      <c r="AI49" s="3" t="e">
        <f t="shared" ca="1" si="168"/>
        <v>#DIV/0!</v>
      </c>
      <c r="AJ49" s="3" t="e">
        <f t="shared" ca="1" si="169"/>
        <v>#DIV/0!</v>
      </c>
      <c r="AK49" s="34">
        <f t="shared" ref="AK49:AO49" si="211">AK$6</f>
        <v>7.4999999999999997E-2</v>
      </c>
      <c r="AL49" s="34">
        <f t="shared" si="211"/>
        <v>7.4999999999999997E-2</v>
      </c>
      <c r="AM49" s="34">
        <f t="shared" si="211"/>
        <v>0.05</v>
      </c>
      <c r="AN49" s="34">
        <f t="shared" si="211"/>
        <v>0.05</v>
      </c>
      <c r="AO49" s="34">
        <f t="shared" si="211"/>
        <v>0.02</v>
      </c>
      <c r="AP49" s="1" t="e">
        <f t="shared" ca="1" si="171"/>
        <v>#DIV/0!</v>
      </c>
      <c r="AQ49" s="22" t="e">
        <f t="shared" ca="1" si="148"/>
        <v>#DIV/0!</v>
      </c>
      <c r="AR49" s="42" t="e">
        <f t="shared" ca="1" si="149"/>
        <v>#DIV/0!</v>
      </c>
      <c r="AS49" s="13" t="e">
        <f t="shared" si="150"/>
        <v>#DIV/0!</v>
      </c>
      <c r="AT49" s="13" t="e">
        <f t="shared" si="151"/>
        <v>#DIV/0!</v>
      </c>
      <c r="AU49" s="13" t="e">
        <f t="shared" si="152"/>
        <v>#DIV/0!</v>
      </c>
      <c r="AV49" s="11" t="e">
        <f t="shared" ca="1" si="172"/>
        <v>#DIV/0!</v>
      </c>
      <c r="AW49" s="2" t="e">
        <f t="shared" ca="1" si="153"/>
        <v>#DIV/0!</v>
      </c>
      <c r="AX49" s="49">
        <f t="shared" ca="1" si="154"/>
        <v>0</v>
      </c>
      <c r="AY49" s="4" t="e">
        <f t="shared" ca="1" si="179"/>
        <v>#DIV/0!</v>
      </c>
      <c r="AZ49" s="4" t="e">
        <f t="shared" ca="1" si="173"/>
        <v>#DIV/0!</v>
      </c>
      <c r="BA49" s="4" t="e">
        <f t="shared" ca="1" si="174"/>
        <v>#DIV/0!</v>
      </c>
      <c r="BB49" s="4" t="e">
        <f t="shared" ca="1" si="175"/>
        <v>#DIV/0!</v>
      </c>
      <c r="BC49" s="4" t="e">
        <f t="shared" ca="1" si="176"/>
        <v>#DIV/0!</v>
      </c>
      <c r="BD49" s="4" t="e">
        <f t="shared" ca="1" si="177"/>
        <v>#DIV/0!</v>
      </c>
      <c r="BE49" s="4"/>
      <c r="BF49" s="4"/>
      <c r="BR49" s="2"/>
      <c r="BS49" s="2"/>
      <c r="BT49" s="31"/>
      <c r="BU49" s="31"/>
    </row>
    <row r="50" spans="1:73" x14ac:dyDescent="0.2">
      <c r="A50" s="132"/>
      <c r="B50" s="133"/>
      <c r="C50" s="134"/>
      <c r="D50" s="134"/>
      <c r="E50" s="134"/>
      <c r="F50" s="134"/>
      <c r="G50" s="134"/>
      <c r="H50" s="102">
        <f t="shared" ref="H50:H81" si="212">C50*J$3</f>
        <v>0</v>
      </c>
      <c r="I50" s="103">
        <f t="shared" ref="I50:I81" si="213">D50*L$3</f>
        <v>0</v>
      </c>
      <c r="J50" s="104">
        <f t="shared" ref="J50:J81" si="214">E50*N$3</f>
        <v>0</v>
      </c>
      <c r="K50" s="104">
        <f t="shared" si="156"/>
        <v>0</v>
      </c>
      <c r="L50" s="104">
        <f t="shared" si="157"/>
        <v>0</v>
      </c>
      <c r="M50" s="112" t="e">
        <f t="shared" ca="1" si="158"/>
        <v>#DIV/0!</v>
      </c>
      <c r="N50" s="134"/>
      <c r="O50" s="71"/>
      <c r="P50" s="135"/>
      <c r="Q50" s="7">
        <f t="shared" si="159"/>
        <v>0</v>
      </c>
      <c r="R50" s="7" t="e">
        <f t="shared" ref="R50:R81" ca="1" si="215">M50*SQRT(I50/H50)</f>
        <v>#DIV/0!</v>
      </c>
      <c r="S50" s="40" t="e">
        <f t="shared" ca="1" si="192"/>
        <v>#DIV/0!</v>
      </c>
      <c r="T50" s="1"/>
      <c r="U50" s="3" t="e">
        <f t="shared" ca="1" si="161"/>
        <v>#DIV/0!</v>
      </c>
      <c r="V50" s="3" t="e">
        <f t="shared" ca="1" si="193"/>
        <v>#DIV/0!</v>
      </c>
      <c r="W50" s="3" t="e">
        <f t="shared" ca="1" si="163"/>
        <v>#DIV/0!</v>
      </c>
      <c r="X50" s="3" t="e">
        <f t="shared" ca="1" si="194"/>
        <v>#DIV/0!</v>
      </c>
      <c r="Y50" s="3" t="e">
        <f t="shared" ca="1" si="165"/>
        <v>#DIV/0!</v>
      </c>
      <c r="AA50" s="1" t="e">
        <f t="shared" ca="1" si="166"/>
        <v>#DIV/0!</v>
      </c>
      <c r="AB50" s="9" t="e">
        <f t="shared" ref="AB50:AB81" ca="1" si="216">(AD50*J50)/(H50-I50-J50)</f>
        <v>#DIV/0!</v>
      </c>
      <c r="AC50" s="9" t="e">
        <f t="shared" ref="AC50:AC81" ca="1" si="217">AV50*AB50</f>
        <v>#DIV/0!</v>
      </c>
      <c r="AD50" s="3" t="e">
        <f t="shared" ref="AD50:AD81" ca="1" si="218">AD$17</f>
        <v>#DIV/0!</v>
      </c>
      <c r="AE50" s="9" t="e">
        <f t="shared" ref="AE50:AE81" ca="1" si="219">SQRT(AD50*J50*$D$3)</f>
        <v>#DIV/0!</v>
      </c>
      <c r="AF50" s="43" t="e">
        <f t="shared" ca="1" si="195"/>
        <v>#DIV/0!</v>
      </c>
      <c r="AG50" s="43" t="e">
        <f t="shared" ref="AG50:AG81" ca="1" si="220">AF50*SQRT(AE$17^2-AM50^2 + AO50^2)/2</f>
        <v>#DIV/0!</v>
      </c>
      <c r="AH50" s="13" t="e">
        <f t="shared" ref="AH50:AH81" ca="1" si="221">AD50*J50/($B$3*2*PI())</f>
        <v>#DIV/0!</v>
      </c>
      <c r="AI50" s="3" t="e">
        <f t="shared" ca="1" si="168"/>
        <v>#DIV/0!</v>
      </c>
      <c r="AJ50" s="3" t="e">
        <f t="shared" ca="1" si="169"/>
        <v>#DIV/0!</v>
      </c>
      <c r="AK50" s="34">
        <f t="shared" ref="AK50:AO50" si="222">AK$6</f>
        <v>7.4999999999999997E-2</v>
      </c>
      <c r="AL50" s="34">
        <f t="shared" si="222"/>
        <v>7.4999999999999997E-2</v>
      </c>
      <c r="AM50" s="34">
        <f t="shared" si="222"/>
        <v>0.05</v>
      </c>
      <c r="AN50" s="34">
        <f t="shared" si="222"/>
        <v>0.05</v>
      </c>
      <c r="AO50" s="34">
        <f t="shared" si="222"/>
        <v>0.02</v>
      </c>
      <c r="AP50" s="1" t="e">
        <f t="shared" ca="1" si="171"/>
        <v>#DIV/0!</v>
      </c>
      <c r="AQ50" s="22" t="e">
        <f t="shared" ref="AQ50:AQ81" ca="1" si="223">(AQ$17-(H50/Q50))*AK50</f>
        <v>#DIV/0!</v>
      </c>
      <c r="AR50" s="42" t="e">
        <f t="shared" ref="AR50:AR81" ca="1" si="224">(AR$17+(I50/Q50))*AL50</f>
        <v>#DIV/0!</v>
      </c>
      <c r="AS50" s="13" t="e">
        <f t="shared" ref="AS50:AS81" si="225">AO50*H50/Q50</f>
        <v>#DIV/0!</v>
      </c>
      <c r="AT50" s="13" t="e">
        <f t="shared" ref="AT50:AT81" si="226">AO50*I50/Q50</f>
        <v>#DIV/0!</v>
      </c>
      <c r="AU50" s="13" t="e">
        <f t="shared" ref="AU50:AU81" si="227">(1+(J50/Q50))*AO50</f>
        <v>#DIV/0!</v>
      </c>
      <c r="AV50" s="11" t="e">
        <f t="shared" ca="1" si="172"/>
        <v>#DIV/0!</v>
      </c>
      <c r="AW50" s="2" t="e">
        <f t="shared" ref="AW50:AW81" ca="1" si="228">AF50*AF50</f>
        <v>#DIV/0!</v>
      </c>
      <c r="AX50" s="49">
        <f t="shared" ref="AX50:AX81" ca="1" si="229">P50-AW$17</f>
        <v>0</v>
      </c>
      <c r="AY50" s="4" t="e">
        <f t="shared" ca="1" si="179"/>
        <v>#DIV/0!</v>
      </c>
      <c r="AZ50" s="4" t="e">
        <f t="shared" ca="1" si="173"/>
        <v>#DIV/0!</v>
      </c>
      <c r="BA50" s="4" t="e">
        <f t="shared" ca="1" si="174"/>
        <v>#DIV/0!</v>
      </c>
      <c r="BB50" s="4" t="e">
        <f t="shared" ca="1" si="175"/>
        <v>#DIV/0!</v>
      </c>
      <c r="BC50" s="4" t="e">
        <f t="shared" ca="1" si="176"/>
        <v>#DIV/0!</v>
      </c>
      <c r="BD50" s="4" t="e">
        <f t="shared" ca="1" si="177"/>
        <v>#DIV/0!</v>
      </c>
      <c r="BE50" s="4"/>
      <c r="BF50" s="4"/>
      <c r="BR50" s="2"/>
      <c r="BS50" s="2"/>
      <c r="BT50" s="31"/>
      <c r="BU50" s="31"/>
    </row>
    <row r="51" spans="1:73" s="26" customFormat="1" x14ac:dyDescent="0.2">
      <c r="A51" s="132"/>
      <c r="B51" s="133"/>
      <c r="C51" s="134"/>
      <c r="D51" s="134"/>
      <c r="E51" s="134"/>
      <c r="F51" s="134"/>
      <c r="G51" s="134"/>
      <c r="H51" s="102">
        <f t="shared" si="212"/>
        <v>0</v>
      </c>
      <c r="I51" s="103">
        <f t="shared" si="213"/>
        <v>0</v>
      </c>
      <c r="J51" s="104">
        <f t="shared" si="214"/>
        <v>0</v>
      </c>
      <c r="K51" s="104">
        <f t="shared" si="156"/>
        <v>0</v>
      </c>
      <c r="L51" s="104">
        <f t="shared" si="157"/>
        <v>0</v>
      </c>
      <c r="M51" s="112" t="e">
        <f t="shared" ca="1" si="158"/>
        <v>#DIV/0!</v>
      </c>
      <c r="N51" s="134"/>
      <c r="O51" s="71"/>
      <c r="P51" s="135"/>
      <c r="Q51" s="52">
        <f t="shared" ref="Q51:Q82" si="230">H51-I51-J51</f>
        <v>0</v>
      </c>
      <c r="R51" s="52" t="e">
        <f t="shared" ca="1" si="215"/>
        <v>#DIV/0!</v>
      </c>
      <c r="S51" s="52" t="e">
        <f t="shared" ca="1" si="192"/>
        <v>#DIV/0!</v>
      </c>
      <c r="T51" s="52"/>
      <c r="U51" s="3" t="e">
        <f t="shared" ca="1" si="161"/>
        <v>#DIV/0!</v>
      </c>
      <c r="V51" s="53" t="e">
        <f t="shared" ca="1" si="193"/>
        <v>#DIV/0!</v>
      </c>
      <c r="W51" s="3" t="e">
        <f t="shared" ca="1" si="163"/>
        <v>#DIV/0!</v>
      </c>
      <c r="X51" s="53" t="e">
        <f t="shared" ca="1" si="194"/>
        <v>#DIV/0!</v>
      </c>
      <c r="Y51" s="3" t="e">
        <f t="shared" ca="1" si="165"/>
        <v>#DIV/0!</v>
      </c>
      <c r="Z51" s="53"/>
      <c r="AA51" s="1" t="e">
        <f t="shared" ca="1" si="166"/>
        <v>#DIV/0!</v>
      </c>
      <c r="AB51" s="53" t="e">
        <f t="shared" ca="1" si="216"/>
        <v>#DIV/0!</v>
      </c>
      <c r="AC51" s="53" t="e">
        <f t="shared" ca="1" si="217"/>
        <v>#DIV/0!</v>
      </c>
      <c r="AD51" s="53" t="e">
        <f t="shared" ca="1" si="218"/>
        <v>#DIV/0!</v>
      </c>
      <c r="AE51" s="53" t="e">
        <f t="shared" ca="1" si="219"/>
        <v>#DIV/0!</v>
      </c>
      <c r="AF51" s="52" t="e">
        <f t="shared" ca="1" si="195"/>
        <v>#DIV/0!</v>
      </c>
      <c r="AG51" s="52" t="e">
        <f t="shared" ca="1" si="220"/>
        <v>#DIV/0!</v>
      </c>
      <c r="AH51" s="54" t="e">
        <f t="shared" ca="1" si="221"/>
        <v>#DIV/0!</v>
      </c>
      <c r="AI51" s="3" t="e">
        <f t="shared" ca="1" si="168"/>
        <v>#DIV/0!</v>
      </c>
      <c r="AJ51" s="3" t="e">
        <f t="shared" ca="1" si="169"/>
        <v>#DIV/0!</v>
      </c>
      <c r="AK51" s="34">
        <f t="shared" ref="AK51:AO51" si="231">AK$6</f>
        <v>7.4999999999999997E-2</v>
      </c>
      <c r="AL51" s="34">
        <f t="shared" si="231"/>
        <v>7.4999999999999997E-2</v>
      </c>
      <c r="AM51" s="34">
        <f t="shared" si="231"/>
        <v>0.05</v>
      </c>
      <c r="AN51" s="34">
        <f t="shared" si="231"/>
        <v>0.05</v>
      </c>
      <c r="AO51" s="34">
        <f t="shared" si="231"/>
        <v>0.02</v>
      </c>
      <c r="AP51" s="1" t="e">
        <f t="shared" ca="1" si="171"/>
        <v>#DIV/0!</v>
      </c>
      <c r="AQ51" s="55" t="e">
        <f t="shared" ca="1" si="223"/>
        <v>#DIV/0!</v>
      </c>
      <c r="AR51" s="54" t="e">
        <f t="shared" ca="1" si="224"/>
        <v>#DIV/0!</v>
      </c>
      <c r="AS51" s="54" t="e">
        <f t="shared" si="225"/>
        <v>#DIV/0!</v>
      </c>
      <c r="AT51" s="54" t="e">
        <f t="shared" si="226"/>
        <v>#DIV/0!</v>
      </c>
      <c r="AU51" s="54" t="e">
        <f t="shared" si="227"/>
        <v>#DIV/0!</v>
      </c>
      <c r="AV51" s="11" t="e">
        <f t="shared" ca="1" si="172"/>
        <v>#DIV/0!</v>
      </c>
      <c r="AW51" s="26" t="e">
        <f t="shared" ca="1" si="228"/>
        <v>#DIV/0!</v>
      </c>
      <c r="AX51" s="57">
        <f t="shared" ca="1" si="229"/>
        <v>0</v>
      </c>
      <c r="AY51" s="4" t="e">
        <f t="shared" ca="1" si="179"/>
        <v>#DIV/0!</v>
      </c>
      <c r="AZ51" s="4" t="e">
        <f t="shared" ca="1" si="173"/>
        <v>#DIV/0!</v>
      </c>
      <c r="BA51" s="4" t="e">
        <f t="shared" ca="1" si="174"/>
        <v>#DIV/0!</v>
      </c>
      <c r="BB51" s="4" t="e">
        <f t="shared" ca="1" si="175"/>
        <v>#DIV/0!</v>
      </c>
      <c r="BC51" s="4" t="e">
        <f t="shared" ca="1" si="176"/>
        <v>#DIV/0!</v>
      </c>
      <c r="BD51" s="4" t="e">
        <f t="shared" ca="1" si="177"/>
        <v>#DIV/0!</v>
      </c>
      <c r="BE51" s="56"/>
      <c r="BF51" s="56"/>
      <c r="BT51" s="58"/>
      <c r="BU51" s="58"/>
    </row>
    <row r="52" spans="1:73" s="26" customFormat="1" x14ac:dyDescent="0.2">
      <c r="A52" s="132"/>
      <c r="B52" s="133"/>
      <c r="C52" s="134"/>
      <c r="D52" s="134"/>
      <c r="E52" s="134"/>
      <c r="F52" s="134"/>
      <c r="G52" s="134"/>
      <c r="H52" s="102">
        <f t="shared" si="212"/>
        <v>0</v>
      </c>
      <c r="I52" s="103">
        <f t="shared" si="213"/>
        <v>0</v>
      </c>
      <c r="J52" s="104">
        <f t="shared" si="214"/>
        <v>0</v>
      </c>
      <c r="K52" s="104">
        <f t="shared" si="156"/>
        <v>0</v>
      </c>
      <c r="L52" s="104">
        <f t="shared" si="157"/>
        <v>0</v>
      </c>
      <c r="M52" s="112" t="e">
        <f t="shared" ca="1" si="158"/>
        <v>#DIV/0!</v>
      </c>
      <c r="N52" s="134"/>
      <c r="O52" s="71"/>
      <c r="P52" s="135"/>
      <c r="Q52" s="52">
        <f t="shared" si="230"/>
        <v>0</v>
      </c>
      <c r="R52" s="52" t="e">
        <f t="shared" ca="1" si="215"/>
        <v>#DIV/0!</v>
      </c>
      <c r="S52" s="52" t="e">
        <f t="shared" ca="1" si="192"/>
        <v>#DIV/0!</v>
      </c>
      <c r="T52" s="52"/>
      <c r="U52" s="3" t="e">
        <f t="shared" ca="1" si="161"/>
        <v>#DIV/0!</v>
      </c>
      <c r="V52" s="53" t="e">
        <f t="shared" ca="1" si="193"/>
        <v>#DIV/0!</v>
      </c>
      <c r="W52" s="3" t="e">
        <f t="shared" ca="1" si="163"/>
        <v>#DIV/0!</v>
      </c>
      <c r="X52" s="53" t="e">
        <f t="shared" ca="1" si="194"/>
        <v>#DIV/0!</v>
      </c>
      <c r="Y52" s="3" t="e">
        <f t="shared" ca="1" si="165"/>
        <v>#DIV/0!</v>
      </c>
      <c r="Z52" s="53"/>
      <c r="AA52" s="1" t="e">
        <f t="shared" ca="1" si="166"/>
        <v>#DIV/0!</v>
      </c>
      <c r="AB52" s="53" t="e">
        <f t="shared" ca="1" si="216"/>
        <v>#DIV/0!</v>
      </c>
      <c r="AC52" s="53" t="e">
        <f t="shared" ca="1" si="217"/>
        <v>#DIV/0!</v>
      </c>
      <c r="AD52" s="53" t="e">
        <f t="shared" ca="1" si="218"/>
        <v>#DIV/0!</v>
      </c>
      <c r="AE52" s="53" t="e">
        <f t="shared" ca="1" si="219"/>
        <v>#DIV/0!</v>
      </c>
      <c r="AF52" s="52" t="e">
        <f t="shared" ca="1" si="195"/>
        <v>#DIV/0!</v>
      </c>
      <c r="AG52" s="52" t="e">
        <f t="shared" ca="1" si="220"/>
        <v>#DIV/0!</v>
      </c>
      <c r="AH52" s="54" t="e">
        <f t="shared" ca="1" si="221"/>
        <v>#DIV/0!</v>
      </c>
      <c r="AI52" s="3" t="e">
        <f t="shared" ca="1" si="168"/>
        <v>#DIV/0!</v>
      </c>
      <c r="AJ52" s="3" t="e">
        <f t="shared" ca="1" si="169"/>
        <v>#DIV/0!</v>
      </c>
      <c r="AK52" s="34">
        <f t="shared" ref="AK52:AO52" si="232">AK$6</f>
        <v>7.4999999999999997E-2</v>
      </c>
      <c r="AL52" s="34">
        <f t="shared" si="232"/>
        <v>7.4999999999999997E-2</v>
      </c>
      <c r="AM52" s="34">
        <f t="shared" si="232"/>
        <v>0.05</v>
      </c>
      <c r="AN52" s="34">
        <f t="shared" si="232"/>
        <v>0.05</v>
      </c>
      <c r="AO52" s="34">
        <f t="shared" si="232"/>
        <v>0.02</v>
      </c>
      <c r="AP52" s="1" t="e">
        <f t="shared" ca="1" si="171"/>
        <v>#DIV/0!</v>
      </c>
      <c r="AQ52" s="55" t="e">
        <f t="shared" ca="1" si="223"/>
        <v>#DIV/0!</v>
      </c>
      <c r="AR52" s="54" t="e">
        <f t="shared" ca="1" si="224"/>
        <v>#DIV/0!</v>
      </c>
      <c r="AS52" s="54" t="e">
        <f t="shared" si="225"/>
        <v>#DIV/0!</v>
      </c>
      <c r="AT52" s="54" t="e">
        <f t="shared" si="226"/>
        <v>#DIV/0!</v>
      </c>
      <c r="AU52" s="54" t="e">
        <f t="shared" si="227"/>
        <v>#DIV/0!</v>
      </c>
      <c r="AV52" s="11" t="e">
        <f t="shared" ca="1" si="172"/>
        <v>#DIV/0!</v>
      </c>
      <c r="AW52" s="26" t="e">
        <f t="shared" ca="1" si="228"/>
        <v>#DIV/0!</v>
      </c>
      <c r="AX52" s="57">
        <f t="shared" ca="1" si="229"/>
        <v>0</v>
      </c>
      <c r="AY52" s="4" t="e">
        <f t="shared" ca="1" si="179"/>
        <v>#DIV/0!</v>
      </c>
      <c r="AZ52" s="4" t="e">
        <f t="shared" ca="1" si="173"/>
        <v>#DIV/0!</v>
      </c>
      <c r="BA52" s="4" t="e">
        <f t="shared" ca="1" si="174"/>
        <v>#DIV/0!</v>
      </c>
      <c r="BB52" s="4" t="e">
        <f t="shared" ca="1" si="175"/>
        <v>#DIV/0!</v>
      </c>
      <c r="BC52" s="4" t="e">
        <f t="shared" ca="1" si="176"/>
        <v>#DIV/0!</v>
      </c>
      <c r="BD52" s="4" t="e">
        <f t="shared" ca="1" si="177"/>
        <v>#DIV/0!</v>
      </c>
      <c r="BE52" s="56"/>
      <c r="BF52" s="56"/>
      <c r="BT52" s="58"/>
      <c r="BU52" s="58"/>
    </row>
    <row r="53" spans="1:73" s="26" customFormat="1" x14ac:dyDescent="0.2">
      <c r="A53" s="132"/>
      <c r="B53" s="133"/>
      <c r="C53" s="134"/>
      <c r="D53" s="134"/>
      <c r="E53" s="134"/>
      <c r="F53" s="134"/>
      <c r="G53" s="134"/>
      <c r="H53" s="102">
        <f t="shared" si="212"/>
        <v>0</v>
      </c>
      <c r="I53" s="103">
        <f t="shared" si="213"/>
        <v>0</v>
      </c>
      <c r="J53" s="104">
        <f t="shared" si="214"/>
        <v>0</v>
      </c>
      <c r="K53" s="104">
        <f t="shared" si="156"/>
        <v>0</v>
      </c>
      <c r="L53" s="104">
        <f t="shared" si="157"/>
        <v>0</v>
      </c>
      <c r="M53" s="112" t="e">
        <f t="shared" ca="1" si="158"/>
        <v>#DIV/0!</v>
      </c>
      <c r="N53" s="134"/>
      <c r="O53" s="71"/>
      <c r="P53" s="135"/>
      <c r="Q53" s="52">
        <f t="shared" si="230"/>
        <v>0</v>
      </c>
      <c r="R53" s="52" t="e">
        <f t="shared" ca="1" si="215"/>
        <v>#DIV/0!</v>
      </c>
      <c r="S53" s="52" t="e">
        <f t="shared" ca="1" si="192"/>
        <v>#DIV/0!</v>
      </c>
      <c r="T53" s="52"/>
      <c r="U53" s="3" t="e">
        <f t="shared" ca="1" si="161"/>
        <v>#DIV/0!</v>
      </c>
      <c r="V53" s="53" t="e">
        <f t="shared" ca="1" si="193"/>
        <v>#DIV/0!</v>
      </c>
      <c r="W53" s="3" t="e">
        <f t="shared" ca="1" si="163"/>
        <v>#DIV/0!</v>
      </c>
      <c r="X53" s="53" t="e">
        <f t="shared" ca="1" si="194"/>
        <v>#DIV/0!</v>
      </c>
      <c r="Y53" s="3" t="e">
        <f t="shared" ca="1" si="165"/>
        <v>#DIV/0!</v>
      </c>
      <c r="Z53" s="53"/>
      <c r="AA53" s="1" t="e">
        <f t="shared" ca="1" si="166"/>
        <v>#DIV/0!</v>
      </c>
      <c r="AB53" s="53" t="e">
        <f t="shared" ca="1" si="216"/>
        <v>#DIV/0!</v>
      </c>
      <c r="AC53" s="53" t="e">
        <f t="shared" ca="1" si="217"/>
        <v>#DIV/0!</v>
      </c>
      <c r="AD53" s="53" t="e">
        <f t="shared" ca="1" si="218"/>
        <v>#DIV/0!</v>
      </c>
      <c r="AE53" s="53" t="e">
        <f t="shared" ca="1" si="219"/>
        <v>#DIV/0!</v>
      </c>
      <c r="AF53" s="52" t="e">
        <f t="shared" ca="1" si="195"/>
        <v>#DIV/0!</v>
      </c>
      <c r="AG53" s="52" t="e">
        <f t="shared" ca="1" si="220"/>
        <v>#DIV/0!</v>
      </c>
      <c r="AH53" s="54" t="e">
        <f t="shared" ca="1" si="221"/>
        <v>#DIV/0!</v>
      </c>
      <c r="AI53" s="3" t="e">
        <f t="shared" ca="1" si="168"/>
        <v>#DIV/0!</v>
      </c>
      <c r="AJ53" s="3" t="e">
        <f t="shared" ca="1" si="169"/>
        <v>#DIV/0!</v>
      </c>
      <c r="AK53" s="34">
        <f t="shared" ref="AK53:AO53" si="233">AK$6</f>
        <v>7.4999999999999997E-2</v>
      </c>
      <c r="AL53" s="34">
        <f t="shared" si="233"/>
        <v>7.4999999999999997E-2</v>
      </c>
      <c r="AM53" s="34">
        <f t="shared" si="233"/>
        <v>0.05</v>
      </c>
      <c r="AN53" s="34">
        <f t="shared" si="233"/>
        <v>0.05</v>
      </c>
      <c r="AO53" s="34">
        <f t="shared" si="233"/>
        <v>0.02</v>
      </c>
      <c r="AP53" s="1" t="e">
        <f t="shared" ca="1" si="171"/>
        <v>#DIV/0!</v>
      </c>
      <c r="AQ53" s="55" t="e">
        <f t="shared" ca="1" si="223"/>
        <v>#DIV/0!</v>
      </c>
      <c r="AR53" s="54" t="e">
        <f t="shared" ca="1" si="224"/>
        <v>#DIV/0!</v>
      </c>
      <c r="AS53" s="54" t="e">
        <f t="shared" si="225"/>
        <v>#DIV/0!</v>
      </c>
      <c r="AT53" s="54" t="e">
        <f t="shared" si="226"/>
        <v>#DIV/0!</v>
      </c>
      <c r="AU53" s="54" t="e">
        <f t="shared" si="227"/>
        <v>#DIV/0!</v>
      </c>
      <c r="AV53" s="11" t="e">
        <f t="shared" ca="1" si="172"/>
        <v>#DIV/0!</v>
      </c>
      <c r="AW53" s="26" t="e">
        <f t="shared" ca="1" si="228"/>
        <v>#DIV/0!</v>
      </c>
      <c r="AX53" s="57">
        <f t="shared" ca="1" si="229"/>
        <v>0</v>
      </c>
      <c r="AY53" s="4" t="e">
        <f t="shared" ca="1" si="179"/>
        <v>#DIV/0!</v>
      </c>
      <c r="AZ53" s="4" t="e">
        <f t="shared" ca="1" si="173"/>
        <v>#DIV/0!</v>
      </c>
      <c r="BA53" s="4" t="e">
        <f t="shared" ca="1" si="174"/>
        <v>#DIV/0!</v>
      </c>
      <c r="BB53" s="4" t="e">
        <f t="shared" ca="1" si="175"/>
        <v>#DIV/0!</v>
      </c>
      <c r="BC53" s="4" t="e">
        <f t="shared" ca="1" si="176"/>
        <v>#DIV/0!</v>
      </c>
      <c r="BD53" s="4" t="e">
        <f t="shared" ca="1" si="177"/>
        <v>#DIV/0!</v>
      </c>
      <c r="BE53" s="56"/>
      <c r="BF53" s="56"/>
      <c r="BT53" s="58"/>
      <c r="BU53" s="58"/>
    </row>
    <row r="54" spans="1:73" x14ac:dyDescent="0.2">
      <c r="A54" s="132"/>
      <c r="B54" s="133"/>
      <c r="C54" s="134"/>
      <c r="D54" s="134"/>
      <c r="E54" s="134"/>
      <c r="F54" s="134"/>
      <c r="G54" s="134"/>
      <c r="H54" s="102">
        <f t="shared" si="212"/>
        <v>0</v>
      </c>
      <c r="I54" s="103">
        <f t="shared" si="213"/>
        <v>0</v>
      </c>
      <c r="J54" s="104">
        <f t="shared" si="214"/>
        <v>0</v>
      </c>
      <c r="K54" s="104">
        <f t="shared" si="156"/>
        <v>0</v>
      </c>
      <c r="L54" s="104">
        <f t="shared" si="157"/>
        <v>0</v>
      </c>
      <c r="M54" s="112" t="e">
        <f t="shared" ca="1" si="158"/>
        <v>#DIV/0!</v>
      </c>
      <c r="N54" s="134"/>
      <c r="O54" s="71"/>
      <c r="P54" s="135"/>
      <c r="Q54" s="7">
        <f t="shared" si="230"/>
        <v>0</v>
      </c>
      <c r="R54" s="7" t="e">
        <f t="shared" ca="1" si="215"/>
        <v>#DIV/0!</v>
      </c>
      <c r="S54" s="40" t="e">
        <f t="shared" ca="1" si="192"/>
        <v>#DIV/0!</v>
      </c>
      <c r="T54" s="1"/>
      <c r="U54" s="3" t="e">
        <f t="shared" ca="1" si="161"/>
        <v>#DIV/0!</v>
      </c>
      <c r="V54" s="3" t="e">
        <f t="shared" ca="1" si="193"/>
        <v>#DIV/0!</v>
      </c>
      <c r="W54" s="3" t="e">
        <f t="shared" ca="1" si="163"/>
        <v>#DIV/0!</v>
      </c>
      <c r="X54" s="3" t="e">
        <f t="shared" ca="1" si="194"/>
        <v>#DIV/0!</v>
      </c>
      <c r="Y54" s="3" t="e">
        <f t="shared" ca="1" si="165"/>
        <v>#DIV/0!</v>
      </c>
      <c r="AA54" s="1" t="e">
        <f t="shared" ca="1" si="166"/>
        <v>#DIV/0!</v>
      </c>
      <c r="AB54" s="9" t="e">
        <f t="shared" ca="1" si="216"/>
        <v>#DIV/0!</v>
      </c>
      <c r="AC54" s="9" t="e">
        <f t="shared" ca="1" si="217"/>
        <v>#DIV/0!</v>
      </c>
      <c r="AD54" s="3" t="e">
        <f t="shared" ca="1" si="218"/>
        <v>#DIV/0!</v>
      </c>
      <c r="AE54" s="9" t="e">
        <f t="shared" ca="1" si="219"/>
        <v>#DIV/0!</v>
      </c>
      <c r="AF54" s="43" t="e">
        <f t="shared" ca="1" si="195"/>
        <v>#DIV/0!</v>
      </c>
      <c r="AG54" s="43" t="e">
        <f t="shared" ca="1" si="220"/>
        <v>#DIV/0!</v>
      </c>
      <c r="AH54" s="13" t="e">
        <f t="shared" ca="1" si="221"/>
        <v>#DIV/0!</v>
      </c>
      <c r="AI54" s="3" t="e">
        <f t="shared" ca="1" si="168"/>
        <v>#DIV/0!</v>
      </c>
      <c r="AJ54" s="3" t="e">
        <f t="shared" ca="1" si="169"/>
        <v>#DIV/0!</v>
      </c>
      <c r="AK54" s="34">
        <f t="shared" ref="AK54:AO54" si="234">AK$6</f>
        <v>7.4999999999999997E-2</v>
      </c>
      <c r="AL54" s="34">
        <f t="shared" si="234"/>
        <v>7.4999999999999997E-2</v>
      </c>
      <c r="AM54" s="34">
        <f t="shared" si="234"/>
        <v>0.05</v>
      </c>
      <c r="AN54" s="34">
        <f t="shared" si="234"/>
        <v>0.05</v>
      </c>
      <c r="AO54" s="34">
        <f t="shared" si="234"/>
        <v>0.02</v>
      </c>
      <c r="AP54" s="1" t="e">
        <f t="shared" ca="1" si="171"/>
        <v>#DIV/0!</v>
      </c>
      <c r="AQ54" s="22" t="e">
        <f t="shared" ca="1" si="223"/>
        <v>#DIV/0!</v>
      </c>
      <c r="AR54" s="42" t="e">
        <f t="shared" ca="1" si="224"/>
        <v>#DIV/0!</v>
      </c>
      <c r="AS54" s="13" t="e">
        <f t="shared" si="225"/>
        <v>#DIV/0!</v>
      </c>
      <c r="AT54" s="13" t="e">
        <f t="shared" si="226"/>
        <v>#DIV/0!</v>
      </c>
      <c r="AU54" s="13" t="e">
        <f t="shared" si="227"/>
        <v>#DIV/0!</v>
      </c>
      <c r="AV54" s="11" t="e">
        <f t="shared" ca="1" si="172"/>
        <v>#DIV/0!</v>
      </c>
      <c r="AW54" s="2" t="e">
        <f t="shared" ca="1" si="228"/>
        <v>#DIV/0!</v>
      </c>
      <c r="AX54" s="49">
        <f t="shared" ca="1" si="229"/>
        <v>0</v>
      </c>
      <c r="AY54" s="4" t="e">
        <f t="shared" ca="1" si="179"/>
        <v>#DIV/0!</v>
      </c>
      <c r="AZ54" s="4" t="e">
        <f t="shared" ca="1" si="173"/>
        <v>#DIV/0!</v>
      </c>
      <c r="BA54" s="4" t="e">
        <f t="shared" ca="1" si="174"/>
        <v>#DIV/0!</v>
      </c>
      <c r="BB54" s="4" t="e">
        <f t="shared" ca="1" si="175"/>
        <v>#DIV/0!</v>
      </c>
      <c r="BC54" s="4" t="e">
        <f t="shared" ca="1" si="176"/>
        <v>#DIV/0!</v>
      </c>
      <c r="BD54" s="4" t="e">
        <f t="shared" ca="1" si="177"/>
        <v>#DIV/0!</v>
      </c>
      <c r="BE54" s="4"/>
      <c r="BF54" s="4"/>
      <c r="BR54" s="2"/>
      <c r="BS54" s="2"/>
      <c r="BT54" s="31"/>
      <c r="BU54" s="31"/>
    </row>
    <row r="55" spans="1:73" x14ac:dyDescent="0.2">
      <c r="A55" s="132"/>
      <c r="B55" s="133"/>
      <c r="C55" s="134"/>
      <c r="D55" s="134"/>
      <c r="E55" s="134"/>
      <c r="F55" s="134"/>
      <c r="G55" s="134"/>
      <c r="H55" s="102">
        <f t="shared" si="212"/>
        <v>0</v>
      </c>
      <c r="I55" s="103">
        <f t="shared" si="213"/>
        <v>0</v>
      </c>
      <c r="J55" s="104">
        <f t="shared" si="214"/>
        <v>0</v>
      </c>
      <c r="K55" s="104">
        <f t="shared" si="156"/>
        <v>0</v>
      </c>
      <c r="L55" s="104">
        <f t="shared" si="157"/>
        <v>0</v>
      </c>
      <c r="M55" s="112" t="e">
        <f t="shared" ca="1" si="158"/>
        <v>#DIV/0!</v>
      </c>
      <c r="N55" s="134"/>
      <c r="O55" s="71"/>
      <c r="P55" s="135"/>
      <c r="Q55" s="7">
        <f t="shared" si="230"/>
        <v>0</v>
      </c>
      <c r="R55" s="7" t="e">
        <f t="shared" ca="1" si="215"/>
        <v>#DIV/0!</v>
      </c>
      <c r="S55" s="40" t="e">
        <f t="shared" ca="1" si="192"/>
        <v>#DIV/0!</v>
      </c>
      <c r="T55" s="1"/>
      <c r="U55" s="3" t="e">
        <f t="shared" ca="1" si="161"/>
        <v>#DIV/0!</v>
      </c>
      <c r="V55" s="3" t="e">
        <f t="shared" ca="1" si="193"/>
        <v>#DIV/0!</v>
      </c>
      <c r="W55" s="3" t="e">
        <f t="shared" ca="1" si="163"/>
        <v>#DIV/0!</v>
      </c>
      <c r="X55" s="3" t="e">
        <f t="shared" ca="1" si="194"/>
        <v>#DIV/0!</v>
      </c>
      <c r="Y55" s="3" t="e">
        <f t="shared" ca="1" si="165"/>
        <v>#DIV/0!</v>
      </c>
      <c r="AA55" s="1" t="e">
        <f t="shared" ca="1" si="166"/>
        <v>#DIV/0!</v>
      </c>
      <c r="AB55" s="9" t="e">
        <f t="shared" ca="1" si="216"/>
        <v>#DIV/0!</v>
      </c>
      <c r="AC55" s="9" t="e">
        <f t="shared" ca="1" si="217"/>
        <v>#DIV/0!</v>
      </c>
      <c r="AD55" s="3" t="e">
        <f t="shared" ca="1" si="218"/>
        <v>#DIV/0!</v>
      </c>
      <c r="AE55" s="9" t="e">
        <f t="shared" ca="1" si="219"/>
        <v>#DIV/0!</v>
      </c>
      <c r="AF55" s="43" t="e">
        <f t="shared" ca="1" si="195"/>
        <v>#DIV/0!</v>
      </c>
      <c r="AG55" s="43" t="e">
        <f t="shared" ca="1" si="220"/>
        <v>#DIV/0!</v>
      </c>
      <c r="AH55" s="13" t="e">
        <f t="shared" ca="1" si="221"/>
        <v>#DIV/0!</v>
      </c>
      <c r="AI55" s="3" t="e">
        <f t="shared" ca="1" si="168"/>
        <v>#DIV/0!</v>
      </c>
      <c r="AJ55" s="3" t="e">
        <f t="shared" ca="1" si="169"/>
        <v>#DIV/0!</v>
      </c>
      <c r="AK55" s="34">
        <f t="shared" ref="AK55:AO55" si="235">AK$6</f>
        <v>7.4999999999999997E-2</v>
      </c>
      <c r="AL55" s="34">
        <f t="shared" si="235"/>
        <v>7.4999999999999997E-2</v>
      </c>
      <c r="AM55" s="34">
        <f t="shared" si="235"/>
        <v>0.05</v>
      </c>
      <c r="AN55" s="34">
        <f t="shared" si="235"/>
        <v>0.05</v>
      </c>
      <c r="AO55" s="34">
        <f t="shared" si="235"/>
        <v>0.02</v>
      </c>
      <c r="AP55" s="1" t="e">
        <f t="shared" ca="1" si="171"/>
        <v>#DIV/0!</v>
      </c>
      <c r="AQ55" s="22" t="e">
        <f t="shared" ca="1" si="223"/>
        <v>#DIV/0!</v>
      </c>
      <c r="AR55" s="42" t="e">
        <f t="shared" ca="1" si="224"/>
        <v>#DIV/0!</v>
      </c>
      <c r="AS55" s="13" t="e">
        <f t="shared" si="225"/>
        <v>#DIV/0!</v>
      </c>
      <c r="AT55" s="13" t="e">
        <f t="shared" si="226"/>
        <v>#DIV/0!</v>
      </c>
      <c r="AU55" s="13" t="e">
        <f t="shared" si="227"/>
        <v>#DIV/0!</v>
      </c>
      <c r="AV55" s="11" t="e">
        <f t="shared" ca="1" si="172"/>
        <v>#DIV/0!</v>
      </c>
      <c r="AW55" s="2" t="e">
        <f t="shared" ca="1" si="228"/>
        <v>#DIV/0!</v>
      </c>
      <c r="AX55" s="49">
        <f t="shared" ca="1" si="229"/>
        <v>0</v>
      </c>
      <c r="AY55" s="4" t="e">
        <f t="shared" ca="1" si="179"/>
        <v>#DIV/0!</v>
      </c>
      <c r="AZ55" s="4" t="e">
        <f t="shared" ca="1" si="173"/>
        <v>#DIV/0!</v>
      </c>
      <c r="BA55" s="4" t="e">
        <f t="shared" ca="1" si="174"/>
        <v>#DIV/0!</v>
      </c>
      <c r="BB55" s="4" t="e">
        <f t="shared" ca="1" si="175"/>
        <v>#DIV/0!</v>
      </c>
      <c r="BC55" s="4" t="e">
        <f t="shared" ca="1" si="176"/>
        <v>#DIV/0!</v>
      </c>
      <c r="BD55" s="4" t="e">
        <f t="shared" ca="1" si="177"/>
        <v>#DIV/0!</v>
      </c>
      <c r="BE55" s="4"/>
      <c r="BF55" s="4"/>
      <c r="BR55" s="2"/>
      <c r="BS55" s="2"/>
      <c r="BT55" s="31"/>
      <c r="BU55" s="31"/>
    </row>
    <row r="56" spans="1:73" x14ac:dyDescent="0.2">
      <c r="A56" s="132"/>
      <c r="B56" s="133"/>
      <c r="C56" s="134"/>
      <c r="D56" s="134"/>
      <c r="E56" s="134"/>
      <c r="F56" s="134"/>
      <c r="G56" s="134"/>
      <c r="H56" s="102">
        <f t="shared" si="212"/>
        <v>0</v>
      </c>
      <c r="I56" s="103">
        <f t="shared" si="213"/>
        <v>0</v>
      </c>
      <c r="J56" s="104">
        <f t="shared" si="214"/>
        <v>0</v>
      </c>
      <c r="K56" s="104">
        <f t="shared" si="156"/>
        <v>0</v>
      </c>
      <c r="L56" s="104">
        <f t="shared" si="157"/>
        <v>0</v>
      </c>
      <c r="M56" s="112" t="e">
        <f t="shared" ca="1" si="158"/>
        <v>#DIV/0!</v>
      </c>
      <c r="N56" s="134"/>
      <c r="O56" s="71"/>
      <c r="P56" s="135"/>
      <c r="Q56" s="7">
        <f t="shared" si="230"/>
        <v>0</v>
      </c>
      <c r="R56" s="7" t="e">
        <f t="shared" ca="1" si="215"/>
        <v>#DIV/0!</v>
      </c>
      <c r="S56" s="40" t="e">
        <f t="shared" ca="1" si="192"/>
        <v>#DIV/0!</v>
      </c>
      <c r="T56" s="1"/>
      <c r="U56" s="3" t="e">
        <f t="shared" ca="1" si="161"/>
        <v>#DIV/0!</v>
      </c>
      <c r="V56" s="3" t="e">
        <f t="shared" ca="1" si="193"/>
        <v>#DIV/0!</v>
      </c>
      <c r="W56" s="3" t="e">
        <f t="shared" ca="1" si="163"/>
        <v>#DIV/0!</v>
      </c>
      <c r="X56" s="3" t="e">
        <f t="shared" ca="1" si="194"/>
        <v>#DIV/0!</v>
      </c>
      <c r="Y56" s="3" t="e">
        <f t="shared" ca="1" si="165"/>
        <v>#DIV/0!</v>
      </c>
      <c r="AA56" s="1" t="e">
        <f t="shared" ca="1" si="166"/>
        <v>#DIV/0!</v>
      </c>
      <c r="AB56" s="9" t="e">
        <f t="shared" ca="1" si="216"/>
        <v>#DIV/0!</v>
      </c>
      <c r="AC56" s="9" t="e">
        <f t="shared" ca="1" si="217"/>
        <v>#DIV/0!</v>
      </c>
      <c r="AD56" s="3" t="e">
        <f t="shared" ca="1" si="218"/>
        <v>#DIV/0!</v>
      </c>
      <c r="AE56" s="9" t="e">
        <f t="shared" ca="1" si="219"/>
        <v>#DIV/0!</v>
      </c>
      <c r="AF56" s="43" t="e">
        <f t="shared" ca="1" si="195"/>
        <v>#DIV/0!</v>
      </c>
      <c r="AG56" s="43" t="e">
        <f t="shared" ca="1" si="220"/>
        <v>#DIV/0!</v>
      </c>
      <c r="AH56" s="13" t="e">
        <f t="shared" ca="1" si="221"/>
        <v>#DIV/0!</v>
      </c>
      <c r="AI56" s="3" t="e">
        <f t="shared" ca="1" si="168"/>
        <v>#DIV/0!</v>
      </c>
      <c r="AJ56" s="3" t="e">
        <f t="shared" ca="1" si="169"/>
        <v>#DIV/0!</v>
      </c>
      <c r="AK56" s="34">
        <f t="shared" ref="AK56:AO56" si="236">AK$6</f>
        <v>7.4999999999999997E-2</v>
      </c>
      <c r="AL56" s="34">
        <f t="shared" si="236"/>
        <v>7.4999999999999997E-2</v>
      </c>
      <c r="AM56" s="34">
        <f t="shared" si="236"/>
        <v>0.05</v>
      </c>
      <c r="AN56" s="34">
        <f t="shared" si="236"/>
        <v>0.05</v>
      </c>
      <c r="AO56" s="34">
        <f t="shared" si="236"/>
        <v>0.02</v>
      </c>
      <c r="AP56" s="1" t="e">
        <f t="shared" ca="1" si="171"/>
        <v>#DIV/0!</v>
      </c>
      <c r="AQ56" s="22" t="e">
        <f t="shared" ca="1" si="223"/>
        <v>#DIV/0!</v>
      </c>
      <c r="AR56" s="42" t="e">
        <f t="shared" ca="1" si="224"/>
        <v>#DIV/0!</v>
      </c>
      <c r="AS56" s="13" t="e">
        <f t="shared" si="225"/>
        <v>#DIV/0!</v>
      </c>
      <c r="AT56" s="13" t="e">
        <f t="shared" si="226"/>
        <v>#DIV/0!</v>
      </c>
      <c r="AU56" s="13" t="e">
        <f t="shared" si="227"/>
        <v>#DIV/0!</v>
      </c>
      <c r="AV56" s="11" t="e">
        <f t="shared" ca="1" si="172"/>
        <v>#DIV/0!</v>
      </c>
      <c r="AW56" s="2" t="e">
        <f t="shared" ca="1" si="228"/>
        <v>#DIV/0!</v>
      </c>
      <c r="AX56" s="49">
        <f t="shared" ca="1" si="229"/>
        <v>0</v>
      </c>
      <c r="AY56" s="4" t="e">
        <f t="shared" ca="1" si="179"/>
        <v>#DIV/0!</v>
      </c>
      <c r="AZ56" s="4" t="e">
        <f t="shared" ca="1" si="173"/>
        <v>#DIV/0!</v>
      </c>
      <c r="BA56" s="4" t="e">
        <f t="shared" ca="1" si="174"/>
        <v>#DIV/0!</v>
      </c>
      <c r="BB56" s="4" t="e">
        <f t="shared" ca="1" si="175"/>
        <v>#DIV/0!</v>
      </c>
      <c r="BC56" s="4" t="e">
        <f t="shared" ca="1" si="176"/>
        <v>#DIV/0!</v>
      </c>
      <c r="BD56" s="4" t="e">
        <f t="shared" ca="1" si="177"/>
        <v>#DIV/0!</v>
      </c>
      <c r="BE56" s="4"/>
      <c r="BF56" s="4"/>
      <c r="BR56" s="2"/>
      <c r="BS56" s="2"/>
      <c r="BT56" s="31"/>
      <c r="BU56" s="31"/>
    </row>
    <row r="57" spans="1:73" x14ac:dyDescent="0.2">
      <c r="A57" s="132"/>
      <c r="B57" s="133"/>
      <c r="C57" s="134"/>
      <c r="D57" s="134"/>
      <c r="E57" s="134"/>
      <c r="F57" s="134"/>
      <c r="G57" s="134"/>
      <c r="H57" s="102">
        <f t="shared" si="212"/>
        <v>0</v>
      </c>
      <c r="I57" s="103">
        <f t="shared" si="213"/>
        <v>0</v>
      </c>
      <c r="J57" s="104">
        <f t="shared" si="214"/>
        <v>0</v>
      </c>
      <c r="K57" s="104">
        <f t="shared" si="156"/>
        <v>0</v>
      </c>
      <c r="L57" s="104">
        <f t="shared" si="157"/>
        <v>0</v>
      </c>
      <c r="M57" s="112" t="e">
        <f t="shared" ca="1" si="158"/>
        <v>#DIV/0!</v>
      </c>
      <c r="N57" s="134"/>
      <c r="O57" s="71"/>
      <c r="P57" s="135"/>
      <c r="Q57" s="7">
        <f t="shared" si="230"/>
        <v>0</v>
      </c>
      <c r="R57" s="7" t="e">
        <f t="shared" ca="1" si="215"/>
        <v>#DIV/0!</v>
      </c>
      <c r="S57" s="40" t="e">
        <f t="shared" ca="1" si="192"/>
        <v>#DIV/0!</v>
      </c>
      <c r="T57" s="1"/>
      <c r="U57" s="3" t="e">
        <f t="shared" ca="1" si="161"/>
        <v>#DIV/0!</v>
      </c>
      <c r="V57" s="3" t="e">
        <f t="shared" ca="1" si="193"/>
        <v>#DIV/0!</v>
      </c>
      <c r="W57" s="3" t="e">
        <f t="shared" ca="1" si="163"/>
        <v>#DIV/0!</v>
      </c>
      <c r="X57" s="3" t="e">
        <f t="shared" ca="1" si="194"/>
        <v>#DIV/0!</v>
      </c>
      <c r="Y57" s="3" t="e">
        <f t="shared" ca="1" si="165"/>
        <v>#DIV/0!</v>
      </c>
      <c r="AA57" s="1" t="e">
        <f t="shared" ca="1" si="166"/>
        <v>#DIV/0!</v>
      </c>
      <c r="AB57" s="9" t="e">
        <f t="shared" ca="1" si="216"/>
        <v>#DIV/0!</v>
      </c>
      <c r="AC57" s="9" t="e">
        <f t="shared" ca="1" si="217"/>
        <v>#DIV/0!</v>
      </c>
      <c r="AD57" s="3" t="e">
        <f t="shared" ca="1" si="218"/>
        <v>#DIV/0!</v>
      </c>
      <c r="AE57" s="9" t="e">
        <f t="shared" ca="1" si="219"/>
        <v>#DIV/0!</v>
      </c>
      <c r="AF57" s="43" t="e">
        <f t="shared" ca="1" si="195"/>
        <v>#DIV/0!</v>
      </c>
      <c r="AG57" s="43" t="e">
        <f t="shared" ca="1" si="220"/>
        <v>#DIV/0!</v>
      </c>
      <c r="AH57" s="13" t="e">
        <f t="shared" ca="1" si="221"/>
        <v>#DIV/0!</v>
      </c>
      <c r="AI57" s="3" t="e">
        <f t="shared" ca="1" si="168"/>
        <v>#DIV/0!</v>
      </c>
      <c r="AJ57" s="3" t="e">
        <f t="shared" ca="1" si="169"/>
        <v>#DIV/0!</v>
      </c>
      <c r="AK57" s="34">
        <f t="shared" ref="AK57:AO57" si="237">AK$6</f>
        <v>7.4999999999999997E-2</v>
      </c>
      <c r="AL57" s="34">
        <f t="shared" si="237"/>
        <v>7.4999999999999997E-2</v>
      </c>
      <c r="AM57" s="34">
        <f t="shared" si="237"/>
        <v>0.05</v>
      </c>
      <c r="AN57" s="34">
        <f t="shared" si="237"/>
        <v>0.05</v>
      </c>
      <c r="AO57" s="34">
        <f t="shared" si="237"/>
        <v>0.02</v>
      </c>
      <c r="AP57" s="1" t="e">
        <f t="shared" ca="1" si="171"/>
        <v>#DIV/0!</v>
      </c>
      <c r="AQ57" s="22" t="e">
        <f t="shared" ca="1" si="223"/>
        <v>#DIV/0!</v>
      </c>
      <c r="AR57" s="42" t="e">
        <f t="shared" ca="1" si="224"/>
        <v>#DIV/0!</v>
      </c>
      <c r="AS57" s="13" t="e">
        <f t="shared" si="225"/>
        <v>#DIV/0!</v>
      </c>
      <c r="AT57" s="13" t="e">
        <f t="shared" si="226"/>
        <v>#DIV/0!</v>
      </c>
      <c r="AU57" s="13" t="e">
        <f t="shared" si="227"/>
        <v>#DIV/0!</v>
      </c>
      <c r="AV57" s="11" t="e">
        <f t="shared" ca="1" si="172"/>
        <v>#DIV/0!</v>
      </c>
      <c r="AW57" s="2" t="e">
        <f t="shared" ca="1" si="228"/>
        <v>#DIV/0!</v>
      </c>
      <c r="AX57" s="49">
        <f t="shared" ca="1" si="229"/>
        <v>0</v>
      </c>
      <c r="AY57" s="4" t="e">
        <f t="shared" ca="1" si="179"/>
        <v>#DIV/0!</v>
      </c>
      <c r="AZ57" s="4" t="e">
        <f t="shared" ca="1" si="173"/>
        <v>#DIV/0!</v>
      </c>
      <c r="BA57" s="4" t="e">
        <f t="shared" ca="1" si="174"/>
        <v>#DIV/0!</v>
      </c>
      <c r="BB57" s="4" t="e">
        <f t="shared" ca="1" si="175"/>
        <v>#DIV/0!</v>
      </c>
      <c r="BC57" s="4" t="e">
        <f t="shared" ca="1" si="176"/>
        <v>#DIV/0!</v>
      </c>
      <c r="BD57" s="4" t="e">
        <f t="shared" ca="1" si="177"/>
        <v>#DIV/0!</v>
      </c>
      <c r="BE57" s="4"/>
      <c r="BF57" s="4"/>
      <c r="BR57" s="2"/>
      <c r="BS57" s="2"/>
      <c r="BT57" s="31"/>
      <c r="BU57" s="31"/>
    </row>
    <row r="58" spans="1:73" x14ac:dyDescent="0.2">
      <c r="A58" s="132"/>
      <c r="B58" s="133"/>
      <c r="C58" s="134"/>
      <c r="D58" s="134"/>
      <c r="E58" s="134"/>
      <c r="F58" s="134"/>
      <c r="G58" s="134"/>
      <c r="H58" s="102">
        <f t="shared" si="212"/>
        <v>0</v>
      </c>
      <c r="I58" s="103">
        <f t="shared" si="213"/>
        <v>0</v>
      </c>
      <c r="J58" s="104">
        <f t="shared" si="214"/>
        <v>0</v>
      </c>
      <c r="K58" s="104">
        <f t="shared" si="156"/>
        <v>0</v>
      </c>
      <c r="L58" s="104">
        <f t="shared" si="157"/>
        <v>0</v>
      </c>
      <c r="M58" s="112" t="e">
        <f t="shared" ca="1" si="158"/>
        <v>#DIV/0!</v>
      </c>
      <c r="N58" s="134"/>
      <c r="O58" s="71"/>
      <c r="P58" s="135"/>
      <c r="Q58" s="7">
        <f t="shared" si="230"/>
        <v>0</v>
      </c>
      <c r="R58" s="7" t="e">
        <f t="shared" ca="1" si="215"/>
        <v>#DIV/0!</v>
      </c>
      <c r="S58" s="40" t="e">
        <f t="shared" ca="1" si="192"/>
        <v>#DIV/0!</v>
      </c>
      <c r="T58" s="1"/>
      <c r="U58" s="3" t="e">
        <f t="shared" ca="1" si="161"/>
        <v>#DIV/0!</v>
      </c>
      <c r="V58" s="3" t="e">
        <f t="shared" ca="1" si="193"/>
        <v>#DIV/0!</v>
      </c>
      <c r="W58" s="3" t="e">
        <f t="shared" ca="1" si="163"/>
        <v>#DIV/0!</v>
      </c>
      <c r="X58" s="3" t="e">
        <f t="shared" ca="1" si="194"/>
        <v>#DIV/0!</v>
      </c>
      <c r="Y58" s="3" t="e">
        <f t="shared" ca="1" si="165"/>
        <v>#DIV/0!</v>
      </c>
      <c r="AA58" s="1" t="e">
        <f t="shared" ca="1" si="166"/>
        <v>#DIV/0!</v>
      </c>
      <c r="AB58" s="9" t="e">
        <f t="shared" ca="1" si="216"/>
        <v>#DIV/0!</v>
      </c>
      <c r="AC58" s="9" t="e">
        <f t="shared" ca="1" si="217"/>
        <v>#DIV/0!</v>
      </c>
      <c r="AD58" s="3" t="e">
        <f t="shared" ca="1" si="218"/>
        <v>#DIV/0!</v>
      </c>
      <c r="AE58" s="9" t="e">
        <f t="shared" ca="1" si="219"/>
        <v>#DIV/0!</v>
      </c>
      <c r="AF58" s="43" t="e">
        <f t="shared" ca="1" si="195"/>
        <v>#DIV/0!</v>
      </c>
      <c r="AG58" s="43" t="e">
        <f t="shared" ca="1" si="220"/>
        <v>#DIV/0!</v>
      </c>
      <c r="AH58" s="13" t="e">
        <f t="shared" ca="1" si="221"/>
        <v>#DIV/0!</v>
      </c>
      <c r="AI58" s="3" t="e">
        <f t="shared" ca="1" si="168"/>
        <v>#DIV/0!</v>
      </c>
      <c r="AJ58" s="3" t="e">
        <f t="shared" ca="1" si="169"/>
        <v>#DIV/0!</v>
      </c>
      <c r="AK58" s="34">
        <f t="shared" ref="AK58:AO58" si="238">AK$6</f>
        <v>7.4999999999999997E-2</v>
      </c>
      <c r="AL58" s="34">
        <f t="shared" si="238"/>
        <v>7.4999999999999997E-2</v>
      </c>
      <c r="AM58" s="34">
        <f t="shared" si="238"/>
        <v>0.05</v>
      </c>
      <c r="AN58" s="34">
        <f t="shared" si="238"/>
        <v>0.05</v>
      </c>
      <c r="AO58" s="34">
        <f t="shared" si="238"/>
        <v>0.02</v>
      </c>
      <c r="AP58" s="1" t="e">
        <f t="shared" ca="1" si="171"/>
        <v>#DIV/0!</v>
      </c>
      <c r="AQ58" s="22" t="e">
        <f t="shared" ca="1" si="223"/>
        <v>#DIV/0!</v>
      </c>
      <c r="AR58" s="42" t="e">
        <f t="shared" ca="1" si="224"/>
        <v>#DIV/0!</v>
      </c>
      <c r="AS58" s="13" t="e">
        <f t="shared" si="225"/>
        <v>#DIV/0!</v>
      </c>
      <c r="AT58" s="13" t="e">
        <f t="shared" si="226"/>
        <v>#DIV/0!</v>
      </c>
      <c r="AU58" s="13" t="e">
        <f t="shared" si="227"/>
        <v>#DIV/0!</v>
      </c>
      <c r="AV58" s="11" t="e">
        <f t="shared" ca="1" si="172"/>
        <v>#DIV/0!</v>
      </c>
      <c r="AW58" s="2" t="e">
        <f t="shared" ca="1" si="228"/>
        <v>#DIV/0!</v>
      </c>
      <c r="AX58" s="49">
        <f t="shared" ca="1" si="229"/>
        <v>0</v>
      </c>
      <c r="AY58" s="4" t="e">
        <f t="shared" ca="1" si="179"/>
        <v>#DIV/0!</v>
      </c>
      <c r="AZ58" s="4" t="e">
        <f t="shared" ca="1" si="173"/>
        <v>#DIV/0!</v>
      </c>
      <c r="BA58" s="4" t="e">
        <f t="shared" ca="1" si="174"/>
        <v>#DIV/0!</v>
      </c>
      <c r="BB58" s="4" t="e">
        <f t="shared" ca="1" si="175"/>
        <v>#DIV/0!</v>
      </c>
      <c r="BC58" s="4" t="e">
        <f t="shared" ca="1" si="176"/>
        <v>#DIV/0!</v>
      </c>
      <c r="BD58" s="4" t="e">
        <f t="shared" ca="1" si="177"/>
        <v>#DIV/0!</v>
      </c>
      <c r="BE58" s="4"/>
      <c r="BF58" s="4"/>
      <c r="BR58" s="2"/>
      <c r="BS58" s="2"/>
      <c r="BT58" s="31"/>
      <c r="BU58" s="31"/>
    </row>
    <row r="59" spans="1:73" x14ac:dyDescent="0.2">
      <c r="A59" s="132"/>
      <c r="B59" s="133"/>
      <c r="C59" s="134"/>
      <c r="D59" s="134"/>
      <c r="E59" s="134"/>
      <c r="F59" s="134"/>
      <c r="G59" s="134"/>
      <c r="H59" s="102">
        <f t="shared" si="212"/>
        <v>0</v>
      </c>
      <c r="I59" s="103">
        <f t="shared" si="213"/>
        <v>0</v>
      </c>
      <c r="J59" s="104">
        <f t="shared" si="214"/>
        <v>0</v>
      </c>
      <c r="K59" s="104">
        <f t="shared" si="156"/>
        <v>0</v>
      </c>
      <c r="L59" s="104">
        <f t="shared" si="157"/>
        <v>0</v>
      </c>
      <c r="M59" s="112" t="e">
        <f t="shared" ca="1" si="158"/>
        <v>#DIV/0!</v>
      </c>
      <c r="N59" s="134"/>
      <c r="O59" s="71"/>
      <c r="P59" s="135"/>
      <c r="Q59" s="7">
        <f t="shared" si="230"/>
        <v>0</v>
      </c>
      <c r="R59" s="7" t="e">
        <f t="shared" ca="1" si="215"/>
        <v>#DIV/0!</v>
      </c>
      <c r="S59" s="40" t="e">
        <f t="shared" ca="1" si="192"/>
        <v>#DIV/0!</v>
      </c>
      <c r="T59" s="1"/>
      <c r="U59" s="3" t="e">
        <f t="shared" ca="1" si="161"/>
        <v>#DIV/0!</v>
      </c>
      <c r="V59" s="3" t="e">
        <f t="shared" ca="1" si="193"/>
        <v>#DIV/0!</v>
      </c>
      <c r="W59" s="3" t="e">
        <f t="shared" ca="1" si="163"/>
        <v>#DIV/0!</v>
      </c>
      <c r="X59" s="3" t="e">
        <f t="shared" ca="1" si="194"/>
        <v>#DIV/0!</v>
      </c>
      <c r="Y59" s="3" t="e">
        <f t="shared" ca="1" si="165"/>
        <v>#DIV/0!</v>
      </c>
      <c r="AA59" s="1" t="e">
        <f t="shared" ca="1" si="166"/>
        <v>#DIV/0!</v>
      </c>
      <c r="AB59" s="9" t="e">
        <f t="shared" ca="1" si="216"/>
        <v>#DIV/0!</v>
      </c>
      <c r="AC59" s="9" t="e">
        <f t="shared" ca="1" si="217"/>
        <v>#DIV/0!</v>
      </c>
      <c r="AD59" s="3" t="e">
        <f t="shared" ca="1" si="218"/>
        <v>#DIV/0!</v>
      </c>
      <c r="AE59" s="9" t="e">
        <f t="shared" ca="1" si="219"/>
        <v>#DIV/0!</v>
      </c>
      <c r="AF59" s="43" t="e">
        <f t="shared" ca="1" si="195"/>
        <v>#DIV/0!</v>
      </c>
      <c r="AG59" s="43" t="e">
        <f t="shared" ca="1" si="220"/>
        <v>#DIV/0!</v>
      </c>
      <c r="AH59" s="13" t="e">
        <f t="shared" ca="1" si="221"/>
        <v>#DIV/0!</v>
      </c>
      <c r="AI59" s="3" t="e">
        <f t="shared" ca="1" si="168"/>
        <v>#DIV/0!</v>
      </c>
      <c r="AJ59" s="3" t="e">
        <f t="shared" ca="1" si="169"/>
        <v>#DIV/0!</v>
      </c>
      <c r="AK59" s="34">
        <f t="shared" ref="AK59:AO59" si="239">AK$6</f>
        <v>7.4999999999999997E-2</v>
      </c>
      <c r="AL59" s="34">
        <f t="shared" si="239"/>
        <v>7.4999999999999997E-2</v>
      </c>
      <c r="AM59" s="34">
        <f t="shared" si="239"/>
        <v>0.05</v>
      </c>
      <c r="AN59" s="34">
        <f t="shared" si="239"/>
        <v>0.05</v>
      </c>
      <c r="AO59" s="34">
        <f t="shared" si="239"/>
        <v>0.02</v>
      </c>
      <c r="AP59" s="1" t="e">
        <f t="shared" ca="1" si="171"/>
        <v>#DIV/0!</v>
      </c>
      <c r="AQ59" s="22" t="e">
        <f t="shared" ca="1" si="223"/>
        <v>#DIV/0!</v>
      </c>
      <c r="AR59" s="42" t="e">
        <f t="shared" ca="1" si="224"/>
        <v>#DIV/0!</v>
      </c>
      <c r="AS59" s="13" t="e">
        <f t="shared" si="225"/>
        <v>#DIV/0!</v>
      </c>
      <c r="AT59" s="13" t="e">
        <f t="shared" si="226"/>
        <v>#DIV/0!</v>
      </c>
      <c r="AU59" s="13" t="e">
        <f t="shared" si="227"/>
        <v>#DIV/0!</v>
      </c>
      <c r="AV59" s="11" t="e">
        <f t="shared" ca="1" si="172"/>
        <v>#DIV/0!</v>
      </c>
      <c r="AW59" s="2" t="e">
        <f t="shared" ca="1" si="228"/>
        <v>#DIV/0!</v>
      </c>
      <c r="AX59" s="49">
        <f t="shared" ca="1" si="229"/>
        <v>0</v>
      </c>
      <c r="AY59" s="4" t="e">
        <f t="shared" ca="1" si="179"/>
        <v>#DIV/0!</v>
      </c>
      <c r="AZ59" s="4" t="e">
        <f t="shared" ca="1" si="173"/>
        <v>#DIV/0!</v>
      </c>
      <c r="BA59" s="4" t="e">
        <f t="shared" ca="1" si="174"/>
        <v>#DIV/0!</v>
      </c>
      <c r="BB59" s="4" t="e">
        <f t="shared" ca="1" si="175"/>
        <v>#DIV/0!</v>
      </c>
      <c r="BC59" s="4" t="e">
        <f t="shared" ca="1" si="176"/>
        <v>#DIV/0!</v>
      </c>
      <c r="BD59" s="4" t="e">
        <f t="shared" ca="1" si="177"/>
        <v>#DIV/0!</v>
      </c>
      <c r="BE59" s="4"/>
      <c r="BF59" s="4"/>
      <c r="BR59" s="2"/>
      <c r="BS59" s="2"/>
      <c r="BT59" s="31"/>
      <c r="BU59" s="31"/>
    </row>
    <row r="60" spans="1:73" s="26" customFormat="1" x14ac:dyDescent="0.2">
      <c r="A60" s="132"/>
      <c r="B60" s="133"/>
      <c r="C60" s="134"/>
      <c r="D60" s="134"/>
      <c r="E60" s="134"/>
      <c r="F60" s="134"/>
      <c r="G60" s="134"/>
      <c r="H60" s="102">
        <f t="shared" si="212"/>
        <v>0</v>
      </c>
      <c r="I60" s="103">
        <f t="shared" si="213"/>
        <v>0</v>
      </c>
      <c r="J60" s="104">
        <f t="shared" si="214"/>
        <v>0</v>
      </c>
      <c r="K60" s="104">
        <f t="shared" si="156"/>
        <v>0</v>
      </c>
      <c r="L60" s="104">
        <f t="shared" si="157"/>
        <v>0</v>
      </c>
      <c r="M60" s="112" t="e">
        <f t="shared" ca="1" si="158"/>
        <v>#DIV/0!</v>
      </c>
      <c r="N60" s="134"/>
      <c r="O60" s="71"/>
      <c r="P60" s="135"/>
      <c r="Q60" s="52">
        <f t="shared" si="230"/>
        <v>0</v>
      </c>
      <c r="R60" s="52" t="e">
        <f t="shared" ca="1" si="215"/>
        <v>#DIV/0!</v>
      </c>
      <c r="S60" s="52" t="e">
        <f t="shared" ca="1" si="192"/>
        <v>#DIV/0!</v>
      </c>
      <c r="T60" s="52"/>
      <c r="U60" s="3" t="e">
        <f t="shared" ca="1" si="161"/>
        <v>#DIV/0!</v>
      </c>
      <c r="V60" s="53" t="e">
        <f t="shared" ca="1" si="193"/>
        <v>#DIV/0!</v>
      </c>
      <c r="W60" s="3" t="e">
        <f t="shared" ca="1" si="163"/>
        <v>#DIV/0!</v>
      </c>
      <c r="X60" s="53" t="e">
        <f t="shared" ca="1" si="194"/>
        <v>#DIV/0!</v>
      </c>
      <c r="Y60" s="3" t="e">
        <f t="shared" ca="1" si="165"/>
        <v>#DIV/0!</v>
      </c>
      <c r="Z60" s="53"/>
      <c r="AA60" s="1" t="e">
        <f t="shared" ca="1" si="166"/>
        <v>#DIV/0!</v>
      </c>
      <c r="AB60" s="53" t="e">
        <f t="shared" ca="1" si="216"/>
        <v>#DIV/0!</v>
      </c>
      <c r="AC60" s="53" t="e">
        <f t="shared" ca="1" si="217"/>
        <v>#DIV/0!</v>
      </c>
      <c r="AD60" s="53" t="e">
        <f t="shared" ca="1" si="218"/>
        <v>#DIV/0!</v>
      </c>
      <c r="AE60" s="53" t="e">
        <f t="shared" ca="1" si="219"/>
        <v>#DIV/0!</v>
      </c>
      <c r="AF60" s="52" t="e">
        <f t="shared" ca="1" si="195"/>
        <v>#DIV/0!</v>
      </c>
      <c r="AG60" s="43" t="e">
        <f t="shared" ca="1" si="220"/>
        <v>#DIV/0!</v>
      </c>
      <c r="AH60" s="54" t="e">
        <f t="shared" ca="1" si="221"/>
        <v>#DIV/0!</v>
      </c>
      <c r="AI60" s="3" t="e">
        <f t="shared" ca="1" si="168"/>
        <v>#DIV/0!</v>
      </c>
      <c r="AJ60" s="3" t="e">
        <f t="shared" ca="1" si="169"/>
        <v>#DIV/0!</v>
      </c>
      <c r="AK60" s="34">
        <f t="shared" ref="AK60:AO60" si="240">AK$6</f>
        <v>7.4999999999999997E-2</v>
      </c>
      <c r="AL60" s="34">
        <f t="shared" si="240"/>
        <v>7.4999999999999997E-2</v>
      </c>
      <c r="AM60" s="34">
        <f t="shared" si="240"/>
        <v>0.05</v>
      </c>
      <c r="AN60" s="34">
        <f t="shared" si="240"/>
        <v>0.05</v>
      </c>
      <c r="AO60" s="34">
        <f t="shared" si="240"/>
        <v>0.02</v>
      </c>
      <c r="AP60" s="1" t="e">
        <f t="shared" ca="1" si="171"/>
        <v>#DIV/0!</v>
      </c>
      <c r="AQ60" s="22" t="e">
        <f t="shared" ca="1" si="223"/>
        <v>#DIV/0!</v>
      </c>
      <c r="AR60" s="42" t="e">
        <f t="shared" ca="1" si="224"/>
        <v>#DIV/0!</v>
      </c>
      <c r="AS60" s="13" t="e">
        <f t="shared" si="225"/>
        <v>#DIV/0!</v>
      </c>
      <c r="AT60" s="13" t="e">
        <f t="shared" si="226"/>
        <v>#DIV/0!</v>
      </c>
      <c r="AU60" s="13" t="e">
        <f t="shared" si="227"/>
        <v>#DIV/0!</v>
      </c>
      <c r="AV60" s="11" t="e">
        <f t="shared" ca="1" si="172"/>
        <v>#DIV/0!</v>
      </c>
      <c r="AW60" s="26" t="e">
        <f t="shared" ca="1" si="228"/>
        <v>#DIV/0!</v>
      </c>
      <c r="AX60" s="57">
        <f t="shared" ca="1" si="229"/>
        <v>0</v>
      </c>
      <c r="AY60" s="4" t="e">
        <f t="shared" ca="1" si="179"/>
        <v>#DIV/0!</v>
      </c>
      <c r="AZ60" s="4" t="e">
        <f t="shared" ca="1" si="173"/>
        <v>#DIV/0!</v>
      </c>
      <c r="BA60" s="4" t="e">
        <f t="shared" ca="1" si="174"/>
        <v>#DIV/0!</v>
      </c>
      <c r="BB60" s="4" t="e">
        <f t="shared" ca="1" si="175"/>
        <v>#DIV/0!</v>
      </c>
      <c r="BC60" s="4" t="e">
        <f t="shared" ca="1" si="176"/>
        <v>#DIV/0!</v>
      </c>
      <c r="BD60" s="4" t="e">
        <f t="shared" ca="1" si="177"/>
        <v>#DIV/0!</v>
      </c>
      <c r="BE60" s="56"/>
      <c r="BF60" s="56"/>
      <c r="BT60" s="58"/>
      <c r="BU60" s="58"/>
    </row>
    <row r="61" spans="1:73" x14ac:dyDescent="0.2">
      <c r="A61" s="132"/>
      <c r="B61" s="133"/>
      <c r="C61" s="134"/>
      <c r="D61" s="134"/>
      <c r="E61" s="134"/>
      <c r="F61" s="134"/>
      <c r="G61" s="134"/>
      <c r="H61" s="102">
        <f t="shared" si="212"/>
        <v>0</v>
      </c>
      <c r="I61" s="103">
        <f t="shared" si="213"/>
        <v>0</v>
      </c>
      <c r="J61" s="104">
        <f t="shared" si="214"/>
        <v>0</v>
      </c>
      <c r="K61" s="104">
        <f t="shared" si="156"/>
        <v>0</v>
      </c>
      <c r="L61" s="104">
        <f t="shared" si="157"/>
        <v>0</v>
      </c>
      <c r="M61" s="112" t="e">
        <f t="shared" ca="1" si="158"/>
        <v>#DIV/0!</v>
      </c>
      <c r="N61" s="134"/>
      <c r="O61" s="71"/>
      <c r="P61" s="135"/>
      <c r="Q61" s="7">
        <f t="shared" si="230"/>
        <v>0</v>
      </c>
      <c r="R61" s="7" t="e">
        <f t="shared" ca="1" si="215"/>
        <v>#DIV/0!</v>
      </c>
      <c r="S61" s="40" t="e">
        <f t="shared" ca="1" si="192"/>
        <v>#DIV/0!</v>
      </c>
      <c r="T61" s="1"/>
      <c r="U61" s="3" t="e">
        <f t="shared" ca="1" si="161"/>
        <v>#DIV/0!</v>
      </c>
      <c r="V61" s="3" t="e">
        <f t="shared" ca="1" si="193"/>
        <v>#DIV/0!</v>
      </c>
      <c r="W61" s="3" t="e">
        <f t="shared" ca="1" si="163"/>
        <v>#DIV/0!</v>
      </c>
      <c r="X61" s="3" t="e">
        <f t="shared" ca="1" si="194"/>
        <v>#DIV/0!</v>
      </c>
      <c r="Y61" s="3" t="e">
        <f t="shared" ca="1" si="165"/>
        <v>#DIV/0!</v>
      </c>
      <c r="AA61" s="1" t="e">
        <f t="shared" ca="1" si="166"/>
        <v>#DIV/0!</v>
      </c>
      <c r="AB61" s="9" t="e">
        <f t="shared" ca="1" si="216"/>
        <v>#DIV/0!</v>
      </c>
      <c r="AC61" s="9" t="e">
        <f t="shared" ca="1" si="217"/>
        <v>#DIV/0!</v>
      </c>
      <c r="AD61" s="3" t="e">
        <f t="shared" ca="1" si="218"/>
        <v>#DIV/0!</v>
      </c>
      <c r="AE61" s="9" t="e">
        <f t="shared" ca="1" si="219"/>
        <v>#DIV/0!</v>
      </c>
      <c r="AF61" s="43" t="e">
        <f t="shared" ca="1" si="195"/>
        <v>#DIV/0!</v>
      </c>
      <c r="AG61" s="43" t="e">
        <f t="shared" ca="1" si="220"/>
        <v>#DIV/0!</v>
      </c>
      <c r="AH61" s="13" t="e">
        <f t="shared" ca="1" si="221"/>
        <v>#DIV/0!</v>
      </c>
      <c r="AI61" s="3" t="e">
        <f t="shared" ca="1" si="168"/>
        <v>#DIV/0!</v>
      </c>
      <c r="AJ61" s="3" t="e">
        <f t="shared" ca="1" si="169"/>
        <v>#DIV/0!</v>
      </c>
      <c r="AK61" s="34">
        <f t="shared" ref="AK61:AO61" si="241">AK$6</f>
        <v>7.4999999999999997E-2</v>
      </c>
      <c r="AL61" s="34">
        <f t="shared" si="241"/>
        <v>7.4999999999999997E-2</v>
      </c>
      <c r="AM61" s="34">
        <f t="shared" si="241"/>
        <v>0.05</v>
      </c>
      <c r="AN61" s="34">
        <f t="shared" si="241"/>
        <v>0.05</v>
      </c>
      <c r="AO61" s="34">
        <f t="shared" si="241"/>
        <v>0.02</v>
      </c>
      <c r="AP61" s="1" t="e">
        <f t="shared" ca="1" si="171"/>
        <v>#DIV/0!</v>
      </c>
      <c r="AQ61" s="22" t="e">
        <f t="shared" ca="1" si="223"/>
        <v>#DIV/0!</v>
      </c>
      <c r="AR61" s="42" t="e">
        <f t="shared" ca="1" si="224"/>
        <v>#DIV/0!</v>
      </c>
      <c r="AS61" s="13" t="e">
        <f t="shared" si="225"/>
        <v>#DIV/0!</v>
      </c>
      <c r="AT61" s="13" t="e">
        <f t="shared" si="226"/>
        <v>#DIV/0!</v>
      </c>
      <c r="AU61" s="13" t="e">
        <f t="shared" si="227"/>
        <v>#DIV/0!</v>
      </c>
      <c r="AV61" s="11" t="e">
        <f t="shared" ca="1" si="172"/>
        <v>#DIV/0!</v>
      </c>
      <c r="AW61" s="2" t="e">
        <f t="shared" ca="1" si="228"/>
        <v>#DIV/0!</v>
      </c>
      <c r="AX61" s="49">
        <f t="shared" ca="1" si="229"/>
        <v>0</v>
      </c>
      <c r="AY61" s="4" t="e">
        <f t="shared" ca="1" si="179"/>
        <v>#DIV/0!</v>
      </c>
      <c r="AZ61" s="4" t="e">
        <f t="shared" ca="1" si="173"/>
        <v>#DIV/0!</v>
      </c>
      <c r="BA61" s="4" t="e">
        <f t="shared" ca="1" si="174"/>
        <v>#DIV/0!</v>
      </c>
      <c r="BB61" s="4" t="e">
        <f t="shared" ca="1" si="175"/>
        <v>#DIV/0!</v>
      </c>
      <c r="BC61" s="4" t="e">
        <f t="shared" ca="1" si="176"/>
        <v>#DIV/0!</v>
      </c>
      <c r="BD61" s="4" t="e">
        <f t="shared" ca="1" si="177"/>
        <v>#DIV/0!</v>
      </c>
      <c r="BE61" s="4"/>
      <c r="BF61" s="4"/>
      <c r="BR61" s="2"/>
      <c r="BS61" s="2"/>
      <c r="BT61" s="31"/>
      <c r="BU61" s="31"/>
    </row>
    <row r="62" spans="1:73" x14ac:dyDescent="0.2">
      <c r="A62" s="132"/>
      <c r="B62" s="133"/>
      <c r="C62" s="134"/>
      <c r="D62" s="134"/>
      <c r="E62" s="134"/>
      <c r="F62" s="134"/>
      <c r="G62" s="134"/>
      <c r="H62" s="102">
        <f t="shared" si="212"/>
        <v>0</v>
      </c>
      <c r="I62" s="103">
        <f t="shared" si="213"/>
        <v>0</v>
      </c>
      <c r="J62" s="104">
        <f t="shared" si="214"/>
        <v>0</v>
      </c>
      <c r="K62" s="104">
        <f t="shared" si="156"/>
        <v>0</v>
      </c>
      <c r="L62" s="104">
        <f t="shared" si="157"/>
        <v>0</v>
      </c>
      <c r="M62" s="112" t="e">
        <f t="shared" ca="1" si="158"/>
        <v>#DIV/0!</v>
      </c>
      <c r="N62" s="134"/>
      <c r="O62" s="71"/>
      <c r="P62" s="135"/>
      <c r="Q62" s="7">
        <f t="shared" si="230"/>
        <v>0</v>
      </c>
      <c r="R62" s="7" t="e">
        <f t="shared" ca="1" si="215"/>
        <v>#DIV/0!</v>
      </c>
      <c r="S62" s="40" t="e">
        <f t="shared" ca="1" si="192"/>
        <v>#DIV/0!</v>
      </c>
      <c r="T62" s="1"/>
      <c r="U62" s="3" t="e">
        <f t="shared" ca="1" si="161"/>
        <v>#DIV/0!</v>
      </c>
      <c r="V62" s="3" t="e">
        <f t="shared" ca="1" si="193"/>
        <v>#DIV/0!</v>
      </c>
      <c r="W62" s="3" t="e">
        <f t="shared" ca="1" si="163"/>
        <v>#DIV/0!</v>
      </c>
      <c r="X62" s="3" t="e">
        <f t="shared" ca="1" si="194"/>
        <v>#DIV/0!</v>
      </c>
      <c r="Y62" s="3" t="e">
        <f t="shared" ca="1" si="165"/>
        <v>#DIV/0!</v>
      </c>
      <c r="AA62" s="1" t="e">
        <f t="shared" ca="1" si="166"/>
        <v>#DIV/0!</v>
      </c>
      <c r="AB62" s="9" t="e">
        <f t="shared" ca="1" si="216"/>
        <v>#DIV/0!</v>
      </c>
      <c r="AC62" s="9" t="e">
        <f t="shared" ca="1" si="217"/>
        <v>#DIV/0!</v>
      </c>
      <c r="AD62" s="3" t="e">
        <f t="shared" ca="1" si="218"/>
        <v>#DIV/0!</v>
      </c>
      <c r="AE62" s="9" t="e">
        <f t="shared" ca="1" si="219"/>
        <v>#DIV/0!</v>
      </c>
      <c r="AF62" s="43" t="e">
        <f t="shared" ca="1" si="195"/>
        <v>#DIV/0!</v>
      </c>
      <c r="AG62" s="43" t="e">
        <f t="shared" ca="1" si="220"/>
        <v>#DIV/0!</v>
      </c>
      <c r="AH62" s="13" t="e">
        <f t="shared" ca="1" si="221"/>
        <v>#DIV/0!</v>
      </c>
      <c r="AI62" s="3" t="e">
        <f t="shared" ca="1" si="168"/>
        <v>#DIV/0!</v>
      </c>
      <c r="AJ62" s="3" t="e">
        <f t="shared" ca="1" si="169"/>
        <v>#DIV/0!</v>
      </c>
      <c r="AK62" s="34">
        <f t="shared" ref="AK62:AO62" si="242">AK$6</f>
        <v>7.4999999999999997E-2</v>
      </c>
      <c r="AL62" s="34">
        <f t="shared" si="242"/>
        <v>7.4999999999999997E-2</v>
      </c>
      <c r="AM62" s="34">
        <f t="shared" si="242"/>
        <v>0.05</v>
      </c>
      <c r="AN62" s="34">
        <f t="shared" si="242"/>
        <v>0.05</v>
      </c>
      <c r="AO62" s="34">
        <f t="shared" si="242"/>
        <v>0.02</v>
      </c>
      <c r="AP62" s="1" t="e">
        <f t="shared" ca="1" si="171"/>
        <v>#DIV/0!</v>
      </c>
      <c r="AQ62" s="22" t="e">
        <f t="shared" ca="1" si="223"/>
        <v>#DIV/0!</v>
      </c>
      <c r="AR62" s="42" t="e">
        <f t="shared" ca="1" si="224"/>
        <v>#DIV/0!</v>
      </c>
      <c r="AS62" s="13" t="e">
        <f t="shared" si="225"/>
        <v>#DIV/0!</v>
      </c>
      <c r="AT62" s="13" t="e">
        <f t="shared" si="226"/>
        <v>#DIV/0!</v>
      </c>
      <c r="AU62" s="13" t="e">
        <f t="shared" si="227"/>
        <v>#DIV/0!</v>
      </c>
      <c r="AV62" s="11" t="e">
        <f t="shared" ca="1" si="172"/>
        <v>#DIV/0!</v>
      </c>
      <c r="AW62" s="2" t="e">
        <f t="shared" ca="1" si="228"/>
        <v>#DIV/0!</v>
      </c>
      <c r="AX62" s="49">
        <f t="shared" ca="1" si="229"/>
        <v>0</v>
      </c>
      <c r="AY62" s="4" t="e">
        <f t="shared" ca="1" si="179"/>
        <v>#DIV/0!</v>
      </c>
      <c r="AZ62" s="4" t="e">
        <f t="shared" ca="1" si="173"/>
        <v>#DIV/0!</v>
      </c>
      <c r="BA62" s="4" t="e">
        <f t="shared" ca="1" si="174"/>
        <v>#DIV/0!</v>
      </c>
      <c r="BB62" s="4" t="e">
        <f t="shared" ca="1" si="175"/>
        <v>#DIV/0!</v>
      </c>
      <c r="BC62" s="4" t="e">
        <f t="shared" ca="1" si="176"/>
        <v>#DIV/0!</v>
      </c>
      <c r="BD62" s="4" t="e">
        <f t="shared" ca="1" si="177"/>
        <v>#DIV/0!</v>
      </c>
      <c r="BE62" s="4"/>
      <c r="BF62" s="4"/>
      <c r="BR62" s="2"/>
      <c r="BS62" s="2"/>
      <c r="BT62" s="31"/>
      <c r="BU62" s="31"/>
    </row>
    <row r="63" spans="1:73" x14ac:dyDescent="0.2">
      <c r="A63" s="132"/>
      <c r="B63" s="133"/>
      <c r="C63" s="134"/>
      <c r="D63" s="134"/>
      <c r="E63" s="134"/>
      <c r="F63" s="134"/>
      <c r="G63" s="134"/>
      <c r="H63" s="102">
        <f t="shared" si="212"/>
        <v>0</v>
      </c>
      <c r="I63" s="103">
        <f t="shared" si="213"/>
        <v>0</v>
      </c>
      <c r="J63" s="104">
        <f t="shared" si="214"/>
        <v>0</v>
      </c>
      <c r="K63" s="104">
        <f t="shared" si="156"/>
        <v>0</v>
      </c>
      <c r="L63" s="104">
        <f t="shared" si="157"/>
        <v>0</v>
      </c>
      <c r="M63" s="112" t="e">
        <f t="shared" ca="1" si="158"/>
        <v>#DIV/0!</v>
      </c>
      <c r="N63" s="134"/>
      <c r="O63" s="71"/>
      <c r="P63" s="135"/>
      <c r="Q63" s="7">
        <f t="shared" si="230"/>
        <v>0</v>
      </c>
      <c r="R63" s="7" t="e">
        <f t="shared" ca="1" si="215"/>
        <v>#DIV/0!</v>
      </c>
      <c r="S63" s="40" t="e">
        <f t="shared" ca="1" si="192"/>
        <v>#DIV/0!</v>
      </c>
      <c r="T63" s="1"/>
      <c r="U63" s="3" t="e">
        <f t="shared" ca="1" si="161"/>
        <v>#DIV/0!</v>
      </c>
      <c r="V63" s="3" t="e">
        <f t="shared" ca="1" si="193"/>
        <v>#DIV/0!</v>
      </c>
      <c r="W63" s="3" t="e">
        <f t="shared" ca="1" si="163"/>
        <v>#DIV/0!</v>
      </c>
      <c r="X63" s="3" t="e">
        <f t="shared" ca="1" si="194"/>
        <v>#DIV/0!</v>
      </c>
      <c r="Y63" s="3" t="e">
        <f t="shared" ca="1" si="165"/>
        <v>#DIV/0!</v>
      </c>
      <c r="AA63" s="1" t="e">
        <f t="shared" ca="1" si="166"/>
        <v>#DIV/0!</v>
      </c>
      <c r="AB63" s="9" t="e">
        <f t="shared" ca="1" si="216"/>
        <v>#DIV/0!</v>
      </c>
      <c r="AC63" s="9" t="e">
        <f t="shared" ca="1" si="217"/>
        <v>#DIV/0!</v>
      </c>
      <c r="AD63" s="3" t="e">
        <f t="shared" ca="1" si="218"/>
        <v>#DIV/0!</v>
      </c>
      <c r="AE63" s="9" t="e">
        <f t="shared" ca="1" si="219"/>
        <v>#DIV/0!</v>
      </c>
      <c r="AF63" s="43" t="e">
        <f t="shared" ca="1" si="195"/>
        <v>#DIV/0!</v>
      </c>
      <c r="AG63" s="43" t="e">
        <f t="shared" ca="1" si="220"/>
        <v>#DIV/0!</v>
      </c>
      <c r="AH63" s="13" t="e">
        <f t="shared" ca="1" si="221"/>
        <v>#DIV/0!</v>
      </c>
      <c r="AI63" s="3" t="e">
        <f t="shared" ca="1" si="168"/>
        <v>#DIV/0!</v>
      </c>
      <c r="AJ63" s="3" t="e">
        <f t="shared" ca="1" si="169"/>
        <v>#DIV/0!</v>
      </c>
      <c r="AK63" s="34">
        <f t="shared" ref="AK63:AO63" si="243">AK$6</f>
        <v>7.4999999999999997E-2</v>
      </c>
      <c r="AL63" s="34">
        <f t="shared" si="243"/>
        <v>7.4999999999999997E-2</v>
      </c>
      <c r="AM63" s="34">
        <f t="shared" si="243"/>
        <v>0.05</v>
      </c>
      <c r="AN63" s="34">
        <f t="shared" si="243"/>
        <v>0.05</v>
      </c>
      <c r="AO63" s="34">
        <f t="shared" si="243"/>
        <v>0.02</v>
      </c>
      <c r="AP63" s="1" t="e">
        <f t="shared" ca="1" si="171"/>
        <v>#DIV/0!</v>
      </c>
      <c r="AQ63" s="22" t="e">
        <f t="shared" ca="1" si="223"/>
        <v>#DIV/0!</v>
      </c>
      <c r="AR63" s="42" t="e">
        <f t="shared" ca="1" si="224"/>
        <v>#DIV/0!</v>
      </c>
      <c r="AS63" s="13" t="e">
        <f t="shared" si="225"/>
        <v>#DIV/0!</v>
      </c>
      <c r="AT63" s="13" t="e">
        <f t="shared" si="226"/>
        <v>#DIV/0!</v>
      </c>
      <c r="AU63" s="13" t="e">
        <f t="shared" si="227"/>
        <v>#DIV/0!</v>
      </c>
      <c r="AV63" s="11" t="e">
        <f t="shared" ca="1" si="172"/>
        <v>#DIV/0!</v>
      </c>
      <c r="AW63" s="2" t="e">
        <f t="shared" ca="1" si="228"/>
        <v>#DIV/0!</v>
      </c>
      <c r="AX63" s="49">
        <f t="shared" ca="1" si="229"/>
        <v>0</v>
      </c>
      <c r="AY63" s="4" t="e">
        <f t="shared" ca="1" si="179"/>
        <v>#DIV/0!</v>
      </c>
      <c r="AZ63" s="4" t="e">
        <f t="shared" ca="1" si="173"/>
        <v>#DIV/0!</v>
      </c>
      <c r="BA63" s="4" t="e">
        <f t="shared" ca="1" si="174"/>
        <v>#DIV/0!</v>
      </c>
      <c r="BB63" s="4" t="e">
        <f t="shared" ca="1" si="175"/>
        <v>#DIV/0!</v>
      </c>
      <c r="BC63" s="4" t="e">
        <f t="shared" ca="1" si="176"/>
        <v>#DIV/0!</v>
      </c>
      <c r="BD63" s="4" t="e">
        <f t="shared" ca="1" si="177"/>
        <v>#DIV/0!</v>
      </c>
      <c r="BE63" s="4"/>
      <c r="BF63" s="4"/>
      <c r="BR63" s="2"/>
      <c r="BS63" s="2"/>
      <c r="BT63" s="31"/>
      <c r="BU63" s="31"/>
    </row>
    <row r="64" spans="1:73" x14ac:dyDescent="0.2">
      <c r="A64" s="132"/>
      <c r="B64" s="133"/>
      <c r="C64" s="134"/>
      <c r="D64" s="134"/>
      <c r="E64" s="134"/>
      <c r="F64" s="134"/>
      <c r="G64" s="134"/>
      <c r="H64" s="102">
        <f t="shared" si="212"/>
        <v>0</v>
      </c>
      <c r="I64" s="103">
        <f t="shared" si="213"/>
        <v>0</v>
      </c>
      <c r="J64" s="104">
        <f t="shared" si="214"/>
        <v>0</v>
      </c>
      <c r="K64" s="104">
        <f t="shared" si="156"/>
        <v>0</v>
      </c>
      <c r="L64" s="104">
        <f t="shared" si="157"/>
        <v>0</v>
      </c>
      <c r="M64" s="112" t="e">
        <f t="shared" ca="1" si="158"/>
        <v>#DIV/0!</v>
      </c>
      <c r="N64" s="134"/>
      <c r="O64" s="71"/>
      <c r="P64" s="135"/>
      <c r="Q64" s="7">
        <f t="shared" si="230"/>
        <v>0</v>
      </c>
      <c r="R64" s="7" t="e">
        <f t="shared" ca="1" si="215"/>
        <v>#DIV/0!</v>
      </c>
      <c r="S64" s="40" t="e">
        <f t="shared" ca="1" si="192"/>
        <v>#DIV/0!</v>
      </c>
      <c r="T64" s="1"/>
      <c r="U64" s="3" t="e">
        <f t="shared" ca="1" si="161"/>
        <v>#DIV/0!</v>
      </c>
      <c r="V64" s="3" t="e">
        <f t="shared" ca="1" si="193"/>
        <v>#DIV/0!</v>
      </c>
      <c r="W64" s="3" t="e">
        <f t="shared" ca="1" si="163"/>
        <v>#DIV/0!</v>
      </c>
      <c r="X64" s="3" t="e">
        <f t="shared" ca="1" si="194"/>
        <v>#DIV/0!</v>
      </c>
      <c r="Y64" s="3" t="e">
        <f t="shared" ca="1" si="165"/>
        <v>#DIV/0!</v>
      </c>
      <c r="AA64" s="1" t="e">
        <f t="shared" ca="1" si="166"/>
        <v>#DIV/0!</v>
      </c>
      <c r="AB64" s="9" t="e">
        <f t="shared" ca="1" si="216"/>
        <v>#DIV/0!</v>
      </c>
      <c r="AC64" s="9" t="e">
        <f t="shared" ca="1" si="217"/>
        <v>#DIV/0!</v>
      </c>
      <c r="AD64" s="3" t="e">
        <f t="shared" ca="1" si="218"/>
        <v>#DIV/0!</v>
      </c>
      <c r="AE64" s="9" t="e">
        <f t="shared" ca="1" si="219"/>
        <v>#DIV/0!</v>
      </c>
      <c r="AF64" s="43" t="e">
        <f t="shared" ca="1" si="195"/>
        <v>#DIV/0!</v>
      </c>
      <c r="AG64" s="43" t="e">
        <f t="shared" ca="1" si="220"/>
        <v>#DIV/0!</v>
      </c>
      <c r="AH64" s="13" t="e">
        <f t="shared" ca="1" si="221"/>
        <v>#DIV/0!</v>
      </c>
      <c r="AI64" s="3" t="e">
        <f t="shared" ca="1" si="168"/>
        <v>#DIV/0!</v>
      </c>
      <c r="AJ64" s="3" t="e">
        <f t="shared" ca="1" si="169"/>
        <v>#DIV/0!</v>
      </c>
      <c r="AK64" s="34">
        <f t="shared" ref="AK64:AO64" si="244">AK$6</f>
        <v>7.4999999999999997E-2</v>
      </c>
      <c r="AL64" s="34">
        <f t="shared" si="244"/>
        <v>7.4999999999999997E-2</v>
      </c>
      <c r="AM64" s="34">
        <f t="shared" si="244"/>
        <v>0.05</v>
      </c>
      <c r="AN64" s="34">
        <f t="shared" si="244"/>
        <v>0.05</v>
      </c>
      <c r="AO64" s="34">
        <f t="shared" si="244"/>
        <v>0.02</v>
      </c>
      <c r="AP64" s="1" t="e">
        <f t="shared" ca="1" si="171"/>
        <v>#DIV/0!</v>
      </c>
      <c r="AQ64" s="22" t="e">
        <f t="shared" ca="1" si="223"/>
        <v>#DIV/0!</v>
      </c>
      <c r="AR64" s="42" t="e">
        <f t="shared" ca="1" si="224"/>
        <v>#DIV/0!</v>
      </c>
      <c r="AS64" s="13" t="e">
        <f t="shared" si="225"/>
        <v>#DIV/0!</v>
      </c>
      <c r="AT64" s="13" t="e">
        <f t="shared" si="226"/>
        <v>#DIV/0!</v>
      </c>
      <c r="AU64" s="13" t="e">
        <f t="shared" si="227"/>
        <v>#DIV/0!</v>
      </c>
      <c r="AV64" s="11" t="e">
        <f t="shared" ca="1" si="172"/>
        <v>#DIV/0!</v>
      </c>
      <c r="AW64" s="2" t="e">
        <f t="shared" ca="1" si="228"/>
        <v>#DIV/0!</v>
      </c>
      <c r="AX64" s="49">
        <f t="shared" ca="1" si="229"/>
        <v>0</v>
      </c>
      <c r="AY64" s="4" t="e">
        <f t="shared" ca="1" si="179"/>
        <v>#DIV/0!</v>
      </c>
      <c r="AZ64" s="4" t="e">
        <f t="shared" ca="1" si="173"/>
        <v>#DIV/0!</v>
      </c>
      <c r="BA64" s="4" t="e">
        <f t="shared" ca="1" si="174"/>
        <v>#DIV/0!</v>
      </c>
      <c r="BB64" s="4" t="e">
        <f t="shared" ca="1" si="175"/>
        <v>#DIV/0!</v>
      </c>
      <c r="BC64" s="4" t="e">
        <f t="shared" ca="1" si="176"/>
        <v>#DIV/0!</v>
      </c>
      <c r="BD64" s="4" t="e">
        <f t="shared" ca="1" si="177"/>
        <v>#DIV/0!</v>
      </c>
      <c r="BE64" s="4"/>
      <c r="BF64" s="4"/>
      <c r="BR64" s="2"/>
      <c r="BS64" s="2"/>
      <c r="BT64" s="31"/>
      <c r="BU64" s="31"/>
    </row>
    <row r="65" spans="1:74" ht="12" customHeight="1" x14ac:dyDescent="0.2">
      <c r="A65" s="132"/>
      <c r="B65" s="133"/>
      <c r="C65" s="134"/>
      <c r="D65" s="134"/>
      <c r="E65" s="134"/>
      <c r="F65" s="134"/>
      <c r="G65" s="134"/>
      <c r="H65" s="102">
        <f t="shared" si="212"/>
        <v>0</v>
      </c>
      <c r="I65" s="103">
        <f t="shared" si="213"/>
        <v>0</v>
      </c>
      <c r="J65" s="104">
        <f t="shared" si="214"/>
        <v>0</v>
      </c>
      <c r="K65" s="104">
        <f t="shared" si="156"/>
        <v>0</v>
      </c>
      <c r="L65" s="104">
        <f t="shared" si="157"/>
        <v>0</v>
      </c>
      <c r="M65" s="112" t="e">
        <f t="shared" ca="1" si="158"/>
        <v>#DIV/0!</v>
      </c>
      <c r="N65" s="134"/>
      <c r="O65" s="71"/>
      <c r="P65" s="135"/>
      <c r="Q65" s="7">
        <f t="shared" si="230"/>
        <v>0</v>
      </c>
      <c r="R65" s="7" t="e">
        <f t="shared" ca="1" si="215"/>
        <v>#DIV/0!</v>
      </c>
      <c r="S65" s="40" t="e">
        <f t="shared" ca="1" si="192"/>
        <v>#DIV/0!</v>
      </c>
      <c r="T65" s="1"/>
      <c r="U65" s="3" t="e">
        <f t="shared" ca="1" si="161"/>
        <v>#DIV/0!</v>
      </c>
      <c r="V65" s="3" t="e">
        <f t="shared" ca="1" si="193"/>
        <v>#DIV/0!</v>
      </c>
      <c r="W65" s="3" t="e">
        <f t="shared" ca="1" si="163"/>
        <v>#DIV/0!</v>
      </c>
      <c r="X65" s="3" t="e">
        <f t="shared" ca="1" si="194"/>
        <v>#DIV/0!</v>
      </c>
      <c r="Y65" s="3" t="e">
        <f t="shared" ca="1" si="165"/>
        <v>#DIV/0!</v>
      </c>
      <c r="AA65" s="1" t="e">
        <f t="shared" ca="1" si="166"/>
        <v>#DIV/0!</v>
      </c>
      <c r="AB65" s="9" t="e">
        <f t="shared" ca="1" si="216"/>
        <v>#DIV/0!</v>
      </c>
      <c r="AC65" s="9" t="e">
        <f t="shared" ca="1" si="217"/>
        <v>#DIV/0!</v>
      </c>
      <c r="AD65" s="3" t="e">
        <f t="shared" ca="1" si="218"/>
        <v>#DIV/0!</v>
      </c>
      <c r="AE65" s="9" t="e">
        <f t="shared" ca="1" si="219"/>
        <v>#DIV/0!</v>
      </c>
      <c r="AF65" s="43" t="e">
        <f t="shared" ca="1" si="195"/>
        <v>#DIV/0!</v>
      </c>
      <c r="AG65" s="43" t="e">
        <f t="shared" ca="1" si="220"/>
        <v>#DIV/0!</v>
      </c>
      <c r="AH65" s="13" t="e">
        <f t="shared" ca="1" si="221"/>
        <v>#DIV/0!</v>
      </c>
      <c r="AI65" s="3" t="e">
        <f t="shared" ca="1" si="168"/>
        <v>#DIV/0!</v>
      </c>
      <c r="AJ65" s="3" t="e">
        <f t="shared" ca="1" si="169"/>
        <v>#DIV/0!</v>
      </c>
      <c r="AK65" s="34">
        <f t="shared" ref="AK65:AO65" si="245">AK$6</f>
        <v>7.4999999999999997E-2</v>
      </c>
      <c r="AL65" s="34">
        <f t="shared" si="245"/>
        <v>7.4999999999999997E-2</v>
      </c>
      <c r="AM65" s="34">
        <f t="shared" si="245"/>
        <v>0.05</v>
      </c>
      <c r="AN65" s="34">
        <f t="shared" si="245"/>
        <v>0.05</v>
      </c>
      <c r="AO65" s="34">
        <f t="shared" si="245"/>
        <v>0.02</v>
      </c>
      <c r="AP65" s="1" t="e">
        <f t="shared" ca="1" si="171"/>
        <v>#DIV/0!</v>
      </c>
      <c r="AQ65" s="22" t="e">
        <f t="shared" ca="1" si="223"/>
        <v>#DIV/0!</v>
      </c>
      <c r="AR65" s="42" t="e">
        <f t="shared" ca="1" si="224"/>
        <v>#DIV/0!</v>
      </c>
      <c r="AS65" s="13" t="e">
        <f t="shared" si="225"/>
        <v>#DIV/0!</v>
      </c>
      <c r="AT65" s="13" t="e">
        <f t="shared" si="226"/>
        <v>#DIV/0!</v>
      </c>
      <c r="AU65" s="13" t="e">
        <f t="shared" si="227"/>
        <v>#DIV/0!</v>
      </c>
      <c r="AV65" s="11" t="e">
        <f t="shared" ca="1" si="172"/>
        <v>#DIV/0!</v>
      </c>
      <c r="AW65" s="2" t="e">
        <f t="shared" ca="1" si="228"/>
        <v>#DIV/0!</v>
      </c>
      <c r="AX65" s="49">
        <f t="shared" ca="1" si="229"/>
        <v>0</v>
      </c>
      <c r="AY65" s="4" t="e">
        <f t="shared" ca="1" si="179"/>
        <v>#DIV/0!</v>
      </c>
      <c r="AZ65" s="4" t="e">
        <f t="shared" ca="1" si="173"/>
        <v>#DIV/0!</v>
      </c>
      <c r="BA65" s="4" t="e">
        <f t="shared" ca="1" si="174"/>
        <v>#DIV/0!</v>
      </c>
      <c r="BB65" s="4" t="e">
        <f t="shared" ca="1" si="175"/>
        <v>#DIV/0!</v>
      </c>
      <c r="BC65" s="4" t="e">
        <f t="shared" ca="1" si="176"/>
        <v>#DIV/0!</v>
      </c>
      <c r="BD65" s="4" t="e">
        <f t="shared" ca="1" si="177"/>
        <v>#DIV/0!</v>
      </c>
      <c r="BE65" s="4"/>
      <c r="BF65" s="4"/>
      <c r="BR65" s="2"/>
      <c r="BS65" s="2"/>
      <c r="BT65" s="31"/>
      <c r="BU65" s="31"/>
    </row>
    <row r="66" spans="1:74" ht="12" customHeight="1" x14ac:dyDescent="0.2">
      <c r="A66" s="132"/>
      <c r="B66" s="133"/>
      <c r="C66" s="134"/>
      <c r="D66" s="134"/>
      <c r="E66" s="134"/>
      <c r="F66" s="134"/>
      <c r="G66" s="134"/>
      <c r="H66" s="102">
        <f t="shared" si="212"/>
        <v>0</v>
      </c>
      <c r="I66" s="103">
        <f t="shared" si="213"/>
        <v>0</v>
      </c>
      <c r="J66" s="104">
        <f t="shared" si="214"/>
        <v>0</v>
      </c>
      <c r="K66" s="104">
        <f t="shared" si="156"/>
        <v>0</v>
      </c>
      <c r="L66" s="104">
        <f t="shared" si="157"/>
        <v>0</v>
      </c>
      <c r="M66" s="112" t="e">
        <f t="shared" ca="1" si="158"/>
        <v>#DIV/0!</v>
      </c>
      <c r="N66" s="134"/>
      <c r="O66" s="71"/>
      <c r="P66" s="135"/>
      <c r="Q66" s="7">
        <f t="shared" si="230"/>
        <v>0</v>
      </c>
      <c r="R66" s="7" t="e">
        <f t="shared" ca="1" si="215"/>
        <v>#DIV/0!</v>
      </c>
      <c r="S66" s="40" t="e">
        <f t="shared" ca="1" si="192"/>
        <v>#DIV/0!</v>
      </c>
      <c r="T66" s="1"/>
      <c r="U66" s="3" t="e">
        <f t="shared" ca="1" si="161"/>
        <v>#DIV/0!</v>
      </c>
      <c r="V66" s="3" t="e">
        <f t="shared" ca="1" si="193"/>
        <v>#DIV/0!</v>
      </c>
      <c r="W66" s="3" t="e">
        <f t="shared" ca="1" si="163"/>
        <v>#DIV/0!</v>
      </c>
      <c r="X66" s="3" t="e">
        <f t="shared" ca="1" si="194"/>
        <v>#DIV/0!</v>
      </c>
      <c r="Y66" s="3" t="e">
        <f t="shared" ca="1" si="165"/>
        <v>#DIV/0!</v>
      </c>
      <c r="AA66" s="1" t="e">
        <f t="shared" ca="1" si="166"/>
        <v>#DIV/0!</v>
      </c>
      <c r="AB66" s="9" t="e">
        <f t="shared" ca="1" si="216"/>
        <v>#DIV/0!</v>
      </c>
      <c r="AC66" s="9" t="e">
        <f t="shared" ca="1" si="217"/>
        <v>#DIV/0!</v>
      </c>
      <c r="AD66" s="3" t="e">
        <f t="shared" ca="1" si="218"/>
        <v>#DIV/0!</v>
      </c>
      <c r="AE66" s="9" t="e">
        <f t="shared" ca="1" si="219"/>
        <v>#DIV/0!</v>
      </c>
      <c r="AF66" s="43" t="e">
        <f t="shared" ca="1" si="195"/>
        <v>#DIV/0!</v>
      </c>
      <c r="AG66" s="43" t="e">
        <f t="shared" ca="1" si="220"/>
        <v>#DIV/0!</v>
      </c>
      <c r="AH66" s="13" t="e">
        <f t="shared" ca="1" si="221"/>
        <v>#DIV/0!</v>
      </c>
      <c r="AI66" s="3" t="e">
        <f t="shared" ca="1" si="168"/>
        <v>#DIV/0!</v>
      </c>
      <c r="AJ66" s="3" t="e">
        <f t="shared" ca="1" si="169"/>
        <v>#DIV/0!</v>
      </c>
      <c r="AK66" s="34">
        <f t="shared" ref="AK66:AO66" si="246">AK$6</f>
        <v>7.4999999999999997E-2</v>
      </c>
      <c r="AL66" s="34">
        <f t="shared" si="246"/>
        <v>7.4999999999999997E-2</v>
      </c>
      <c r="AM66" s="34">
        <f t="shared" si="246"/>
        <v>0.05</v>
      </c>
      <c r="AN66" s="34">
        <f t="shared" si="246"/>
        <v>0.05</v>
      </c>
      <c r="AO66" s="34">
        <f t="shared" si="246"/>
        <v>0.02</v>
      </c>
      <c r="AP66" s="1" t="e">
        <f t="shared" ca="1" si="171"/>
        <v>#DIV/0!</v>
      </c>
      <c r="AQ66" s="22" t="e">
        <f t="shared" ca="1" si="223"/>
        <v>#DIV/0!</v>
      </c>
      <c r="AR66" s="42" t="e">
        <f t="shared" ca="1" si="224"/>
        <v>#DIV/0!</v>
      </c>
      <c r="AS66" s="13" t="e">
        <f t="shared" si="225"/>
        <v>#DIV/0!</v>
      </c>
      <c r="AT66" s="13" t="e">
        <f t="shared" si="226"/>
        <v>#DIV/0!</v>
      </c>
      <c r="AU66" s="13" t="e">
        <f t="shared" si="227"/>
        <v>#DIV/0!</v>
      </c>
      <c r="AV66" s="11" t="e">
        <f t="shared" ca="1" si="172"/>
        <v>#DIV/0!</v>
      </c>
      <c r="AW66" s="2" t="e">
        <f t="shared" ca="1" si="228"/>
        <v>#DIV/0!</v>
      </c>
      <c r="AX66" s="49">
        <f t="shared" ca="1" si="229"/>
        <v>0</v>
      </c>
      <c r="AY66" s="4" t="e">
        <f t="shared" ca="1" si="179"/>
        <v>#DIV/0!</v>
      </c>
      <c r="AZ66" s="4" t="e">
        <f t="shared" ca="1" si="173"/>
        <v>#DIV/0!</v>
      </c>
      <c r="BA66" s="4" t="e">
        <f t="shared" ca="1" si="174"/>
        <v>#DIV/0!</v>
      </c>
      <c r="BB66" s="4" t="e">
        <f t="shared" ca="1" si="175"/>
        <v>#DIV/0!</v>
      </c>
      <c r="BC66" s="4" t="e">
        <f t="shared" ca="1" si="176"/>
        <v>#DIV/0!</v>
      </c>
      <c r="BD66" s="4" t="e">
        <f t="shared" ca="1" si="177"/>
        <v>#DIV/0!</v>
      </c>
      <c r="BE66" s="4"/>
      <c r="BF66" s="4"/>
      <c r="BR66" s="2"/>
      <c r="BS66" s="2"/>
      <c r="BT66" s="31"/>
      <c r="BU66" s="31"/>
    </row>
    <row r="67" spans="1:74" x14ac:dyDescent="0.2">
      <c r="A67" s="132"/>
      <c r="B67" s="133"/>
      <c r="C67" s="134"/>
      <c r="D67" s="134"/>
      <c r="E67" s="134"/>
      <c r="F67" s="134"/>
      <c r="G67" s="134"/>
      <c r="H67" s="102">
        <f t="shared" si="212"/>
        <v>0</v>
      </c>
      <c r="I67" s="103">
        <f t="shared" si="213"/>
        <v>0</v>
      </c>
      <c r="J67" s="104">
        <f t="shared" si="214"/>
        <v>0</v>
      </c>
      <c r="K67" s="104">
        <f t="shared" si="156"/>
        <v>0</v>
      </c>
      <c r="L67" s="104">
        <f t="shared" si="157"/>
        <v>0</v>
      </c>
      <c r="M67" s="112" t="e">
        <f t="shared" ca="1" si="158"/>
        <v>#DIV/0!</v>
      </c>
      <c r="N67" s="134"/>
      <c r="O67" s="71"/>
      <c r="P67" s="135"/>
      <c r="Q67" s="7">
        <f t="shared" si="230"/>
        <v>0</v>
      </c>
      <c r="R67" s="7" t="e">
        <f t="shared" ca="1" si="215"/>
        <v>#DIV/0!</v>
      </c>
      <c r="S67" s="40" t="e">
        <f t="shared" ca="1" si="192"/>
        <v>#DIV/0!</v>
      </c>
      <c r="T67" s="1"/>
      <c r="U67" s="3" t="e">
        <f t="shared" ca="1" si="161"/>
        <v>#DIV/0!</v>
      </c>
      <c r="V67" s="3" t="e">
        <f t="shared" ca="1" si="193"/>
        <v>#DIV/0!</v>
      </c>
      <c r="W67" s="3" t="e">
        <f t="shared" ca="1" si="163"/>
        <v>#DIV/0!</v>
      </c>
      <c r="X67" s="3" t="e">
        <f t="shared" ca="1" si="194"/>
        <v>#DIV/0!</v>
      </c>
      <c r="Y67" s="3" t="e">
        <f t="shared" ca="1" si="165"/>
        <v>#DIV/0!</v>
      </c>
      <c r="AA67" s="1" t="e">
        <f t="shared" ca="1" si="166"/>
        <v>#DIV/0!</v>
      </c>
      <c r="AB67" s="9" t="e">
        <f t="shared" ca="1" si="216"/>
        <v>#DIV/0!</v>
      </c>
      <c r="AC67" s="9" t="e">
        <f t="shared" ca="1" si="217"/>
        <v>#DIV/0!</v>
      </c>
      <c r="AD67" s="3" t="e">
        <f t="shared" ca="1" si="218"/>
        <v>#DIV/0!</v>
      </c>
      <c r="AE67" s="9" t="e">
        <f t="shared" ca="1" si="219"/>
        <v>#DIV/0!</v>
      </c>
      <c r="AF67" s="43" t="e">
        <f t="shared" ca="1" si="195"/>
        <v>#DIV/0!</v>
      </c>
      <c r="AG67" s="43" t="e">
        <f t="shared" ca="1" si="220"/>
        <v>#DIV/0!</v>
      </c>
      <c r="AH67" s="13" t="e">
        <f t="shared" ca="1" si="221"/>
        <v>#DIV/0!</v>
      </c>
      <c r="AI67" s="3" t="e">
        <f t="shared" ca="1" si="168"/>
        <v>#DIV/0!</v>
      </c>
      <c r="AJ67" s="3" t="e">
        <f t="shared" ca="1" si="169"/>
        <v>#DIV/0!</v>
      </c>
      <c r="AK67" s="34">
        <f t="shared" ref="AK67:AO67" si="247">AK$6</f>
        <v>7.4999999999999997E-2</v>
      </c>
      <c r="AL67" s="34">
        <f t="shared" si="247"/>
        <v>7.4999999999999997E-2</v>
      </c>
      <c r="AM67" s="34">
        <f t="shared" si="247"/>
        <v>0.05</v>
      </c>
      <c r="AN67" s="34">
        <f t="shared" si="247"/>
        <v>0.05</v>
      </c>
      <c r="AO67" s="34">
        <f t="shared" si="247"/>
        <v>0.02</v>
      </c>
      <c r="AP67" s="1" t="e">
        <f t="shared" ca="1" si="171"/>
        <v>#DIV/0!</v>
      </c>
      <c r="AQ67" s="22" t="e">
        <f t="shared" ca="1" si="223"/>
        <v>#DIV/0!</v>
      </c>
      <c r="AR67" s="42" t="e">
        <f t="shared" ca="1" si="224"/>
        <v>#DIV/0!</v>
      </c>
      <c r="AS67" s="13" t="e">
        <f t="shared" si="225"/>
        <v>#DIV/0!</v>
      </c>
      <c r="AT67" s="13" t="e">
        <f t="shared" si="226"/>
        <v>#DIV/0!</v>
      </c>
      <c r="AU67" s="13" t="e">
        <f t="shared" si="227"/>
        <v>#DIV/0!</v>
      </c>
      <c r="AV67" s="11" t="e">
        <f t="shared" ca="1" si="172"/>
        <v>#DIV/0!</v>
      </c>
      <c r="AW67" s="2" t="e">
        <f t="shared" ca="1" si="228"/>
        <v>#DIV/0!</v>
      </c>
      <c r="AX67" s="49">
        <f t="shared" ca="1" si="229"/>
        <v>0</v>
      </c>
      <c r="AY67" s="4" t="e">
        <f t="shared" ca="1" si="179"/>
        <v>#DIV/0!</v>
      </c>
      <c r="AZ67" s="4" t="e">
        <f t="shared" ca="1" si="173"/>
        <v>#DIV/0!</v>
      </c>
      <c r="BA67" s="4" t="e">
        <f t="shared" ca="1" si="174"/>
        <v>#DIV/0!</v>
      </c>
      <c r="BB67" s="4" t="e">
        <f t="shared" ca="1" si="175"/>
        <v>#DIV/0!</v>
      </c>
      <c r="BC67" s="4" t="e">
        <f t="shared" ca="1" si="176"/>
        <v>#DIV/0!</v>
      </c>
      <c r="BD67" s="4" t="e">
        <f t="shared" ca="1" si="177"/>
        <v>#DIV/0!</v>
      </c>
      <c r="BE67" s="4"/>
      <c r="BF67" s="4"/>
      <c r="BR67" s="2"/>
      <c r="BS67" s="2"/>
      <c r="BT67" s="31"/>
      <c r="BU67" s="31"/>
    </row>
    <row r="68" spans="1:74" x14ac:dyDescent="0.2">
      <c r="A68" s="132"/>
      <c r="B68" s="133"/>
      <c r="C68" s="134"/>
      <c r="D68" s="134"/>
      <c r="E68" s="134"/>
      <c r="F68" s="134"/>
      <c r="G68" s="134"/>
      <c r="H68" s="102">
        <f t="shared" si="212"/>
        <v>0</v>
      </c>
      <c r="I68" s="103">
        <f t="shared" si="213"/>
        <v>0</v>
      </c>
      <c r="J68" s="104">
        <f t="shared" si="214"/>
        <v>0</v>
      </c>
      <c r="K68" s="104">
        <f t="shared" si="156"/>
        <v>0</v>
      </c>
      <c r="L68" s="104">
        <f t="shared" si="157"/>
        <v>0</v>
      </c>
      <c r="M68" s="112" t="e">
        <f t="shared" ca="1" si="158"/>
        <v>#DIV/0!</v>
      </c>
      <c r="N68" s="134"/>
      <c r="O68" s="71"/>
      <c r="P68" s="135"/>
      <c r="Q68" s="7">
        <f t="shared" si="230"/>
        <v>0</v>
      </c>
      <c r="R68" s="7" t="e">
        <f t="shared" ca="1" si="215"/>
        <v>#DIV/0!</v>
      </c>
      <c r="S68" s="40" t="e">
        <f t="shared" ca="1" si="192"/>
        <v>#DIV/0!</v>
      </c>
      <c r="T68" s="1"/>
      <c r="U68" s="3" t="e">
        <f t="shared" ca="1" si="161"/>
        <v>#DIV/0!</v>
      </c>
      <c r="V68" s="3" t="e">
        <f t="shared" ca="1" si="193"/>
        <v>#DIV/0!</v>
      </c>
      <c r="W68" s="3" t="e">
        <f t="shared" ca="1" si="163"/>
        <v>#DIV/0!</v>
      </c>
      <c r="X68" s="3" t="e">
        <f t="shared" ca="1" si="194"/>
        <v>#DIV/0!</v>
      </c>
      <c r="Y68" s="3" t="e">
        <f t="shared" ca="1" si="165"/>
        <v>#DIV/0!</v>
      </c>
      <c r="AA68" s="1" t="e">
        <f t="shared" ca="1" si="166"/>
        <v>#DIV/0!</v>
      </c>
      <c r="AB68" s="9" t="e">
        <f t="shared" ca="1" si="216"/>
        <v>#DIV/0!</v>
      </c>
      <c r="AC68" s="9" t="e">
        <f t="shared" ca="1" si="217"/>
        <v>#DIV/0!</v>
      </c>
      <c r="AD68" s="3" t="e">
        <f t="shared" ca="1" si="218"/>
        <v>#DIV/0!</v>
      </c>
      <c r="AE68" s="9" t="e">
        <f t="shared" ca="1" si="219"/>
        <v>#DIV/0!</v>
      </c>
      <c r="AF68" s="43" t="e">
        <f t="shared" ca="1" si="195"/>
        <v>#DIV/0!</v>
      </c>
      <c r="AG68" s="43" t="e">
        <f t="shared" ca="1" si="220"/>
        <v>#DIV/0!</v>
      </c>
      <c r="AH68" s="13" t="e">
        <f t="shared" ca="1" si="221"/>
        <v>#DIV/0!</v>
      </c>
      <c r="AI68" s="3" t="e">
        <f t="shared" ca="1" si="168"/>
        <v>#DIV/0!</v>
      </c>
      <c r="AJ68" s="3" t="e">
        <f t="shared" ca="1" si="169"/>
        <v>#DIV/0!</v>
      </c>
      <c r="AK68" s="34">
        <f t="shared" ref="AK68:AO68" si="248">AK$6</f>
        <v>7.4999999999999997E-2</v>
      </c>
      <c r="AL68" s="34">
        <f t="shared" si="248"/>
        <v>7.4999999999999997E-2</v>
      </c>
      <c r="AM68" s="34">
        <f t="shared" si="248"/>
        <v>0.05</v>
      </c>
      <c r="AN68" s="34">
        <f t="shared" si="248"/>
        <v>0.05</v>
      </c>
      <c r="AO68" s="34">
        <f t="shared" si="248"/>
        <v>0.02</v>
      </c>
      <c r="AP68" s="1" t="e">
        <f t="shared" ca="1" si="171"/>
        <v>#DIV/0!</v>
      </c>
      <c r="AQ68" s="22" t="e">
        <f t="shared" ca="1" si="223"/>
        <v>#DIV/0!</v>
      </c>
      <c r="AR68" s="42" t="e">
        <f t="shared" ca="1" si="224"/>
        <v>#DIV/0!</v>
      </c>
      <c r="AS68" s="13" t="e">
        <f t="shared" si="225"/>
        <v>#DIV/0!</v>
      </c>
      <c r="AT68" s="13" t="e">
        <f t="shared" si="226"/>
        <v>#DIV/0!</v>
      </c>
      <c r="AU68" s="13" t="e">
        <f t="shared" si="227"/>
        <v>#DIV/0!</v>
      </c>
      <c r="AV68" s="11" t="e">
        <f t="shared" ca="1" si="172"/>
        <v>#DIV/0!</v>
      </c>
      <c r="AW68" s="2" t="e">
        <f t="shared" ca="1" si="228"/>
        <v>#DIV/0!</v>
      </c>
      <c r="AX68" s="49">
        <f t="shared" ca="1" si="229"/>
        <v>0</v>
      </c>
      <c r="AY68" s="4" t="e">
        <f t="shared" ca="1" si="179"/>
        <v>#DIV/0!</v>
      </c>
      <c r="AZ68" s="4" t="e">
        <f t="shared" ca="1" si="173"/>
        <v>#DIV/0!</v>
      </c>
      <c r="BA68" s="4" t="e">
        <f t="shared" ca="1" si="174"/>
        <v>#DIV/0!</v>
      </c>
      <c r="BB68" s="4" t="e">
        <f t="shared" ca="1" si="175"/>
        <v>#DIV/0!</v>
      </c>
      <c r="BC68" s="4" t="e">
        <f t="shared" ca="1" si="176"/>
        <v>#DIV/0!</v>
      </c>
      <c r="BD68" s="4" t="e">
        <f t="shared" ca="1" si="177"/>
        <v>#DIV/0!</v>
      </c>
      <c r="BE68" s="4"/>
      <c r="BF68" s="4"/>
      <c r="BR68" s="2"/>
      <c r="BS68" s="2"/>
      <c r="BT68" s="31"/>
      <c r="BU68" s="31"/>
    </row>
    <row r="69" spans="1:74" x14ac:dyDescent="0.2">
      <c r="A69" s="132"/>
      <c r="B69" s="133"/>
      <c r="C69" s="134"/>
      <c r="D69" s="134"/>
      <c r="E69" s="134"/>
      <c r="F69" s="134"/>
      <c r="G69" s="134"/>
      <c r="H69" s="102">
        <f t="shared" si="212"/>
        <v>0</v>
      </c>
      <c r="I69" s="103">
        <f t="shared" si="213"/>
        <v>0</v>
      </c>
      <c r="J69" s="104">
        <f t="shared" si="214"/>
        <v>0</v>
      </c>
      <c r="K69" s="104">
        <f t="shared" si="156"/>
        <v>0</v>
      </c>
      <c r="L69" s="104">
        <f t="shared" si="157"/>
        <v>0</v>
      </c>
      <c r="M69" s="112" t="e">
        <f t="shared" ca="1" si="158"/>
        <v>#DIV/0!</v>
      </c>
      <c r="N69" s="134"/>
      <c r="O69" s="71"/>
      <c r="P69" s="135"/>
      <c r="Q69" s="7">
        <f t="shared" si="230"/>
        <v>0</v>
      </c>
      <c r="R69" s="7" t="e">
        <f t="shared" ca="1" si="215"/>
        <v>#DIV/0!</v>
      </c>
      <c r="S69" s="40" t="e">
        <f t="shared" ca="1" si="192"/>
        <v>#DIV/0!</v>
      </c>
      <c r="T69" s="1"/>
      <c r="U69" s="3" t="e">
        <f t="shared" ca="1" si="161"/>
        <v>#DIV/0!</v>
      </c>
      <c r="V69" s="3" t="e">
        <f t="shared" ca="1" si="193"/>
        <v>#DIV/0!</v>
      </c>
      <c r="W69" s="3" t="e">
        <f t="shared" ca="1" si="163"/>
        <v>#DIV/0!</v>
      </c>
      <c r="X69" s="3" t="e">
        <f t="shared" ca="1" si="194"/>
        <v>#DIV/0!</v>
      </c>
      <c r="Y69" s="3" t="e">
        <f t="shared" ca="1" si="165"/>
        <v>#DIV/0!</v>
      </c>
      <c r="AA69" s="1" t="e">
        <f t="shared" ca="1" si="166"/>
        <v>#DIV/0!</v>
      </c>
      <c r="AB69" s="9" t="e">
        <f t="shared" ca="1" si="216"/>
        <v>#DIV/0!</v>
      </c>
      <c r="AC69" s="9" t="e">
        <f t="shared" ca="1" si="217"/>
        <v>#DIV/0!</v>
      </c>
      <c r="AD69" s="3" t="e">
        <f t="shared" ca="1" si="218"/>
        <v>#DIV/0!</v>
      </c>
      <c r="AE69" s="9" t="e">
        <f t="shared" ca="1" si="219"/>
        <v>#DIV/0!</v>
      </c>
      <c r="AF69" s="43" t="e">
        <f t="shared" ca="1" si="195"/>
        <v>#DIV/0!</v>
      </c>
      <c r="AG69" s="43" t="e">
        <f t="shared" ca="1" si="220"/>
        <v>#DIV/0!</v>
      </c>
      <c r="AH69" s="13" t="e">
        <f t="shared" ca="1" si="221"/>
        <v>#DIV/0!</v>
      </c>
      <c r="AI69" s="3" t="e">
        <f t="shared" ca="1" si="168"/>
        <v>#DIV/0!</v>
      </c>
      <c r="AJ69" s="3" t="e">
        <f t="shared" ca="1" si="169"/>
        <v>#DIV/0!</v>
      </c>
      <c r="AK69" s="34">
        <f t="shared" ref="AK69:AO69" si="249">AK$6</f>
        <v>7.4999999999999997E-2</v>
      </c>
      <c r="AL69" s="34">
        <f t="shared" si="249"/>
        <v>7.4999999999999997E-2</v>
      </c>
      <c r="AM69" s="34">
        <f t="shared" si="249"/>
        <v>0.05</v>
      </c>
      <c r="AN69" s="34">
        <f t="shared" si="249"/>
        <v>0.05</v>
      </c>
      <c r="AO69" s="34">
        <f t="shared" si="249"/>
        <v>0.02</v>
      </c>
      <c r="AP69" s="1" t="e">
        <f t="shared" ca="1" si="171"/>
        <v>#DIV/0!</v>
      </c>
      <c r="AQ69" s="22" t="e">
        <f t="shared" ca="1" si="223"/>
        <v>#DIV/0!</v>
      </c>
      <c r="AR69" s="42" t="e">
        <f t="shared" ca="1" si="224"/>
        <v>#DIV/0!</v>
      </c>
      <c r="AS69" s="13" t="e">
        <f t="shared" si="225"/>
        <v>#DIV/0!</v>
      </c>
      <c r="AT69" s="13" t="e">
        <f t="shared" si="226"/>
        <v>#DIV/0!</v>
      </c>
      <c r="AU69" s="13" t="e">
        <f t="shared" si="227"/>
        <v>#DIV/0!</v>
      </c>
      <c r="AV69" s="11" t="e">
        <f t="shared" ca="1" si="172"/>
        <v>#DIV/0!</v>
      </c>
      <c r="AW69" s="2" t="e">
        <f t="shared" ca="1" si="228"/>
        <v>#DIV/0!</v>
      </c>
      <c r="AX69" s="49">
        <f t="shared" ca="1" si="229"/>
        <v>0</v>
      </c>
      <c r="AY69" s="4" t="e">
        <f t="shared" ca="1" si="179"/>
        <v>#DIV/0!</v>
      </c>
      <c r="AZ69" s="4" t="e">
        <f t="shared" ca="1" si="173"/>
        <v>#DIV/0!</v>
      </c>
      <c r="BA69" s="4" t="e">
        <f t="shared" ca="1" si="174"/>
        <v>#DIV/0!</v>
      </c>
      <c r="BB69" s="4" t="e">
        <f t="shared" ca="1" si="175"/>
        <v>#DIV/0!</v>
      </c>
      <c r="BC69" s="4" t="e">
        <f t="shared" ca="1" si="176"/>
        <v>#DIV/0!</v>
      </c>
      <c r="BD69" s="4" t="e">
        <f t="shared" ca="1" si="177"/>
        <v>#DIV/0!</v>
      </c>
      <c r="BE69" s="4"/>
      <c r="BF69" s="4"/>
      <c r="BR69" s="2"/>
      <c r="BS69" s="2"/>
      <c r="BT69" s="31"/>
      <c r="BU69" s="31"/>
    </row>
    <row r="70" spans="1:74" x14ac:dyDescent="0.2">
      <c r="A70" s="132"/>
      <c r="B70" s="133"/>
      <c r="C70" s="134"/>
      <c r="D70" s="134"/>
      <c r="E70" s="134"/>
      <c r="F70" s="134"/>
      <c r="G70" s="134"/>
      <c r="H70" s="102">
        <f t="shared" si="212"/>
        <v>0</v>
      </c>
      <c r="I70" s="103">
        <f t="shared" si="213"/>
        <v>0</v>
      </c>
      <c r="J70" s="104">
        <f t="shared" si="214"/>
        <v>0</v>
      </c>
      <c r="K70" s="104">
        <f t="shared" si="156"/>
        <v>0</v>
      </c>
      <c r="L70" s="104">
        <f t="shared" si="157"/>
        <v>0</v>
      </c>
      <c r="M70" s="112" t="e">
        <f t="shared" ca="1" si="158"/>
        <v>#DIV/0!</v>
      </c>
      <c r="N70" s="134"/>
      <c r="O70" s="71"/>
      <c r="P70" s="135"/>
      <c r="Q70" s="7">
        <f t="shared" si="230"/>
        <v>0</v>
      </c>
      <c r="R70" s="7" t="e">
        <f t="shared" ca="1" si="215"/>
        <v>#DIV/0!</v>
      </c>
      <c r="S70" s="40" t="e">
        <f t="shared" ca="1" si="192"/>
        <v>#DIV/0!</v>
      </c>
      <c r="T70" s="1"/>
      <c r="U70" s="3" t="e">
        <f t="shared" ca="1" si="161"/>
        <v>#DIV/0!</v>
      </c>
      <c r="V70" s="3" t="e">
        <f t="shared" ca="1" si="193"/>
        <v>#DIV/0!</v>
      </c>
      <c r="W70" s="3" t="e">
        <f t="shared" ca="1" si="163"/>
        <v>#DIV/0!</v>
      </c>
      <c r="X70" s="3" t="e">
        <f t="shared" ca="1" si="194"/>
        <v>#DIV/0!</v>
      </c>
      <c r="Y70" s="3" t="e">
        <f t="shared" ca="1" si="165"/>
        <v>#DIV/0!</v>
      </c>
      <c r="AA70" s="1" t="e">
        <f t="shared" ca="1" si="166"/>
        <v>#DIV/0!</v>
      </c>
      <c r="AB70" s="9" t="e">
        <f t="shared" ca="1" si="216"/>
        <v>#DIV/0!</v>
      </c>
      <c r="AC70" s="9" t="e">
        <f t="shared" ca="1" si="217"/>
        <v>#DIV/0!</v>
      </c>
      <c r="AD70" s="3" t="e">
        <f t="shared" ca="1" si="218"/>
        <v>#DIV/0!</v>
      </c>
      <c r="AE70" s="9" t="e">
        <f t="shared" ca="1" si="219"/>
        <v>#DIV/0!</v>
      </c>
      <c r="AF70" s="43" t="e">
        <f t="shared" ca="1" si="195"/>
        <v>#DIV/0!</v>
      </c>
      <c r="AG70" s="43" t="e">
        <f t="shared" ca="1" si="220"/>
        <v>#DIV/0!</v>
      </c>
      <c r="AH70" s="13" t="e">
        <f t="shared" ca="1" si="221"/>
        <v>#DIV/0!</v>
      </c>
      <c r="AI70" s="3" t="e">
        <f t="shared" ca="1" si="168"/>
        <v>#DIV/0!</v>
      </c>
      <c r="AJ70" s="3" t="e">
        <f t="shared" ca="1" si="169"/>
        <v>#DIV/0!</v>
      </c>
      <c r="AK70" s="34">
        <f t="shared" ref="AK70:AO70" si="250">AK$6</f>
        <v>7.4999999999999997E-2</v>
      </c>
      <c r="AL70" s="34">
        <f t="shared" si="250"/>
        <v>7.4999999999999997E-2</v>
      </c>
      <c r="AM70" s="34">
        <f t="shared" si="250"/>
        <v>0.05</v>
      </c>
      <c r="AN70" s="34">
        <f t="shared" si="250"/>
        <v>0.05</v>
      </c>
      <c r="AO70" s="34">
        <f t="shared" si="250"/>
        <v>0.02</v>
      </c>
      <c r="AP70" s="1" t="e">
        <f t="shared" ca="1" si="171"/>
        <v>#DIV/0!</v>
      </c>
      <c r="AQ70" s="22" t="e">
        <f t="shared" ca="1" si="223"/>
        <v>#DIV/0!</v>
      </c>
      <c r="AR70" s="42" t="e">
        <f t="shared" ca="1" si="224"/>
        <v>#DIV/0!</v>
      </c>
      <c r="AS70" s="13" t="e">
        <f t="shared" si="225"/>
        <v>#DIV/0!</v>
      </c>
      <c r="AT70" s="13" t="e">
        <f t="shared" si="226"/>
        <v>#DIV/0!</v>
      </c>
      <c r="AU70" s="13" t="e">
        <f t="shared" si="227"/>
        <v>#DIV/0!</v>
      </c>
      <c r="AV70" s="11" t="e">
        <f t="shared" ca="1" si="172"/>
        <v>#DIV/0!</v>
      </c>
      <c r="AW70" s="2" t="e">
        <f t="shared" ca="1" si="228"/>
        <v>#DIV/0!</v>
      </c>
      <c r="AX70" s="49">
        <f t="shared" ca="1" si="229"/>
        <v>0</v>
      </c>
      <c r="AY70" s="4" t="e">
        <f t="shared" ca="1" si="179"/>
        <v>#DIV/0!</v>
      </c>
      <c r="AZ70" s="4" t="e">
        <f t="shared" ca="1" si="173"/>
        <v>#DIV/0!</v>
      </c>
      <c r="BA70" s="4" t="e">
        <f t="shared" ca="1" si="174"/>
        <v>#DIV/0!</v>
      </c>
      <c r="BB70" s="4" t="e">
        <f t="shared" ca="1" si="175"/>
        <v>#DIV/0!</v>
      </c>
      <c r="BC70" s="4" t="e">
        <f t="shared" ca="1" si="176"/>
        <v>#DIV/0!</v>
      </c>
      <c r="BD70" s="4" t="e">
        <f t="shared" ca="1" si="177"/>
        <v>#DIV/0!</v>
      </c>
      <c r="BE70" s="4"/>
      <c r="BF70" s="4"/>
      <c r="BR70" s="2"/>
      <c r="BS70" s="2"/>
      <c r="BT70" s="31"/>
      <c r="BU70" s="31"/>
    </row>
    <row r="71" spans="1:74" x14ac:dyDescent="0.2">
      <c r="A71" s="132"/>
      <c r="B71" s="133"/>
      <c r="C71" s="134"/>
      <c r="D71" s="134"/>
      <c r="E71" s="134"/>
      <c r="F71" s="134"/>
      <c r="G71" s="134"/>
      <c r="H71" s="102">
        <f t="shared" si="212"/>
        <v>0</v>
      </c>
      <c r="I71" s="103">
        <f t="shared" si="213"/>
        <v>0</v>
      </c>
      <c r="J71" s="104">
        <f t="shared" si="214"/>
        <v>0</v>
      </c>
      <c r="K71" s="104">
        <f t="shared" si="156"/>
        <v>0</v>
      </c>
      <c r="L71" s="104">
        <f t="shared" si="157"/>
        <v>0</v>
      </c>
      <c r="M71" s="112" t="e">
        <f t="shared" ca="1" si="158"/>
        <v>#DIV/0!</v>
      </c>
      <c r="N71" s="134"/>
      <c r="O71" s="71"/>
      <c r="P71" s="135"/>
      <c r="Q71" s="7">
        <f t="shared" si="230"/>
        <v>0</v>
      </c>
      <c r="R71" s="7" t="e">
        <f t="shared" ca="1" si="215"/>
        <v>#DIV/0!</v>
      </c>
      <c r="S71" s="40" t="e">
        <f t="shared" ca="1" si="192"/>
        <v>#DIV/0!</v>
      </c>
      <c r="T71" s="1"/>
      <c r="U71" s="3" t="e">
        <f t="shared" ca="1" si="161"/>
        <v>#DIV/0!</v>
      </c>
      <c r="V71" s="3" t="e">
        <f t="shared" ca="1" si="193"/>
        <v>#DIV/0!</v>
      </c>
      <c r="W71" s="3" t="e">
        <f t="shared" ca="1" si="163"/>
        <v>#DIV/0!</v>
      </c>
      <c r="X71" s="3" t="e">
        <f t="shared" ca="1" si="194"/>
        <v>#DIV/0!</v>
      </c>
      <c r="Y71" s="3" t="e">
        <f t="shared" ca="1" si="165"/>
        <v>#DIV/0!</v>
      </c>
      <c r="AA71" s="1" t="e">
        <f t="shared" ca="1" si="166"/>
        <v>#DIV/0!</v>
      </c>
      <c r="AB71" s="9" t="e">
        <f t="shared" ca="1" si="216"/>
        <v>#DIV/0!</v>
      </c>
      <c r="AC71" s="9" t="e">
        <f t="shared" ca="1" si="217"/>
        <v>#DIV/0!</v>
      </c>
      <c r="AD71" s="3" t="e">
        <f t="shared" ca="1" si="218"/>
        <v>#DIV/0!</v>
      </c>
      <c r="AE71" s="9" t="e">
        <f t="shared" ca="1" si="219"/>
        <v>#DIV/0!</v>
      </c>
      <c r="AF71" s="43" t="e">
        <f t="shared" ca="1" si="195"/>
        <v>#DIV/0!</v>
      </c>
      <c r="AG71" s="43" t="e">
        <f t="shared" ca="1" si="220"/>
        <v>#DIV/0!</v>
      </c>
      <c r="AH71" s="13" t="e">
        <f t="shared" ca="1" si="221"/>
        <v>#DIV/0!</v>
      </c>
      <c r="AI71" s="3" t="e">
        <f t="shared" ca="1" si="168"/>
        <v>#DIV/0!</v>
      </c>
      <c r="AJ71" s="3" t="e">
        <f t="shared" ca="1" si="169"/>
        <v>#DIV/0!</v>
      </c>
      <c r="AK71" s="34">
        <f t="shared" ref="AK71:AO71" si="251">AK$6</f>
        <v>7.4999999999999997E-2</v>
      </c>
      <c r="AL71" s="34">
        <f t="shared" si="251"/>
        <v>7.4999999999999997E-2</v>
      </c>
      <c r="AM71" s="34">
        <f t="shared" si="251"/>
        <v>0.05</v>
      </c>
      <c r="AN71" s="34">
        <f t="shared" si="251"/>
        <v>0.05</v>
      </c>
      <c r="AO71" s="34">
        <f t="shared" si="251"/>
        <v>0.02</v>
      </c>
      <c r="AP71" s="1" t="e">
        <f t="shared" ca="1" si="171"/>
        <v>#DIV/0!</v>
      </c>
      <c r="AQ71" s="22" t="e">
        <f t="shared" ca="1" si="223"/>
        <v>#DIV/0!</v>
      </c>
      <c r="AR71" s="42" t="e">
        <f t="shared" ca="1" si="224"/>
        <v>#DIV/0!</v>
      </c>
      <c r="AS71" s="13" t="e">
        <f t="shared" si="225"/>
        <v>#DIV/0!</v>
      </c>
      <c r="AT71" s="13" t="e">
        <f t="shared" si="226"/>
        <v>#DIV/0!</v>
      </c>
      <c r="AU71" s="13" t="e">
        <f t="shared" si="227"/>
        <v>#DIV/0!</v>
      </c>
      <c r="AV71" s="11" t="e">
        <f t="shared" ca="1" si="172"/>
        <v>#DIV/0!</v>
      </c>
      <c r="AW71" s="2" t="e">
        <f t="shared" ca="1" si="228"/>
        <v>#DIV/0!</v>
      </c>
      <c r="AX71" s="49">
        <f t="shared" ca="1" si="229"/>
        <v>0</v>
      </c>
      <c r="AY71" s="4" t="e">
        <f t="shared" ca="1" si="179"/>
        <v>#DIV/0!</v>
      </c>
      <c r="AZ71" s="4" t="e">
        <f t="shared" ca="1" si="173"/>
        <v>#DIV/0!</v>
      </c>
      <c r="BA71" s="4" t="e">
        <f t="shared" ca="1" si="174"/>
        <v>#DIV/0!</v>
      </c>
      <c r="BB71" s="4" t="e">
        <f t="shared" ca="1" si="175"/>
        <v>#DIV/0!</v>
      </c>
      <c r="BC71" s="4" t="e">
        <f t="shared" ca="1" si="176"/>
        <v>#DIV/0!</v>
      </c>
      <c r="BD71" s="4" t="e">
        <f t="shared" ca="1" si="177"/>
        <v>#DIV/0!</v>
      </c>
      <c r="BE71" s="4"/>
      <c r="BF71" s="4"/>
      <c r="BR71" s="2"/>
      <c r="BS71" s="2"/>
      <c r="BT71" s="31"/>
      <c r="BU71" s="31"/>
    </row>
    <row r="72" spans="1:74" x14ac:dyDescent="0.2">
      <c r="A72" s="132"/>
      <c r="B72" s="133"/>
      <c r="C72" s="134"/>
      <c r="D72" s="134"/>
      <c r="E72" s="134"/>
      <c r="F72" s="134"/>
      <c r="G72" s="134"/>
      <c r="H72" s="102">
        <f t="shared" si="212"/>
        <v>0</v>
      </c>
      <c r="I72" s="103">
        <f t="shared" si="213"/>
        <v>0</v>
      </c>
      <c r="J72" s="104">
        <f t="shared" si="214"/>
        <v>0</v>
      </c>
      <c r="K72" s="104">
        <f t="shared" si="156"/>
        <v>0</v>
      </c>
      <c r="L72" s="104">
        <f t="shared" si="157"/>
        <v>0</v>
      </c>
      <c r="M72" s="112" t="e">
        <f t="shared" ca="1" si="158"/>
        <v>#DIV/0!</v>
      </c>
      <c r="N72" s="134"/>
      <c r="O72" s="71"/>
      <c r="P72" s="135"/>
      <c r="Q72" s="7">
        <f t="shared" si="230"/>
        <v>0</v>
      </c>
      <c r="R72" s="7" t="e">
        <f t="shared" ca="1" si="215"/>
        <v>#DIV/0!</v>
      </c>
      <c r="S72" s="40" t="e">
        <f t="shared" ca="1" si="192"/>
        <v>#DIV/0!</v>
      </c>
      <c r="T72" s="1"/>
      <c r="U72" s="3" t="e">
        <f t="shared" ca="1" si="161"/>
        <v>#DIV/0!</v>
      </c>
      <c r="V72" s="3" t="e">
        <f t="shared" ca="1" si="193"/>
        <v>#DIV/0!</v>
      </c>
      <c r="W72" s="3" t="e">
        <f t="shared" ca="1" si="163"/>
        <v>#DIV/0!</v>
      </c>
      <c r="X72" s="3" t="e">
        <f t="shared" ca="1" si="194"/>
        <v>#DIV/0!</v>
      </c>
      <c r="Y72" s="3" t="e">
        <f t="shared" ca="1" si="165"/>
        <v>#DIV/0!</v>
      </c>
      <c r="AA72" s="1" t="e">
        <f t="shared" ca="1" si="166"/>
        <v>#DIV/0!</v>
      </c>
      <c r="AB72" s="9" t="e">
        <f t="shared" ca="1" si="216"/>
        <v>#DIV/0!</v>
      </c>
      <c r="AC72" s="9" t="e">
        <f t="shared" ca="1" si="217"/>
        <v>#DIV/0!</v>
      </c>
      <c r="AD72" s="3" t="e">
        <f t="shared" ca="1" si="218"/>
        <v>#DIV/0!</v>
      </c>
      <c r="AE72" s="9" t="e">
        <f t="shared" ca="1" si="219"/>
        <v>#DIV/0!</v>
      </c>
      <c r="AF72" s="43" t="e">
        <f t="shared" ca="1" si="195"/>
        <v>#DIV/0!</v>
      </c>
      <c r="AG72" s="43" t="e">
        <f t="shared" ca="1" si="220"/>
        <v>#DIV/0!</v>
      </c>
      <c r="AH72" s="13" t="e">
        <f t="shared" ca="1" si="221"/>
        <v>#DIV/0!</v>
      </c>
      <c r="AI72" s="3" t="e">
        <f t="shared" ca="1" si="168"/>
        <v>#DIV/0!</v>
      </c>
      <c r="AJ72" s="3" t="e">
        <f t="shared" ca="1" si="169"/>
        <v>#DIV/0!</v>
      </c>
      <c r="AK72" s="34">
        <f t="shared" ref="AK72:AO72" si="252">AK$6</f>
        <v>7.4999999999999997E-2</v>
      </c>
      <c r="AL72" s="34">
        <f t="shared" si="252"/>
        <v>7.4999999999999997E-2</v>
      </c>
      <c r="AM72" s="34">
        <f t="shared" si="252"/>
        <v>0.05</v>
      </c>
      <c r="AN72" s="34">
        <f t="shared" si="252"/>
        <v>0.05</v>
      </c>
      <c r="AO72" s="34">
        <f t="shared" si="252"/>
        <v>0.02</v>
      </c>
      <c r="AP72" s="1" t="e">
        <f t="shared" ca="1" si="171"/>
        <v>#DIV/0!</v>
      </c>
      <c r="AQ72" s="22" t="e">
        <f t="shared" ca="1" si="223"/>
        <v>#DIV/0!</v>
      </c>
      <c r="AR72" s="42" t="e">
        <f t="shared" ca="1" si="224"/>
        <v>#DIV/0!</v>
      </c>
      <c r="AS72" s="13" t="e">
        <f t="shared" si="225"/>
        <v>#DIV/0!</v>
      </c>
      <c r="AT72" s="13" t="e">
        <f t="shared" si="226"/>
        <v>#DIV/0!</v>
      </c>
      <c r="AU72" s="13" t="e">
        <f t="shared" si="227"/>
        <v>#DIV/0!</v>
      </c>
      <c r="AV72" s="11" t="e">
        <f t="shared" ca="1" si="172"/>
        <v>#DIV/0!</v>
      </c>
      <c r="AW72" s="2" t="e">
        <f t="shared" ca="1" si="228"/>
        <v>#DIV/0!</v>
      </c>
      <c r="AX72" s="49">
        <f t="shared" ca="1" si="229"/>
        <v>0</v>
      </c>
      <c r="AY72" s="4" t="e">
        <f t="shared" ca="1" si="179"/>
        <v>#DIV/0!</v>
      </c>
      <c r="AZ72" s="4" t="e">
        <f t="shared" ca="1" si="173"/>
        <v>#DIV/0!</v>
      </c>
      <c r="BA72" s="4" t="e">
        <f t="shared" ca="1" si="174"/>
        <v>#DIV/0!</v>
      </c>
      <c r="BB72" s="4" t="e">
        <f t="shared" ca="1" si="175"/>
        <v>#DIV/0!</v>
      </c>
      <c r="BC72" s="4" t="e">
        <f t="shared" ca="1" si="176"/>
        <v>#DIV/0!</v>
      </c>
      <c r="BD72" s="4" t="e">
        <f t="shared" ca="1" si="177"/>
        <v>#DIV/0!</v>
      </c>
      <c r="BE72" s="4"/>
      <c r="BF72" s="4"/>
      <c r="BR72" s="2"/>
      <c r="BS72" s="2"/>
      <c r="BT72" s="31"/>
      <c r="BU72" s="31"/>
    </row>
    <row r="73" spans="1:74" x14ac:dyDescent="0.2">
      <c r="A73" s="132"/>
      <c r="B73" s="133"/>
      <c r="C73" s="134"/>
      <c r="D73" s="134"/>
      <c r="E73" s="134"/>
      <c r="F73" s="134"/>
      <c r="G73" s="134"/>
      <c r="H73" s="102">
        <f t="shared" si="212"/>
        <v>0</v>
      </c>
      <c r="I73" s="103">
        <f t="shared" si="213"/>
        <v>0</v>
      </c>
      <c r="J73" s="104">
        <f t="shared" si="214"/>
        <v>0</v>
      </c>
      <c r="K73" s="104">
        <f t="shared" si="156"/>
        <v>0</v>
      </c>
      <c r="L73" s="104">
        <f t="shared" si="157"/>
        <v>0</v>
      </c>
      <c r="M73" s="112" t="e">
        <f t="shared" ca="1" si="158"/>
        <v>#DIV/0!</v>
      </c>
      <c r="N73" s="134"/>
      <c r="O73" s="71"/>
      <c r="P73" s="135"/>
      <c r="Q73" s="7">
        <f t="shared" si="230"/>
        <v>0</v>
      </c>
      <c r="R73" s="7" t="e">
        <f t="shared" ca="1" si="215"/>
        <v>#DIV/0!</v>
      </c>
      <c r="S73" s="40" t="e">
        <f t="shared" ca="1" si="192"/>
        <v>#DIV/0!</v>
      </c>
      <c r="T73" s="1"/>
      <c r="U73" s="3" t="e">
        <f t="shared" ca="1" si="161"/>
        <v>#DIV/0!</v>
      </c>
      <c r="V73" s="3" t="e">
        <f t="shared" ca="1" si="193"/>
        <v>#DIV/0!</v>
      </c>
      <c r="W73" s="3" t="e">
        <f t="shared" ca="1" si="163"/>
        <v>#DIV/0!</v>
      </c>
      <c r="X73" s="3" t="e">
        <f t="shared" ca="1" si="194"/>
        <v>#DIV/0!</v>
      </c>
      <c r="Y73" s="3" t="e">
        <f t="shared" ca="1" si="165"/>
        <v>#DIV/0!</v>
      </c>
      <c r="AA73" s="1" t="e">
        <f t="shared" ca="1" si="166"/>
        <v>#DIV/0!</v>
      </c>
      <c r="AB73" s="9" t="e">
        <f t="shared" ca="1" si="216"/>
        <v>#DIV/0!</v>
      </c>
      <c r="AC73" s="9" t="e">
        <f t="shared" ca="1" si="217"/>
        <v>#DIV/0!</v>
      </c>
      <c r="AD73" s="3" t="e">
        <f t="shared" ca="1" si="218"/>
        <v>#DIV/0!</v>
      </c>
      <c r="AE73" s="9" t="e">
        <f t="shared" ca="1" si="219"/>
        <v>#DIV/0!</v>
      </c>
      <c r="AF73" s="43" t="e">
        <f t="shared" ca="1" si="195"/>
        <v>#DIV/0!</v>
      </c>
      <c r="AG73" s="43" t="e">
        <f t="shared" ca="1" si="220"/>
        <v>#DIV/0!</v>
      </c>
      <c r="AH73" s="13" t="e">
        <f t="shared" ca="1" si="221"/>
        <v>#DIV/0!</v>
      </c>
      <c r="AI73" s="3" t="e">
        <f t="shared" ca="1" si="168"/>
        <v>#DIV/0!</v>
      </c>
      <c r="AJ73" s="3" t="e">
        <f t="shared" ca="1" si="169"/>
        <v>#DIV/0!</v>
      </c>
      <c r="AK73" s="34">
        <f t="shared" ref="AK73:AO73" si="253">AK$6</f>
        <v>7.4999999999999997E-2</v>
      </c>
      <c r="AL73" s="34">
        <f t="shared" si="253"/>
        <v>7.4999999999999997E-2</v>
      </c>
      <c r="AM73" s="34">
        <f t="shared" si="253"/>
        <v>0.05</v>
      </c>
      <c r="AN73" s="34">
        <f t="shared" si="253"/>
        <v>0.05</v>
      </c>
      <c r="AO73" s="34">
        <f t="shared" si="253"/>
        <v>0.02</v>
      </c>
      <c r="AP73" s="1" t="e">
        <f t="shared" ca="1" si="171"/>
        <v>#DIV/0!</v>
      </c>
      <c r="AQ73" s="22" t="e">
        <f t="shared" ca="1" si="223"/>
        <v>#DIV/0!</v>
      </c>
      <c r="AR73" s="42" t="e">
        <f t="shared" ca="1" si="224"/>
        <v>#DIV/0!</v>
      </c>
      <c r="AS73" s="13" t="e">
        <f t="shared" si="225"/>
        <v>#DIV/0!</v>
      </c>
      <c r="AT73" s="13" t="e">
        <f t="shared" si="226"/>
        <v>#DIV/0!</v>
      </c>
      <c r="AU73" s="13" t="e">
        <f t="shared" si="227"/>
        <v>#DIV/0!</v>
      </c>
      <c r="AV73" s="11" t="e">
        <f t="shared" ca="1" si="172"/>
        <v>#DIV/0!</v>
      </c>
      <c r="AW73" s="2" t="e">
        <f t="shared" ca="1" si="228"/>
        <v>#DIV/0!</v>
      </c>
      <c r="AX73" s="49">
        <f t="shared" ca="1" si="229"/>
        <v>0</v>
      </c>
      <c r="AY73" s="4" t="e">
        <f t="shared" ca="1" si="179"/>
        <v>#DIV/0!</v>
      </c>
      <c r="AZ73" s="4" t="e">
        <f t="shared" ca="1" si="173"/>
        <v>#DIV/0!</v>
      </c>
      <c r="BA73" s="4" t="e">
        <f t="shared" ca="1" si="174"/>
        <v>#DIV/0!</v>
      </c>
      <c r="BB73" s="4" t="e">
        <f t="shared" ca="1" si="175"/>
        <v>#DIV/0!</v>
      </c>
      <c r="BC73" s="4" t="e">
        <f t="shared" ca="1" si="176"/>
        <v>#DIV/0!</v>
      </c>
      <c r="BD73" s="4" t="e">
        <f t="shared" ca="1" si="177"/>
        <v>#DIV/0!</v>
      </c>
      <c r="BE73" s="4"/>
      <c r="BF73" s="4"/>
      <c r="BR73" s="2"/>
      <c r="BS73" s="2"/>
      <c r="BT73" s="31"/>
      <c r="BU73" s="31"/>
    </row>
    <row r="74" spans="1:74" x14ac:dyDescent="0.2">
      <c r="A74" s="132"/>
      <c r="B74" s="133"/>
      <c r="C74" s="134"/>
      <c r="D74" s="134"/>
      <c r="E74" s="134"/>
      <c r="F74" s="134"/>
      <c r="G74" s="134"/>
      <c r="H74" s="102">
        <f t="shared" si="212"/>
        <v>0</v>
      </c>
      <c r="I74" s="103">
        <f t="shared" si="213"/>
        <v>0</v>
      </c>
      <c r="J74" s="104">
        <f t="shared" si="214"/>
        <v>0</v>
      </c>
      <c r="K74" s="104">
        <f t="shared" si="156"/>
        <v>0</v>
      </c>
      <c r="L74" s="104">
        <f t="shared" si="157"/>
        <v>0</v>
      </c>
      <c r="M74" s="112" t="e">
        <f t="shared" ca="1" si="158"/>
        <v>#DIV/0!</v>
      </c>
      <c r="N74" s="134"/>
      <c r="O74" s="71"/>
      <c r="P74" s="135"/>
      <c r="Q74" s="7">
        <f t="shared" si="230"/>
        <v>0</v>
      </c>
      <c r="R74" s="7" t="e">
        <f t="shared" ca="1" si="215"/>
        <v>#DIV/0!</v>
      </c>
      <c r="S74" s="40" t="e">
        <f t="shared" ca="1" si="192"/>
        <v>#DIV/0!</v>
      </c>
      <c r="T74" s="1"/>
      <c r="U74" s="3" t="e">
        <f t="shared" ca="1" si="161"/>
        <v>#DIV/0!</v>
      </c>
      <c r="V74" s="3" t="e">
        <f t="shared" ca="1" si="193"/>
        <v>#DIV/0!</v>
      </c>
      <c r="W74" s="3" t="e">
        <f t="shared" ca="1" si="163"/>
        <v>#DIV/0!</v>
      </c>
      <c r="X74" s="3" t="e">
        <f t="shared" ca="1" si="194"/>
        <v>#DIV/0!</v>
      </c>
      <c r="Y74" s="3" t="e">
        <f t="shared" ca="1" si="165"/>
        <v>#DIV/0!</v>
      </c>
      <c r="AA74" s="1" t="e">
        <f t="shared" ca="1" si="166"/>
        <v>#DIV/0!</v>
      </c>
      <c r="AB74" s="9" t="e">
        <f t="shared" ca="1" si="216"/>
        <v>#DIV/0!</v>
      </c>
      <c r="AC74" s="9" t="e">
        <f t="shared" ca="1" si="217"/>
        <v>#DIV/0!</v>
      </c>
      <c r="AD74" s="3" t="e">
        <f t="shared" ca="1" si="218"/>
        <v>#DIV/0!</v>
      </c>
      <c r="AE74" s="9" t="e">
        <f t="shared" ca="1" si="219"/>
        <v>#DIV/0!</v>
      </c>
      <c r="AF74" s="43" t="e">
        <f t="shared" ca="1" si="195"/>
        <v>#DIV/0!</v>
      </c>
      <c r="AG74" s="43" t="e">
        <f t="shared" ca="1" si="220"/>
        <v>#DIV/0!</v>
      </c>
      <c r="AH74" s="13" t="e">
        <f t="shared" ca="1" si="221"/>
        <v>#DIV/0!</v>
      </c>
      <c r="AI74" s="3" t="e">
        <f t="shared" ca="1" si="168"/>
        <v>#DIV/0!</v>
      </c>
      <c r="AJ74" s="3" t="e">
        <f t="shared" ca="1" si="169"/>
        <v>#DIV/0!</v>
      </c>
      <c r="AK74" s="34">
        <f t="shared" ref="AK74:AO74" si="254">AK$6</f>
        <v>7.4999999999999997E-2</v>
      </c>
      <c r="AL74" s="34">
        <f t="shared" si="254"/>
        <v>7.4999999999999997E-2</v>
      </c>
      <c r="AM74" s="34">
        <f t="shared" si="254"/>
        <v>0.05</v>
      </c>
      <c r="AN74" s="34">
        <f t="shared" si="254"/>
        <v>0.05</v>
      </c>
      <c r="AO74" s="34">
        <f t="shared" si="254"/>
        <v>0.02</v>
      </c>
      <c r="AP74" s="1" t="e">
        <f t="shared" ca="1" si="171"/>
        <v>#DIV/0!</v>
      </c>
      <c r="AQ74" s="22" t="e">
        <f t="shared" ca="1" si="223"/>
        <v>#DIV/0!</v>
      </c>
      <c r="AR74" s="42" t="e">
        <f t="shared" ca="1" si="224"/>
        <v>#DIV/0!</v>
      </c>
      <c r="AS74" s="13" t="e">
        <f t="shared" si="225"/>
        <v>#DIV/0!</v>
      </c>
      <c r="AT74" s="13" t="e">
        <f t="shared" si="226"/>
        <v>#DIV/0!</v>
      </c>
      <c r="AU74" s="13" t="e">
        <f t="shared" si="227"/>
        <v>#DIV/0!</v>
      </c>
      <c r="AV74" s="11" t="e">
        <f t="shared" ca="1" si="172"/>
        <v>#DIV/0!</v>
      </c>
      <c r="AW74" s="2" t="e">
        <f t="shared" ca="1" si="228"/>
        <v>#DIV/0!</v>
      </c>
      <c r="AX74" s="49">
        <f t="shared" ca="1" si="229"/>
        <v>0</v>
      </c>
      <c r="AY74" s="4" t="e">
        <f t="shared" ca="1" si="179"/>
        <v>#DIV/0!</v>
      </c>
      <c r="AZ74" s="4" t="e">
        <f t="shared" ca="1" si="173"/>
        <v>#DIV/0!</v>
      </c>
      <c r="BA74" s="4" t="e">
        <f t="shared" ca="1" si="174"/>
        <v>#DIV/0!</v>
      </c>
      <c r="BB74" s="4" t="e">
        <f t="shared" ca="1" si="175"/>
        <v>#DIV/0!</v>
      </c>
      <c r="BC74" s="4" t="e">
        <f t="shared" ca="1" si="176"/>
        <v>#DIV/0!</v>
      </c>
      <c r="BD74" s="4" t="e">
        <f t="shared" ca="1" si="177"/>
        <v>#DIV/0!</v>
      </c>
      <c r="BE74" s="4"/>
      <c r="BF74" s="4"/>
      <c r="BR74" s="2"/>
      <c r="BS74" s="2"/>
      <c r="BT74" s="31"/>
      <c r="BU74" s="31"/>
    </row>
    <row r="75" spans="1:74" x14ac:dyDescent="0.2">
      <c r="A75" s="132"/>
      <c r="B75" s="133"/>
      <c r="C75" s="134"/>
      <c r="D75" s="134"/>
      <c r="E75" s="134"/>
      <c r="F75" s="134"/>
      <c r="G75" s="134"/>
      <c r="H75" s="102">
        <f t="shared" si="212"/>
        <v>0</v>
      </c>
      <c r="I75" s="103">
        <f t="shared" si="213"/>
        <v>0</v>
      </c>
      <c r="J75" s="104">
        <f t="shared" si="214"/>
        <v>0</v>
      </c>
      <c r="K75" s="104">
        <f t="shared" si="156"/>
        <v>0</v>
      </c>
      <c r="L75" s="104">
        <f t="shared" si="157"/>
        <v>0</v>
      </c>
      <c r="M75" s="112" t="e">
        <f t="shared" ca="1" si="158"/>
        <v>#DIV/0!</v>
      </c>
      <c r="N75" s="134"/>
      <c r="O75" s="71"/>
      <c r="P75" s="135"/>
      <c r="Q75" s="7">
        <f t="shared" si="230"/>
        <v>0</v>
      </c>
      <c r="R75" s="7" t="e">
        <f t="shared" ca="1" si="215"/>
        <v>#DIV/0!</v>
      </c>
      <c r="S75" s="40" t="e">
        <f t="shared" ca="1" si="192"/>
        <v>#DIV/0!</v>
      </c>
      <c r="T75" s="1"/>
      <c r="U75" s="3" t="e">
        <f t="shared" ca="1" si="161"/>
        <v>#DIV/0!</v>
      </c>
      <c r="V75" s="3" t="e">
        <f t="shared" ca="1" si="193"/>
        <v>#DIV/0!</v>
      </c>
      <c r="W75" s="3" t="e">
        <f t="shared" ca="1" si="163"/>
        <v>#DIV/0!</v>
      </c>
      <c r="X75" s="3" t="e">
        <f t="shared" ca="1" si="194"/>
        <v>#DIV/0!</v>
      </c>
      <c r="Y75" s="3" t="e">
        <f t="shared" ca="1" si="165"/>
        <v>#DIV/0!</v>
      </c>
      <c r="AA75" s="1" t="e">
        <f t="shared" ca="1" si="166"/>
        <v>#DIV/0!</v>
      </c>
      <c r="AB75" s="9" t="e">
        <f t="shared" ca="1" si="216"/>
        <v>#DIV/0!</v>
      </c>
      <c r="AC75" s="9" t="e">
        <f t="shared" ca="1" si="217"/>
        <v>#DIV/0!</v>
      </c>
      <c r="AD75" s="3" t="e">
        <f t="shared" ca="1" si="218"/>
        <v>#DIV/0!</v>
      </c>
      <c r="AE75" s="9" t="e">
        <f t="shared" ca="1" si="219"/>
        <v>#DIV/0!</v>
      </c>
      <c r="AF75" s="43" t="e">
        <f t="shared" ca="1" si="195"/>
        <v>#DIV/0!</v>
      </c>
      <c r="AG75" s="43" t="e">
        <f t="shared" ca="1" si="220"/>
        <v>#DIV/0!</v>
      </c>
      <c r="AH75" s="13" t="e">
        <f t="shared" ca="1" si="221"/>
        <v>#DIV/0!</v>
      </c>
      <c r="AI75" s="3" t="e">
        <f t="shared" ca="1" si="168"/>
        <v>#DIV/0!</v>
      </c>
      <c r="AJ75" s="3" t="e">
        <f t="shared" ca="1" si="169"/>
        <v>#DIV/0!</v>
      </c>
      <c r="AK75" s="34">
        <f t="shared" ref="AK75:AO75" si="255">AK$6</f>
        <v>7.4999999999999997E-2</v>
      </c>
      <c r="AL75" s="34">
        <f t="shared" si="255"/>
        <v>7.4999999999999997E-2</v>
      </c>
      <c r="AM75" s="34">
        <f t="shared" si="255"/>
        <v>0.05</v>
      </c>
      <c r="AN75" s="34">
        <f t="shared" si="255"/>
        <v>0.05</v>
      </c>
      <c r="AO75" s="34">
        <f t="shared" si="255"/>
        <v>0.02</v>
      </c>
      <c r="AP75" s="1" t="e">
        <f t="shared" ca="1" si="171"/>
        <v>#DIV/0!</v>
      </c>
      <c r="AQ75" s="22" t="e">
        <f t="shared" ca="1" si="223"/>
        <v>#DIV/0!</v>
      </c>
      <c r="AR75" s="42" t="e">
        <f t="shared" ca="1" si="224"/>
        <v>#DIV/0!</v>
      </c>
      <c r="AS75" s="13" t="e">
        <f t="shared" si="225"/>
        <v>#DIV/0!</v>
      </c>
      <c r="AT75" s="13" t="e">
        <f t="shared" si="226"/>
        <v>#DIV/0!</v>
      </c>
      <c r="AU75" s="13" t="e">
        <f t="shared" si="227"/>
        <v>#DIV/0!</v>
      </c>
      <c r="AV75" s="11" t="e">
        <f t="shared" ca="1" si="172"/>
        <v>#DIV/0!</v>
      </c>
      <c r="AW75" s="2" t="e">
        <f t="shared" ca="1" si="228"/>
        <v>#DIV/0!</v>
      </c>
      <c r="AX75" s="49">
        <f t="shared" ca="1" si="229"/>
        <v>0</v>
      </c>
      <c r="AY75" s="4" t="e">
        <f t="shared" ca="1" si="179"/>
        <v>#DIV/0!</v>
      </c>
      <c r="AZ75" s="4" t="e">
        <f t="shared" ca="1" si="173"/>
        <v>#DIV/0!</v>
      </c>
      <c r="BA75" s="4" t="e">
        <f t="shared" ca="1" si="174"/>
        <v>#DIV/0!</v>
      </c>
      <c r="BB75" s="4" t="e">
        <f t="shared" ca="1" si="175"/>
        <v>#DIV/0!</v>
      </c>
      <c r="BC75" s="4" t="e">
        <f t="shared" ca="1" si="176"/>
        <v>#DIV/0!</v>
      </c>
      <c r="BD75" s="4" t="e">
        <f t="shared" ca="1" si="177"/>
        <v>#DIV/0!</v>
      </c>
      <c r="BE75" s="4"/>
      <c r="BF75" s="4"/>
      <c r="BR75" s="2"/>
      <c r="BS75" s="2"/>
      <c r="BT75" s="31"/>
      <c r="BU75" s="31"/>
    </row>
    <row r="76" spans="1:74" x14ac:dyDescent="0.2">
      <c r="A76" s="132"/>
      <c r="B76" s="133"/>
      <c r="C76" s="134"/>
      <c r="D76" s="134"/>
      <c r="E76" s="134"/>
      <c r="F76" s="134"/>
      <c r="G76" s="134"/>
      <c r="H76" s="102">
        <f t="shared" si="212"/>
        <v>0</v>
      </c>
      <c r="I76" s="103">
        <f t="shared" si="213"/>
        <v>0</v>
      </c>
      <c r="J76" s="104">
        <f t="shared" si="214"/>
        <v>0</v>
      </c>
      <c r="K76" s="104">
        <f t="shared" si="156"/>
        <v>0</v>
      </c>
      <c r="L76" s="104">
        <f t="shared" si="157"/>
        <v>0</v>
      </c>
      <c r="M76" s="112" t="e">
        <f t="shared" ca="1" si="158"/>
        <v>#DIV/0!</v>
      </c>
      <c r="N76" s="134"/>
      <c r="O76" s="71"/>
      <c r="P76" s="135"/>
      <c r="Q76" s="7">
        <f t="shared" si="230"/>
        <v>0</v>
      </c>
      <c r="R76" s="7" t="e">
        <f t="shared" ca="1" si="215"/>
        <v>#DIV/0!</v>
      </c>
      <c r="S76" s="40" t="e">
        <f t="shared" ca="1" si="192"/>
        <v>#DIV/0!</v>
      </c>
      <c r="T76" s="1"/>
      <c r="U76" s="3" t="e">
        <f t="shared" ca="1" si="161"/>
        <v>#DIV/0!</v>
      </c>
      <c r="V76" s="3" t="e">
        <f t="shared" ca="1" si="193"/>
        <v>#DIV/0!</v>
      </c>
      <c r="W76" s="3" t="e">
        <f t="shared" ca="1" si="163"/>
        <v>#DIV/0!</v>
      </c>
      <c r="X76" s="3" t="e">
        <f t="shared" ca="1" si="194"/>
        <v>#DIV/0!</v>
      </c>
      <c r="Y76" s="3" t="e">
        <f t="shared" ca="1" si="165"/>
        <v>#DIV/0!</v>
      </c>
      <c r="AA76" s="1" t="e">
        <f t="shared" ca="1" si="166"/>
        <v>#DIV/0!</v>
      </c>
      <c r="AB76" s="9" t="e">
        <f t="shared" ca="1" si="216"/>
        <v>#DIV/0!</v>
      </c>
      <c r="AC76" s="9" t="e">
        <f t="shared" ca="1" si="217"/>
        <v>#DIV/0!</v>
      </c>
      <c r="AD76" s="3" t="e">
        <f t="shared" ca="1" si="218"/>
        <v>#DIV/0!</v>
      </c>
      <c r="AE76" s="9" t="e">
        <f t="shared" ca="1" si="219"/>
        <v>#DIV/0!</v>
      </c>
      <c r="AF76" s="43" t="e">
        <f t="shared" ca="1" si="195"/>
        <v>#DIV/0!</v>
      </c>
      <c r="AG76" s="43" t="e">
        <f t="shared" ca="1" si="220"/>
        <v>#DIV/0!</v>
      </c>
      <c r="AH76" s="13" t="e">
        <f t="shared" ca="1" si="221"/>
        <v>#DIV/0!</v>
      </c>
      <c r="AI76" s="3" t="e">
        <f t="shared" ca="1" si="168"/>
        <v>#DIV/0!</v>
      </c>
      <c r="AJ76" s="3" t="e">
        <f t="shared" ca="1" si="169"/>
        <v>#DIV/0!</v>
      </c>
      <c r="AK76" s="34">
        <f t="shared" ref="AK76:AO76" si="256">AK$6</f>
        <v>7.4999999999999997E-2</v>
      </c>
      <c r="AL76" s="34">
        <f t="shared" si="256"/>
        <v>7.4999999999999997E-2</v>
      </c>
      <c r="AM76" s="34">
        <f t="shared" si="256"/>
        <v>0.05</v>
      </c>
      <c r="AN76" s="34">
        <f t="shared" si="256"/>
        <v>0.05</v>
      </c>
      <c r="AO76" s="34">
        <f t="shared" si="256"/>
        <v>0.02</v>
      </c>
      <c r="AP76" s="1" t="e">
        <f t="shared" ca="1" si="171"/>
        <v>#DIV/0!</v>
      </c>
      <c r="AQ76" s="22" t="e">
        <f t="shared" ca="1" si="223"/>
        <v>#DIV/0!</v>
      </c>
      <c r="AR76" s="42" t="e">
        <f t="shared" ca="1" si="224"/>
        <v>#DIV/0!</v>
      </c>
      <c r="AS76" s="13" t="e">
        <f t="shared" si="225"/>
        <v>#DIV/0!</v>
      </c>
      <c r="AT76" s="13" t="e">
        <f t="shared" si="226"/>
        <v>#DIV/0!</v>
      </c>
      <c r="AU76" s="13" t="e">
        <f t="shared" si="227"/>
        <v>#DIV/0!</v>
      </c>
      <c r="AV76" s="11" t="e">
        <f t="shared" ca="1" si="172"/>
        <v>#DIV/0!</v>
      </c>
      <c r="AW76" s="2" t="e">
        <f t="shared" ca="1" si="228"/>
        <v>#DIV/0!</v>
      </c>
      <c r="AX76" s="49">
        <f t="shared" ca="1" si="229"/>
        <v>0</v>
      </c>
      <c r="AY76" s="4" t="e">
        <f t="shared" ca="1" si="179"/>
        <v>#DIV/0!</v>
      </c>
      <c r="AZ76" s="4" t="e">
        <f t="shared" ca="1" si="173"/>
        <v>#DIV/0!</v>
      </c>
      <c r="BA76" s="4" t="e">
        <f t="shared" ca="1" si="174"/>
        <v>#DIV/0!</v>
      </c>
      <c r="BB76" s="4" t="e">
        <f t="shared" ca="1" si="175"/>
        <v>#DIV/0!</v>
      </c>
      <c r="BC76" s="4" t="e">
        <f t="shared" ca="1" si="176"/>
        <v>#DIV/0!</v>
      </c>
      <c r="BD76" s="4" t="e">
        <f t="shared" ca="1" si="177"/>
        <v>#DIV/0!</v>
      </c>
      <c r="BE76" s="4"/>
      <c r="BF76" s="4"/>
      <c r="BR76" s="2"/>
      <c r="BS76" s="2"/>
      <c r="BT76" s="31"/>
      <c r="BU76" s="31"/>
    </row>
    <row r="77" spans="1:74" x14ac:dyDescent="0.2">
      <c r="A77" s="132"/>
      <c r="B77" s="133"/>
      <c r="C77" s="134"/>
      <c r="D77" s="134"/>
      <c r="E77" s="134"/>
      <c r="F77" s="134"/>
      <c r="G77" s="134"/>
      <c r="H77" s="102">
        <f t="shared" si="212"/>
        <v>0</v>
      </c>
      <c r="I77" s="103">
        <f t="shared" si="213"/>
        <v>0</v>
      </c>
      <c r="J77" s="104">
        <f t="shared" si="214"/>
        <v>0</v>
      </c>
      <c r="K77" s="104">
        <f t="shared" si="156"/>
        <v>0</v>
      </c>
      <c r="L77" s="104">
        <f t="shared" si="157"/>
        <v>0</v>
      </c>
      <c r="M77" s="112" t="e">
        <f t="shared" ca="1" si="158"/>
        <v>#DIV/0!</v>
      </c>
      <c r="N77" s="134"/>
      <c r="O77" s="71"/>
      <c r="P77" s="135"/>
      <c r="Q77" s="7">
        <f t="shared" si="230"/>
        <v>0</v>
      </c>
      <c r="R77" s="7" t="e">
        <f t="shared" ca="1" si="215"/>
        <v>#DIV/0!</v>
      </c>
      <c r="S77" s="40" t="e">
        <f t="shared" ca="1" si="192"/>
        <v>#DIV/0!</v>
      </c>
      <c r="T77" s="1"/>
      <c r="U77" s="3" t="e">
        <f t="shared" ca="1" si="161"/>
        <v>#DIV/0!</v>
      </c>
      <c r="V77" s="3" t="e">
        <f t="shared" ca="1" si="193"/>
        <v>#DIV/0!</v>
      </c>
      <c r="W77" s="3" t="e">
        <f t="shared" ca="1" si="163"/>
        <v>#DIV/0!</v>
      </c>
      <c r="X77" s="3" t="e">
        <f t="shared" ca="1" si="194"/>
        <v>#DIV/0!</v>
      </c>
      <c r="Y77" s="3" t="e">
        <f t="shared" ca="1" si="165"/>
        <v>#DIV/0!</v>
      </c>
      <c r="AA77" s="1" t="e">
        <f t="shared" ca="1" si="166"/>
        <v>#DIV/0!</v>
      </c>
      <c r="AB77" s="9" t="e">
        <f t="shared" ca="1" si="216"/>
        <v>#DIV/0!</v>
      </c>
      <c r="AC77" s="9" t="e">
        <f t="shared" ca="1" si="217"/>
        <v>#DIV/0!</v>
      </c>
      <c r="AD77" s="3" t="e">
        <f t="shared" ca="1" si="218"/>
        <v>#DIV/0!</v>
      </c>
      <c r="AE77" s="9" t="e">
        <f t="shared" ca="1" si="219"/>
        <v>#DIV/0!</v>
      </c>
      <c r="AF77" s="43" t="e">
        <f t="shared" ca="1" si="195"/>
        <v>#DIV/0!</v>
      </c>
      <c r="AG77" s="43" t="e">
        <f t="shared" ca="1" si="220"/>
        <v>#DIV/0!</v>
      </c>
      <c r="AH77" s="13" t="e">
        <f t="shared" ca="1" si="221"/>
        <v>#DIV/0!</v>
      </c>
      <c r="AI77" s="3" t="e">
        <f t="shared" ca="1" si="168"/>
        <v>#DIV/0!</v>
      </c>
      <c r="AJ77" s="3" t="e">
        <f t="shared" ca="1" si="169"/>
        <v>#DIV/0!</v>
      </c>
      <c r="AK77" s="34">
        <f t="shared" ref="AK77:AO77" si="257">AK$6</f>
        <v>7.4999999999999997E-2</v>
      </c>
      <c r="AL77" s="34">
        <f t="shared" si="257"/>
        <v>7.4999999999999997E-2</v>
      </c>
      <c r="AM77" s="34">
        <f t="shared" si="257"/>
        <v>0.05</v>
      </c>
      <c r="AN77" s="34">
        <f t="shared" si="257"/>
        <v>0.05</v>
      </c>
      <c r="AO77" s="34">
        <f t="shared" si="257"/>
        <v>0.02</v>
      </c>
      <c r="AP77" s="1" t="e">
        <f t="shared" ca="1" si="171"/>
        <v>#DIV/0!</v>
      </c>
      <c r="AQ77" s="22" t="e">
        <f t="shared" ca="1" si="223"/>
        <v>#DIV/0!</v>
      </c>
      <c r="AR77" s="42" t="e">
        <f t="shared" ca="1" si="224"/>
        <v>#DIV/0!</v>
      </c>
      <c r="AS77" s="13" t="e">
        <f t="shared" si="225"/>
        <v>#DIV/0!</v>
      </c>
      <c r="AT77" s="13" t="e">
        <f t="shared" si="226"/>
        <v>#DIV/0!</v>
      </c>
      <c r="AU77" s="13" t="e">
        <f t="shared" si="227"/>
        <v>#DIV/0!</v>
      </c>
      <c r="AV77" s="11" t="e">
        <f t="shared" ca="1" si="172"/>
        <v>#DIV/0!</v>
      </c>
      <c r="AW77" s="2" t="e">
        <f t="shared" ca="1" si="228"/>
        <v>#DIV/0!</v>
      </c>
      <c r="AX77" s="49">
        <f t="shared" ca="1" si="229"/>
        <v>0</v>
      </c>
      <c r="AY77" s="4" t="e">
        <f t="shared" ca="1" si="179"/>
        <v>#DIV/0!</v>
      </c>
      <c r="AZ77" s="4" t="e">
        <f t="shared" ca="1" si="173"/>
        <v>#DIV/0!</v>
      </c>
      <c r="BA77" s="4" t="e">
        <f t="shared" ca="1" si="174"/>
        <v>#DIV/0!</v>
      </c>
      <c r="BB77" s="4" t="e">
        <f t="shared" ca="1" si="175"/>
        <v>#DIV/0!</v>
      </c>
      <c r="BC77" s="4" t="e">
        <f t="shared" ca="1" si="176"/>
        <v>#DIV/0!</v>
      </c>
      <c r="BD77" s="4" t="e">
        <f t="shared" ca="1" si="177"/>
        <v>#DIV/0!</v>
      </c>
      <c r="BE77" s="4"/>
      <c r="BF77" s="4"/>
      <c r="BR77" s="2"/>
      <c r="BS77" s="2"/>
      <c r="BT77" s="31"/>
      <c r="BU77" s="31"/>
    </row>
    <row r="78" spans="1:74" x14ac:dyDescent="0.2">
      <c r="A78" s="132"/>
      <c r="B78" s="133"/>
      <c r="C78" s="134"/>
      <c r="D78" s="134"/>
      <c r="E78" s="134"/>
      <c r="F78" s="134"/>
      <c r="G78" s="134"/>
      <c r="H78" s="102">
        <f t="shared" si="212"/>
        <v>0</v>
      </c>
      <c r="I78" s="103">
        <f t="shared" si="213"/>
        <v>0</v>
      </c>
      <c r="J78" s="104">
        <f t="shared" si="214"/>
        <v>0</v>
      </c>
      <c r="K78" s="104">
        <f t="shared" si="156"/>
        <v>0</v>
      </c>
      <c r="L78" s="104">
        <f t="shared" si="157"/>
        <v>0</v>
      </c>
      <c r="M78" s="112" t="e">
        <f t="shared" ca="1" si="158"/>
        <v>#DIV/0!</v>
      </c>
      <c r="N78" s="134"/>
      <c r="O78" s="71"/>
      <c r="P78" s="135"/>
      <c r="Q78" s="7">
        <f t="shared" si="230"/>
        <v>0</v>
      </c>
      <c r="R78" s="7" t="e">
        <f t="shared" ca="1" si="215"/>
        <v>#DIV/0!</v>
      </c>
      <c r="S78" s="40" t="e">
        <f t="shared" ca="1" si="192"/>
        <v>#DIV/0!</v>
      </c>
      <c r="T78" s="1"/>
      <c r="U78" s="3" t="e">
        <f t="shared" ca="1" si="161"/>
        <v>#DIV/0!</v>
      </c>
      <c r="V78" s="3" t="e">
        <f t="shared" ca="1" si="193"/>
        <v>#DIV/0!</v>
      </c>
      <c r="W78" s="3" t="e">
        <f t="shared" ca="1" si="163"/>
        <v>#DIV/0!</v>
      </c>
      <c r="X78" s="3" t="e">
        <f t="shared" ca="1" si="194"/>
        <v>#DIV/0!</v>
      </c>
      <c r="Y78" s="3" t="e">
        <f t="shared" ca="1" si="165"/>
        <v>#DIV/0!</v>
      </c>
      <c r="AA78" s="1" t="e">
        <f t="shared" ca="1" si="166"/>
        <v>#DIV/0!</v>
      </c>
      <c r="AB78" s="9" t="e">
        <f t="shared" ca="1" si="216"/>
        <v>#DIV/0!</v>
      </c>
      <c r="AC78" s="9" t="e">
        <f t="shared" ca="1" si="217"/>
        <v>#DIV/0!</v>
      </c>
      <c r="AD78" s="3" t="e">
        <f t="shared" ca="1" si="218"/>
        <v>#DIV/0!</v>
      </c>
      <c r="AE78" s="9" t="e">
        <f t="shared" ca="1" si="219"/>
        <v>#DIV/0!</v>
      </c>
      <c r="AF78" s="43" t="e">
        <f t="shared" ca="1" si="195"/>
        <v>#DIV/0!</v>
      </c>
      <c r="AG78" s="43" t="e">
        <f t="shared" ca="1" si="220"/>
        <v>#DIV/0!</v>
      </c>
      <c r="AH78" s="13" t="e">
        <f t="shared" ca="1" si="221"/>
        <v>#DIV/0!</v>
      </c>
      <c r="AI78" s="3" t="e">
        <f t="shared" ca="1" si="168"/>
        <v>#DIV/0!</v>
      </c>
      <c r="AJ78" s="3" t="e">
        <f t="shared" ca="1" si="169"/>
        <v>#DIV/0!</v>
      </c>
      <c r="AK78" s="34">
        <f t="shared" ref="AK78:AO78" si="258">AK$6</f>
        <v>7.4999999999999997E-2</v>
      </c>
      <c r="AL78" s="34">
        <f t="shared" si="258"/>
        <v>7.4999999999999997E-2</v>
      </c>
      <c r="AM78" s="34">
        <f t="shared" si="258"/>
        <v>0.05</v>
      </c>
      <c r="AN78" s="34">
        <f t="shared" si="258"/>
        <v>0.05</v>
      </c>
      <c r="AO78" s="34">
        <f t="shared" si="258"/>
        <v>0.02</v>
      </c>
      <c r="AP78" s="1" t="e">
        <f t="shared" ca="1" si="171"/>
        <v>#DIV/0!</v>
      </c>
      <c r="AQ78" s="22" t="e">
        <f t="shared" ca="1" si="223"/>
        <v>#DIV/0!</v>
      </c>
      <c r="AR78" s="42" t="e">
        <f t="shared" ca="1" si="224"/>
        <v>#DIV/0!</v>
      </c>
      <c r="AS78" s="13" t="e">
        <f t="shared" si="225"/>
        <v>#DIV/0!</v>
      </c>
      <c r="AT78" s="13" t="e">
        <f t="shared" si="226"/>
        <v>#DIV/0!</v>
      </c>
      <c r="AU78" s="13" t="e">
        <f t="shared" si="227"/>
        <v>#DIV/0!</v>
      </c>
      <c r="AV78" s="11" t="e">
        <f t="shared" ca="1" si="172"/>
        <v>#DIV/0!</v>
      </c>
      <c r="AW78" s="2" t="e">
        <f t="shared" ca="1" si="228"/>
        <v>#DIV/0!</v>
      </c>
      <c r="AX78" s="49">
        <f t="shared" ca="1" si="229"/>
        <v>0</v>
      </c>
      <c r="AY78" s="4" t="e">
        <f t="shared" ca="1" si="179"/>
        <v>#DIV/0!</v>
      </c>
      <c r="AZ78" s="4" t="e">
        <f t="shared" ca="1" si="173"/>
        <v>#DIV/0!</v>
      </c>
      <c r="BA78" s="4" t="e">
        <f t="shared" ca="1" si="174"/>
        <v>#DIV/0!</v>
      </c>
      <c r="BB78" s="4" t="e">
        <f t="shared" ca="1" si="175"/>
        <v>#DIV/0!</v>
      </c>
      <c r="BC78" s="4" t="e">
        <f t="shared" ca="1" si="176"/>
        <v>#DIV/0!</v>
      </c>
      <c r="BD78" s="4" t="e">
        <f t="shared" ca="1" si="177"/>
        <v>#DIV/0!</v>
      </c>
      <c r="BE78" s="4"/>
      <c r="BF78" s="4"/>
      <c r="BR78" s="2"/>
      <c r="BS78" s="2"/>
      <c r="BT78" s="31"/>
      <c r="BU78" s="31"/>
    </row>
    <row r="79" spans="1:74" x14ac:dyDescent="0.2">
      <c r="A79" s="132"/>
      <c r="B79" s="133"/>
      <c r="C79" s="134"/>
      <c r="D79" s="134"/>
      <c r="E79" s="134"/>
      <c r="F79" s="134"/>
      <c r="G79" s="134"/>
      <c r="H79" s="102">
        <f t="shared" si="212"/>
        <v>0</v>
      </c>
      <c r="I79" s="103">
        <f t="shared" si="213"/>
        <v>0</v>
      </c>
      <c r="J79" s="104">
        <f t="shared" si="214"/>
        <v>0</v>
      </c>
      <c r="K79" s="104">
        <f t="shared" si="156"/>
        <v>0</v>
      </c>
      <c r="L79" s="104">
        <f t="shared" si="157"/>
        <v>0</v>
      </c>
      <c r="M79" s="112" t="e">
        <f t="shared" ca="1" si="158"/>
        <v>#DIV/0!</v>
      </c>
      <c r="N79" s="134"/>
      <c r="O79" s="71"/>
      <c r="P79" s="135"/>
      <c r="Q79" s="7">
        <f t="shared" si="230"/>
        <v>0</v>
      </c>
      <c r="R79" s="7" t="e">
        <f t="shared" ca="1" si="215"/>
        <v>#DIV/0!</v>
      </c>
      <c r="S79" s="40" t="e">
        <f t="shared" ca="1" si="192"/>
        <v>#DIV/0!</v>
      </c>
      <c r="T79" s="1"/>
      <c r="U79" s="3" t="e">
        <f t="shared" ca="1" si="161"/>
        <v>#DIV/0!</v>
      </c>
      <c r="V79" s="3" t="e">
        <f t="shared" ca="1" si="193"/>
        <v>#DIV/0!</v>
      </c>
      <c r="W79" s="3" t="e">
        <f t="shared" ca="1" si="163"/>
        <v>#DIV/0!</v>
      </c>
      <c r="X79" s="3" t="e">
        <f t="shared" ca="1" si="194"/>
        <v>#DIV/0!</v>
      </c>
      <c r="Y79" s="3" t="e">
        <f t="shared" ca="1" si="165"/>
        <v>#DIV/0!</v>
      </c>
      <c r="AA79" s="1" t="e">
        <f t="shared" ca="1" si="166"/>
        <v>#DIV/0!</v>
      </c>
      <c r="AB79" s="9" t="e">
        <f t="shared" ca="1" si="216"/>
        <v>#DIV/0!</v>
      </c>
      <c r="AC79" s="9" t="e">
        <f t="shared" ca="1" si="217"/>
        <v>#DIV/0!</v>
      </c>
      <c r="AD79" s="3" t="e">
        <f t="shared" ca="1" si="218"/>
        <v>#DIV/0!</v>
      </c>
      <c r="AE79" s="9" t="e">
        <f t="shared" ca="1" si="219"/>
        <v>#DIV/0!</v>
      </c>
      <c r="AF79" s="43" t="e">
        <f t="shared" ca="1" si="195"/>
        <v>#DIV/0!</v>
      </c>
      <c r="AG79" s="43" t="e">
        <f t="shared" ca="1" si="220"/>
        <v>#DIV/0!</v>
      </c>
      <c r="AH79" s="13" t="e">
        <f t="shared" ca="1" si="221"/>
        <v>#DIV/0!</v>
      </c>
      <c r="AI79" s="3" t="e">
        <f t="shared" ca="1" si="168"/>
        <v>#DIV/0!</v>
      </c>
      <c r="AJ79" s="3" t="e">
        <f t="shared" ca="1" si="169"/>
        <v>#DIV/0!</v>
      </c>
      <c r="AK79" s="34">
        <f t="shared" ref="AK79:AO79" si="259">AK$6</f>
        <v>7.4999999999999997E-2</v>
      </c>
      <c r="AL79" s="34">
        <f t="shared" si="259"/>
        <v>7.4999999999999997E-2</v>
      </c>
      <c r="AM79" s="34">
        <f t="shared" si="259"/>
        <v>0.05</v>
      </c>
      <c r="AN79" s="34">
        <f t="shared" si="259"/>
        <v>0.05</v>
      </c>
      <c r="AO79" s="34">
        <f t="shared" si="259"/>
        <v>0.02</v>
      </c>
      <c r="AP79" s="1" t="e">
        <f t="shared" ca="1" si="171"/>
        <v>#DIV/0!</v>
      </c>
      <c r="AQ79" s="22" t="e">
        <f t="shared" ca="1" si="223"/>
        <v>#DIV/0!</v>
      </c>
      <c r="AR79" s="42" t="e">
        <f t="shared" ca="1" si="224"/>
        <v>#DIV/0!</v>
      </c>
      <c r="AS79" s="13" t="e">
        <f t="shared" si="225"/>
        <v>#DIV/0!</v>
      </c>
      <c r="AT79" s="13" t="e">
        <f t="shared" si="226"/>
        <v>#DIV/0!</v>
      </c>
      <c r="AU79" s="13" t="e">
        <f t="shared" si="227"/>
        <v>#DIV/0!</v>
      </c>
      <c r="AV79" s="11" t="e">
        <f t="shared" ca="1" si="172"/>
        <v>#DIV/0!</v>
      </c>
      <c r="AW79" s="2" t="e">
        <f t="shared" ca="1" si="228"/>
        <v>#DIV/0!</v>
      </c>
      <c r="AX79" s="49">
        <f t="shared" ca="1" si="229"/>
        <v>0</v>
      </c>
      <c r="AY79" s="4" t="e">
        <f t="shared" ca="1" si="179"/>
        <v>#DIV/0!</v>
      </c>
      <c r="AZ79" s="4" t="e">
        <f t="shared" ca="1" si="173"/>
        <v>#DIV/0!</v>
      </c>
      <c r="BA79" s="4" t="e">
        <f t="shared" ca="1" si="174"/>
        <v>#DIV/0!</v>
      </c>
      <c r="BB79" s="4" t="e">
        <f t="shared" ca="1" si="175"/>
        <v>#DIV/0!</v>
      </c>
      <c r="BC79" s="4" t="e">
        <f t="shared" ca="1" si="176"/>
        <v>#DIV/0!</v>
      </c>
      <c r="BD79" s="4" t="e">
        <f t="shared" ca="1" si="177"/>
        <v>#DIV/0!</v>
      </c>
      <c r="BE79" s="4"/>
      <c r="BF79" s="4"/>
      <c r="BR79" s="2"/>
      <c r="BS79" s="2"/>
      <c r="BT79" s="31"/>
      <c r="BU79" s="31"/>
    </row>
    <row r="80" spans="1:74" x14ac:dyDescent="0.2">
      <c r="A80" s="132"/>
      <c r="B80" s="133"/>
      <c r="C80" s="134"/>
      <c r="D80" s="134"/>
      <c r="E80" s="134"/>
      <c r="F80" s="134"/>
      <c r="G80" s="134"/>
      <c r="H80" s="102">
        <f t="shared" si="212"/>
        <v>0</v>
      </c>
      <c r="I80" s="103">
        <f t="shared" si="213"/>
        <v>0</v>
      </c>
      <c r="J80" s="104">
        <f t="shared" si="214"/>
        <v>0</v>
      </c>
      <c r="K80" s="104">
        <f t="shared" si="156"/>
        <v>0</v>
      </c>
      <c r="L80" s="104">
        <f t="shared" si="157"/>
        <v>0</v>
      </c>
      <c r="M80" s="112" t="e">
        <f t="shared" ca="1" si="158"/>
        <v>#DIV/0!</v>
      </c>
      <c r="N80" s="134"/>
      <c r="O80" s="71"/>
      <c r="P80" s="135"/>
      <c r="Q80" s="7">
        <f t="shared" si="230"/>
        <v>0</v>
      </c>
      <c r="R80" s="7" t="e">
        <f t="shared" ca="1" si="215"/>
        <v>#DIV/0!</v>
      </c>
      <c r="S80" s="40" t="e">
        <f t="shared" ca="1" si="192"/>
        <v>#DIV/0!</v>
      </c>
      <c r="T80" s="1"/>
      <c r="U80" s="3" t="e">
        <f t="shared" ca="1" si="161"/>
        <v>#DIV/0!</v>
      </c>
      <c r="V80" s="3" t="e">
        <f t="shared" ca="1" si="193"/>
        <v>#DIV/0!</v>
      </c>
      <c r="W80" s="3" t="e">
        <f t="shared" ca="1" si="163"/>
        <v>#DIV/0!</v>
      </c>
      <c r="X80" s="3" t="e">
        <f t="shared" ca="1" si="194"/>
        <v>#DIV/0!</v>
      </c>
      <c r="Y80" s="3" t="e">
        <f t="shared" ca="1" si="165"/>
        <v>#DIV/0!</v>
      </c>
      <c r="AA80" s="1" t="e">
        <f t="shared" ca="1" si="166"/>
        <v>#DIV/0!</v>
      </c>
      <c r="AB80" s="9" t="e">
        <f t="shared" ca="1" si="216"/>
        <v>#DIV/0!</v>
      </c>
      <c r="AC80" s="9" t="e">
        <f t="shared" ca="1" si="217"/>
        <v>#DIV/0!</v>
      </c>
      <c r="AD80" s="3" t="e">
        <f t="shared" ca="1" si="218"/>
        <v>#DIV/0!</v>
      </c>
      <c r="AE80" s="9" t="e">
        <f t="shared" ca="1" si="219"/>
        <v>#DIV/0!</v>
      </c>
      <c r="AF80" s="43" t="e">
        <f t="shared" ca="1" si="195"/>
        <v>#DIV/0!</v>
      </c>
      <c r="AG80" s="43" t="e">
        <f t="shared" ca="1" si="220"/>
        <v>#DIV/0!</v>
      </c>
      <c r="AH80" s="13" t="e">
        <f t="shared" ca="1" si="221"/>
        <v>#DIV/0!</v>
      </c>
      <c r="AI80" s="3" t="e">
        <f t="shared" ca="1" si="168"/>
        <v>#DIV/0!</v>
      </c>
      <c r="AJ80" s="3" t="e">
        <f t="shared" ca="1" si="169"/>
        <v>#DIV/0!</v>
      </c>
      <c r="AK80" s="34">
        <f t="shared" ref="AK80:AO80" si="260">AK$6</f>
        <v>7.4999999999999997E-2</v>
      </c>
      <c r="AL80" s="34">
        <f t="shared" si="260"/>
        <v>7.4999999999999997E-2</v>
      </c>
      <c r="AM80" s="34">
        <f t="shared" si="260"/>
        <v>0.05</v>
      </c>
      <c r="AN80" s="34">
        <f t="shared" si="260"/>
        <v>0.05</v>
      </c>
      <c r="AO80" s="34">
        <f t="shared" si="260"/>
        <v>0.02</v>
      </c>
      <c r="AP80" s="1" t="e">
        <f t="shared" ca="1" si="171"/>
        <v>#DIV/0!</v>
      </c>
      <c r="AQ80" s="22" t="e">
        <f t="shared" ca="1" si="223"/>
        <v>#DIV/0!</v>
      </c>
      <c r="AR80" s="42" t="e">
        <f t="shared" ca="1" si="224"/>
        <v>#DIV/0!</v>
      </c>
      <c r="AS80" s="13" t="e">
        <f t="shared" si="225"/>
        <v>#DIV/0!</v>
      </c>
      <c r="AT80" s="13" t="e">
        <f t="shared" si="226"/>
        <v>#DIV/0!</v>
      </c>
      <c r="AU80" s="13" t="e">
        <f t="shared" si="227"/>
        <v>#DIV/0!</v>
      </c>
      <c r="AV80" s="11" t="e">
        <f t="shared" ca="1" si="172"/>
        <v>#DIV/0!</v>
      </c>
      <c r="AW80" s="2" t="e">
        <f t="shared" ca="1" si="228"/>
        <v>#DIV/0!</v>
      </c>
      <c r="AX80" s="49">
        <f t="shared" ca="1" si="229"/>
        <v>0</v>
      </c>
      <c r="AY80" s="4" t="e">
        <f t="shared" ca="1" si="179"/>
        <v>#DIV/0!</v>
      </c>
      <c r="AZ80" s="4" t="e">
        <f t="shared" ca="1" si="173"/>
        <v>#DIV/0!</v>
      </c>
      <c r="BA80" s="4" t="e">
        <f t="shared" ca="1" si="174"/>
        <v>#DIV/0!</v>
      </c>
      <c r="BB80" s="4" t="e">
        <f t="shared" ca="1" si="175"/>
        <v>#DIV/0!</v>
      </c>
      <c r="BC80" s="4" t="e">
        <f t="shared" ca="1" si="176"/>
        <v>#DIV/0!</v>
      </c>
      <c r="BD80" s="4" t="e">
        <f t="shared" ca="1" si="177"/>
        <v>#DIV/0!</v>
      </c>
      <c r="BE80" s="4"/>
      <c r="BF80" s="4"/>
      <c r="BG80" s="4"/>
      <c r="BR80" s="2"/>
      <c r="BS80" s="2"/>
      <c r="BU80" s="31"/>
      <c r="BV80" s="31"/>
    </row>
    <row r="81" spans="1:74" x14ac:dyDescent="0.2">
      <c r="A81" s="132"/>
      <c r="B81" s="133"/>
      <c r="C81" s="134"/>
      <c r="D81" s="134"/>
      <c r="E81" s="134"/>
      <c r="F81" s="134"/>
      <c r="G81" s="134"/>
      <c r="H81" s="102">
        <f t="shared" si="212"/>
        <v>0</v>
      </c>
      <c r="I81" s="103">
        <f t="shared" si="213"/>
        <v>0</v>
      </c>
      <c r="J81" s="104">
        <f t="shared" si="214"/>
        <v>0</v>
      </c>
      <c r="K81" s="104">
        <f t="shared" si="156"/>
        <v>0</v>
      </c>
      <c r="L81" s="104">
        <f t="shared" si="157"/>
        <v>0</v>
      </c>
      <c r="M81" s="112" t="e">
        <f t="shared" ca="1" si="158"/>
        <v>#DIV/0!</v>
      </c>
      <c r="N81" s="134"/>
      <c r="O81" s="71"/>
      <c r="P81" s="135"/>
      <c r="Q81" s="7">
        <f t="shared" si="230"/>
        <v>0</v>
      </c>
      <c r="R81" s="7" t="e">
        <f t="shared" ca="1" si="215"/>
        <v>#DIV/0!</v>
      </c>
      <c r="S81" s="40" t="e">
        <f t="shared" ca="1" si="192"/>
        <v>#DIV/0!</v>
      </c>
      <c r="T81" s="1"/>
      <c r="U81" s="3" t="e">
        <f t="shared" ca="1" si="161"/>
        <v>#DIV/0!</v>
      </c>
      <c r="V81" s="3" t="e">
        <f t="shared" ca="1" si="193"/>
        <v>#DIV/0!</v>
      </c>
      <c r="W81" s="3" t="e">
        <f t="shared" ca="1" si="163"/>
        <v>#DIV/0!</v>
      </c>
      <c r="X81" s="3" t="e">
        <f t="shared" ca="1" si="194"/>
        <v>#DIV/0!</v>
      </c>
      <c r="Y81" s="3" t="e">
        <f t="shared" ca="1" si="165"/>
        <v>#DIV/0!</v>
      </c>
      <c r="AA81" s="1" t="e">
        <f t="shared" ca="1" si="166"/>
        <v>#DIV/0!</v>
      </c>
      <c r="AB81" s="9" t="e">
        <f t="shared" ca="1" si="216"/>
        <v>#DIV/0!</v>
      </c>
      <c r="AC81" s="9" t="e">
        <f t="shared" ca="1" si="217"/>
        <v>#DIV/0!</v>
      </c>
      <c r="AD81" s="3" t="e">
        <f t="shared" ca="1" si="218"/>
        <v>#DIV/0!</v>
      </c>
      <c r="AE81" s="9" t="e">
        <f t="shared" ca="1" si="219"/>
        <v>#DIV/0!</v>
      </c>
      <c r="AF81" s="43" t="e">
        <f t="shared" ca="1" si="195"/>
        <v>#DIV/0!</v>
      </c>
      <c r="AG81" s="43" t="e">
        <f t="shared" ca="1" si="220"/>
        <v>#DIV/0!</v>
      </c>
      <c r="AH81" s="13" t="e">
        <f t="shared" ca="1" si="221"/>
        <v>#DIV/0!</v>
      </c>
      <c r="AI81" s="3" t="e">
        <f t="shared" ca="1" si="168"/>
        <v>#DIV/0!</v>
      </c>
      <c r="AJ81" s="3" t="e">
        <f t="shared" ca="1" si="169"/>
        <v>#DIV/0!</v>
      </c>
      <c r="AK81" s="34">
        <f t="shared" ref="AK81:AO81" si="261">AK$6</f>
        <v>7.4999999999999997E-2</v>
      </c>
      <c r="AL81" s="34">
        <f t="shared" si="261"/>
        <v>7.4999999999999997E-2</v>
      </c>
      <c r="AM81" s="34">
        <f t="shared" si="261"/>
        <v>0.05</v>
      </c>
      <c r="AN81" s="34">
        <f t="shared" si="261"/>
        <v>0.05</v>
      </c>
      <c r="AO81" s="34">
        <f t="shared" si="261"/>
        <v>0.02</v>
      </c>
      <c r="AP81" s="1" t="e">
        <f t="shared" ca="1" si="171"/>
        <v>#DIV/0!</v>
      </c>
      <c r="AQ81" s="22" t="e">
        <f t="shared" ca="1" si="223"/>
        <v>#DIV/0!</v>
      </c>
      <c r="AR81" s="42" t="e">
        <f t="shared" ca="1" si="224"/>
        <v>#DIV/0!</v>
      </c>
      <c r="AS81" s="13" t="e">
        <f t="shared" si="225"/>
        <v>#DIV/0!</v>
      </c>
      <c r="AT81" s="13" t="e">
        <f t="shared" si="226"/>
        <v>#DIV/0!</v>
      </c>
      <c r="AU81" s="13" t="e">
        <f t="shared" si="227"/>
        <v>#DIV/0!</v>
      </c>
      <c r="AV81" s="11" t="e">
        <f t="shared" ca="1" si="172"/>
        <v>#DIV/0!</v>
      </c>
      <c r="AW81" s="2" t="e">
        <f t="shared" ca="1" si="228"/>
        <v>#DIV/0!</v>
      </c>
      <c r="AX81" s="49">
        <f t="shared" ca="1" si="229"/>
        <v>0</v>
      </c>
      <c r="AY81" s="4" t="e">
        <f t="shared" ca="1" si="179"/>
        <v>#DIV/0!</v>
      </c>
      <c r="AZ81" s="4" t="e">
        <f t="shared" ca="1" si="173"/>
        <v>#DIV/0!</v>
      </c>
      <c r="BA81" s="4" t="e">
        <f t="shared" ca="1" si="174"/>
        <v>#DIV/0!</v>
      </c>
      <c r="BB81" s="4" t="e">
        <f t="shared" ca="1" si="175"/>
        <v>#DIV/0!</v>
      </c>
      <c r="BC81" s="4" t="e">
        <f t="shared" ca="1" si="176"/>
        <v>#DIV/0!</v>
      </c>
      <c r="BD81" s="4" t="e">
        <f t="shared" ca="1" si="177"/>
        <v>#DIV/0!</v>
      </c>
      <c r="BE81" s="4"/>
      <c r="BF81" s="4"/>
      <c r="BG81" s="4"/>
      <c r="BR81" s="2"/>
      <c r="BS81" s="2"/>
      <c r="BU81" s="31"/>
      <c r="BV81" s="31"/>
    </row>
    <row r="82" spans="1:74" x14ac:dyDescent="0.2">
      <c r="A82" s="132"/>
      <c r="B82" s="133"/>
      <c r="C82" s="134"/>
      <c r="D82" s="134"/>
      <c r="E82" s="134"/>
      <c r="F82" s="134"/>
      <c r="G82" s="134"/>
      <c r="H82" s="102">
        <f t="shared" ref="H82:H113" si="262">C82*J$3</f>
        <v>0</v>
      </c>
      <c r="I82" s="103">
        <f t="shared" ref="I82:I113" si="263">D82*L$3</f>
        <v>0</v>
      </c>
      <c r="J82" s="104">
        <f t="shared" ref="J82:J113" si="264">E82*N$3</f>
        <v>0</v>
      </c>
      <c r="K82" s="104">
        <f t="shared" si="156"/>
        <v>0</v>
      </c>
      <c r="L82" s="104">
        <f t="shared" si="157"/>
        <v>0</v>
      </c>
      <c r="M82" s="112" t="e">
        <f t="shared" ca="1" si="158"/>
        <v>#DIV/0!</v>
      </c>
      <c r="N82" s="134"/>
      <c r="O82" s="71"/>
      <c r="P82" s="135"/>
      <c r="Q82" s="7">
        <f t="shared" si="230"/>
        <v>0</v>
      </c>
      <c r="R82" s="7" t="e">
        <f t="shared" ref="R82:R113" ca="1" si="265">M82*SQRT(I82/H82)</f>
        <v>#DIV/0!</v>
      </c>
      <c r="S82" s="40" t="e">
        <f t="shared" ca="1" si="192"/>
        <v>#DIV/0!</v>
      </c>
      <c r="T82" s="1"/>
      <c r="U82" s="3" t="e">
        <f t="shared" ca="1" si="161"/>
        <v>#DIV/0!</v>
      </c>
      <c r="V82" s="3" t="e">
        <f t="shared" ca="1" si="193"/>
        <v>#DIV/0!</v>
      </c>
      <c r="W82" s="3" t="e">
        <f t="shared" ca="1" si="163"/>
        <v>#DIV/0!</v>
      </c>
      <c r="X82" s="3" t="e">
        <f t="shared" ca="1" si="194"/>
        <v>#DIV/0!</v>
      </c>
      <c r="Y82" s="3" t="e">
        <f t="shared" ca="1" si="165"/>
        <v>#DIV/0!</v>
      </c>
      <c r="AA82" s="1" t="e">
        <f t="shared" ca="1" si="166"/>
        <v>#DIV/0!</v>
      </c>
      <c r="AB82" s="9" t="e">
        <f t="shared" ref="AB82:AB113" ca="1" si="266">(AD82*J82)/(H82-I82-J82)</f>
        <v>#DIV/0!</v>
      </c>
      <c r="AC82" s="9" t="e">
        <f t="shared" ref="AC82:AC113" ca="1" si="267">AV82*AB82</f>
        <v>#DIV/0!</v>
      </c>
      <c r="AD82" s="3" t="e">
        <f t="shared" ref="AD82:AD113" ca="1" si="268">AD$17</f>
        <v>#DIV/0!</v>
      </c>
      <c r="AE82" s="9" t="e">
        <f t="shared" ref="AE82:AE113" ca="1" si="269">SQRT(AD82*J82*$D$3)</f>
        <v>#DIV/0!</v>
      </c>
      <c r="AF82" s="43" t="e">
        <f t="shared" ca="1" si="195"/>
        <v>#DIV/0!</v>
      </c>
      <c r="AG82" s="43" t="e">
        <f t="shared" ref="AG82:AG113" ca="1" si="270">AF82*SQRT(AE$17^2-AM82^2 + AO82^2)/2</f>
        <v>#DIV/0!</v>
      </c>
      <c r="AH82" s="13" t="e">
        <f t="shared" ref="AH82:AH113" ca="1" si="271">AD82*J82/($B$3*2*PI())</f>
        <v>#DIV/0!</v>
      </c>
      <c r="AI82" s="3" t="e">
        <f t="shared" ca="1" si="168"/>
        <v>#DIV/0!</v>
      </c>
      <c r="AJ82" s="3" t="e">
        <f t="shared" ca="1" si="169"/>
        <v>#DIV/0!</v>
      </c>
      <c r="AK82" s="34">
        <f t="shared" ref="AK82:AO82" si="272">AK$6</f>
        <v>7.4999999999999997E-2</v>
      </c>
      <c r="AL82" s="34">
        <f t="shared" si="272"/>
        <v>7.4999999999999997E-2</v>
      </c>
      <c r="AM82" s="34">
        <f t="shared" si="272"/>
        <v>0.05</v>
      </c>
      <c r="AN82" s="34">
        <f t="shared" si="272"/>
        <v>0.05</v>
      </c>
      <c r="AO82" s="34">
        <f t="shared" si="272"/>
        <v>0.02</v>
      </c>
      <c r="AP82" s="1" t="e">
        <f t="shared" ca="1" si="171"/>
        <v>#DIV/0!</v>
      </c>
      <c r="AQ82" s="22" t="e">
        <f t="shared" ref="AQ82:AQ113" ca="1" si="273">(AQ$17-(H82/Q82))*AK82</f>
        <v>#DIV/0!</v>
      </c>
      <c r="AR82" s="42" t="e">
        <f t="shared" ref="AR82:AR113" ca="1" si="274">(AR$17+(I82/Q82))*AL82</f>
        <v>#DIV/0!</v>
      </c>
      <c r="AS82" s="13" t="e">
        <f t="shared" ref="AS82:AS113" si="275">AO82*H82/Q82</f>
        <v>#DIV/0!</v>
      </c>
      <c r="AT82" s="13" t="e">
        <f t="shared" ref="AT82:AT113" si="276">AO82*I82/Q82</f>
        <v>#DIV/0!</v>
      </c>
      <c r="AU82" s="13" t="e">
        <f t="shared" ref="AU82:AU113" si="277">(1+(J82/Q82))*AO82</f>
        <v>#DIV/0!</v>
      </c>
      <c r="AV82" s="11" t="e">
        <f t="shared" ca="1" si="172"/>
        <v>#DIV/0!</v>
      </c>
      <c r="AW82" s="2" t="e">
        <f t="shared" ref="AW82:AW113" ca="1" si="278">AF82*AF82</f>
        <v>#DIV/0!</v>
      </c>
      <c r="AX82" s="49">
        <f t="shared" ref="AX82:AX113" ca="1" si="279">P82-AW$17</f>
        <v>0</v>
      </c>
      <c r="AY82" s="4" t="e">
        <f t="shared" ca="1" si="179"/>
        <v>#DIV/0!</v>
      </c>
      <c r="AZ82" s="4" t="e">
        <f t="shared" ca="1" si="173"/>
        <v>#DIV/0!</v>
      </c>
      <c r="BA82" s="4" t="e">
        <f t="shared" ca="1" si="174"/>
        <v>#DIV/0!</v>
      </c>
      <c r="BB82" s="4" t="e">
        <f t="shared" ca="1" si="175"/>
        <v>#DIV/0!</v>
      </c>
      <c r="BC82" s="4" t="e">
        <f t="shared" ca="1" si="176"/>
        <v>#DIV/0!</v>
      </c>
      <c r="BD82" s="4" t="e">
        <f t="shared" ca="1" si="177"/>
        <v>#DIV/0!</v>
      </c>
      <c r="BE82" s="4"/>
      <c r="BF82" s="4"/>
      <c r="BG82" s="4"/>
      <c r="BR82" s="2"/>
      <c r="BS82" s="2"/>
      <c r="BU82" s="31"/>
      <c r="BV82" s="31"/>
    </row>
    <row r="83" spans="1:74" x14ac:dyDescent="0.2">
      <c r="A83" s="132"/>
      <c r="B83" s="133"/>
      <c r="C83" s="134"/>
      <c r="D83" s="134"/>
      <c r="E83" s="134"/>
      <c r="F83" s="134"/>
      <c r="G83" s="134"/>
      <c r="H83" s="102">
        <f t="shared" si="262"/>
        <v>0</v>
      </c>
      <c r="I83" s="103">
        <f t="shared" si="263"/>
        <v>0</v>
      </c>
      <c r="J83" s="104">
        <f t="shared" si="264"/>
        <v>0</v>
      </c>
      <c r="K83" s="104">
        <f t="shared" ref="K83:K145" si="280">F83*P$3</f>
        <v>0</v>
      </c>
      <c r="L83" s="104">
        <f t="shared" ref="L83:L145" si="281">G83*R$3</f>
        <v>0</v>
      </c>
      <c r="M83" s="112" t="e">
        <f t="shared" ref="M83:M145" ca="1" si="282">IF(AB83&gt;AC$17,1,-1)</f>
        <v>#DIV/0!</v>
      </c>
      <c r="N83" s="134"/>
      <c r="O83" s="71"/>
      <c r="P83" s="135"/>
      <c r="Q83" s="7">
        <f t="shared" ref="Q83:Q114" si="283">H83-I83-J83</f>
        <v>0</v>
      </c>
      <c r="R83" s="7" t="e">
        <f t="shared" ca="1" si="265"/>
        <v>#DIV/0!</v>
      </c>
      <c r="S83" s="40" t="e">
        <f t="shared" ca="1" si="192"/>
        <v>#DIV/0!</v>
      </c>
      <c r="T83" s="1"/>
      <c r="U83" s="3" t="e">
        <f t="shared" ref="U83:U145" ca="1" si="284">(AD83*J83)/(2*(H83+(M83*SQRT(H83*I83))))</f>
        <v>#DIV/0!</v>
      </c>
      <c r="V83" s="3" t="e">
        <f t="shared" ca="1" si="193"/>
        <v>#DIV/0!</v>
      </c>
      <c r="W83" s="3" t="e">
        <f t="shared" ref="W83:W145" ca="1" si="285">AD83*J83/((SQRT(H83)+(M83*SQRT(I83)))^2)</f>
        <v>#DIV/0!</v>
      </c>
      <c r="X83" s="3" t="e">
        <f t="shared" ca="1" si="194"/>
        <v>#DIV/0!</v>
      </c>
      <c r="Y83" s="3" t="e">
        <f t="shared" ref="Y83:Y145" ca="1" si="286">W83/AC$17</f>
        <v>#DIV/0!</v>
      </c>
      <c r="AA83" s="1" t="e">
        <f t="shared" ref="AA83:AA145" ca="1" si="287">((SQRT(H83)+(M83*SQRT(I83)))^2)/Q83</f>
        <v>#DIV/0!</v>
      </c>
      <c r="AB83" s="9" t="e">
        <f t="shared" ca="1" si="266"/>
        <v>#DIV/0!</v>
      </c>
      <c r="AC83" s="9" t="e">
        <f t="shared" ca="1" si="267"/>
        <v>#DIV/0!</v>
      </c>
      <c r="AD83" s="3" t="e">
        <f t="shared" ca="1" si="268"/>
        <v>#DIV/0!</v>
      </c>
      <c r="AE83" s="9" t="e">
        <f t="shared" ca="1" si="269"/>
        <v>#DIV/0!</v>
      </c>
      <c r="AF83" s="43" t="e">
        <f t="shared" ca="1" si="195"/>
        <v>#DIV/0!</v>
      </c>
      <c r="AG83" s="43" t="e">
        <f t="shared" ca="1" si="270"/>
        <v>#DIV/0!</v>
      </c>
      <c r="AH83" s="13" t="e">
        <f t="shared" ca="1" si="271"/>
        <v>#DIV/0!</v>
      </c>
      <c r="AI83" s="3" t="e">
        <f t="shared" ref="AI83:AI145" ca="1" si="288">AD83*J83/IF(K83&gt;0.000000000000001,K83,0.000000000000001)</f>
        <v>#DIV/0!</v>
      </c>
      <c r="AJ83" s="3" t="e">
        <f t="shared" ref="AJ83:AJ145" ca="1" si="289">AD83*J83/IF(L83&gt;0.000000000000001,L83,0.000000000000001)</f>
        <v>#DIV/0!</v>
      </c>
      <c r="AK83" s="34">
        <f t="shared" ref="AK83:AO83" si="290">AK$6</f>
        <v>7.4999999999999997E-2</v>
      </c>
      <c r="AL83" s="34">
        <f t="shared" si="290"/>
        <v>7.4999999999999997E-2</v>
      </c>
      <c r="AM83" s="34">
        <f t="shared" si="290"/>
        <v>0.05</v>
      </c>
      <c r="AN83" s="34">
        <f t="shared" si="290"/>
        <v>0.05</v>
      </c>
      <c r="AO83" s="34">
        <f t="shared" si="290"/>
        <v>0.02</v>
      </c>
      <c r="AP83" s="1" t="e">
        <f t="shared" ref="AP83:AP145" ca="1" si="291">AT$17</f>
        <v>#DIV/0!</v>
      </c>
      <c r="AQ83" s="22" t="e">
        <f t="shared" ca="1" si="273"/>
        <v>#DIV/0!</v>
      </c>
      <c r="AR83" s="42" t="e">
        <f t="shared" ca="1" si="274"/>
        <v>#DIV/0!</v>
      </c>
      <c r="AS83" s="13" t="e">
        <f t="shared" si="275"/>
        <v>#DIV/0!</v>
      </c>
      <c r="AT83" s="13" t="e">
        <f t="shared" si="276"/>
        <v>#DIV/0!</v>
      </c>
      <c r="AU83" s="13" t="e">
        <f t="shared" si="277"/>
        <v>#DIV/0!</v>
      </c>
      <c r="AV83" s="11" t="e">
        <f t="shared" ref="AV83:AV145" ca="1" si="292">SQRT((AQ83^2)+(AR83^2)+(AS$17^2)+(AT$17^2)+(AS83^2)+(AT83^2)+(AU83^2)+(((K83*AN83)/Q83)^2)+(((L83*AN83)/Q83)^2))</f>
        <v>#DIV/0!</v>
      </c>
      <c r="AW83" s="2" t="e">
        <f t="shared" ca="1" si="278"/>
        <v>#DIV/0!</v>
      </c>
      <c r="AX83" s="49">
        <f t="shared" ca="1" si="279"/>
        <v>0</v>
      </c>
      <c r="AY83" s="4" t="e">
        <f t="shared" ca="1" si="179"/>
        <v>#DIV/0!</v>
      </c>
      <c r="AZ83" s="4" t="e">
        <f t="shared" ref="AZ83:AZ145" ca="1" si="293">(AV$17-(SQRT(H83)/(M83*SQRT(I83)+SQRT(H83))))*AK83</f>
        <v>#DIV/0!</v>
      </c>
      <c r="BA83" s="4" t="e">
        <f t="shared" ref="BA83:BA145" ca="1" si="294">(AU$17-(M83*SQRT(I83)/(M83*(SQRT(I83)+SQRT(H83)))))*AL83</f>
        <v>#DIV/0!</v>
      </c>
      <c r="BB83" s="4" t="e">
        <f t="shared" ref="BB83:BB145" ca="1" si="295">(H83/(H83+(M83*SQRT(H83*I83))))*AO83</f>
        <v>#DIV/0!</v>
      </c>
      <c r="BC83" s="4" t="e">
        <f t="shared" ref="BC83:BC145" ca="1" si="296">(I83/(I83+(M83*SQRT(H83*I83))))*AO83</f>
        <v>#DIV/0!</v>
      </c>
      <c r="BD83" s="4" t="e">
        <f t="shared" ref="BD83:BD145" ca="1" si="297">SQRT(AZ83^2+BA83^2+BB83^2+BC83^2+AT$17^2+AO83^2)</f>
        <v>#DIV/0!</v>
      </c>
      <c r="BE83" s="4"/>
      <c r="BF83" s="4"/>
      <c r="BG83" s="4"/>
      <c r="BR83" s="2"/>
      <c r="BS83" s="2"/>
      <c r="BU83" s="31"/>
      <c r="BV83" s="31"/>
    </row>
    <row r="84" spans="1:74" x14ac:dyDescent="0.2">
      <c r="A84" s="132"/>
      <c r="B84" s="133"/>
      <c r="C84" s="134"/>
      <c r="D84" s="134"/>
      <c r="E84" s="134"/>
      <c r="F84" s="134"/>
      <c r="G84" s="134"/>
      <c r="H84" s="102">
        <f t="shared" si="262"/>
        <v>0</v>
      </c>
      <c r="I84" s="103">
        <f t="shared" si="263"/>
        <v>0</v>
      </c>
      <c r="J84" s="104">
        <f t="shared" si="264"/>
        <v>0</v>
      </c>
      <c r="K84" s="104">
        <f t="shared" si="280"/>
        <v>0</v>
      </c>
      <c r="L84" s="104">
        <f t="shared" si="281"/>
        <v>0</v>
      </c>
      <c r="M84" s="112" t="e">
        <f t="shared" ca="1" si="282"/>
        <v>#DIV/0!</v>
      </c>
      <c r="N84" s="134"/>
      <c r="O84" s="71"/>
      <c r="P84" s="135"/>
      <c r="Q84" s="7">
        <f t="shared" si="283"/>
        <v>0</v>
      </c>
      <c r="R84" s="7" t="e">
        <f t="shared" ca="1" si="265"/>
        <v>#DIV/0!</v>
      </c>
      <c r="S84" s="40" t="e">
        <f t="shared" ca="1" si="192"/>
        <v>#DIV/0!</v>
      </c>
      <c r="T84" s="1"/>
      <c r="U84" s="3" t="e">
        <f t="shared" ca="1" si="284"/>
        <v>#DIV/0!</v>
      </c>
      <c r="V84" s="3" t="e">
        <f t="shared" ca="1" si="193"/>
        <v>#DIV/0!</v>
      </c>
      <c r="W84" s="3" t="e">
        <f t="shared" ca="1" si="285"/>
        <v>#DIV/0!</v>
      </c>
      <c r="X84" s="3" t="e">
        <f t="shared" ca="1" si="194"/>
        <v>#DIV/0!</v>
      </c>
      <c r="Y84" s="3" t="e">
        <f t="shared" ca="1" si="286"/>
        <v>#DIV/0!</v>
      </c>
      <c r="AA84" s="1" t="e">
        <f t="shared" ca="1" si="287"/>
        <v>#DIV/0!</v>
      </c>
      <c r="AB84" s="9" t="e">
        <f t="shared" ca="1" si="266"/>
        <v>#DIV/0!</v>
      </c>
      <c r="AC84" s="9" t="e">
        <f t="shared" ca="1" si="267"/>
        <v>#DIV/0!</v>
      </c>
      <c r="AD84" s="3" t="e">
        <f t="shared" ca="1" si="268"/>
        <v>#DIV/0!</v>
      </c>
      <c r="AE84" s="9" t="e">
        <f t="shared" ca="1" si="269"/>
        <v>#DIV/0!</v>
      </c>
      <c r="AF84" s="43" t="e">
        <f t="shared" ca="1" si="195"/>
        <v>#DIV/0!</v>
      </c>
      <c r="AG84" s="43" t="e">
        <f t="shared" ca="1" si="270"/>
        <v>#DIV/0!</v>
      </c>
      <c r="AH84" s="13" t="e">
        <f t="shared" ca="1" si="271"/>
        <v>#DIV/0!</v>
      </c>
      <c r="AI84" s="3" t="e">
        <f t="shared" ca="1" si="288"/>
        <v>#DIV/0!</v>
      </c>
      <c r="AJ84" s="3" t="e">
        <f t="shared" ca="1" si="289"/>
        <v>#DIV/0!</v>
      </c>
      <c r="AK84" s="34">
        <f t="shared" ref="AK84:AO84" si="298">AK$6</f>
        <v>7.4999999999999997E-2</v>
      </c>
      <c r="AL84" s="34">
        <f t="shared" si="298"/>
        <v>7.4999999999999997E-2</v>
      </c>
      <c r="AM84" s="34">
        <f t="shared" si="298"/>
        <v>0.05</v>
      </c>
      <c r="AN84" s="34">
        <f t="shared" si="298"/>
        <v>0.05</v>
      </c>
      <c r="AO84" s="34">
        <f t="shared" si="298"/>
        <v>0.02</v>
      </c>
      <c r="AP84" s="1" t="e">
        <f t="shared" ca="1" si="291"/>
        <v>#DIV/0!</v>
      </c>
      <c r="AQ84" s="22" t="e">
        <f t="shared" ca="1" si="273"/>
        <v>#DIV/0!</v>
      </c>
      <c r="AR84" s="42" t="e">
        <f t="shared" ca="1" si="274"/>
        <v>#DIV/0!</v>
      </c>
      <c r="AS84" s="13" t="e">
        <f t="shared" si="275"/>
        <v>#DIV/0!</v>
      </c>
      <c r="AT84" s="13" t="e">
        <f t="shared" si="276"/>
        <v>#DIV/0!</v>
      </c>
      <c r="AU84" s="13" t="e">
        <f t="shared" si="277"/>
        <v>#DIV/0!</v>
      </c>
      <c r="AV84" s="11" t="e">
        <f t="shared" ca="1" si="292"/>
        <v>#DIV/0!</v>
      </c>
      <c r="AW84" s="2" t="e">
        <f t="shared" ca="1" si="278"/>
        <v>#DIV/0!</v>
      </c>
      <c r="AX84" s="49">
        <f t="shared" ca="1" si="279"/>
        <v>0</v>
      </c>
      <c r="AY84" s="4" t="e">
        <f t="shared" ref="AY84:AY146" ca="1" si="299">AG84/AF84</f>
        <v>#DIV/0!</v>
      </c>
      <c r="AZ84" s="4" t="e">
        <f t="shared" ca="1" si="293"/>
        <v>#DIV/0!</v>
      </c>
      <c r="BA84" s="4" t="e">
        <f t="shared" ca="1" si="294"/>
        <v>#DIV/0!</v>
      </c>
      <c r="BB84" s="4" t="e">
        <f t="shared" ca="1" si="295"/>
        <v>#DIV/0!</v>
      </c>
      <c r="BC84" s="4" t="e">
        <f t="shared" ca="1" si="296"/>
        <v>#DIV/0!</v>
      </c>
      <c r="BD84" s="4" t="e">
        <f t="shared" ca="1" si="297"/>
        <v>#DIV/0!</v>
      </c>
      <c r="BE84" s="4"/>
      <c r="BF84" s="4"/>
      <c r="BG84" s="4"/>
      <c r="BR84" s="2"/>
      <c r="BS84" s="2"/>
      <c r="BU84" s="31"/>
      <c r="BV84" s="31"/>
    </row>
    <row r="85" spans="1:74" x14ac:dyDescent="0.2">
      <c r="A85" s="132"/>
      <c r="B85" s="133"/>
      <c r="C85" s="134"/>
      <c r="D85" s="134"/>
      <c r="E85" s="134"/>
      <c r="F85" s="134"/>
      <c r="G85" s="134"/>
      <c r="H85" s="102">
        <f t="shared" si="262"/>
        <v>0</v>
      </c>
      <c r="I85" s="103">
        <f t="shared" si="263"/>
        <v>0</v>
      </c>
      <c r="J85" s="104">
        <f t="shared" si="264"/>
        <v>0</v>
      </c>
      <c r="K85" s="104">
        <f t="shared" si="280"/>
        <v>0</v>
      </c>
      <c r="L85" s="104">
        <f t="shared" si="281"/>
        <v>0</v>
      </c>
      <c r="M85" s="112" t="e">
        <f t="shared" ca="1" si="282"/>
        <v>#DIV/0!</v>
      </c>
      <c r="N85" s="134"/>
      <c r="O85" s="71"/>
      <c r="P85" s="135"/>
      <c r="Q85" s="7">
        <f t="shared" si="283"/>
        <v>0</v>
      </c>
      <c r="R85" s="7" t="e">
        <f t="shared" ca="1" si="265"/>
        <v>#DIV/0!</v>
      </c>
      <c r="S85" s="40" t="e">
        <f t="shared" ca="1" si="192"/>
        <v>#DIV/0!</v>
      </c>
      <c r="T85" s="1"/>
      <c r="U85" s="3" t="e">
        <f t="shared" ca="1" si="284"/>
        <v>#DIV/0!</v>
      </c>
      <c r="V85" s="3" t="e">
        <f t="shared" ca="1" si="193"/>
        <v>#DIV/0!</v>
      </c>
      <c r="W85" s="3" t="e">
        <f t="shared" ca="1" si="285"/>
        <v>#DIV/0!</v>
      </c>
      <c r="X85" s="3" t="e">
        <f t="shared" ca="1" si="194"/>
        <v>#DIV/0!</v>
      </c>
      <c r="Y85" s="3" t="e">
        <f t="shared" ca="1" si="286"/>
        <v>#DIV/0!</v>
      </c>
      <c r="AA85" s="1" t="e">
        <f t="shared" ca="1" si="287"/>
        <v>#DIV/0!</v>
      </c>
      <c r="AB85" s="9" t="e">
        <f t="shared" ca="1" si="266"/>
        <v>#DIV/0!</v>
      </c>
      <c r="AC85" s="9" t="e">
        <f t="shared" ca="1" si="267"/>
        <v>#DIV/0!</v>
      </c>
      <c r="AD85" s="3" t="e">
        <f t="shared" ca="1" si="268"/>
        <v>#DIV/0!</v>
      </c>
      <c r="AE85" s="9" t="e">
        <f t="shared" ca="1" si="269"/>
        <v>#DIV/0!</v>
      </c>
      <c r="AF85" s="43" t="e">
        <f t="shared" ca="1" si="195"/>
        <v>#DIV/0!</v>
      </c>
      <c r="AG85" s="43" t="e">
        <f t="shared" ca="1" si="270"/>
        <v>#DIV/0!</v>
      </c>
      <c r="AH85" s="13" t="e">
        <f t="shared" ca="1" si="271"/>
        <v>#DIV/0!</v>
      </c>
      <c r="AI85" s="3" t="e">
        <f t="shared" ca="1" si="288"/>
        <v>#DIV/0!</v>
      </c>
      <c r="AJ85" s="3" t="e">
        <f t="shared" ca="1" si="289"/>
        <v>#DIV/0!</v>
      </c>
      <c r="AK85" s="34">
        <f t="shared" ref="AK85:AO85" si="300">AK$6</f>
        <v>7.4999999999999997E-2</v>
      </c>
      <c r="AL85" s="34">
        <f t="shared" si="300"/>
        <v>7.4999999999999997E-2</v>
      </c>
      <c r="AM85" s="34">
        <f t="shared" si="300"/>
        <v>0.05</v>
      </c>
      <c r="AN85" s="34">
        <f t="shared" si="300"/>
        <v>0.05</v>
      </c>
      <c r="AO85" s="34">
        <f t="shared" si="300"/>
        <v>0.02</v>
      </c>
      <c r="AP85" s="1" t="e">
        <f t="shared" ca="1" si="291"/>
        <v>#DIV/0!</v>
      </c>
      <c r="AQ85" s="22" t="e">
        <f t="shared" ca="1" si="273"/>
        <v>#DIV/0!</v>
      </c>
      <c r="AR85" s="42" t="e">
        <f t="shared" ca="1" si="274"/>
        <v>#DIV/0!</v>
      </c>
      <c r="AS85" s="13" t="e">
        <f t="shared" si="275"/>
        <v>#DIV/0!</v>
      </c>
      <c r="AT85" s="13" t="e">
        <f t="shared" si="276"/>
        <v>#DIV/0!</v>
      </c>
      <c r="AU85" s="13" t="e">
        <f t="shared" si="277"/>
        <v>#DIV/0!</v>
      </c>
      <c r="AV85" s="11" t="e">
        <f t="shared" ca="1" si="292"/>
        <v>#DIV/0!</v>
      </c>
      <c r="AW85" s="2" t="e">
        <f t="shared" ca="1" si="278"/>
        <v>#DIV/0!</v>
      </c>
      <c r="AX85" s="49">
        <f t="shared" ca="1" si="279"/>
        <v>0</v>
      </c>
      <c r="AY85" s="4" t="e">
        <f t="shared" ca="1" si="299"/>
        <v>#DIV/0!</v>
      </c>
      <c r="AZ85" s="4" t="e">
        <f t="shared" ca="1" si="293"/>
        <v>#DIV/0!</v>
      </c>
      <c r="BA85" s="4" t="e">
        <f t="shared" ca="1" si="294"/>
        <v>#DIV/0!</v>
      </c>
      <c r="BB85" s="4" t="e">
        <f t="shared" ca="1" si="295"/>
        <v>#DIV/0!</v>
      </c>
      <c r="BC85" s="4" t="e">
        <f t="shared" ca="1" si="296"/>
        <v>#DIV/0!</v>
      </c>
      <c r="BD85" s="4" t="e">
        <f t="shared" ca="1" si="297"/>
        <v>#DIV/0!</v>
      </c>
      <c r="BE85" s="4"/>
      <c r="BF85" s="4"/>
      <c r="BG85" s="4"/>
      <c r="BR85" s="2"/>
      <c r="BS85" s="2"/>
      <c r="BU85" s="31"/>
      <c r="BV85" s="31"/>
    </row>
    <row r="86" spans="1:74" x14ac:dyDescent="0.2">
      <c r="A86" s="132"/>
      <c r="B86" s="133"/>
      <c r="C86" s="134"/>
      <c r="D86" s="134"/>
      <c r="E86" s="134"/>
      <c r="F86" s="134"/>
      <c r="G86" s="134"/>
      <c r="H86" s="102">
        <f t="shared" si="262"/>
        <v>0</v>
      </c>
      <c r="I86" s="103">
        <f t="shared" si="263"/>
        <v>0</v>
      </c>
      <c r="J86" s="104">
        <f t="shared" si="264"/>
        <v>0</v>
      </c>
      <c r="K86" s="104">
        <f t="shared" si="280"/>
        <v>0</v>
      </c>
      <c r="L86" s="104">
        <f t="shared" si="281"/>
        <v>0</v>
      </c>
      <c r="M86" s="112" t="e">
        <f t="shared" ca="1" si="282"/>
        <v>#DIV/0!</v>
      </c>
      <c r="N86" s="134"/>
      <c r="O86" s="71"/>
      <c r="P86" s="135"/>
      <c r="Q86" s="7">
        <f t="shared" si="283"/>
        <v>0</v>
      </c>
      <c r="R86" s="7" t="e">
        <f t="shared" ca="1" si="265"/>
        <v>#DIV/0!</v>
      </c>
      <c r="S86" s="40" t="e">
        <f t="shared" ca="1" si="192"/>
        <v>#DIV/0!</v>
      </c>
      <c r="T86" s="1"/>
      <c r="U86" s="3" t="e">
        <f t="shared" ca="1" si="284"/>
        <v>#DIV/0!</v>
      </c>
      <c r="V86" s="3" t="e">
        <f t="shared" ca="1" si="193"/>
        <v>#DIV/0!</v>
      </c>
      <c r="W86" s="3" t="e">
        <f t="shared" ca="1" si="285"/>
        <v>#DIV/0!</v>
      </c>
      <c r="X86" s="3" t="e">
        <f t="shared" ca="1" si="194"/>
        <v>#DIV/0!</v>
      </c>
      <c r="Y86" s="3" t="e">
        <f t="shared" ca="1" si="286"/>
        <v>#DIV/0!</v>
      </c>
      <c r="AA86" s="1" t="e">
        <f t="shared" ca="1" si="287"/>
        <v>#DIV/0!</v>
      </c>
      <c r="AB86" s="9" t="e">
        <f t="shared" ca="1" si="266"/>
        <v>#DIV/0!</v>
      </c>
      <c r="AC86" s="9" t="e">
        <f t="shared" ca="1" si="267"/>
        <v>#DIV/0!</v>
      </c>
      <c r="AD86" s="3" t="e">
        <f t="shared" ca="1" si="268"/>
        <v>#DIV/0!</v>
      </c>
      <c r="AE86" s="9" t="e">
        <f t="shared" ca="1" si="269"/>
        <v>#DIV/0!</v>
      </c>
      <c r="AF86" s="43" t="e">
        <f t="shared" ca="1" si="195"/>
        <v>#DIV/0!</v>
      </c>
      <c r="AG86" s="43" t="e">
        <f t="shared" ca="1" si="270"/>
        <v>#DIV/0!</v>
      </c>
      <c r="AH86" s="13" t="e">
        <f t="shared" ca="1" si="271"/>
        <v>#DIV/0!</v>
      </c>
      <c r="AI86" s="3" t="e">
        <f t="shared" ca="1" si="288"/>
        <v>#DIV/0!</v>
      </c>
      <c r="AJ86" s="3" t="e">
        <f t="shared" ca="1" si="289"/>
        <v>#DIV/0!</v>
      </c>
      <c r="AK86" s="34">
        <f t="shared" ref="AK86:AO86" si="301">AK$6</f>
        <v>7.4999999999999997E-2</v>
      </c>
      <c r="AL86" s="34">
        <f t="shared" si="301"/>
        <v>7.4999999999999997E-2</v>
      </c>
      <c r="AM86" s="34">
        <f t="shared" si="301"/>
        <v>0.05</v>
      </c>
      <c r="AN86" s="34">
        <f t="shared" si="301"/>
        <v>0.05</v>
      </c>
      <c r="AO86" s="34">
        <f t="shared" si="301"/>
        <v>0.02</v>
      </c>
      <c r="AP86" s="1" t="e">
        <f t="shared" ca="1" si="291"/>
        <v>#DIV/0!</v>
      </c>
      <c r="AQ86" s="22" t="e">
        <f t="shared" ca="1" si="273"/>
        <v>#DIV/0!</v>
      </c>
      <c r="AR86" s="42" t="e">
        <f t="shared" ca="1" si="274"/>
        <v>#DIV/0!</v>
      </c>
      <c r="AS86" s="13" t="e">
        <f t="shared" si="275"/>
        <v>#DIV/0!</v>
      </c>
      <c r="AT86" s="13" t="e">
        <f t="shared" si="276"/>
        <v>#DIV/0!</v>
      </c>
      <c r="AU86" s="13" t="e">
        <f t="shared" si="277"/>
        <v>#DIV/0!</v>
      </c>
      <c r="AV86" s="11" t="e">
        <f t="shared" ca="1" si="292"/>
        <v>#DIV/0!</v>
      </c>
      <c r="AW86" s="2" t="e">
        <f t="shared" ca="1" si="278"/>
        <v>#DIV/0!</v>
      </c>
      <c r="AX86" s="49">
        <f t="shared" ca="1" si="279"/>
        <v>0</v>
      </c>
      <c r="AY86" s="4" t="e">
        <f t="shared" ca="1" si="299"/>
        <v>#DIV/0!</v>
      </c>
      <c r="AZ86" s="4" t="e">
        <f t="shared" ca="1" si="293"/>
        <v>#DIV/0!</v>
      </c>
      <c r="BA86" s="4" t="e">
        <f t="shared" ca="1" si="294"/>
        <v>#DIV/0!</v>
      </c>
      <c r="BB86" s="4" t="e">
        <f t="shared" ca="1" si="295"/>
        <v>#DIV/0!</v>
      </c>
      <c r="BC86" s="4" t="e">
        <f t="shared" ca="1" si="296"/>
        <v>#DIV/0!</v>
      </c>
      <c r="BD86" s="4" t="e">
        <f t="shared" ca="1" si="297"/>
        <v>#DIV/0!</v>
      </c>
      <c r="BE86" s="4"/>
      <c r="BF86" s="4"/>
      <c r="BG86" s="4"/>
      <c r="BR86" s="2"/>
      <c r="BS86" s="2"/>
      <c r="BU86" s="31"/>
      <c r="BV86" s="31"/>
    </row>
    <row r="87" spans="1:74" x14ac:dyDescent="0.2">
      <c r="A87" s="132"/>
      <c r="B87" s="133"/>
      <c r="C87" s="134"/>
      <c r="D87" s="134"/>
      <c r="E87" s="134"/>
      <c r="F87" s="134"/>
      <c r="G87" s="134"/>
      <c r="H87" s="102">
        <f t="shared" si="262"/>
        <v>0</v>
      </c>
      <c r="I87" s="103">
        <f t="shared" si="263"/>
        <v>0</v>
      </c>
      <c r="J87" s="104">
        <f t="shared" si="264"/>
        <v>0</v>
      </c>
      <c r="K87" s="104">
        <f t="shared" si="280"/>
        <v>0</v>
      </c>
      <c r="L87" s="104">
        <f t="shared" si="281"/>
        <v>0</v>
      </c>
      <c r="M87" s="112" t="e">
        <f t="shared" ca="1" si="282"/>
        <v>#DIV/0!</v>
      </c>
      <c r="N87" s="134"/>
      <c r="O87" s="71"/>
      <c r="P87" s="135"/>
      <c r="Q87" s="7">
        <f t="shared" si="283"/>
        <v>0</v>
      </c>
      <c r="R87" s="7" t="e">
        <f t="shared" ca="1" si="265"/>
        <v>#DIV/0!</v>
      </c>
      <c r="S87" s="40" t="e">
        <f t="shared" ca="1" si="192"/>
        <v>#DIV/0!</v>
      </c>
      <c r="T87" s="1"/>
      <c r="U87" s="3" t="e">
        <f t="shared" ca="1" si="284"/>
        <v>#DIV/0!</v>
      </c>
      <c r="V87" s="3" t="e">
        <f t="shared" ca="1" si="193"/>
        <v>#DIV/0!</v>
      </c>
      <c r="W87" s="3" t="e">
        <f t="shared" ca="1" si="285"/>
        <v>#DIV/0!</v>
      </c>
      <c r="X87" s="3" t="e">
        <f t="shared" ca="1" si="194"/>
        <v>#DIV/0!</v>
      </c>
      <c r="Y87" s="3" t="e">
        <f t="shared" ca="1" si="286"/>
        <v>#DIV/0!</v>
      </c>
      <c r="AA87" s="1" t="e">
        <f t="shared" ca="1" si="287"/>
        <v>#DIV/0!</v>
      </c>
      <c r="AB87" s="9" t="e">
        <f t="shared" ca="1" si="266"/>
        <v>#DIV/0!</v>
      </c>
      <c r="AC87" s="9" t="e">
        <f t="shared" ca="1" si="267"/>
        <v>#DIV/0!</v>
      </c>
      <c r="AD87" s="3" t="e">
        <f t="shared" ca="1" si="268"/>
        <v>#DIV/0!</v>
      </c>
      <c r="AE87" s="9" t="e">
        <f t="shared" ca="1" si="269"/>
        <v>#DIV/0!</v>
      </c>
      <c r="AF87" s="43" t="e">
        <f t="shared" ca="1" si="195"/>
        <v>#DIV/0!</v>
      </c>
      <c r="AG87" s="43" t="e">
        <f t="shared" ca="1" si="270"/>
        <v>#DIV/0!</v>
      </c>
      <c r="AH87" s="13" t="e">
        <f t="shared" ca="1" si="271"/>
        <v>#DIV/0!</v>
      </c>
      <c r="AI87" s="3" t="e">
        <f t="shared" ca="1" si="288"/>
        <v>#DIV/0!</v>
      </c>
      <c r="AJ87" s="3" t="e">
        <f t="shared" ca="1" si="289"/>
        <v>#DIV/0!</v>
      </c>
      <c r="AK87" s="34">
        <f t="shared" ref="AK87:AO87" si="302">AK$6</f>
        <v>7.4999999999999997E-2</v>
      </c>
      <c r="AL87" s="34">
        <f t="shared" si="302"/>
        <v>7.4999999999999997E-2</v>
      </c>
      <c r="AM87" s="34">
        <f t="shared" si="302"/>
        <v>0.05</v>
      </c>
      <c r="AN87" s="34">
        <f t="shared" si="302"/>
        <v>0.05</v>
      </c>
      <c r="AO87" s="34">
        <f t="shared" si="302"/>
        <v>0.02</v>
      </c>
      <c r="AP87" s="1" t="e">
        <f t="shared" ca="1" si="291"/>
        <v>#DIV/0!</v>
      </c>
      <c r="AQ87" s="22" t="e">
        <f t="shared" ca="1" si="273"/>
        <v>#DIV/0!</v>
      </c>
      <c r="AR87" s="42" t="e">
        <f t="shared" ca="1" si="274"/>
        <v>#DIV/0!</v>
      </c>
      <c r="AS87" s="13" t="e">
        <f t="shared" si="275"/>
        <v>#DIV/0!</v>
      </c>
      <c r="AT87" s="13" t="e">
        <f t="shared" si="276"/>
        <v>#DIV/0!</v>
      </c>
      <c r="AU87" s="13" t="e">
        <f t="shared" si="277"/>
        <v>#DIV/0!</v>
      </c>
      <c r="AV87" s="11" t="e">
        <f t="shared" ca="1" si="292"/>
        <v>#DIV/0!</v>
      </c>
      <c r="AW87" s="2" t="e">
        <f t="shared" ca="1" si="278"/>
        <v>#DIV/0!</v>
      </c>
      <c r="AX87" s="49">
        <f t="shared" ca="1" si="279"/>
        <v>0</v>
      </c>
      <c r="AY87" s="4" t="e">
        <f t="shared" ca="1" si="299"/>
        <v>#DIV/0!</v>
      </c>
      <c r="AZ87" s="4" t="e">
        <f t="shared" ca="1" si="293"/>
        <v>#DIV/0!</v>
      </c>
      <c r="BA87" s="4" t="e">
        <f t="shared" ca="1" si="294"/>
        <v>#DIV/0!</v>
      </c>
      <c r="BB87" s="4" t="e">
        <f t="shared" ca="1" si="295"/>
        <v>#DIV/0!</v>
      </c>
      <c r="BC87" s="4" t="e">
        <f t="shared" ca="1" si="296"/>
        <v>#DIV/0!</v>
      </c>
      <c r="BD87" s="4" t="e">
        <f t="shared" ca="1" si="297"/>
        <v>#DIV/0!</v>
      </c>
      <c r="BE87" s="4"/>
      <c r="BF87" s="4"/>
      <c r="BG87" s="4"/>
      <c r="BR87" s="2"/>
      <c r="BS87" s="2"/>
      <c r="BU87" s="31"/>
      <c r="BV87" s="31"/>
    </row>
    <row r="88" spans="1:74" x14ac:dyDescent="0.2">
      <c r="A88" s="132"/>
      <c r="B88" s="133"/>
      <c r="C88" s="134"/>
      <c r="D88" s="134"/>
      <c r="E88" s="134"/>
      <c r="F88" s="134"/>
      <c r="G88" s="134"/>
      <c r="H88" s="102">
        <f t="shared" si="262"/>
        <v>0</v>
      </c>
      <c r="I88" s="103">
        <f t="shared" si="263"/>
        <v>0</v>
      </c>
      <c r="J88" s="104">
        <f t="shared" si="264"/>
        <v>0</v>
      </c>
      <c r="K88" s="104">
        <f t="shared" si="280"/>
        <v>0</v>
      </c>
      <c r="L88" s="104">
        <f t="shared" si="281"/>
        <v>0</v>
      </c>
      <c r="M88" s="112" t="e">
        <f t="shared" ca="1" si="282"/>
        <v>#DIV/0!</v>
      </c>
      <c r="N88" s="134"/>
      <c r="O88" s="71"/>
      <c r="P88" s="135"/>
      <c r="Q88" s="7">
        <f t="shared" si="283"/>
        <v>0</v>
      </c>
      <c r="R88" s="7" t="e">
        <f t="shared" ca="1" si="265"/>
        <v>#DIV/0!</v>
      </c>
      <c r="S88" s="40" t="e">
        <f t="shared" ca="1" si="192"/>
        <v>#DIV/0!</v>
      </c>
      <c r="T88" s="1"/>
      <c r="U88" s="3" t="e">
        <f t="shared" ca="1" si="284"/>
        <v>#DIV/0!</v>
      </c>
      <c r="V88" s="3" t="e">
        <f t="shared" ca="1" si="193"/>
        <v>#DIV/0!</v>
      </c>
      <c r="W88" s="3" t="e">
        <f t="shared" ca="1" si="285"/>
        <v>#DIV/0!</v>
      </c>
      <c r="X88" s="3" t="e">
        <f t="shared" ca="1" si="194"/>
        <v>#DIV/0!</v>
      </c>
      <c r="Y88" s="3" t="e">
        <f t="shared" ca="1" si="286"/>
        <v>#DIV/0!</v>
      </c>
      <c r="AA88" s="1" t="e">
        <f t="shared" ca="1" si="287"/>
        <v>#DIV/0!</v>
      </c>
      <c r="AB88" s="9" t="e">
        <f t="shared" ca="1" si="266"/>
        <v>#DIV/0!</v>
      </c>
      <c r="AC88" s="9" t="e">
        <f t="shared" ca="1" si="267"/>
        <v>#DIV/0!</v>
      </c>
      <c r="AD88" s="3" t="e">
        <f t="shared" ca="1" si="268"/>
        <v>#DIV/0!</v>
      </c>
      <c r="AE88" s="9" t="e">
        <f t="shared" ca="1" si="269"/>
        <v>#DIV/0!</v>
      </c>
      <c r="AF88" s="43" t="e">
        <f t="shared" ca="1" si="195"/>
        <v>#DIV/0!</v>
      </c>
      <c r="AG88" s="43" t="e">
        <f t="shared" ca="1" si="270"/>
        <v>#DIV/0!</v>
      </c>
      <c r="AH88" s="13" t="e">
        <f t="shared" ca="1" si="271"/>
        <v>#DIV/0!</v>
      </c>
      <c r="AI88" s="3" t="e">
        <f t="shared" ca="1" si="288"/>
        <v>#DIV/0!</v>
      </c>
      <c r="AJ88" s="3" t="e">
        <f t="shared" ca="1" si="289"/>
        <v>#DIV/0!</v>
      </c>
      <c r="AK88" s="34">
        <f t="shared" ref="AK88:AO88" si="303">AK$6</f>
        <v>7.4999999999999997E-2</v>
      </c>
      <c r="AL88" s="34">
        <f t="shared" si="303"/>
        <v>7.4999999999999997E-2</v>
      </c>
      <c r="AM88" s="34">
        <f t="shared" si="303"/>
        <v>0.05</v>
      </c>
      <c r="AN88" s="34">
        <f t="shared" si="303"/>
        <v>0.05</v>
      </c>
      <c r="AO88" s="34">
        <f t="shared" si="303"/>
        <v>0.02</v>
      </c>
      <c r="AP88" s="1" t="e">
        <f t="shared" ca="1" si="291"/>
        <v>#DIV/0!</v>
      </c>
      <c r="AQ88" s="22" t="e">
        <f t="shared" ca="1" si="273"/>
        <v>#DIV/0!</v>
      </c>
      <c r="AR88" s="42" t="e">
        <f t="shared" ca="1" si="274"/>
        <v>#DIV/0!</v>
      </c>
      <c r="AS88" s="13" t="e">
        <f t="shared" si="275"/>
        <v>#DIV/0!</v>
      </c>
      <c r="AT88" s="13" t="e">
        <f t="shared" si="276"/>
        <v>#DIV/0!</v>
      </c>
      <c r="AU88" s="13" t="e">
        <f t="shared" si="277"/>
        <v>#DIV/0!</v>
      </c>
      <c r="AV88" s="11" t="e">
        <f t="shared" ca="1" si="292"/>
        <v>#DIV/0!</v>
      </c>
      <c r="AW88" s="2" t="e">
        <f t="shared" ca="1" si="278"/>
        <v>#DIV/0!</v>
      </c>
      <c r="AX88" s="49">
        <f t="shared" ca="1" si="279"/>
        <v>0</v>
      </c>
      <c r="AY88" s="4" t="e">
        <f t="shared" ca="1" si="299"/>
        <v>#DIV/0!</v>
      </c>
      <c r="AZ88" s="4" t="e">
        <f t="shared" ca="1" si="293"/>
        <v>#DIV/0!</v>
      </c>
      <c r="BA88" s="4" t="e">
        <f t="shared" ca="1" si="294"/>
        <v>#DIV/0!</v>
      </c>
      <c r="BB88" s="4" t="e">
        <f t="shared" ca="1" si="295"/>
        <v>#DIV/0!</v>
      </c>
      <c r="BC88" s="4" t="e">
        <f t="shared" ca="1" si="296"/>
        <v>#DIV/0!</v>
      </c>
      <c r="BD88" s="4" t="e">
        <f t="shared" ca="1" si="297"/>
        <v>#DIV/0!</v>
      </c>
      <c r="BE88" s="4"/>
      <c r="BF88" s="4"/>
      <c r="BG88" s="4"/>
      <c r="BR88" s="2"/>
      <c r="BS88" s="2"/>
      <c r="BU88" s="31"/>
      <c r="BV88" s="31"/>
    </row>
    <row r="89" spans="1:74" s="26" customFormat="1" x14ac:dyDescent="0.2">
      <c r="A89" s="132"/>
      <c r="B89" s="133"/>
      <c r="C89" s="134"/>
      <c r="D89" s="134"/>
      <c r="E89" s="134"/>
      <c r="F89" s="134"/>
      <c r="G89" s="134"/>
      <c r="H89" s="102">
        <f t="shared" si="262"/>
        <v>0</v>
      </c>
      <c r="I89" s="103">
        <f t="shared" si="263"/>
        <v>0</v>
      </c>
      <c r="J89" s="104">
        <f t="shared" si="264"/>
        <v>0</v>
      </c>
      <c r="K89" s="104">
        <f t="shared" si="280"/>
        <v>0</v>
      </c>
      <c r="L89" s="104">
        <f t="shared" si="281"/>
        <v>0</v>
      </c>
      <c r="M89" s="112" t="e">
        <f t="shared" ca="1" si="282"/>
        <v>#DIV/0!</v>
      </c>
      <c r="N89" s="134"/>
      <c r="O89" s="71"/>
      <c r="P89" s="135"/>
      <c r="Q89" s="52">
        <f t="shared" si="283"/>
        <v>0</v>
      </c>
      <c r="R89" s="52" t="e">
        <f t="shared" ca="1" si="265"/>
        <v>#DIV/0!</v>
      </c>
      <c r="S89" s="52" t="e">
        <f t="shared" ca="1" si="192"/>
        <v>#DIV/0!</v>
      </c>
      <c r="T89" s="52"/>
      <c r="U89" s="3" t="e">
        <f t="shared" ca="1" si="284"/>
        <v>#DIV/0!</v>
      </c>
      <c r="V89" s="53" t="e">
        <f t="shared" ca="1" si="193"/>
        <v>#DIV/0!</v>
      </c>
      <c r="W89" s="3" t="e">
        <f t="shared" ca="1" si="285"/>
        <v>#DIV/0!</v>
      </c>
      <c r="X89" s="53" t="e">
        <f t="shared" ca="1" si="194"/>
        <v>#DIV/0!</v>
      </c>
      <c r="Y89" s="3" t="e">
        <f t="shared" ca="1" si="286"/>
        <v>#DIV/0!</v>
      </c>
      <c r="Z89" s="53"/>
      <c r="AA89" s="1" t="e">
        <f t="shared" ca="1" si="287"/>
        <v>#DIV/0!</v>
      </c>
      <c r="AB89" s="53" t="e">
        <f t="shared" ca="1" si="266"/>
        <v>#DIV/0!</v>
      </c>
      <c r="AC89" s="53" t="e">
        <f t="shared" ca="1" si="267"/>
        <v>#DIV/0!</v>
      </c>
      <c r="AD89" s="53" t="e">
        <f t="shared" ca="1" si="268"/>
        <v>#DIV/0!</v>
      </c>
      <c r="AE89" s="53" t="e">
        <f t="shared" ca="1" si="269"/>
        <v>#DIV/0!</v>
      </c>
      <c r="AF89" s="52" t="e">
        <f t="shared" ca="1" si="195"/>
        <v>#DIV/0!</v>
      </c>
      <c r="AG89" s="43" t="e">
        <f t="shared" ca="1" si="270"/>
        <v>#DIV/0!</v>
      </c>
      <c r="AH89" s="54" t="e">
        <f t="shared" ca="1" si="271"/>
        <v>#DIV/0!</v>
      </c>
      <c r="AI89" s="3" t="e">
        <f t="shared" ca="1" si="288"/>
        <v>#DIV/0!</v>
      </c>
      <c r="AJ89" s="3" t="e">
        <f t="shared" ca="1" si="289"/>
        <v>#DIV/0!</v>
      </c>
      <c r="AK89" s="34">
        <f t="shared" ref="AK89:AO89" si="304">AK$6</f>
        <v>7.4999999999999997E-2</v>
      </c>
      <c r="AL89" s="34">
        <f t="shared" si="304"/>
        <v>7.4999999999999997E-2</v>
      </c>
      <c r="AM89" s="34">
        <f t="shared" si="304"/>
        <v>0.05</v>
      </c>
      <c r="AN89" s="34">
        <f t="shared" si="304"/>
        <v>0.05</v>
      </c>
      <c r="AO89" s="34">
        <f t="shared" si="304"/>
        <v>0.02</v>
      </c>
      <c r="AP89" s="1" t="e">
        <f t="shared" ca="1" si="291"/>
        <v>#DIV/0!</v>
      </c>
      <c r="AQ89" s="22" t="e">
        <f t="shared" ca="1" si="273"/>
        <v>#DIV/0!</v>
      </c>
      <c r="AR89" s="42" t="e">
        <f t="shared" ca="1" si="274"/>
        <v>#DIV/0!</v>
      </c>
      <c r="AS89" s="13" t="e">
        <f t="shared" si="275"/>
        <v>#DIV/0!</v>
      </c>
      <c r="AT89" s="13" t="e">
        <f t="shared" si="276"/>
        <v>#DIV/0!</v>
      </c>
      <c r="AU89" s="13" t="e">
        <f t="shared" si="277"/>
        <v>#DIV/0!</v>
      </c>
      <c r="AV89" s="11" t="e">
        <f t="shared" ca="1" si="292"/>
        <v>#DIV/0!</v>
      </c>
      <c r="AW89" s="26" t="e">
        <f t="shared" ca="1" si="278"/>
        <v>#DIV/0!</v>
      </c>
      <c r="AX89" s="57">
        <f t="shared" ca="1" si="279"/>
        <v>0</v>
      </c>
      <c r="AY89" s="4" t="e">
        <f t="shared" ca="1" si="299"/>
        <v>#DIV/0!</v>
      </c>
      <c r="AZ89" s="4" t="e">
        <f t="shared" ca="1" si="293"/>
        <v>#DIV/0!</v>
      </c>
      <c r="BA89" s="4" t="e">
        <f t="shared" ca="1" si="294"/>
        <v>#DIV/0!</v>
      </c>
      <c r="BB89" s="4" t="e">
        <f t="shared" ca="1" si="295"/>
        <v>#DIV/0!</v>
      </c>
      <c r="BC89" s="4" t="e">
        <f t="shared" ca="1" si="296"/>
        <v>#DIV/0!</v>
      </c>
      <c r="BD89" s="4" t="e">
        <f t="shared" ca="1" si="297"/>
        <v>#DIV/0!</v>
      </c>
      <c r="BE89" s="56"/>
      <c r="BF89" s="56"/>
      <c r="BG89" s="56"/>
      <c r="BU89" s="58"/>
      <c r="BV89" s="58"/>
    </row>
    <row r="90" spans="1:74" x14ac:dyDescent="0.2">
      <c r="A90" s="132"/>
      <c r="B90" s="133"/>
      <c r="C90" s="134"/>
      <c r="D90" s="134"/>
      <c r="E90" s="134"/>
      <c r="F90" s="134"/>
      <c r="G90" s="134"/>
      <c r="H90" s="102">
        <f t="shared" si="262"/>
        <v>0</v>
      </c>
      <c r="I90" s="103">
        <f t="shared" si="263"/>
        <v>0</v>
      </c>
      <c r="J90" s="104">
        <f t="shared" si="264"/>
        <v>0</v>
      </c>
      <c r="K90" s="104">
        <f t="shared" si="280"/>
        <v>0</v>
      </c>
      <c r="L90" s="104">
        <f t="shared" si="281"/>
        <v>0</v>
      </c>
      <c r="M90" s="112" t="e">
        <f t="shared" ca="1" si="282"/>
        <v>#DIV/0!</v>
      </c>
      <c r="N90" s="134"/>
      <c r="O90" s="71"/>
      <c r="P90" s="135"/>
      <c r="Q90" s="7">
        <f t="shared" si="283"/>
        <v>0</v>
      </c>
      <c r="R90" s="7" t="e">
        <f t="shared" ca="1" si="265"/>
        <v>#DIV/0!</v>
      </c>
      <c r="S90" s="40" t="e">
        <f t="shared" ca="1" si="192"/>
        <v>#DIV/0!</v>
      </c>
      <c r="T90" s="1"/>
      <c r="U90" s="3" t="e">
        <f t="shared" ca="1" si="284"/>
        <v>#DIV/0!</v>
      </c>
      <c r="V90" s="3" t="e">
        <f t="shared" ca="1" si="193"/>
        <v>#DIV/0!</v>
      </c>
      <c r="W90" s="3" t="e">
        <f t="shared" ca="1" si="285"/>
        <v>#DIV/0!</v>
      </c>
      <c r="X90" s="3" t="e">
        <f t="shared" ca="1" si="194"/>
        <v>#DIV/0!</v>
      </c>
      <c r="Y90" s="3" t="e">
        <f t="shared" ca="1" si="286"/>
        <v>#DIV/0!</v>
      </c>
      <c r="AA90" s="1" t="e">
        <f t="shared" ca="1" si="287"/>
        <v>#DIV/0!</v>
      </c>
      <c r="AB90" s="9" t="e">
        <f t="shared" ca="1" si="266"/>
        <v>#DIV/0!</v>
      </c>
      <c r="AC90" s="9" t="e">
        <f t="shared" ca="1" si="267"/>
        <v>#DIV/0!</v>
      </c>
      <c r="AD90" s="3" t="e">
        <f t="shared" ca="1" si="268"/>
        <v>#DIV/0!</v>
      </c>
      <c r="AE90" s="9" t="e">
        <f t="shared" ca="1" si="269"/>
        <v>#DIV/0!</v>
      </c>
      <c r="AF90" s="43" t="e">
        <f t="shared" ca="1" si="195"/>
        <v>#DIV/0!</v>
      </c>
      <c r="AG90" s="43" t="e">
        <f t="shared" ca="1" si="270"/>
        <v>#DIV/0!</v>
      </c>
      <c r="AH90" s="13" t="e">
        <f t="shared" ca="1" si="271"/>
        <v>#DIV/0!</v>
      </c>
      <c r="AI90" s="3" t="e">
        <f t="shared" ca="1" si="288"/>
        <v>#DIV/0!</v>
      </c>
      <c r="AJ90" s="3" t="e">
        <f t="shared" ca="1" si="289"/>
        <v>#DIV/0!</v>
      </c>
      <c r="AK90" s="34">
        <f t="shared" ref="AK90:AO90" si="305">AK$6</f>
        <v>7.4999999999999997E-2</v>
      </c>
      <c r="AL90" s="34">
        <f t="shared" si="305"/>
        <v>7.4999999999999997E-2</v>
      </c>
      <c r="AM90" s="34">
        <f t="shared" si="305"/>
        <v>0.05</v>
      </c>
      <c r="AN90" s="34">
        <f t="shared" si="305"/>
        <v>0.05</v>
      </c>
      <c r="AO90" s="34">
        <f t="shared" si="305"/>
        <v>0.02</v>
      </c>
      <c r="AP90" s="1" t="e">
        <f t="shared" ca="1" si="291"/>
        <v>#DIV/0!</v>
      </c>
      <c r="AQ90" s="22" t="e">
        <f t="shared" ca="1" si="273"/>
        <v>#DIV/0!</v>
      </c>
      <c r="AR90" s="42" t="e">
        <f t="shared" ca="1" si="274"/>
        <v>#DIV/0!</v>
      </c>
      <c r="AS90" s="13" t="e">
        <f t="shared" si="275"/>
        <v>#DIV/0!</v>
      </c>
      <c r="AT90" s="13" t="e">
        <f t="shared" si="276"/>
        <v>#DIV/0!</v>
      </c>
      <c r="AU90" s="13" t="e">
        <f t="shared" si="277"/>
        <v>#DIV/0!</v>
      </c>
      <c r="AV90" s="11" t="e">
        <f t="shared" ca="1" si="292"/>
        <v>#DIV/0!</v>
      </c>
      <c r="AW90" s="2" t="e">
        <f t="shared" ca="1" si="278"/>
        <v>#DIV/0!</v>
      </c>
      <c r="AX90" s="49">
        <f t="shared" ca="1" si="279"/>
        <v>0</v>
      </c>
      <c r="AY90" s="4" t="e">
        <f t="shared" ca="1" si="299"/>
        <v>#DIV/0!</v>
      </c>
      <c r="AZ90" s="4" t="e">
        <f t="shared" ca="1" si="293"/>
        <v>#DIV/0!</v>
      </c>
      <c r="BA90" s="4" t="e">
        <f t="shared" ca="1" si="294"/>
        <v>#DIV/0!</v>
      </c>
      <c r="BB90" s="4" t="e">
        <f t="shared" ca="1" si="295"/>
        <v>#DIV/0!</v>
      </c>
      <c r="BC90" s="4" t="e">
        <f t="shared" ca="1" si="296"/>
        <v>#DIV/0!</v>
      </c>
      <c r="BD90" s="4" t="e">
        <f t="shared" ca="1" si="297"/>
        <v>#DIV/0!</v>
      </c>
      <c r="BE90" s="4"/>
      <c r="BF90" s="4"/>
      <c r="BG90" s="4"/>
      <c r="BR90" s="2"/>
      <c r="BS90" s="2"/>
      <c r="BU90" s="31"/>
      <c r="BV90" s="31"/>
    </row>
    <row r="91" spans="1:74" x14ac:dyDescent="0.2">
      <c r="A91" s="132"/>
      <c r="B91" s="133"/>
      <c r="C91" s="134"/>
      <c r="D91" s="134"/>
      <c r="E91" s="134"/>
      <c r="F91" s="134"/>
      <c r="G91" s="134"/>
      <c r="H91" s="102">
        <f t="shared" si="262"/>
        <v>0</v>
      </c>
      <c r="I91" s="103">
        <f t="shared" si="263"/>
        <v>0</v>
      </c>
      <c r="J91" s="104">
        <f t="shared" si="264"/>
        <v>0</v>
      </c>
      <c r="K91" s="104">
        <f t="shared" si="280"/>
        <v>0</v>
      </c>
      <c r="L91" s="104">
        <f t="shared" si="281"/>
        <v>0</v>
      </c>
      <c r="M91" s="112" t="e">
        <f t="shared" ca="1" si="282"/>
        <v>#DIV/0!</v>
      </c>
      <c r="N91" s="134"/>
      <c r="O91" s="71"/>
      <c r="P91" s="135"/>
      <c r="Q91" s="7">
        <f t="shared" si="283"/>
        <v>0</v>
      </c>
      <c r="R91" s="7" t="e">
        <f t="shared" ca="1" si="265"/>
        <v>#DIV/0!</v>
      </c>
      <c r="S91" s="40" t="e">
        <f t="shared" ca="1" si="192"/>
        <v>#DIV/0!</v>
      </c>
      <c r="T91" s="1"/>
      <c r="U91" s="3" t="e">
        <f t="shared" ca="1" si="284"/>
        <v>#DIV/0!</v>
      </c>
      <c r="V91" s="3" t="e">
        <f t="shared" ca="1" si="193"/>
        <v>#DIV/0!</v>
      </c>
      <c r="W91" s="3" t="e">
        <f t="shared" ca="1" si="285"/>
        <v>#DIV/0!</v>
      </c>
      <c r="X91" s="3" t="e">
        <f t="shared" ca="1" si="194"/>
        <v>#DIV/0!</v>
      </c>
      <c r="Y91" s="3" t="e">
        <f t="shared" ca="1" si="286"/>
        <v>#DIV/0!</v>
      </c>
      <c r="AA91" s="1" t="e">
        <f t="shared" ca="1" si="287"/>
        <v>#DIV/0!</v>
      </c>
      <c r="AB91" s="9" t="e">
        <f t="shared" ca="1" si="266"/>
        <v>#DIV/0!</v>
      </c>
      <c r="AC91" s="9" t="e">
        <f t="shared" ca="1" si="267"/>
        <v>#DIV/0!</v>
      </c>
      <c r="AD91" s="3" t="e">
        <f t="shared" ca="1" si="268"/>
        <v>#DIV/0!</v>
      </c>
      <c r="AE91" s="9" t="e">
        <f t="shared" ca="1" si="269"/>
        <v>#DIV/0!</v>
      </c>
      <c r="AF91" s="43" t="e">
        <f t="shared" ca="1" si="195"/>
        <v>#DIV/0!</v>
      </c>
      <c r="AG91" s="43" t="e">
        <f t="shared" ca="1" si="270"/>
        <v>#DIV/0!</v>
      </c>
      <c r="AH91" s="13" t="e">
        <f t="shared" ca="1" si="271"/>
        <v>#DIV/0!</v>
      </c>
      <c r="AI91" s="3" t="e">
        <f t="shared" ca="1" si="288"/>
        <v>#DIV/0!</v>
      </c>
      <c r="AJ91" s="3" t="e">
        <f t="shared" ca="1" si="289"/>
        <v>#DIV/0!</v>
      </c>
      <c r="AK91" s="34">
        <f t="shared" ref="AK91:AO91" si="306">AK$6</f>
        <v>7.4999999999999997E-2</v>
      </c>
      <c r="AL91" s="34">
        <f t="shared" si="306"/>
        <v>7.4999999999999997E-2</v>
      </c>
      <c r="AM91" s="34">
        <f t="shared" si="306"/>
        <v>0.05</v>
      </c>
      <c r="AN91" s="34">
        <f t="shared" si="306"/>
        <v>0.05</v>
      </c>
      <c r="AO91" s="34">
        <f t="shared" si="306"/>
        <v>0.02</v>
      </c>
      <c r="AP91" s="1" t="e">
        <f t="shared" ca="1" si="291"/>
        <v>#DIV/0!</v>
      </c>
      <c r="AQ91" s="22" t="e">
        <f t="shared" ca="1" si="273"/>
        <v>#DIV/0!</v>
      </c>
      <c r="AR91" s="42" t="e">
        <f t="shared" ca="1" si="274"/>
        <v>#DIV/0!</v>
      </c>
      <c r="AS91" s="13" t="e">
        <f t="shared" si="275"/>
        <v>#DIV/0!</v>
      </c>
      <c r="AT91" s="13" t="e">
        <f t="shared" si="276"/>
        <v>#DIV/0!</v>
      </c>
      <c r="AU91" s="13" t="e">
        <f t="shared" si="277"/>
        <v>#DIV/0!</v>
      </c>
      <c r="AV91" s="11" t="e">
        <f t="shared" ca="1" si="292"/>
        <v>#DIV/0!</v>
      </c>
      <c r="AW91" s="2" t="e">
        <f t="shared" ca="1" si="278"/>
        <v>#DIV/0!</v>
      </c>
      <c r="AX91" s="49">
        <f t="shared" ca="1" si="279"/>
        <v>0</v>
      </c>
      <c r="AY91" s="4" t="e">
        <f t="shared" ca="1" si="299"/>
        <v>#DIV/0!</v>
      </c>
      <c r="AZ91" s="4" t="e">
        <f t="shared" ca="1" si="293"/>
        <v>#DIV/0!</v>
      </c>
      <c r="BA91" s="4" t="e">
        <f t="shared" ca="1" si="294"/>
        <v>#DIV/0!</v>
      </c>
      <c r="BB91" s="4" t="e">
        <f t="shared" ca="1" si="295"/>
        <v>#DIV/0!</v>
      </c>
      <c r="BC91" s="4" t="e">
        <f t="shared" ca="1" si="296"/>
        <v>#DIV/0!</v>
      </c>
      <c r="BD91" s="4" t="e">
        <f t="shared" ca="1" si="297"/>
        <v>#DIV/0!</v>
      </c>
      <c r="BE91" s="4"/>
      <c r="BF91" s="4"/>
      <c r="BG91" s="4"/>
      <c r="BR91" s="2"/>
      <c r="BS91" s="2"/>
      <c r="BU91" s="31"/>
      <c r="BV91" s="31"/>
    </row>
    <row r="92" spans="1:74" x14ac:dyDescent="0.2">
      <c r="A92" s="132"/>
      <c r="B92" s="133"/>
      <c r="C92" s="134"/>
      <c r="D92" s="134"/>
      <c r="E92" s="134"/>
      <c r="F92" s="134"/>
      <c r="G92" s="134"/>
      <c r="H92" s="102">
        <f t="shared" si="262"/>
        <v>0</v>
      </c>
      <c r="I92" s="103">
        <f t="shared" si="263"/>
        <v>0</v>
      </c>
      <c r="J92" s="104">
        <f t="shared" si="264"/>
        <v>0</v>
      </c>
      <c r="K92" s="104">
        <f t="shared" si="280"/>
        <v>0</v>
      </c>
      <c r="L92" s="104">
        <f t="shared" si="281"/>
        <v>0</v>
      </c>
      <c r="M92" s="112" t="e">
        <f t="shared" ca="1" si="282"/>
        <v>#DIV/0!</v>
      </c>
      <c r="N92" s="134"/>
      <c r="O92" s="71"/>
      <c r="P92" s="135"/>
      <c r="Q92" s="7">
        <f t="shared" si="283"/>
        <v>0</v>
      </c>
      <c r="R92" s="7" t="e">
        <f t="shared" ca="1" si="265"/>
        <v>#DIV/0!</v>
      </c>
      <c r="S92" s="40" t="e">
        <f t="shared" ca="1" si="192"/>
        <v>#DIV/0!</v>
      </c>
      <c r="T92" s="1"/>
      <c r="U92" s="3" t="e">
        <f t="shared" ca="1" si="284"/>
        <v>#DIV/0!</v>
      </c>
      <c r="V92" s="3" t="e">
        <f t="shared" ca="1" si="193"/>
        <v>#DIV/0!</v>
      </c>
      <c r="W92" s="3" t="e">
        <f t="shared" ca="1" si="285"/>
        <v>#DIV/0!</v>
      </c>
      <c r="X92" s="3" t="e">
        <f t="shared" ca="1" si="194"/>
        <v>#DIV/0!</v>
      </c>
      <c r="Y92" s="3" t="e">
        <f t="shared" ca="1" si="286"/>
        <v>#DIV/0!</v>
      </c>
      <c r="AA92" s="1" t="e">
        <f t="shared" ca="1" si="287"/>
        <v>#DIV/0!</v>
      </c>
      <c r="AB92" s="9" t="e">
        <f t="shared" ca="1" si="266"/>
        <v>#DIV/0!</v>
      </c>
      <c r="AC92" s="9" t="e">
        <f t="shared" ca="1" si="267"/>
        <v>#DIV/0!</v>
      </c>
      <c r="AD92" s="3" t="e">
        <f t="shared" ca="1" si="268"/>
        <v>#DIV/0!</v>
      </c>
      <c r="AE92" s="9" t="e">
        <f t="shared" ca="1" si="269"/>
        <v>#DIV/0!</v>
      </c>
      <c r="AF92" s="43" t="e">
        <f t="shared" ca="1" si="195"/>
        <v>#DIV/0!</v>
      </c>
      <c r="AG92" s="43" t="e">
        <f t="shared" ca="1" si="270"/>
        <v>#DIV/0!</v>
      </c>
      <c r="AH92" s="13" t="e">
        <f t="shared" ca="1" si="271"/>
        <v>#DIV/0!</v>
      </c>
      <c r="AI92" s="3" t="e">
        <f t="shared" ca="1" si="288"/>
        <v>#DIV/0!</v>
      </c>
      <c r="AJ92" s="3" t="e">
        <f t="shared" ca="1" si="289"/>
        <v>#DIV/0!</v>
      </c>
      <c r="AK92" s="34">
        <f t="shared" ref="AK92:AO92" si="307">AK$6</f>
        <v>7.4999999999999997E-2</v>
      </c>
      <c r="AL92" s="34">
        <f t="shared" si="307"/>
        <v>7.4999999999999997E-2</v>
      </c>
      <c r="AM92" s="34">
        <f t="shared" si="307"/>
        <v>0.05</v>
      </c>
      <c r="AN92" s="34">
        <f t="shared" si="307"/>
        <v>0.05</v>
      </c>
      <c r="AO92" s="34">
        <f t="shared" si="307"/>
        <v>0.02</v>
      </c>
      <c r="AP92" s="1" t="e">
        <f t="shared" ca="1" si="291"/>
        <v>#DIV/0!</v>
      </c>
      <c r="AQ92" s="22" t="e">
        <f t="shared" ca="1" si="273"/>
        <v>#DIV/0!</v>
      </c>
      <c r="AR92" s="42" t="e">
        <f t="shared" ca="1" si="274"/>
        <v>#DIV/0!</v>
      </c>
      <c r="AS92" s="13" t="e">
        <f t="shared" si="275"/>
        <v>#DIV/0!</v>
      </c>
      <c r="AT92" s="13" t="e">
        <f t="shared" si="276"/>
        <v>#DIV/0!</v>
      </c>
      <c r="AU92" s="13" t="e">
        <f t="shared" si="277"/>
        <v>#DIV/0!</v>
      </c>
      <c r="AV92" s="11" t="e">
        <f t="shared" ca="1" si="292"/>
        <v>#DIV/0!</v>
      </c>
      <c r="AW92" s="2" t="e">
        <f t="shared" ca="1" si="278"/>
        <v>#DIV/0!</v>
      </c>
      <c r="AX92" s="49">
        <f t="shared" ca="1" si="279"/>
        <v>0</v>
      </c>
      <c r="AY92" s="4" t="e">
        <f t="shared" ca="1" si="299"/>
        <v>#DIV/0!</v>
      </c>
      <c r="AZ92" s="4" t="e">
        <f t="shared" ca="1" si="293"/>
        <v>#DIV/0!</v>
      </c>
      <c r="BA92" s="4" t="e">
        <f t="shared" ca="1" si="294"/>
        <v>#DIV/0!</v>
      </c>
      <c r="BB92" s="4" t="e">
        <f t="shared" ca="1" si="295"/>
        <v>#DIV/0!</v>
      </c>
      <c r="BC92" s="4" t="e">
        <f t="shared" ca="1" si="296"/>
        <v>#DIV/0!</v>
      </c>
      <c r="BD92" s="4" t="e">
        <f t="shared" ca="1" si="297"/>
        <v>#DIV/0!</v>
      </c>
      <c r="BE92" s="4"/>
      <c r="BF92" s="4"/>
      <c r="BG92" s="4"/>
      <c r="BR92" s="2"/>
      <c r="BS92" s="2"/>
      <c r="BU92" s="31"/>
      <c r="BV92" s="31"/>
    </row>
    <row r="93" spans="1:74" x14ac:dyDescent="0.2">
      <c r="A93" s="132"/>
      <c r="B93" s="133"/>
      <c r="C93" s="134"/>
      <c r="D93" s="134"/>
      <c r="E93" s="134"/>
      <c r="F93" s="134"/>
      <c r="G93" s="134"/>
      <c r="H93" s="102">
        <f t="shared" si="262"/>
        <v>0</v>
      </c>
      <c r="I93" s="103">
        <f t="shared" si="263"/>
        <v>0</v>
      </c>
      <c r="J93" s="104">
        <f t="shared" si="264"/>
        <v>0</v>
      </c>
      <c r="K93" s="104">
        <f t="shared" si="280"/>
        <v>0</v>
      </c>
      <c r="L93" s="104">
        <f t="shared" si="281"/>
        <v>0</v>
      </c>
      <c r="M93" s="112" t="e">
        <f t="shared" ca="1" si="282"/>
        <v>#DIV/0!</v>
      </c>
      <c r="N93" s="134"/>
      <c r="O93" s="71"/>
      <c r="P93" s="135"/>
      <c r="Q93" s="7">
        <f t="shared" si="283"/>
        <v>0</v>
      </c>
      <c r="R93" s="7" t="e">
        <f t="shared" ca="1" si="265"/>
        <v>#DIV/0!</v>
      </c>
      <c r="S93" s="40" t="e">
        <f t="shared" ca="1" si="192"/>
        <v>#DIV/0!</v>
      </c>
      <c r="T93" s="1"/>
      <c r="U93" s="3" t="e">
        <f t="shared" ca="1" si="284"/>
        <v>#DIV/0!</v>
      </c>
      <c r="V93" s="3" t="e">
        <f t="shared" ca="1" si="193"/>
        <v>#DIV/0!</v>
      </c>
      <c r="W93" s="3" t="e">
        <f t="shared" ca="1" si="285"/>
        <v>#DIV/0!</v>
      </c>
      <c r="X93" s="3" t="e">
        <f t="shared" ca="1" si="194"/>
        <v>#DIV/0!</v>
      </c>
      <c r="Y93" s="3" t="e">
        <f t="shared" ca="1" si="286"/>
        <v>#DIV/0!</v>
      </c>
      <c r="AA93" s="1" t="e">
        <f t="shared" ca="1" si="287"/>
        <v>#DIV/0!</v>
      </c>
      <c r="AB93" s="9" t="e">
        <f t="shared" ca="1" si="266"/>
        <v>#DIV/0!</v>
      </c>
      <c r="AC93" s="9" t="e">
        <f t="shared" ca="1" si="267"/>
        <v>#DIV/0!</v>
      </c>
      <c r="AD93" s="3" t="e">
        <f t="shared" ca="1" si="268"/>
        <v>#DIV/0!</v>
      </c>
      <c r="AE93" s="9" t="e">
        <f t="shared" ca="1" si="269"/>
        <v>#DIV/0!</v>
      </c>
      <c r="AF93" s="43" t="e">
        <f t="shared" ca="1" si="195"/>
        <v>#DIV/0!</v>
      </c>
      <c r="AG93" s="43" t="e">
        <f t="shared" ca="1" si="270"/>
        <v>#DIV/0!</v>
      </c>
      <c r="AH93" s="13" t="e">
        <f t="shared" ca="1" si="271"/>
        <v>#DIV/0!</v>
      </c>
      <c r="AI93" s="3" t="e">
        <f t="shared" ca="1" si="288"/>
        <v>#DIV/0!</v>
      </c>
      <c r="AJ93" s="3" t="e">
        <f t="shared" ca="1" si="289"/>
        <v>#DIV/0!</v>
      </c>
      <c r="AK93" s="34">
        <f t="shared" ref="AK93:AO93" si="308">AK$6</f>
        <v>7.4999999999999997E-2</v>
      </c>
      <c r="AL93" s="34">
        <f t="shared" si="308"/>
        <v>7.4999999999999997E-2</v>
      </c>
      <c r="AM93" s="34">
        <f t="shared" si="308"/>
        <v>0.05</v>
      </c>
      <c r="AN93" s="34">
        <f t="shared" si="308"/>
        <v>0.05</v>
      </c>
      <c r="AO93" s="34">
        <f t="shared" si="308"/>
        <v>0.02</v>
      </c>
      <c r="AP93" s="1" t="e">
        <f t="shared" ca="1" si="291"/>
        <v>#DIV/0!</v>
      </c>
      <c r="AQ93" s="22" t="e">
        <f t="shared" ca="1" si="273"/>
        <v>#DIV/0!</v>
      </c>
      <c r="AR93" s="42" t="e">
        <f t="shared" ca="1" si="274"/>
        <v>#DIV/0!</v>
      </c>
      <c r="AS93" s="13" t="e">
        <f t="shared" si="275"/>
        <v>#DIV/0!</v>
      </c>
      <c r="AT93" s="13" t="e">
        <f t="shared" si="276"/>
        <v>#DIV/0!</v>
      </c>
      <c r="AU93" s="13" t="e">
        <f t="shared" si="277"/>
        <v>#DIV/0!</v>
      </c>
      <c r="AV93" s="11" t="e">
        <f t="shared" ca="1" si="292"/>
        <v>#DIV/0!</v>
      </c>
      <c r="AW93" s="2" t="e">
        <f t="shared" ca="1" si="278"/>
        <v>#DIV/0!</v>
      </c>
      <c r="AX93" s="49">
        <f t="shared" ca="1" si="279"/>
        <v>0</v>
      </c>
      <c r="AY93" s="4" t="e">
        <f t="shared" ca="1" si="299"/>
        <v>#DIV/0!</v>
      </c>
      <c r="AZ93" s="4" t="e">
        <f t="shared" ca="1" si="293"/>
        <v>#DIV/0!</v>
      </c>
      <c r="BA93" s="4" t="e">
        <f t="shared" ca="1" si="294"/>
        <v>#DIV/0!</v>
      </c>
      <c r="BB93" s="4" t="e">
        <f t="shared" ca="1" si="295"/>
        <v>#DIV/0!</v>
      </c>
      <c r="BC93" s="4" t="e">
        <f t="shared" ca="1" si="296"/>
        <v>#DIV/0!</v>
      </c>
      <c r="BD93" s="4" t="e">
        <f t="shared" ca="1" si="297"/>
        <v>#DIV/0!</v>
      </c>
      <c r="BE93" s="4"/>
      <c r="BF93" s="4"/>
      <c r="BG93" s="4"/>
      <c r="BR93" s="2"/>
      <c r="BS93" s="2"/>
      <c r="BU93" s="31"/>
      <c r="BV93" s="31"/>
    </row>
    <row r="94" spans="1:74" x14ac:dyDescent="0.2">
      <c r="A94" s="132"/>
      <c r="B94" s="133"/>
      <c r="C94" s="134"/>
      <c r="D94" s="134"/>
      <c r="E94" s="134"/>
      <c r="F94" s="134"/>
      <c r="G94" s="134"/>
      <c r="H94" s="102">
        <f t="shared" si="262"/>
        <v>0</v>
      </c>
      <c r="I94" s="103">
        <f t="shared" si="263"/>
        <v>0</v>
      </c>
      <c r="J94" s="104">
        <f t="shared" si="264"/>
        <v>0</v>
      </c>
      <c r="K94" s="104">
        <f t="shared" si="280"/>
        <v>0</v>
      </c>
      <c r="L94" s="104">
        <f t="shared" si="281"/>
        <v>0</v>
      </c>
      <c r="M94" s="112" t="e">
        <f t="shared" ca="1" si="282"/>
        <v>#DIV/0!</v>
      </c>
      <c r="N94" s="134"/>
      <c r="O94" s="71"/>
      <c r="P94" s="135"/>
      <c r="Q94" s="7">
        <f t="shared" si="283"/>
        <v>0</v>
      </c>
      <c r="R94" s="7" t="e">
        <f t="shared" ca="1" si="265"/>
        <v>#DIV/0!</v>
      </c>
      <c r="S94" s="40" t="e">
        <f t="shared" ca="1" si="192"/>
        <v>#DIV/0!</v>
      </c>
      <c r="T94" s="1"/>
      <c r="U94" s="3" t="e">
        <f t="shared" ca="1" si="284"/>
        <v>#DIV/0!</v>
      </c>
      <c r="V94" s="3" t="e">
        <f t="shared" ca="1" si="193"/>
        <v>#DIV/0!</v>
      </c>
      <c r="W94" s="3" t="e">
        <f t="shared" ca="1" si="285"/>
        <v>#DIV/0!</v>
      </c>
      <c r="X94" s="3" t="e">
        <f t="shared" ca="1" si="194"/>
        <v>#DIV/0!</v>
      </c>
      <c r="Y94" s="3" t="e">
        <f t="shared" ca="1" si="286"/>
        <v>#DIV/0!</v>
      </c>
      <c r="AA94" s="1" t="e">
        <f t="shared" ca="1" si="287"/>
        <v>#DIV/0!</v>
      </c>
      <c r="AB94" s="9" t="e">
        <f t="shared" ca="1" si="266"/>
        <v>#DIV/0!</v>
      </c>
      <c r="AC94" s="9" t="e">
        <f t="shared" ca="1" si="267"/>
        <v>#DIV/0!</v>
      </c>
      <c r="AD94" s="3" t="e">
        <f t="shared" ca="1" si="268"/>
        <v>#DIV/0!</v>
      </c>
      <c r="AE94" s="9" t="e">
        <f t="shared" ca="1" si="269"/>
        <v>#DIV/0!</v>
      </c>
      <c r="AF94" s="43" t="e">
        <f t="shared" ca="1" si="195"/>
        <v>#DIV/0!</v>
      </c>
      <c r="AG94" s="43" t="e">
        <f t="shared" ca="1" si="270"/>
        <v>#DIV/0!</v>
      </c>
      <c r="AH94" s="13" t="e">
        <f t="shared" ca="1" si="271"/>
        <v>#DIV/0!</v>
      </c>
      <c r="AI94" s="3" t="e">
        <f t="shared" ca="1" si="288"/>
        <v>#DIV/0!</v>
      </c>
      <c r="AJ94" s="3" t="e">
        <f t="shared" ca="1" si="289"/>
        <v>#DIV/0!</v>
      </c>
      <c r="AK94" s="34">
        <f t="shared" ref="AK94:AO94" si="309">AK$6</f>
        <v>7.4999999999999997E-2</v>
      </c>
      <c r="AL94" s="34">
        <f t="shared" si="309"/>
        <v>7.4999999999999997E-2</v>
      </c>
      <c r="AM94" s="34">
        <f t="shared" si="309"/>
        <v>0.05</v>
      </c>
      <c r="AN94" s="34">
        <f t="shared" si="309"/>
        <v>0.05</v>
      </c>
      <c r="AO94" s="34">
        <f t="shared" si="309"/>
        <v>0.02</v>
      </c>
      <c r="AP94" s="1" t="e">
        <f t="shared" ca="1" si="291"/>
        <v>#DIV/0!</v>
      </c>
      <c r="AQ94" s="22" t="e">
        <f t="shared" ca="1" si="273"/>
        <v>#DIV/0!</v>
      </c>
      <c r="AR94" s="42" t="e">
        <f t="shared" ca="1" si="274"/>
        <v>#DIV/0!</v>
      </c>
      <c r="AS94" s="13" t="e">
        <f t="shared" si="275"/>
        <v>#DIV/0!</v>
      </c>
      <c r="AT94" s="13" t="e">
        <f t="shared" si="276"/>
        <v>#DIV/0!</v>
      </c>
      <c r="AU94" s="13" t="e">
        <f t="shared" si="277"/>
        <v>#DIV/0!</v>
      </c>
      <c r="AV94" s="11" t="e">
        <f t="shared" ca="1" si="292"/>
        <v>#DIV/0!</v>
      </c>
      <c r="AW94" s="2" t="e">
        <f t="shared" ca="1" si="278"/>
        <v>#DIV/0!</v>
      </c>
      <c r="AX94" s="49">
        <f t="shared" ca="1" si="279"/>
        <v>0</v>
      </c>
      <c r="AY94" s="4" t="e">
        <f t="shared" ca="1" si="299"/>
        <v>#DIV/0!</v>
      </c>
      <c r="AZ94" s="4" t="e">
        <f t="shared" ca="1" si="293"/>
        <v>#DIV/0!</v>
      </c>
      <c r="BA94" s="4" t="e">
        <f t="shared" ca="1" si="294"/>
        <v>#DIV/0!</v>
      </c>
      <c r="BB94" s="4" t="e">
        <f t="shared" ca="1" si="295"/>
        <v>#DIV/0!</v>
      </c>
      <c r="BC94" s="4" t="e">
        <f t="shared" ca="1" si="296"/>
        <v>#DIV/0!</v>
      </c>
      <c r="BD94" s="4" t="e">
        <f t="shared" ca="1" si="297"/>
        <v>#DIV/0!</v>
      </c>
      <c r="BE94" s="4"/>
      <c r="BF94" s="4"/>
      <c r="BG94" s="4"/>
      <c r="BR94" s="2"/>
      <c r="BS94" s="2"/>
      <c r="BU94" s="31"/>
      <c r="BV94" s="31"/>
    </row>
    <row r="95" spans="1:74" x14ac:dyDescent="0.2">
      <c r="A95" s="132"/>
      <c r="B95" s="133"/>
      <c r="C95" s="134"/>
      <c r="D95" s="134"/>
      <c r="E95" s="134"/>
      <c r="F95" s="134"/>
      <c r="G95" s="134"/>
      <c r="H95" s="102">
        <f t="shared" si="262"/>
        <v>0</v>
      </c>
      <c r="I95" s="103">
        <f t="shared" si="263"/>
        <v>0</v>
      </c>
      <c r="J95" s="104">
        <f t="shared" si="264"/>
        <v>0</v>
      </c>
      <c r="K95" s="104">
        <f t="shared" si="280"/>
        <v>0</v>
      </c>
      <c r="L95" s="104">
        <f t="shared" si="281"/>
        <v>0</v>
      </c>
      <c r="M95" s="112" t="e">
        <f t="shared" ca="1" si="282"/>
        <v>#DIV/0!</v>
      </c>
      <c r="N95" s="134"/>
      <c r="O95" s="71"/>
      <c r="P95" s="135"/>
      <c r="Q95" s="7">
        <f t="shared" si="283"/>
        <v>0</v>
      </c>
      <c r="R95" s="7" t="e">
        <f t="shared" ca="1" si="265"/>
        <v>#DIV/0!</v>
      </c>
      <c r="S95" s="40" t="e">
        <f t="shared" ca="1" si="192"/>
        <v>#DIV/0!</v>
      </c>
      <c r="T95" s="1"/>
      <c r="U95" s="3" t="e">
        <f t="shared" ca="1" si="284"/>
        <v>#DIV/0!</v>
      </c>
      <c r="V95" s="3" t="e">
        <f t="shared" ca="1" si="193"/>
        <v>#DIV/0!</v>
      </c>
      <c r="W95" s="3" t="e">
        <f t="shared" ca="1" si="285"/>
        <v>#DIV/0!</v>
      </c>
      <c r="X95" s="3" t="e">
        <f t="shared" ca="1" si="194"/>
        <v>#DIV/0!</v>
      </c>
      <c r="Y95" s="3" t="e">
        <f t="shared" ca="1" si="286"/>
        <v>#DIV/0!</v>
      </c>
      <c r="AA95" s="1" t="e">
        <f t="shared" ca="1" si="287"/>
        <v>#DIV/0!</v>
      </c>
      <c r="AB95" s="9" t="e">
        <f t="shared" ca="1" si="266"/>
        <v>#DIV/0!</v>
      </c>
      <c r="AC95" s="9" t="e">
        <f t="shared" ca="1" si="267"/>
        <v>#DIV/0!</v>
      </c>
      <c r="AD95" s="3" t="e">
        <f t="shared" ca="1" si="268"/>
        <v>#DIV/0!</v>
      </c>
      <c r="AE95" s="9" t="e">
        <f t="shared" ca="1" si="269"/>
        <v>#DIV/0!</v>
      </c>
      <c r="AF95" s="43" t="e">
        <f t="shared" ca="1" si="195"/>
        <v>#DIV/0!</v>
      </c>
      <c r="AG95" s="43" t="e">
        <f t="shared" ca="1" si="270"/>
        <v>#DIV/0!</v>
      </c>
      <c r="AH95" s="13" t="e">
        <f t="shared" ca="1" si="271"/>
        <v>#DIV/0!</v>
      </c>
      <c r="AI95" s="3" t="e">
        <f t="shared" ca="1" si="288"/>
        <v>#DIV/0!</v>
      </c>
      <c r="AJ95" s="3" t="e">
        <f t="shared" ca="1" si="289"/>
        <v>#DIV/0!</v>
      </c>
      <c r="AK95" s="34">
        <f t="shared" ref="AK95:AO95" si="310">AK$6</f>
        <v>7.4999999999999997E-2</v>
      </c>
      <c r="AL95" s="34">
        <f t="shared" si="310"/>
        <v>7.4999999999999997E-2</v>
      </c>
      <c r="AM95" s="34">
        <f t="shared" si="310"/>
        <v>0.05</v>
      </c>
      <c r="AN95" s="34">
        <f t="shared" si="310"/>
        <v>0.05</v>
      </c>
      <c r="AO95" s="34">
        <f t="shared" si="310"/>
        <v>0.02</v>
      </c>
      <c r="AP95" s="1" t="e">
        <f t="shared" ca="1" si="291"/>
        <v>#DIV/0!</v>
      </c>
      <c r="AQ95" s="22" t="e">
        <f t="shared" ca="1" si="273"/>
        <v>#DIV/0!</v>
      </c>
      <c r="AR95" s="42" t="e">
        <f t="shared" ca="1" si="274"/>
        <v>#DIV/0!</v>
      </c>
      <c r="AS95" s="13" t="e">
        <f t="shared" si="275"/>
        <v>#DIV/0!</v>
      </c>
      <c r="AT95" s="13" t="e">
        <f t="shared" si="276"/>
        <v>#DIV/0!</v>
      </c>
      <c r="AU95" s="13" t="e">
        <f t="shared" si="277"/>
        <v>#DIV/0!</v>
      </c>
      <c r="AV95" s="11" t="e">
        <f t="shared" ca="1" si="292"/>
        <v>#DIV/0!</v>
      </c>
      <c r="AW95" s="2" t="e">
        <f t="shared" ca="1" si="278"/>
        <v>#DIV/0!</v>
      </c>
      <c r="AX95" s="49">
        <f t="shared" ca="1" si="279"/>
        <v>0</v>
      </c>
      <c r="AY95" s="4" t="e">
        <f t="shared" ca="1" si="299"/>
        <v>#DIV/0!</v>
      </c>
      <c r="AZ95" s="4" t="e">
        <f t="shared" ca="1" si="293"/>
        <v>#DIV/0!</v>
      </c>
      <c r="BA95" s="4" t="e">
        <f t="shared" ca="1" si="294"/>
        <v>#DIV/0!</v>
      </c>
      <c r="BB95" s="4" t="e">
        <f t="shared" ca="1" si="295"/>
        <v>#DIV/0!</v>
      </c>
      <c r="BC95" s="4" t="e">
        <f t="shared" ca="1" si="296"/>
        <v>#DIV/0!</v>
      </c>
      <c r="BD95" s="4" t="e">
        <f t="shared" ca="1" si="297"/>
        <v>#DIV/0!</v>
      </c>
      <c r="BE95" s="4"/>
      <c r="BF95" s="4"/>
      <c r="BG95" s="4"/>
      <c r="BR95" s="2"/>
      <c r="BS95" s="2"/>
      <c r="BU95" s="31"/>
      <c r="BV95" s="31"/>
    </row>
    <row r="96" spans="1:74" x14ac:dyDescent="0.2">
      <c r="A96" s="132"/>
      <c r="B96" s="133"/>
      <c r="C96" s="134"/>
      <c r="D96" s="134"/>
      <c r="E96" s="134"/>
      <c r="F96" s="134"/>
      <c r="G96" s="134"/>
      <c r="H96" s="102">
        <f t="shared" si="262"/>
        <v>0</v>
      </c>
      <c r="I96" s="103">
        <f t="shared" si="263"/>
        <v>0</v>
      </c>
      <c r="J96" s="104">
        <f t="shared" si="264"/>
        <v>0</v>
      </c>
      <c r="K96" s="104">
        <f t="shared" si="280"/>
        <v>0</v>
      </c>
      <c r="L96" s="104">
        <f t="shared" si="281"/>
        <v>0</v>
      </c>
      <c r="M96" s="112" t="e">
        <f t="shared" ca="1" si="282"/>
        <v>#DIV/0!</v>
      </c>
      <c r="N96" s="134"/>
      <c r="O96" s="71"/>
      <c r="P96" s="135"/>
      <c r="Q96" s="7">
        <f t="shared" si="283"/>
        <v>0</v>
      </c>
      <c r="R96" s="7" t="e">
        <f t="shared" ca="1" si="265"/>
        <v>#DIV/0!</v>
      </c>
      <c r="S96" s="40" t="e">
        <f t="shared" ca="1" si="192"/>
        <v>#DIV/0!</v>
      </c>
      <c r="T96" s="1"/>
      <c r="U96" s="3" t="e">
        <f t="shared" ca="1" si="284"/>
        <v>#DIV/0!</v>
      </c>
      <c r="V96" s="3" t="e">
        <f t="shared" ca="1" si="193"/>
        <v>#DIV/0!</v>
      </c>
      <c r="W96" s="3" t="e">
        <f t="shared" ca="1" si="285"/>
        <v>#DIV/0!</v>
      </c>
      <c r="X96" s="3" t="e">
        <f t="shared" ca="1" si="194"/>
        <v>#DIV/0!</v>
      </c>
      <c r="Y96" s="3" t="e">
        <f t="shared" ca="1" si="286"/>
        <v>#DIV/0!</v>
      </c>
      <c r="AA96" s="1" t="e">
        <f t="shared" ca="1" si="287"/>
        <v>#DIV/0!</v>
      </c>
      <c r="AB96" s="9" t="e">
        <f t="shared" ca="1" si="266"/>
        <v>#DIV/0!</v>
      </c>
      <c r="AC96" s="9" t="e">
        <f t="shared" ca="1" si="267"/>
        <v>#DIV/0!</v>
      </c>
      <c r="AD96" s="3" t="e">
        <f t="shared" ca="1" si="268"/>
        <v>#DIV/0!</v>
      </c>
      <c r="AE96" s="9" t="e">
        <f t="shared" ca="1" si="269"/>
        <v>#DIV/0!</v>
      </c>
      <c r="AF96" s="43" t="e">
        <f t="shared" ca="1" si="195"/>
        <v>#DIV/0!</v>
      </c>
      <c r="AG96" s="43" t="e">
        <f t="shared" ca="1" si="270"/>
        <v>#DIV/0!</v>
      </c>
      <c r="AH96" s="13" t="e">
        <f t="shared" ca="1" si="271"/>
        <v>#DIV/0!</v>
      </c>
      <c r="AI96" s="3" t="e">
        <f t="shared" ca="1" si="288"/>
        <v>#DIV/0!</v>
      </c>
      <c r="AJ96" s="3" t="e">
        <f t="shared" ca="1" si="289"/>
        <v>#DIV/0!</v>
      </c>
      <c r="AK96" s="34">
        <f t="shared" ref="AK96:AO96" si="311">AK$6</f>
        <v>7.4999999999999997E-2</v>
      </c>
      <c r="AL96" s="34">
        <f t="shared" si="311"/>
        <v>7.4999999999999997E-2</v>
      </c>
      <c r="AM96" s="34">
        <f t="shared" si="311"/>
        <v>0.05</v>
      </c>
      <c r="AN96" s="34">
        <f t="shared" si="311"/>
        <v>0.05</v>
      </c>
      <c r="AO96" s="34">
        <f t="shared" si="311"/>
        <v>0.02</v>
      </c>
      <c r="AP96" s="1" t="e">
        <f t="shared" ca="1" si="291"/>
        <v>#DIV/0!</v>
      </c>
      <c r="AQ96" s="22" t="e">
        <f t="shared" ca="1" si="273"/>
        <v>#DIV/0!</v>
      </c>
      <c r="AR96" s="42" t="e">
        <f t="shared" ca="1" si="274"/>
        <v>#DIV/0!</v>
      </c>
      <c r="AS96" s="13" t="e">
        <f t="shared" si="275"/>
        <v>#DIV/0!</v>
      </c>
      <c r="AT96" s="13" t="e">
        <f t="shared" si="276"/>
        <v>#DIV/0!</v>
      </c>
      <c r="AU96" s="13" t="e">
        <f t="shared" si="277"/>
        <v>#DIV/0!</v>
      </c>
      <c r="AV96" s="11" t="e">
        <f t="shared" ca="1" si="292"/>
        <v>#DIV/0!</v>
      </c>
      <c r="AW96" s="2" t="e">
        <f t="shared" ca="1" si="278"/>
        <v>#DIV/0!</v>
      </c>
      <c r="AX96" s="49">
        <f t="shared" ca="1" si="279"/>
        <v>0</v>
      </c>
      <c r="AY96" s="4" t="e">
        <f t="shared" ca="1" si="299"/>
        <v>#DIV/0!</v>
      </c>
      <c r="AZ96" s="4" t="e">
        <f t="shared" ca="1" si="293"/>
        <v>#DIV/0!</v>
      </c>
      <c r="BA96" s="4" t="e">
        <f t="shared" ca="1" si="294"/>
        <v>#DIV/0!</v>
      </c>
      <c r="BB96" s="4" t="e">
        <f t="shared" ca="1" si="295"/>
        <v>#DIV/0!</v>
      </c>
      <c r="BC96" s="4" t="e">
        <f t="shared" ca="1" si="296"/>
        <v>#DIV/0!</v>
      </c>
      <c r="BD96" s="4" t="e">
        <f t="shared" ca="1" si="297"/>
        <v>#DIV/0!</v>
      </c>
      <c r="BE96" s="4"/>
      <c r="BF96" s="4"/>
      <c r="BG96" s="4"/>
      <c r="BR96" s="2"/>
      <c r="BS96" s="2"/>
      <c r="BU96" s="31"/>
      <c r="BV96" s="31"/>
    </row>
    <row r="97" spans="1:74" x14ac:dyDescent="0.2">
      <c r="A97" s="132"/>
      <c r="B97" s="133"/>
      <c r="C97" s="134"/>
      <c r="D97" s="134"/>
      <c r="E97" s="134"/>
      <c r="F97" s="134"/>
      <c r="G97" s="134"/>
      <c r="H97" s="102">
        <f t="shared" si="262"/>
        <v>0</v>
      </c>
      <c r="I97" s="103">
        <f t="shared" si="263"/>
        <v>0</v>
      </c>
      <c r="J97" s="104">
        <f t="shared" si="264"/>
        <v>0</v>
      </c>
      <c r="K97" s="104">
        <f t="shared" si="280"/>
        <v>0</v>
      </c>
      <c r="L97" s="104">
        <f t="shared" si="281"/>
        <v>0</v>
      </c>
      <c r="M97" s="112" t="e">
        <f t="shared" ca="1" si="282"/>
        <v>#DIV/0!</v>
      </c>
      <c r="N97" s="134"/>
      <c r="O97" s="71"/>
      <c r="P97" s="135"/>
      <c r="Q97" s="7">
        <f t="shared" si="283"/>
        <v>0</v>
      </c>
      <c r="R97" s="7" t="e">
        <f t="shared" ca="1" si="265"/>
        <v>#DIV/0!</v>
      </c>
      <c r="S97" s="40" t="e">
        <f t="shared" ca="1" si="192"/>
        <v>#DIV/0!</v>
      </c>
      <c r="T97" s="1"/>
      <c r="U97" s="3" t="e">
        <f t="shared" ca="1" si="284"/>
        <v>#DIV/0!</v>
      </c>
      <c r="V97" s="3" t="e">
        <f t="shared" ca="1" si="193"/>
        <v>#DIV/0!</v>
      </c>
      <c r="W97" s="3" t="e">
        <f t="shared" ca="1" si="285"/>
        <v>#DIV/0!</v>
      </c>
      <c r="X97" s="3" t="e">
        <f t="shared" ca="1" si="194"/>
        <v>#DIV/0!</v>
      </c>
      <c r="Y97" s="3" t="e">
        <f t="shared" ca="1" si="286"/>
        <v>#DIV/0!</v>
      </c>
      <c r="AA97" s="1" t="e">
        <f t="shared" ca="1" si="287"/>
        <v>#DIV/0!</v>
      </c>
      <c r="AB97" s="9" t="e">
        <f t="shared" ca="1" si="266"/>
        <v>#DIV/0!</v>
      </c>
      <c r="AC97" s="9" t="e">
        <f t="shared" ca="1" si="267"/>
        <v>#DIV/0!</v>
      </c>
      <c r="AD97" s="3" t="e">
        <f t="shared" ca="1" si="268"/>
        <v>#DIV/0!</v>
      </c>
      <c r="AE97" s="9" t="e">
        <f t="shared" ca="1" si="269"/>
        <v>#DIV/0!</v>
      </c>
      <c r="AF97" s="43" t="e">
        <f t="shared" ca="1" si="195"/>
        <v>#DIV/0!</v>
      </c>
      <c r="AG97" s="43" t="e">
        <f t="shared" ca="1" si="270"/>
        <v>#DIV/0!</v>
      </c>
      <c r="AH97" s="13" t="e">
        <f t="shared" ca="1" si="271"/>
        <v>#DIV/0!</v>
      </c>
      <c r="AI97" s="3" t="e">
        <f t="shared" ca="1" si="288"/>
        <v>#DIV/0!</v>
      </c>
      <c r="AJ97" s="3" t="e">
        <f t="shared" ca="1" si="289"/>
        <v>#DIV/0!</v>
      </c>
      <c r="AK97" s="34">
        <f t="shared" ref="AK97:AO97" si="312">AK$6</f>
        <v>7.4999999999999997E-2</v>
      </c>
      <c r="AL97" s="34">
        <f t="shared" si="312"/>
        <v>7.4999999999999997E-2</v>
      </c>
      <c r="AM97" s="34">
        <f t="shared" si="312"/>
        <v>0.05</v>
      </c>
      <c r="AN97" s="34">
        <f t="shared" si="312"/>
        <v>0.05</v>
      </c>
      <c r="AO97" s="34">
        <f t="shared" si="312"/>
        <v>0.02</v>
      </c>
      <c r="AP97" s="1" t="e">
        <f t="shared" ca="1" si="291"/>
        <v>#DIV/0!</v>
      </c>
      <c r="AQ97" s="22" t="e">
        <f t="shared" ca="1" si="273"/>
        <v>#DIV/0!</v>
      </c>
      <c r="AR97" s="42" t="e">
        <f t="shared" ca="1" si="274"/>
        <v>#DIV/0!</v>
      </c>
      <c r="AS97" s="13" t="e">
        <f t="shared" si="275"/>
        <v>#DIV/0!</v>
      </c>
      <c r="AT97" s="13" t="e">
        <f t="shared" si="276"/>
        <v>#DIV/0!</v>
      </c>
      <c r="AU97" s="13" t="e">
        <f t="shared" si="277"/>
        <v>#DIV/0!</v>
      </c>
      <c r="AV97" s="11" t="e">
        <f t="shared" ca="1" si="292"/>
        <v>#DIV/0!</v>
      </c>
      <c r="AW97" s="2" t="e">
        <f t="shared" ca="1" si="278"/>
        <v>#DIV/0!</v>
      </c>
      <c r="AX97" s="49">
        <f t="shared" ca="1" si="279"/>
        <v>0</v>
      </c>
      <c r="AY97" s="4" t="e">
        <f t="shared" ca="1" si="299"/>
        <v>#DIV/0!</v>
      </c>
      <c r="AZ97" s="4" t="e">
        <f t="shared" ca="1" si="293"/>
        <v>#DIV/0!</v>
      </c>
      <c r="BA97" s="4" t="e">
        <f t="shared" ca="1" si="294"/>
        <v>#DIV/0!</v>
      </c>
      <c r="BB97" s="4" t="e">
        <f t="shared" ca="1" si="295"/>
        <v>#DIV/0!</v>
      </c>
      <c r="BC97" s="4" t="e">
        <f t="shared" ca="1" si="296"/>
        <v>#DIV/0!</v>
      </c>
      <c r="BD97" s="4" t="e">
        <f t="shared" ca="1" si="297"/>
        <v>#DIV/0!</v>
      </c>
      <c r="BE97" s="4"/>
      <c r="BF97" s="4"/>
      <c r="BG97" s="4"/>
      <c r="BR97" s="2"/>
      <c r="BS97" s="2"/>
      <c r="BU97" s="31"/>
      <c r="BV97" s="31"/>
    </row>
    <row r="98" spans="1:74" x14ac:dyDescent="0.2">
      <c r="A98" s="132"/>
      <c r="B98" s="133"/>
      <c r="C98" s="134"/>
      <c r="D98" s="134"/>
      <c r="E98" s="134"/>
      <c r="F98" s="134"/>
      <c r="G98" s="134"/>
      <c r="H98" s="102">
        <f t="shared" si="262"/>
        <v>0</v>
      </c>
      <c r="I98" s="103">
        <f t="shared" si="263"/>
        <v>0</v>
      </c>
      <c r="J98" s="104">
        <f t="shared" si="264"/>
        <v>0</v>
      </c>
      <c r="K98" s="104">
        <f t="shared" si="280"/>
        <v>0</v>
      </c>
      <c r="L98" s="104">
        <f t="shared" si="281"/>
        <v>0</v>
      </c>
      <c r="M98" s="112" t="e">
        <f t="shared" ca="1" si="282"/>
        <v>#DIV/0!</v>
      </c>
      <c r="N98" s="134"/>
      <c r="O98" s="71"/>
      <c r="P98" s="135"/>
      <c r="Q98" s="7">
        <f t="shared" si="283"/>
        <v>0</v>
      </c>
      <c r="R98" s="7" t="e">
        <f t="shared" ca="1" si="265"/>
        <v>#DIV/0!</v>
      </c>
      <c r="S98" s="40" t="e">
        <f t="shared" ref="S98:S127" ca="1" si="313">(1+R98)/(1-R98)</f>
        <v>#DIV/0!</v>
      </c>
      <c r="T98" s="1"/>
      <c r="U98" s="3" t="e">
        <f t="shared" ca="1" si="284"/>
        <v>#DIV/0!</v>
      </c>
      <c r="V98" s="3" t="e">
        <f t="shared" ref="V98:V127" ca="1" si="314">U98/(1+S98)</f>
        <v>#DIV/0!</v>
      </c>
      <c r="W98" s="3" t="e">
        <f t="shared" ca="1" si="285"/>
        <v>#DIV/0!</v>
      </c>
      <c r="X98" s="3" t="e">
        <f t="shared" ref="X98:X127" ca="1" si="315">AB98/AD98</f>
        <v>#DIV/0!</v>
      </c>
      <c r="Y98" s="3" t="e">
        <f t="shared" ca="1" si="286"/>
        <v>#DIV/0!</v>
      </c>
      <c r="AA98" s="1" t="e">
        <f t="shared" ca="1" si="287"/>
        <v>#DIV/0!</v>
      </c>
      <c r="AB98" s="9" t="e">
        <f t="shared" ca="1" si="266"/>
        <v>#DIV/0!</v>
      </c>
      <c r="AC98" s="9" t="e">
        <f t="shared" ca="1" si="267"/>
        <v>#DIV/0!</v>
      </c>
      <c r="AD98" s="3" t="e">
        <f t="shared" ca="1" si="268"/>
        <v>#DIV/0!</v>
      </c>
      <c r="AE98" s="9" t="e">
        <f t="shared" ca="1" si="269"/>
        <v>#DIV/0!</v>
      </c>
      <c r="AF98" s="43" t="e">
        <f t="shared" ref="AF98:AF127" ca="1" si="316">AE98/1000000</f>
        <v>#DIV/0!</v>
      </c>
      <c r="AG98" s="43" t="e">
        <f t="shared" ca="1" si="270"/>
        <v>#DIV/0!</v>
      </c>
      <c r="AH98" s="13" t="e">
        <f t="shared" ca="1" si="271"/>
        <v>#DIV/0!</v>
      </c>
      <c r="AI98" s="3" t="e">
        <f t="shared" ca="1" si="288"/>
        <v>#DIV/0!</v>
      </c>
      <c r="AJ98" s="3" t="e">
        <f t="shared" ca="1" si="289"/>
        <v>#DIV/0!</v>
      </c>
      <c r="AK98" s="34">
        <f t="shared" ref="AK98:AO98" si="317">AK$6</f>
        <v>7.4999999999999997E-2</v>
      </c>
      <c r="AL98" s="34">
        <f t="shared" si="317"/>
        <v>7.4999999999999997E-2</v>
      </c>
      <c r="AM98" s="34">
        <f t="shared" si="317"/>
        <v>0.05</v>
      </c>
      <c r="AN98" s="34">
        <f t="shared" si="317"/>
        <v>0.05</v>
      </c>
      <c r="AO98" s="34">
        <f t="shared" si="317"/>
        <v>0.02</v>
      </c>
      <c r="AP98" s="1" t="e">
        <f t="shared" ca="1" si="291"/>
        <v>#DIV/0!</v>
      </c>
      <c r="AQ98" s="22" t="e">
        <f t="shared" ca="1" si="273"/>
        <v>#DIV/0!</v>
      </c>
      <c r="AR98" s="42" t="e">
        <f t="shared" ca="1" si="274"/>
        <v>#DIV/0!</v>
      </c>
      <c r="AS98" s="13" t="e">
        <f t="shared" si="275"/>
        <v>#DIV/0!</v>
      </c>
      <c r="AT98" s="13" t="e">
        <f t="shared" si="276"/>
        <v>#DIV/0!</v>
      </c>
      <c r="AU98" s="13" t="e">
        <f t="shared" si="277"/>
        <v>#DIV/0!</v>
      </c>
      <c r="AV98" s="11" t="e">
        <f t="shared" ca="1" si="292"/>
        <v>#DIV/0!</v>
      </c>
      <c r="AW98" s="2" t="e">
        <f t="shared" ca="1" si="278"/>
        <v>#DIV/0!</v>
      </c>
      <c r="AX98" s="49">
        <f t="shared" ca="1" si="279"/>
        <v>0</v>
      </c>
      <c r="AY98" s="4" t="e">
        <f t="shared" ca="1" si="299"/>
        <v>#DIV/0!</v>
      </c>
      <c r="AZ98" s="4" t="e">
        <f t="shared" ca="1" si="293"/>
        <v>#DIV/0!</v>
      </c>
      <c r="BA98" s="4" t="e">
        <f t="shared" ca="1" si="294"/>
        <v>#DIV/0!</v>
      </c>
      <c r="BB98" s="4" t="e">
        <f t="shared" ca="1" si="295"/>
        <v>#DIV/0!</v>
      </c>
      <c r="BC98" s="4" t="e">
        <f t="shared" ca="1" si="296"/>
        <v>#DIV/0!</v>
      </c>
      <c r="BD98" s="4" t="e">
        <f t="shared" ca="1" si="297"/>
        <v>#DIV/0!</v>
      </c>
      <c r="BE98" s="4"/>
      <c r="BF98" s="4"/>
      <c r="BG98" s="4"/>
      <c r="BR98" s="2"/>
      <c r="BS98" s="2"/>
      <c r="BU98" s="31"/>
      <c r="BV98" s="31"/>
    </row>
    <row r="99" spans="1:74" x14ac:dyDescent="0.2">
      <c r="A99" s="132"/>
      <c r="B99" s="133"/>
      <c r="C99" s="134"/>
      <c r="D99" s="134"/>
      <c r="E99" s="134"/>
      <c r="F99" s="134"/>
      <c r="G99" s="134"/>
      <c r="H99" s="102">
        <f t="shared" si="262"/>
        <v>0</v>
      </c>
      <c r="I99" s="103">
        <f t="shared" si="263"/>
        <v>0</v>
      </c>
      <c r="J99" s="104">
        <f t="shared" si="264"/>
        <v>0</v>
      </c>
      <c r="K99" s="104">
        <f t="shared" si="280"/>
        <v>0</v>
      </c>
      <c r="L99" s="104">
        <f t="shared" si="281"/>
        <v>0</v>
      </c>
      <c r="M99" s="112" t="e">
        <f t="shared" ca="1" si="282"/>
        <v>#DIV/0!</v>
      </c>
      <c r="N99" s="134"/>
      <c r="O99" s="71"/>
      <c r="P99" s="135"/>
      <c r="Q99" s="7">
        <f t="shared" si="283"/>
        <v>0</v>
      </c>
      <c r="R99" s="7" t="e">
        <f t="shared" ca="1" si="265"/>
        <v>#DIV/0!</v>
      </c>
      <c r="S99" s="40" t="e">
        <f t="shared" ca="1" si="313"/>
        <v>#DIV/0!</v>
      </c>
      <c r="T99" s="1"/>
      <c r="U99" s="3" t="e">
        <f t="shared" ca="1" si="284"/>
        <v>#DIV/0!</v>
      </c>
      <c r="V99" s="3" t="e">
        <f t="shared" ca="1" si="314"/>
        <v>#DIV/0!</v>
      </c>
      <c r="W99" s="3" t="e">
        <f t="shared" ca="1" si="285"/>
        <v>#DIV/0!</v>
      </c>
      <c r="X99" s="3" t="e">
        <f t="shared" ca="1" si="315"/>
        <v>#DIV/0!</v>
      </c>
      <c r="Y99" s="3" t="e">
        <f t="shared" ca="1" si="286"/>
        <v>#DIV/0!</v>
      </c>
      <c r="AA99" s="1" t="e">
        <f t="shared" ca="1" si="287"/>
        <v>#DIV/0!</v>
      </c>
      <c r="AB99" s="9" t="e">
        <f t="shared" ca="1" si="266"/>
        <v>#DIV/0!</v>
      </c>
      <c r="AC99" s="9" t="e">
        <f t="shared" ca="1" si="267"/>
        <v>#DIV/0!</v>
      </c>
      <c r="AD99" s="3" t="e">
        <f t="shared" ca="1" si="268"/>
        <v>#DIV/0!</v>
      </c>
      <c r="AE99" s="9" t="e">
        <f t="shared" ca="1" si="269"/>
        <v>#DIV/0!</v>
      </c>
      <c r="AF99" s="43" t="e">
        <f t="shared" ca="1" si="316"/>
        <v>#DIV/0!</v>
      </c>
      <c r="AG99" s="43" t="e">
        <f t="shared" ca="1" si="270"/>
        <v>#DIV/0!</v>
      </c>
      <c r="AH99" s="13" t="e">
        <f t="shared" ca="1" si="271"/>
        <v>#DIV/0!</v>
      </c>
      <c r="AI99" s="3" t="e">
        <f t="shared" ca="1" si="288"/>
        <v>#DIV/0!</v>
      </c>
      <c r="AJ99" s="3" t="e">
        <f t="shared" ca="1" si="289"/>
        <v>#DIV/0!</v>
      </c>
      <c r="AK99" s="34">
        <f t="shared" ref="AK99:AO99" si="318">AK$6</f>
        <v>7.4999999999999997E-2</v>
      </c>
      <c r="AL99" s="34">
        <f t="shared" si="318"/>
        <v>7.4999999999999997E-2</v>
      </c>
      <c r="AM99" s="34">
        <f t="shared" si="318"/>
        <v>0.05</v>
      </c>
      <c r="AN99" s="34">
        <f t="shared" si="318"/>
        <v>0.05</v>
      </c>
      <c r="AO99" s="34">
        <f t="shared" si="318"/>
        <v>0.02</v>
      </c>
      <c r="AP99" s="1" t="e">
        <f t="shared" ca="1" si="291"/>
        <v>#DIV/0!</v>
      </c>
      <c r="AQ99" s="22" t="e">
        <f t="shared" ca="1" si="273"/>
        <v>#DIV/0!</v>
      </c>
      <c r="AR99" s="42" t="e">
        <f t="shared" ca="1" si="274"/>
        <v>#DIV/0!</v>
      </c>
      <c r="AS99" s="13" t="e">
        <f t="shared" si="275"/>
        <v>#DIV/0!</v>
      </c>
      <c r="AT99" s="13" t="e">
        <f t="shared" si="276"/>
        <v>#DIV/0!</v>
      </c>
      <c r="AU99" s="13" t="e">
        <f t="shared" si="277"/>
        <v>#DIV/0!</v>
      </c>
      <c r="AV99" s="11" t="e">
        <f t="shared" ca="1" si="292"/>
        <v>#DIV/0!</v>
      </c>
      <c r="AW99" s="2" t="e">
        <f t="shared" ca="1" si="278"/>
        <v>#DIV/0!</v>
      </c>
      <c r="AX99" s="49">
        <f t="shared" ca="1" si="279"/>
        <v>0</v>
      </c>
      <c r="AY99" s="4" t="e">
        <f t="shared" ca="1" si="299"/>
        <v>#DIV/0!</v>
      </c>
      <c r="AZ99" s="4" t="e">
        <f t="shared" ca="1" si="293"/>
        <v>#DIV/0!</v>
      </c>
      <c r="BA99" s="4" t="e">
        <f t="shared" ca="1" si="294"/>
        <v>#DIV/0!</v>
      </c>
      <c r="BB99" s="4" t="e">
        <f t="shared" ca="1" si="295"/>
        <v>#DIV/0!</v>
      </c>
      <c r="BC99" s="4" t="e">
        <f t="shared" ca="1" si="296"/>
        <v>#DIV/0!</v>
      </c>
      <c r="BD99" s="4" t="e">
        <f t="shared" ca="1" si="297"/>
        <v>#DIV/0!</v>
      </c>
      <c r="BE99" s="4"/>
      <c r="BF99" s="4"/>
      <c r="BG99" s="4"/>
      <c r="BR99" s="2"/>
      <c r="BS99" s="2"/>
      <c r="BU99" s="31"/>
      <c r="BV99" s="31"/>
    </row>
    <row r="100" spans="1:74" x14ac:dyDescent="0.2">
      <c r="A100" s="132"/>
      <c r="B100" s="133"/>
      <c r="C100" s="134"/>
      <c r="D100" s="134"/>
      <c r="E100" s="134"/>
      <c r="F100" s="134"/>
      <c r="G100" s="134"/>
      <c r="H100" s="102">
        <f t="shared" si="262"/>
        <v>0</v>
      </c>
      <c r="I100" s="103">
        <f t="shared" si="263"/>
        <v>0</v>
      </c>
      <c r="J100" s="104">
        <f t="shared" si="264"/>
        <v>0</v>
      </c>
      <c r="K100" s="104">
        <f t="shared" si="280"/>
        <v>0</v>
      </c>
      <c r="L100" s="104">
        <f t="shared" si="281"/>
        <v>0</v>
      </c>
      <c r="M100" s="112" t="e">
        <f t="shared" ca="1" si="282"/>
        <v>#DIV/0!</v>
      </c>
      <c r="N100" s="134"/>
      <c r="O100" s="71"/>
      <c r="P100" s="135"/>
      <c r="Q100" s="7">
        <f t="shared" si="283"/>
        <v>0</v>
      </c>
      <c r="R100" s="7" t="e">
        <f t="shared" ca="1" si="265"/>
        <v>#DIV/0!</v>
      </c>
      <c r="S100" s="40" t="e">
        <f t="shared" ca="1" si="313"/>
        <v>#DIV/0!</v>
      </c>
      <c r="T100" s="1"/>
      <c r="U100" s="3" t="e">
        <f t="shared" ca="1" si="284"/>
        <v>#DIV/0!</v>
      </c>
      <c r="V100" s="3" t="e">
        <f t="shared" ca="1" si="314"/>
        <v>#DIV/0!</v>
      </c>
      <c r="W100" s="3" t="e">
        <f t="shared" ca="1" si="285"/>
        <v>#DIV/0!</v>
      </c>
      <c r="X100" s="3" t="e">
        <f t="shared" ca="1" si="315"/>
        <v>#DIV/0!</v>
      </c>
      <c r="Y100" s="3" t="e">
        <f t="shared" ca="1" si="286"/>
        <v>#DIV/0!</v>
      </c>
      <c r="AA100" s="1" t="e">
        <f t="shared" ca="1" si="287"/>
        <v>#DIV/0!</v>
      </c>
      <c r="AB100" s="9" t="e">
        <f t="shared" ca="1" si="266"/>
        <v>#DIV/0!</v>
      </c>
      <c r="AC100" s="9" t="e">
        <f t="shared" ca="1" si="267"/>
        <v>#DIV/0!</v>
      </c>
      <c r="AD100" s="3" t="e">
        <f t="shared" ca="1" si="268"/>
        <v>#DIV/0!</v>
      </c>
      <c r="AE100" s="9" t="e">
        <f t="shared" ca="1" si="269"/>
        <v>#DIV/0!</v>
      </c>
      <c r="AF100" s="43" t="e">
        <f t="shared" ca="1" si="316"/>
        <v>#DIV/0!</v>
      </c>
      <c r="AG100" s="43" t="e">
        <f t="shared" ca="1" si="270"/>
        <v>#DIV/0!</v>
      </c>
      <c r="AH100" s="13" t="e">
        <f t="shared" ca="1" si="271"/>
        <v>#DIV/0!</v>
      </c>
      <c r="AI100" s="3" t="e">
        <f t="shared" ca="1" si="288"/>
        <v>#DIV/0!</v>
      </c>
      <c r="AJ100" s="3" t="e">
        <f t="shared" ca="1" si="289"/>
        <v>#DIV/0!</v>
      </c>
      <c r="AK100" s="34">
        <f t="shared" ref="AK100:AO100" si="319">AK$6</f>
        <v>7.4999999999999997E-2</v>
      </c>
      <c r="AL100" s="34">
        <f t="shared" si="319"/>
        <v>7.4999999999999997E-2</v>
      </c>
      <c r="AM100" s="34">
        <f t="shared" si="319"/>
        <v>0.05</v>
      </c>
      <c r="AN100" s="34">
        <f t="shared" si="319"/>
        <v>0.05</v>
      </c>
      <c r="AO100" s="34">
        <f t="shared" si="319"/>
        <v>0.02</v>
      </c>
      <c r="AP100" s="1" t="e">
        <f t="shared" ca="1" si="291"/>
        <v>#DIV/0!</v>
      </c>
      <c r="AQ100" s="22" t="e">
        <f t="shared" ca="1" si="273"/>
        <v>#DIV/0!</v>
      </c>
      <c r="AR100" s="42" t="e">
        <f t="shared" ca="1" si="274"/>
        <v>#DIV/0!</v>
      </c>
      <c r="AS100" s="13" t="e">
        <f t="shared" si="275"/>
        <v>#DIV/0!</v>
      </c>
      <c r="AT100" s="13" t="e">
        <f t="shared" si="276"/>
        <v>#DIV/0!</v>
      </c>
      <c r="AU100" s="13" t="e">
        <f t="shared" si="277"/>
        <v>#DIV/0!</v>
      </c>
      <c r="AV100" s="11" t="e">
        <f t="shared" ca="1" si="292"/>
        <v>#DIV/0!</v>
      </c>
      <c r="AW100" s="2" t="e">
        <f t="shared" ca="1" si="278"/>
        <v>#DIV/0!</v>
      </c>
      <c r="AX100" s="49">
        <f t="shared" ca="1" si="279"/>
        <v>0</v>
      </c>
      <c r="AY100" s="4" t="e">
        <f t="shared" ca="1" si="299"/>
        <v>#DIV/0!</v>
      </c>
      <c r="AZ100" s="4" t="e">
        <f t="shared" ca="1" si="293"/>
        <v>#DIV/0!</v>
      </c>
      <c r="BA100" s="4" t="e">
        <f t="shared" ca="1" si="294"/>
        <v>#DIV/0!</v>
      </c>
      <c r="BB100" s="4" t="e">
        <f t="shared" ca="1" si="295"/>
        <v>#DIV/0!</v>
      </c>
      <c r="BC100" s="4" t="e">
        <f t="shared" ca="1" si="296"/>
        <v>#DIV/0!</v>
      </c>
      <c r="BD100" s="4" t="e">
        <f t="shared" ca="1" si="297"/>
        <v>#DIV/0!</v>
      </c>
      <c r="BE100" s="4"/>
      <c r="BF100" s="4"/>
      <c r="BG100" s="4"/>
      <c r="BR100" s="2"/>
      <c r="BS100" s="2"/>
      <c r="BU100" s="31"/>
      <c r="BV100" s="31"/>
    </row>
    <row r="101" spans="1:74" x14ac:dyDescent="0.2">
      <c r="A101" s="132"/>
      <c r="B101" s="133"/>
      <c r="C101" s="134"/>
      <c r="D101" s="134"/>
      <c r="E101" s="134"/>
      <c r="F101" s="134"/>
      <c r="G101" s="134"/>
      <c r="H101" s="102">
        <f t="shared" si="262"/>
        <v>0</v>
      </c>
      <c r="I101" s="103">
        <f t="shared" si="263"/>
        <v>0</v>
      </c>
      <c r="J101" s="104">
        <f t="shared" si="264"/>
        <v>0</v>
      </c>
      <c r="K101" s="104">
        <f t="shared" si="280"/>
        <v>0</v>
      </c>
      <c r="L101" s="104">
        <f t="shared" si="281"/>
        <v>0</v>
      </c>
      <c r="M101" s="112" t="e">
        <f t="shared" ca="1" si="282"/>
        <v>#DIV/0!</v>
      </c>
      <c r="N101" s="134"/>
      <c r="O101" s="71"/>
      <c r="P101" s="135"/>
      <c r="Q101" s="7">
        <f t="shared" si="283"/>
        <v>0</v>
      </c>
      <c r="R101" s="7" t="e">
        <f t="shared" ca="1" si="265"/>
        <v>#DIV/0!</v>
      </c>
      <c r="S101" s="40" t="e">
        <f t="shared" ca="1" si="313"/>
        <v>#DIV/0!</v>
      </c>
      <c r="T101" s="1"/>
      <c r="U101" s="3" t="e">
        <f t="shared" ca="1" si="284"/>
        <v>#DIV/0!</v>
      </c>
      <c r="V101" s="3" t="e">
        <f t="shared" ca="1" si="314"/>
        <v>#DIV/0!</v>
      </c>
      <c r="W101" s="3" t="e">
        <f t="shared" ca="1" si="285"/>
        <v>#DIV/0!</v>
      </c>
      <c r="X101" s="3" t="e">
        <f t="shared" ca="1" si="315"/>
        <v>#DIV/0!</v>
      </c>
      <c r="Y101" s="3" t="e">
        <f t="shared" ca="1" si="286"/>
        <v>#DIV/0!</v>
      </c>
      <c r="AA101" s="1" t="e">
        <f t="shared" ca="1" si="287"/>
        <v>#DIV/0!</v>
      </c>
      <c r="AB101" s="9" t="e">
        <f t="shared" ca="1" si="266"/>
        <v>#DIV/0!</v>
      </c>
      <c r="AC101" s="9" t="e">
        <f t="shared" ca="1" si="267"/>
        <v>#DIV/0!</v>
      </c>
      <c r="AD101" s="3" t="e">
        <f t="shared" ca="1" si="268"/>
        <v>#DIV/0!</v>
      </c>
      <c r="AE101" s="9" t="e">
        <f t="shared" ca="1" si="269"/>
        <v>#DIV/0!</v>
      </c>
      <c r="AF101" s="43" t="e">
        <f t="shared" ca="1" si="316"/>
        <v>#DIV/0!</v>
      </c>
      <c r="AG101" s="43" t="e">
        <f t="shared" ca="1" si="270"/>
        <v>#DIV/0!</v>
      </c>
      <c r="AH101" s="13" t="e">
        <f t="shared" ca="1" si="271"/>
        <v>#DIV/0!</v>
      </c>
      <c r="AI101" s="3" t="e">
        <f t="shared" ca="1" si="288"/>
        <v>#DIV/0!</v>
      </c>
      <c r="AJ101" s="3" t="e">
        <f t="shared" ca="1" si="289"/>
        <v>#DIV/0!</v>
      </c>
      <c r="AK101" s="34">
        <f t="shared" ref="AK101:AO101" si="320">AK$6</f>
        <v>7.4999999999999997E-2</v>
      </c>
      <c r="AL101" s="34">
        <f t="shared" si="320"/>
        <v>7.4999999999999997E-2</v>
      </c>
      <c r="AM101" s="34">
        <f t="shared" si="320"/>
        <v>0.05</v>
      </c>
      <c r="AN101" s="34">
        <f t="shared" si="320"/>
        <v>0.05</v>
      </c>
      <c r="AO101" s="34">
        <f t="shared" si="320"/>
        <v>0.02</v>
      </c>
      <c r="AP101" s="1" t="e">
        <f t="shared" ca="1" si="291"/>
        <v>#DIV/0!</v>
      </c>
      <c r="AQ101" s="22" t="e">
        <f t="shared" ca="1" si="273"/>
        <v>#DIV/0!</v>
      </c>
      <c r="AR101" s="42" t="e">
        <f t="shared" ca="1" si="274"/>
        <v>#DIV/0!</v>
      </c>
      <c r="AS101" s="13" t="e">
        <f t="shared" si="275"/>
        <v>#DIV/0!</v>
      </c>
      <c r="AT101" s="13" t="e">
        <f t="shared" si="276"/>
        <v>#DIV/0!</v>
      </c>
      <c r="AU101" s="13" t="e">
        <f t="shared" si="277"/>
        <v>#DIV/0!</v>
      </c>
      <c r="AV101" s="11" t="e">
        <f t="shared" ca="1" si="292"/>
        <v>#DIV/0!</v>
      </c>
      <c r="AW101" s="2" t="e">
        <f t="shared" ca="1" si="278"/>
        <v>#DIV/0!</v>
      </c>
      <c r="AX101" s="49">
        <f t="shared" ca="1" si="279"/>
        <v>0</v>
      </c>
      <c r="AY101" s="4" t="e">
        <f t="shared" ca="1" si="299"/>
        <v>#DIV/0!</v>
      </c>
      <c r="AZ101" s="4" t="e">
        <f t="shared" ca="1" si="293"/>
        <v>#DIV/0!</v>
      </c>
      <c r="BA101" s="4" t="e">
        <f t="shared" ca="1" si="294"/>
        <v>#DIV/0!</v>
      </c>
      <c r="BB101" s="4" t="e">
        <f t="shared" ca="1" si="295"/>
        <v>#DIV/0!</v>
      </c>
      <c r="BC101" s="4" t="e">
        <f t="shared" ca="1" si="296"/>
        <v>#DIV/0!</v>
      </c>
      <c r="BD101" s="4" t="e">
        <f t="shared" ca="1" si="297"/>
        <v>#DIV/0!</v>
      </c>
      <c r="BE101" s="4"/>
      <c r="BF101" s="4"/>
      <c r="BG101" s="4"/>
      <c r="BR101" s="2"/>
      <c r="BS101" s="2"/>
      <c r="BU101" s="31"/>
      <c r="BV101" s="31"/>
    </row>
    <row r="102" spans="1:74" x14ac:dyDescent="0.2">
      <c r="A102" s="132"/>
      <c r="B102" s="133"/>
      <c r="C102" s="134"/>
      <c r="D102" s="134"/>
      <c r="E102" s="134"/>
      <c r="F102" s="134"/>
      <c r="G102" s="134"/>
      <c r="H102" s="102">
        <f t="shared" si="262"/>
        <v>0</v>
      </c>
      <c r="I102" s="103">
        <f t="shared" si="263"/>
        <v>0</v>
      </c>
      <c r="J102" s="104">
        <f t="shared" si="264"/>
        <v>0</v>
      </c>
      <c r="K102" s="104">
        <f t="shared" si="280"/>
        <v>0</v>
      </c>
      <c r="L102" s="104">
        <f t="shared" si="281"/>
        <v>0</v>
      </c>
      <c r="M102" s="112" t="e">
        <f t="shared" ca="1" si="282"/>
        <v>#DIV/0!</v>
      </c>
      <c r="N102" s="134"/>
      <c r="O102" s="71"/>
      <c r="P102" s="135"/>
      <c r="Q102" s="7">
        <f t="shared" si="283"/>
        <v>0</v>
      </c>
      <c r="R102" s="7" t="e">
        <f t="shared" ca="1" si="265"/>
        <v>#DIV/0!</v>
      </c>
      <c r="S102" s="40" t="e">
        <f t="shared" ca="1" si="313"/>
        <v>#DIV/0!</v>
      </c>
      <c r="T102" s="1"/>
      <c r="U102" s="3" t="e">
        <f t="shared" ca="1" si="284"/>
        <v>#DIV/0!</v>
      </c>
      <c r="V102" s="3" t="e">
        <f t="shared" ca="1" si="314"/>
        <v>#DIV/0!</v>
      </c>
      <c r="W102" s="3" t="e">
        <f t="shared" ca="1" si="285"/>
        <v>#DIV/0!</v>
      </c>
      <c r="X102" s="3" t="e">
        <f t="shared" ca="1" si="315"/>
        <v>#DIV/0!</v>
      </c>
      <c r="Y102" s="3" t="e">
        <f t="shared" ca="1" si="286"/>
        <v>#DIV/0!</v>
      </c>
      <c r="AA102" s="1" t="e">
        <f t="shared" ca="1" si="287"/>
        <v>#DIV/0!</v>
      </c>
      <c r="AB102" s="9" t="e">
        <f t="shared" ca="1" si="266"/>
        <v>#DIV/0!</v>
      </c>
      <c r="AC102" s="9" t="e">
        <f t="shared" ca="1" si="267"/>
        <v>#DIV/0!</v>
      </c>
      <c r="AD102" s="3" t="e">
        <f t="shared" ca="1" si="268"/>
        <v>#DIV/0!</v>
      </c>
      <c r="AE102" s="9" t="e">
        <f t="shared" ca="1" si="269"/>
        <v>#DIV/0!</v>
      </c>
      <c r="AF102" s="43" t="e">
        <f t="shared" ca="1" si="316"/>
        <v>#DIV/0!</v>
      </c>
      <c r="AG102" s="43" t="e">
        <f t="shared" ca="1" si="270"/>
        <v>#DIV/0!</v>
      </c>
      <c r="AH102" s="13" t="e">
        <f t="shared" ca="1" si="271"/>
        <v>#DIV/0!</v>
      </c>
      <c r="AI102" s="3" t="e">
        <f t="shared" ca="1" si="288"/>
        <v>#DIV/0!</v>
      </c>
      <c r="AJ102" s="3" t="e">
        <f t="shared" ca="1" si="289"/>
        <v>#DIV/0!</v>
      </c>
      <c r="AK102" s="34">
        <f t="shared" ref="AK102:AO102" si="321">AK$6</f>
        <v>7.4999999999999997E-2</v>
      </c>
      <c r="AL102" s="34">
        <f t="shared" si="321"/>
        <v>7.4999999999999997E-2</v>
      </c>
      <c r="AM102" s="34">
        <f t="shared" si="321"/>
        <v>0.05</v>
      </c>
      <c r="AN102" s="34">
        <f t="shared" si="321"/>
        <v>0.05</v>
      </c>
      <c r="AO102" s="34">
        <f t="shared" si="321"/>
        <v>0.02</v>
      </c>
      <c r="AP102" s="1" t="e">
        <f t="shared" ca="1" si="291"/>
        <v>#DIV/0!</v>
      </c>
      <c r="AQ102" s="22" t="e">
        <f t="shared" ca="1" si="273"/>
        <v>#DIV/0!</v>
      </c>
      <c r="AR102" s="42" t="e">
        <f t="shared" ca="1" si="274"/>
        <v>#DIV/0!</v>
      </c>
      <c r="AS102" s="13" t="e">
        <f t="shared" si="275"/>
        <v>#DIV/0!</v>
      </c>
      <c r="AT102" s="13" t="e">
        <f t="shared" si="276"/>
        <v>#DIV/0!</v>
      </c>
      <c r="AU102" s="13" t="e">
        <f t="shared" si="277"/>
        <v>#DIV/0!</v>
      </c>
      <c r="AV102" s="11" t="e">
        <f t="shared" ca="1" si="292"/>
        <v>#DIV/0!</v>
      </c>
      <c r="AW102" s="2" t="e">
        <f t="shared" ca="1" si="278"/>
        <v>#DIV/0!</v>
      </c>
      <c r="AX102" s="49">
        <f t="shared" ca="1" si="279"/>
        <v>0</v>
      </c>
      <c r="AY102" s="4" t="e">
        <f t="shared" ca="1" si="299"/>
        <v>#DIV/0!</v>
      </c>
      <c r="AZ102" s="4" t="e">
        <f t="shared" ca="1" si="293"/>
        <v>#DIV/0!</v>
      </c>
      <c r="BA102" s="4" t="e">
        <f t="shared" ca="1" si="294"/>
        <v>#DIV/0!</v>
      </c>
      <c r="BB102" s="4" t="e">
        <f t="shared" ca="1" si="295"/>
        <v>#DIV/0!</v>
      </c>
      <c r="BC102" s="4" t="e">
        <f t="shared" ca="1" si="296"/>
        <v>#DIV/0!</v>
      </c>
      <c r="BD102" s="4" t="e">
        <f t="shared" ca="1" si="297"/>
        <v>#DIV/0!</v>
      </c>
      <c r="BE102" s="4"/>
      <c r="BF102" s="4"/>
      <c r="BG102" s="4"/>
      <c r="BR102" s="2"/>
      <c r="BS102" s="2"/>
      <c r="BU102" s="31"/>
      <c r="BV102" s="31"/>
    </row>
    <row r="103" spans="1:74" x14ac:dyDescent="0.2">
      <c r="A103" s="132"/>
      <c r="B103" s="133"/>
      <c r="C103" s="134"/>
      <c r="D103" s="134"/>
      <c r="E103" s="134"/>
      <c r="F103" s="134"/>
      <c r="G103" s="134"/>
      <c r="H103" s="102">
        <f t="shared" si="262"/>
        <v>0</v>
      </c>
      <c r="I103" s="103">
        <f t="shared" si="263"/>
        <v>0</v>
      </c>
      <c r="J103" s="104">
        <f t="shared" si="264"/>
        <v>0</v>
      </c>
      <c r="K103" s="104">
        <f t="shared" si="280"/>
        <v>0</v>
      </c>
      <c r="L103" s="104">
        <f t="shared" si="281"/>
        <v>0</v>
      </c>
      <c r="M103" s="112" t="e">
        <f t="shared" ca="1" si="282"/>
        <v>#DIV/0!</v>
      </c>
      <c r="N103" s="134"/>
      <c r="O103" s="71"/>
      <c r="P103" s="135"/>
      <c r="Q103" s="7">
        <f t="shared" si="283"/>
        <v>0</v>
      </c>
      <c r="R103" s="7" t="e">
        <f t="shared" ca="1" si="265"/>
        <v>#DIV/0!</v>
      </c>
      <c r="S103" s="40" t="e">
        <f t="shared" ca="1" si="313"/>
        <v>#DIV/0!</v>
      </c>
      <c r="T103" s="1"/>
      <c r="U103" s="3" t="e">
        <f t="shared" ca="1" si="284"/>
        <v>#DIV/0!</v>
      </c>
      <c r="V103" s="3" t="e">
        <f t="shared" ca="1" si="314"/>
        <v>#DIV/0!</v>
      </c>
      <c r="W103" s="3" t="e">
        <f t="shared" ca="1" si="285"/>
        <v>#DIV/0!</v>
      </c>
      <c r="X103" s="3" t="e">
        <f t="shared" ca="1" si="315"/>
        <v>#DIV/0!</v>
      </c>
      <c r="Y103" s="3" t="e">
        <f t="shared" ca="1" si="286"/>
        <v>#DIV/0!</v>
      </c>
      <c r="AA103" s="1" t="e">
        <f t="shared" ca="1" si="287"/>
        <v>#DIV/0!</v>
      </c>
      <c r="AB103" s="9" t="e">
        <f t="shared" ca="1" si="266"/>
        <v>#DIV/0!</v>
      </c>
      <c r="AC103" s="9" t="e">
        <f t="shared" ca="1" si="267"/>
        <v>#DIV/0!</v>
      </c>
      <c r="AD103" s="3" t="e">
        <f t="shared" ca="1" si="268"/>
        <v>#DIV/0!</v>
      </c>
      <c r="AE103" s="9" t="e">
        <f t="shared" ca="1" si="269"/>
        <v>#DIV/0!</v>
      </c>
      <c r="AF103" s="43" t="e">
        <f t="shared" ca="1" si="316"/>
        <v>#DIV/0!</v>
      </c>
      <c r="AG103" s="43" t="e">
        <f t="shared" ca="1" si="270"/>
        <v>#DIV/0!</v>
      </c>
      <c r="AH103" s="13" t="e">
        <f t="shared" ca="1" si="271"/>
        <v>#DIV/0!</v>
      </c>
      <c r="AI103" s="3" t="e">
        <f t="shared" ca="1" si="288"/>
        <v>#DIV/0!</v>
      </c>
      <c r="AJ103" s="3" t="e">
        <f t="shared" ca="1" si="289"/>
        <v>#DIV/0!</v>
      </c>
      <c r="AK103" s="34">
        <f t="shared" ref="AK103:AO103" si="322">AK$6</f>
        <v>7.4999999999999997E-2</v>
      </c>
      <c r="AL103" s="34">
        <f t="shared" si="322"/>
        <v>7.4999999999999997E-2</v>
      </c>
      <c r="AM103" s="34">
        <f t="shared" si="322"/>
        <v>0.05</v>
      </c>
      <c r="AN103" s="34">
        <f t="shared" si="322"/>
        <v>0.05</v>
      </c>
      <c r="AO103" s="34">
        <f t="shared" si="322"/>
        <v>0.02</v>
      </c>
      <c r="AP103" s="1" t="e">
        <f t="shared" ca="1" si="291"/>
        <v>#DIV/0!</v>
      </c>
      <c r="AQ103" s="22" t="e">
        <f t="shared" ca="1" si="273"/>
        <v>#DIV/0!</v>
      </c>
      <c r="AR103" s="42" t="e">
        <f t="shared" ca="1" si="274"/>
        <v>#DIV/0!</v>
      </c>
      <c r="AS103" s="13" t="e">
        <f t="shared" si="275"/>
        <v>#DIV/0!</v>
      </c>
      <c r="AT103" s="13" t="e">
        <f t="shared" si="276"/>
        <v>#DIV/0!</v>
      </c>
      <c r="AU103" s="13" t="e">
        <f t="shared" si="277"/>
        <v>#DIV/0!</v>
      </c>
      <c r="AV103" s="11" t="e">
        <f t="shared" ca="1" si="292"/>
        <v>#DIV/0!</v>
      </c>
      <c r="AW103" s="2" t="e">
        <f t="shared" ca="1" si="278"/>
        <v>#DIV/0!</v>
      </c>
      <c r="AX103" s="49">
        <f t="shared" ca="1" si="279"/>
        <v>0</v>
      </c>
      <c r="AY103" s="4" t="e">
        <f t="shared" ca="1" si="299"/>
        <v>#DIV/0!</v>
      </c>
      <c r="AZ103" s="4" t="e">
        <f t="shared" ca="1" si="293"/>
        <v>#DIV/0!</v>
      </c>
      <c r="BA103" s="4" t="e">
        <f t="shared" ca="1" si="294"/>
        <v>#DIV/0!</v>
      </c>
      <c r="BB103" s="4" t="e">
        <f t="shared" ca="1" si="295"/>
        <v>#DIV/0!</v>
      </c>
      <c r="BC103" s="4" t="e">
        <f t="shared" ca="1" si="296"/>
        <v>#DIV/0!</v>
      </c>
      <c r="BD103" s="4" t="e">
        <f t="shared" ca="1" si="297"/>
        <v>#DIV/0!</v>
      </c>
      <c r="BE103" s="4"/>
      <c r="BF103" s="4"/>
      <c r="BG103" s="4"/>
      <c r="BR103" s="2"/>
      <c r="BS103" s="2"/>
      <c r="BU103" s="31"/>
      <c r="BV103" s="31"/>
    </row>
    <row r="104" spans="1:74" x14ac:dyDescent="0.2">
      <c r="A104" s="132"/>
      <c r="B104" s="133"/>
      <c r="C104" s="134"/>
      <c r="D104" s="134"/>
      <c r="E104" s="134"/>
      <c r="F104" s="134"/>
      <c r="G104" s="134"/>
      <c r="H104" s="102">
        <f t="shared" si="262"/>
        <v>0</v>
      </c>
      <c r="I104" s="103">
        <f t="shared" si="263"/>
        <v>0</v>
      </c>
      <c r="J104" s="104">
        <f t="shared" si="264"/>
        <v>0</v>
      </c>
      <c r="K104" s="104">
        <f t="shared" si="280"/>
        <v>0</v>
      </c>
      <c r="L104" s="104">
        <f t="shared" si="281"/>
        <v>0</v>
      </c>
      <c r="M104" s="112" t="e">
        <f t="shared" ca="1" si="282"/>
        <v>#DIV/0!</v>
      </c>
      <c r="N104" s="134"/>
      <c r="O104" s="71"/>
      <c r="P104" s="135"/>
      <c r="Q104" s="7">
        <f t="shared" si="283"/>
        <v>0</v>
      </c>
      <c r="R104" s="7" t="e">
        <f t="shared" ca="1" si="265"/>
        <v>#DIV/0!</v>
      </c>
      <c r="S104" s="40" t="e">
        <f t="shared" ca="1" si="313"/>
        <v>#DIV/0!</v>
      </c>
      <c r="T104" s="1"/>
      <c r="U104" s="3" t="e">
        <f t="shared" ca="1" si="284"/>
        <v>#DIV/0!</v>
      </c>
      <c r="V104" s="3" t="e">
        <f t="shared" ca="1" si="314"/>
        <v>#DIV/0!</v>
      </c>
      <c r="W104" s="3" t="e">
        <f t="shared" ca="1" si="285"/>
        <v>#DIV/0!</v>
      </c>
      <c r="X104" s="3" t="e">
        <f t="shared" ca="1" si="315"/>
        <v>#DIV/0!</v>
      </c>
      <c r="Y104" s="3" t="e">
        <f t="shared" ca="1" si="286"/>
        <v>#DIV/0!</v>
      </c>
      <c r="AA104" s="1" t="e">
        <f t="shared" ca="1" si="287"/>
        <v>#DIV/0!</v>
      </c>
      <c r="AB104" s="9" t="e">
        <f t="shared" ca="1" si="266"/>
        <v>#DIV/0!</v>
      </c>
      <c r="AC104" s="9" t="e">
        <f t="shared" ca="1" si="267"/>
        <v>#DIV/0!</v>
      </c>
      <c r="AD104" s="3" t="e">
        <f t="shared" ca="1" si="268"/>
        <v>#DIV/0!</v>
      </c>
      <c r="AE104" s="9" t="e">
        <f t="shared" ca="1" si="269"/>
        <v>#DIV/0!</v>
      </c>
      <c r="AF104" s="43" t="e">
        <f t="shared" ca="1" si="316"/>
        <v>#DIV/0!</v>
      </c>
      <c r="AG104" s="43" t="e">
        <f t="shared" ca="1" si="270"/>
        <v>#DIV/0!</v>
      </c>
      <c r="AH104" s="13" t="e">
        <f t="shared" ca="1" si="271"/>
        <v>#DIV/0!</v>
      </c>
      <c r="AI104" s="3" t="e">
        <f t="shared" ca="1" si="288"/>
        <v>#DIV/0!</v>
      </c>
      <c r="AJ104" s="3" t="e">
        <f t="shared" ca="1" si="289"/>
        <v>#DIV/0!</v>
      </c>
      <c r="AK104" s="34">
        <f t="shared" ref="AK104:AO104" si="323">AK$6</f>
        <v>7.4999999999999997E-2</v>
      </c>
      <c r="AL104" s="34">
        <f t="shared" si="323"/>
        <v>7.4999999999999997E-2</v>
      </c>
      <c r="AM104" s="34">
        <f t="shared" si="323"/>
        <v>0.05</v>
      </c>
      <c r="AN104" s="34">
        <f t="shared" si="323"/>
        <v>0.05</v>
      </c>
      <c r="AO104" s="34">
        <f t="shared" si="323"/>
        <v>0.02</v>
      </c>
      <c r="AP104" s="1" t="e">
        <f t="shared" ca="1" si="291"/>
        <v>#DIV/0!</v>
      </c>
      <c r="AQ104" s="22" t="e">
        <f t="shared" ca="1" si="273"/>
        <v>#DIV/0!</v>
      </c>
      <c r="AR104" s="42" t="e">
        <f t="shared" ca="1" si="274"/>
        <v>#DIV/0!</v>
      </c>
      <c r="AS104" s="13" t="e">
        <f t="shared" si="275"/>
        <v>#DIV/0!</v>
      </c>
      <c r="AT104" s="13" t="e">
        <f t="shared" si="276"/>
        <v>#DIV/0!</v>
      </c>
      <c r="AU104" s="13" t="e">
        <f t="shared" si="277"/>
        <v>#DIV/0!</v>
      </c>
      <c r="AV104" s="11" t="e">
        <f t="shared" ca="1" si="292"/>
        <v>#DIV/0!</v>
      </c>
      <c r="AW104" s="2" t="e">
        <f t="shared" ca="1" si="278"/>
        <v>#DIV/0!</v>
      </c>
      <c r="AX104" s="49">
        <f t="shared" ca="1" si="279"/>
        <v>0</v>
      </c>
      <c r="AY104" s="4" t="e">
        <f t="shared" ca="1" si="299"/>
        <v>#DIV/0!</v>
      </c>
      <c r="AZ104" s="4" t="e">
        <f t="shared" ca="1" si="293"/>
        <v>#DIV/0!</v>
      </c>
      <c r="BA104" s="4" t="e">
        <f t="shared" ca="1" si="294"/>
        <v>#DIV/0!</v>
      </c>
      <c r="BB104" s="4" t="e">
        <f t="shared" ca="1" si="295"/>
        <v>#DIV/0!</v>
      </c>
      <c r="BC104" s="4" t="e">
        <f t="shared" ca="1" si="296"/>
        <v>#DIV/0!</v>
      </c>
      <c r="BD104" s="4" t="e">
        <f t="shared" ca="1" si="297"/>
        <v>#DIV/0!</v>
      </c>
      <c r="BE104" s="4"/>
      <c r="BF104" s="4"/>
      <c r="BG104" s="4"/>
      <c r="BR104" s="2"/>
      <c r="BS104" s="2"/>
      <c r="BU104" s="31"/>
      <c r="BV104" s="31"/>
    </row>
    <row r="105" spans="1:74" x14ac:dyDescent="0.2">
      <c r="A105" s="132"/>
      <c r="B105" s="133"/>
      <c r="C105" s="134"/>
      <c r="D105" s="134"/>
      <c r="E105" s="134"/>
      <c r="F105" s="134"/>
      <c r="G105" s="134"/>
      <c r="H105" s="102">
        <f t="shared" si="262"/>
        <v>0</v>
      </c>
      <c r="I105" s="103">
        <f t="shared" si="263"/>
        <v>0</v>
      </c>
      <c r="J105" s="104">
        <f t="shared" si="264"/>
        <v>0</v>
      </c>
      <c r="K105" s="104">
        <f t="shared" si="280"/>
        <v>0</v>
      </c>
      <c r="L105" s="104">
        <f t="shared" si="281"/>
        <v>0</v>
      </c>
      <c r="M105" s="112" t="e">
        <f t="shared" ca="1" si="282"/>
        <v>#DIV/0!</v>
      </c>
      <c r="N105" s="134"/>
      <c r="O105" s="71"/>
      <c r="P105" s="135"/>
      <c r="Q105" s="7">
        <f t="shared" si="283"/>
        <v>0</v>
      </c>
      <c r="R105" s="7" t="e">
        <f t="shared" ca="1" si="265"/>
        <v>#DIV/0!</v>
      </c>
      <c r="S105" s="40" t="e">
        <f t="shared" ca="1" si="313"/>
        <v>#DIV/0!</v>
      </c>
      <c r="T105" s="1"/>
      <c r="U105" s="3" t="e">
        <f t="shared" ca="1" si="284"/>
        <v>#DIV/0!</v>
      </c>
      <c r="V105" s="3" t="e">
        <f t="shared" ca="1" si="314"/>
        <v>#DIV/0!</v>
      </c>
      <c r="W105" s="3" t="e">
        <f t="shared" ca="1" si="285"/>
        <v>#DIV/0!</v>
      </c>
      <c r="X105" s="3" t="e">
        <f t="shared" ca="1" si="315"/>
        <v>#DIV/0!</v>
      </c>
      <c r="Y105" s="3" t="e">
        <f t="shared" ca="1" si="286"/>
        <v>#DIV/0!</v>
      </c>
      <c r="AA105" s="1" t="e">
        <f t="shared" ca="1" si="287"/>
        <v>#DIV/0!</v>
      </c>
      <c r="AB105" s="9" t="e">
        <f t="shared" ca="1" si="266"/>
        <v>#DIV/0!</v>
      </c>
      <c r="AC105" s="9" t="e">
        <f t="shared" ca="1" si="267"/>
        <v>#DIV/0!</v>
      </c>
      <c r="AD105" s="3" t="e">
        <f t="shared" ca="1" si="268"/>
        <v>#DIV/0!</v>
      </c>
      <c r="AE105" s="9" t="e">
        <f t="shared" ca="1" si="269"/>
        <v>#DIV/0!</v>
      </c>
      <c r="AF105" s="43" t="e">
        <f t="shared" ca="1" si="316"/>
        <v>#DIV/0!</v>
      </c>
      <c r="AG105" s="43" t="e">
        <f t="shared" ca="1" si="270"/>
        <v>#DIV/0!</v>
      </c>
      <c r="AH105" s="13" t="e">
        <f t="shared" ca="1" si="271"/>
        <v>#DIV/0!</v>
      </c>
      <c r="AI105" s="3" t="e">
        <f t="shared" ca="1" si="288"/>
        <v>#DIV/0!</v>
      </c>
      <c r="AJ105" s="3" t="e">
        <f t="shared" ca="1" si="289"/>
        <v>#DIV/0!</v>
      </c>
      <c r="AK105" s="34">
        <f t="shared" ref="AK105:AO105" si="324">AK$6</f>
        <v>7.4999999999999997E-2</v>
      </c>
      <c r="AL105" s="34">
        <f t="shared" si="324"/>
        <v>7.4999999999999997E-2</v>
      </c>
      <c r="AM105" s="34">
        <f t="shared" si="324"/>
        <v>0.05</v>
      </c>
      <c r="AN105" s="34">
        <f t="shared" si="324"/>
        <v>0.05</v>
      </c>
      <c r="AO105" s="34">
        <f t="shared" si="324"/>
        <v>0.02</v>
      </c>
      <c r="AP105" s="1" t="e">
        <f t="shared" ca="1" si="291"/>
        <v>#DIV/0!</v>
      </c>
      <c r="AQ105" s="22" t="e">
        <f t="shared" ca="1" si="273"/>
        <v>#DIV/0!</v>
      </c>
      <c r="AR105" s="42" t="e">
        <f t="shared" ca="1" si="274"/>
        <v>#DIV/0!</v>
      </c>
      <c r="AS105" s="13" t="e">
        <f t="shared" si="275"/>
        <v>#DIV/0!</v>
      </c>
      <c r="AT105" s="13" t="e">
        <f t="shared" si="276"/>
        <v>#DIV/0!</v>
      </c>
      <c r="AU105" s="13" t="e">
        <f t="shared" si="277"/>
        <v>#DIV/0!</v>
      </c>
      <c r="AV105" s="11" t="e">
        <f t="shared" ca="1" si="292"/>
        <v>#DIV/0!</v>
      </c>
      <c r="AW105" s="2" t="e">
        <f t="shared" ca="1" si="278"/>
        <v>#DIV/0!</v>
      </c>
      <c r="AX105" s="49">
        <f t="shared" ca="1" si="279"/>
        <v>0</v>
      </c>
      <c r="AY105" s="4" t="e">
        <f t="shared" ca="1" si="299"/>
        <v>#DIV/0!</v>
      </c>
      <c r="AZ105" s="4" t="e">
        <f t="shared" ca="1" si="293"/>
        <v>#DIV/0!</v>
      </c>
      <c r="BA105" s="4" t="e">
        <f t="shared" ca="1" si="294"/>
        <v>#DIV/0!</v>
      </c>
      <c r="BB105" s="4" t="e">
        <f t="shared" ca="1" si="295"/>
        <v>#DIV/0!</v>
      </c>
      <c r="BC105" s="4" t="e">
        <f t="shared" ca="1" si="296"/>
        <v>#DIV/0!</v>
      </c>
      <c r="BD105" s="4" t="e">
        <f t="shared" ca="1" si="297"/>
        <v>#DIV/0!</v>
      </c>
      <c r="BE105" s="4"/>
      <c r="BF105" s="4"/>
      <c r="BG105" s="4"/>
      <c r="BR105" s="2"/>
      <c r="BS105" s="2"/>
      <c r="BU105" s="31"/>
      <c r="BV105" s="31"/>
    </row>
    <row r="106" spans="1:74" x14ac:dyDescent="0.2">
      <c r="A106" s="132"/>
      <c r="B106" s="133"/>
      <c r="C106" s="134"/>
      <c r="D106" s="134"/>
      <c r="E106" s="134"/>
      <c r="F106" s="134"/>
      <c r="G106" s="134"/>
      <c r="H106" s="102">
        <f t="shared" si="262"/>
        <v>0</v>
      </c>
      <c r="I106" s="103">
        <f t="shared" si="263"/>
        <v>0</v>
      </c>
      <c r="J106" s="104">
        <f t="shared" si="264"/>
        <v>0</v>
      </c>
      <c r="K106" s="104">
        <f t="shared" si="280"/>
        <v>0</v>
      </c>
      <c r="L106" s="104">
        <f t="shared" si="281"/>
        <v>0</v>
      </c>
      <c r="M106" s="112" t="e">
        <f t="shared" ca="1" si="282"/>
        <v>#DIV/0!</v>
      </c>
      <c r="N106" s="134"/>
      <c r="O106" s="71"/>
      <c r="P106" s="135"/>
      <c r="Q106" s="7">
        <f t="shared" si="283"/>
        <v>0</v>
      </c>
      <c r="R106" s="7" t="e">
        <f t="shared" ca="1" si="265"/>
        <v>#DIV/0!</v>
      </c>
      <c r="S106" s="40" t="e">
        <f t="shared" ca="1" si="313"/>
        <v>#DIV/0!</v>
      </c>
      <c r="T106" s="1"/>
      <c r="U106" s="3" t="e">
        <f t="shared" ca="1" si="284"/>
        <v>#DIV/0!</v>
      </c>
      <c r="V106" s="3" t="e">
        <f t="shared" ca="1" si="314"/>
        <v>#DIV/0!</v>
      </c>
      <c r="W106" s="3" t="e">
        <f t="shared" ca="1" si="285"/>
        <v>#DIV/0!</v>
      </c>
      <c r="X106" s="3" t="e">
        <f t="shared" ca="1" si="315"/>
        <v>#DIV/0!</v>
      </c>
      <c r="Y106" s="3" t="e">
        <f t="shared" ca="1" si="286"/>
        <v>#DIV/0!</v>
      </c>
      <c r="AA106" s="1" t="e">
        <f t="shared" ca="1" si="287"/>
        <v>#DIV/0!</v>
      </c>
      <c r="AB106" s="9" t="e">
        <f t="shared" ca="1" si="266"/>
        <v>#DIV/0!</v>
      </c>
      <c r="AC106" s="9" t="e">
        <f t="shared" ca="1" si="267"/>
        <v>#DIV/0!</v>
      </c>
      <c r="AD106" s="3" t="e">
        <f t="shared" ca="1" si="268"/>
        <v>#DIV/0!</v>
      </c>
      <c r="AE106" s="9" t="e">
        <f t="shared" ca="1" si="269"/>
        <v>#DIV/0!</v>
      </c>
      <c r="AF106" s="43" t="e">
        <f t="shared" ca="1" si="316"/>
        <v>#DIV/0!</v>
      </c>
      <c r="AG106" s="43" t="e">
        <f t="shared" ca="1" si="270"/>
        <v>#DIV/0!</v>
      </c>
      <c r="AH106" s="13" t="e">
        <f t="shared" ca="1" si="271"/>
        <v>#DIV/0!</v>
      </c>
      <c r="AI106" s="3" t="e">
        <f t="shared" ca="1" si="288"/>
        <v>#DIV/0!</v>
      </c>
      <c r="AJ106" s="3" t="e">
        <f t="shared" ca="1" si="289"/>
        <v>#DIV/0!</v>
      </c>
      <c r="AK106" s="34">
        <f t="shared" ref="AK106:AO106" si="325">AK$6</f>
        <v>7.4999999999999997E-2</v>
      </c>
      <c r="AL106" s="34">
        <f t="shared" si="325"/>
        <v>7.4999999999999997E-2</v>
      </c>
      <c r="AM106" s="34">
        <f t="shared" si="325"/>
        <v>0.05</v>
      </c>
      <c r="AN106" s="34">
        <f t="shared" si="325"/>
        <v>0.05</v>
      </c>
      <c r="AO106" s="34">
        <f t="shared" si="325"/>
        <v>0.02</v>
      </c>
      <c r="AP106" s="1" t="e">
        <f t="shared" ca="1" si="291"/>
        <v>#DIV/0!</v>
      </c>
      <c r="AQ106" s="22" t="e">
        <f t="shared" ca="1" si="273"/>
        <v>#DIV/0!</v>
      </c>
      <c r="AR106" s="42" t="e">
        <f t="shared" ca="1" si="274"/>
        <v>#DIV/0!</v>
      </c>
      <c r="AS106" s="13" t="e">
        <f t="shared" si="275"/>
        <v>#DIV/0!</v>
      </c>
      <c r="AT106" s="13" t="e">
        <f t="shared" si="276"/>
        <v>#DIV/0!</v>
      </c>
      <c r="AU106" s="13" t="e">
        <f t="shared" si="277"/>
        <v>#DIV/0!</v>
      </c>
      <c r="AV106" s="11" t="e">
        <f t="shared" ca="1" si="292"/>
        <v>#DIV/0!</v>
      </c>
      <c r="AW106" s="2" t="e">
        <f t="shared" ca="1" si="278"/>
        <v>#DIV/0!</v>
      </c>
      <c r="AX106" s="49">
        <f t="shared" ca="1" si="279"/>
        <v>0</v>
      </c>
      <c r="AY106" s="4" t="e">
        <f t="shared" ca="1" si="299"/>
        <v>#DIV/0!</v>
      </c>
      <c r="AZ106" s="4" t="e">
        <f t="shared" ca="1" si="293"/>
        <v>#DIV/0!</v>
      </c>
      <c r="BA106" s="4" t="e">
        <f t="shared" ca="1" si="294"/>
        <v>#DIV/0!</v>
      </c>
      <c r="BB106" s="4" t="e">
        <f t="shared" ca="1" si="295"/>
        <v>#DIV/0!</v>
      </c>
      <c r="BC106" s="4" t="e">
        <f t="shared" ca="1" si="296"/>
        <v>#DIV/0!</v>
      </c>
      <c r="BD106" s="4" t="e">
        <f t="shared" ca="1" si="297"/>
        <v>#DIV/0!</v>
      </c>
      <c r="BE106" s="4"/>
      <c r="BF106" s="4"/>
      <c r="BG106" s="4"/>
      <c r="BR106" s="2"/>
      <c r="BS106" s="2"/>
      <c r="BU106" s="31"/>
      <c r="BV106" s="31"/>
    </row>
    <row r="107" spans="1:74" x14ac:dyDescent="0.2">
      <c r="A107" s="132"/>
      <c r="B107" s="133"/>
      <c r="C107" s="134"/>
      <c r="D107" s="134"/>
      <c r="E107" s="134"/>
      <c r="F107" s="134"/>
      <c r="G107" s="134"/>
      <c r="H107" s="102">
        <f t="shared" si="262"/>
        <v>0</v>
      </c>
      <c r="I107" s="103">
        <f t="shared" si="263"/>
        <v>0</v>
      </c>
      <c r="J107" s="104">
        <f t="shared" si="264"/>
        <v>0</v>
      </c>
      <c r="K107" s="104">
        <f t="shared" si="280"/>
        <v>0</v>
      </c>
      <c r="L107" s="104">
        <f t="shared" si="281"/>
        <v>0</v>
      </c>
      <c r="M107" s="112" t="e">
        <f t="shared" ca="1" si="282"/>
        <v>#DIV/0!</v>
      </c>
      <c r="N107" s="134"/>
      <c r="O107" s="71"/>
      <c r="P107" s="135"/>
      <c r="Q107" s="7">
        <f t="shared" si="283"/>
        <v>0</v>
      </c>
      <c r="R107" s="7" t="e">
        <f t="shared" ca="1" si="265"/>
        <v>#DIV/0!</v>
      </c>
      <c r="S107" s="40" t="e">
        <f t="shared" ca="1" si="313"/>
        <v>#DIV/0!</v>
      </c>
      <c r="T107" s="1"/>
      <c r="U107" s="3" t="e">
        <f t="shared" ca="1" si="284"/>
        <v>#DIV/0!</v>
      </c>
      <c r="V107" s="3" t="e">
        <f t="shared" ca="1" si="314"/>
        <v>#DIV/0!</v>
      </c>
      <c r="W107" s="3" t="e">
        <f t="shared" ca="1" si="285"/>
        <v>#DIV/0!</v>
      </c>
      <c r="X107" s="3" t="e">
        <f t="shared" ca="1" si="315"/>
        <v>#DIV/0!</v>
      </c>
      <c r="Y107" s="3" t="e">
        <f t="shared" ca="1" si="286"/>
        <v>#DIV/0!</v>
      </c>
      <c r="AA107" s="1" t="e">
        <f t="shared" ca="1" si="287"/>
        <v>#DIV/0!</v>
      </c>
      <c r="AB107" s="9" t="e">
        <f t="shared" ca="1" si="266"/>
        <v>#DIV/0!</v>
      </c>
      <c r="AC107" s="9" t="e">
        <f t="shared" ca="1" si="267"/>
        <v>#DIV/0!</v>
      </c>
      <c r="AD107" s="3" t="e">
        <f t="shared" ca="1" si="268"/>
        <v>#DIV/0!</v>
      </c>
      <c r="AE107" s="9" t="e">
        <f t="shared" ca="1" si="269"/>
        <v>#DIV/0!</v>
      </c>
      <c r="AF107" s="43" t="e">
        <f t="shared" ca="1" si="316"/>
        <v>#DIV/0!</v>
      </c>
      <c r="AG107" s="43" t="e">
        <f t="shared" ca="1" si="270"/>
        <v>#DIV/0!</v>
      </c>
      <c r="AH107" s="13" t="e">
        <f t="shared" ca="1" si="271"/>
        <v>#DIV/0!</v>
      </c>
      <c r="AI107" s="3" t="e">
        <f t="shared" ca="1" si="288"/>
        <v>#DIV/0!</v>
      </c>
      <c r="AJ107" s="3" t="e">
        <f t="shared" ca="1" si="289"/>
        <v>#DIV/0!</v>
      </c>
      <c r="AK107" s="34">
        <f t="shared" ref="AK107:AO107" si="326">AK$6</f>
        <v>7.4999999999999997E-2</v>
      </c>
      <c r="AL107" s="34">
        <f t="shared" si="326"/>
        <v>7.4999999999999997E-2</v>
      </c>
      <c r="AM107" s="34">
        <f t="shared" si="326"/>
        <v>0.05</v>
      </c>
      <c r="AN107" s="34">
        <f t="shared" si="326"/>
        <v>0.05</v>
      </c>
      <c r="AO107" s="34">
        <f t="shared" si="326"/>
        <v>0.02</v>
      </c>
      <c r="AP107" s="1" t="e">
        <f t="shared" ca="1" si="291"/>
        <v>#DIV/0!</v>
      </c>
      <c r="AQ107" s="22" t="e">
        <f t="shared" ca="1" si="273"/>
        <v>#DIV/0!</v>
      </c>
      <c r="AR107" s="42" t="e">
        <f t="shared" ca="1" si="274"/>
        <v>#DIV/0!</v>
      </c>
      <c r="AS107" s="13" t="e">
        <f t="shared" si="275"/>
        <v>#DIV/0!</v>
      </c>
      <c r="AT107" s="13" t="e">
        <f t="shared" si="276"/>
        <v>#DIV/0!</v>
      </c>
      <c r="AU107" s="13" t="e">
        <f t="shared" si="277"/>
        <v>#DIV/0!</v>
      </c>
      <c r="AV107" s="11" t="e">
        <f t="shared" ca="1" si="292"/>
        <v>#DIV/0!</v>
      </c>
      <c r="AW107" s="2" t="e">
        <f t="shared" ca="1" si="278"/>
        <v>#DIV/0!</v>
      </c>
      <c r="AX107" s="49">
        <f t="shared" ca="1" si="279"/>
        <v>0</v>
      </c>
      <c r="AY107" s="4" t="e">
        <f t="shared" ca="1" si="299"/>
        <v>#DIV/0!</v>
      </c>
      <c r="AZ107" s="4" t="e">
        <f t="shared" ca="1" si="293"/>
        <v>#DIV/0!</v>
      </c>
      <c r="BA107" s="4" t="e">
        <f t="shared" ca="1" si="294"/>
        <v>#DIV/0!</v>
      </c>
      <c r="BB107" s="4" t="e">
        <f t="shared" ca="1" si="295"/>
        <v>#DIV/0!</v>
      </c>
      <c r="BC107" s="4" t="e">
        <f t="shared" ca="1" si="296"/>
        <v>#DIV/0!</v>
      </c>
      <c r="BD107" s="4" t="e">
        <f t="shared" ca="1" si="297"/>
        <v>#DIV/0!</v>
      </c>
      <c r="BE107" s="4"/>
      <c r="BF107" s="4"/>
      <c r="BG107" s="4"/>
      <c r="BR107" s="2"/>
      <c r="BS107" s="2"/>
      <c r="BU107" s="31"/>
      <c r="BV107" s="31"/>
    </row>
    <row r="108" spans="1:74" x14ac:dyDescent="0.2">
      <c r="A108" s="132"/>
      <c r="B108" s="133"/>
      <c r="C108" s="134"/>
      <c r="D108" s="134"/>
      <c r="E108" s="134"/>
      <c r="F108" s="134"/>
      <c r="G108" s="134"/>
      <c r="H108" s="102">
        <f t="shared" si="262"/>
        <v>0</v>
      </c>
      <c r="I108" s="103">
        <f t="shared" si="263"/>
        <v>0</v>
      </c>
      <c r="J108" s="104">
        <f t="shared" si="264"/>
        <v>0</v>
      </c>
      <c r="K108" s="104">
        <f t="shared" si="280"/>
        <v>0</v>
      </c>
      <c r="L108" s="104">
        <f t="shared" si="281"/>
        <v>0</v>
      </c>
      <c r="M108" s="112" t="e">
        <f t="shared" ca="1" si="282"/>
        <v>#DIV/0!</v>
      </c>
      <c r="N108" s="134"/>
      <c r="O108" s="71"/>
      <c r="P108" s="135"/>
      <c r="Q108" s="7">
        <f t="shared" si="283"/>
        <v>0</v>
      </c>
      <c r="R108" s="7" t="e">
        <f t="shared" ca="1" si="265"/>
        <v>#DIV/0!</v>
      </c>
      <c r="S108" s="40" t="e">
        <f t="shared" ca="1" si="313"/>
        <v>#DIV/0!</v>
      </c>
      <c r="T108" s="1"/>
      <c r="U108" s="3" t="e">
        <f t="shared" ca="1" si="284"/>
        <v>#DIV/0!</v>
      </c>
      <c r="V108" s="3" t="e">
        <f t="shared" ca="1" si="314"/>
        <v>#DIV/0!</v>
      </c>
      <c r="W108" s="3" t="e">
        <f t="shared" ca="1" si="285"/>
        <v>#DIV/0!</v>
      </c>
      <c r="X108" s="3" t="e">
        <f t="shared" ca="1" si="315"/>
        <v>#DIV/0!</v>
      </c>
      <c r="Y108" s="3" t="e">
        <f t="shared" ca="1" si="286"/>
        <v>#DIV/0!</v>
      </c>
      <c r="AA108" s="1" t="e">
        <f t="shared" ca="1" si="287"/>
        <v>#DIV/0!</v>
      </c>
      <c r="AB108" s="9" t="e">
        <f t="shared" ca="1" si="266"/>
        <v>#DIV/0!</v>
      </c>
      <c r="AC108" s="9" t="e">
        <f t="shared" ca="1" si="267"/>
        <v>#DIV/0!</v>
      </c>
      <c r="AD108" s="3" t="e">
        <f t="shared" ca="1" si="268"/>
        <v>#DIV/0!</v>
      </c>
      <c r="AE108" s="9" t="e">
        <f t="shared" ca="1" si="269"/>
        <v>#DIV/0!</v>
      </c>
      <c r="AF108" s="43" t="e">
        <f t="shared" ca="1" si="316"/>
        <v>#DIV/0!</v>
      </c>
      <c r="AG108" s="43" t="e">
        <f t="shared" ca="1" si="270"/>
        <v>#DIV/0!</v>
      </c>
      <c r="AH108" s="13" t="e">
        <f t="shared" ca="1" si="271"/>
        <v>#DIV/0!</v>
      </c>
      <c r="AI108" s="3" t="e">
        <f t="shared" ca="1" si="288"/>
        <v>#DIV/0!</v>
      </c>
      <c r="AJ108" s="3" t="e">
        <f t="shared" ca="1" si="289"/>
        <v>#DIV/0!</v>
      </c>
      <c r="AK108" s="34">
        <f t="shared" ref="AK108:AO108" si="327">AK$6</f>
        <v>7.4999999999999997E-2</v>
      </c>
      <c r="AL108" s="34">
        <f t="shared" si="327"/>
        <v>7.4999999999999997E-2</v>
      </c>
      <c r="AM108" s="34">
        <f t="shared" si="327"/>
        <v>0.05</v>
      </c>
      <c r="AN108" s="34">
        <f t="shared" si="327"/>
        <v>0.05</v>
      </c>
      <c r="AO108" s="34">
        <f t="shared" si="327"/>
        <v>0.02</v>
      </c>
      <c r="AP108" s="1" t="e">
        <f t="shared" ca="1" si="291"/>
        <v>#DIV/0!</v>
      </c>
      <c r="AQ108" s="22" t="e">
        <f t="shared" ca="1" si="273"/>
        <v>#DIV/0!</v>
      </c>
      <c r="AR108" s="42" t="e">
        <f t="shared" ca="1" si="274"/>
        <v>#DIV/0!</v>
      </c>
      <c r="AS108" s="13" t="e">
        <f t="shared" si="275"/>
        <v>#DIV/0!</v>
      </c>
      <c r="AT108" s="13" t="e">
        <f t="shared" si="276"/>
        <v>#DIV/0!</v>
      </c>
      <c r="AU108" s="13" t="e">
        <f t="shared" si="277"/>
        <v>#DIV/0!</v>
      </c>
      <c r="AV108" s="11" t="e">
        <f t="shared" ca="1" si="292"/>
        <v>#DIV/0!</v>
      </c>
      <c r="AW108" s="2" t="e">
        <f t="shared" ca="1" si="278"/>
        <v>#DIV/0!</v>
      </c>
      <c r="AX108" s="49">
        <f t="shared" ca="1" si="279"/>
        <v>0</v>
      </c>
      <c r="AY108" s="4" t="e">
        <f t="shared" ca="1" si="299"/>
        <v>#DIV/0!</v>
      </c>
      <c r="AZ108" s="4" t="e">
        <f t="shared" ca="1" si="293"/>
        <v>#DIV/0!</v>
      </c>
      <c r="BA108" s="4" t="e">
        <f t="shared" ca="1" si="294"/>
        <v>#DIV/0!</v>
      </c>
      <c r="BB108" s="4" t="e">
        <f t="shared" ca="1" si="295"/>
        <v>#DIV/0!</v>
      </c>
      <c r="BC108" s="4" t="e">
        <f t="shared" ca="1" si="296"/>
        <v>#DIV/0!</v>
      </c>
      <c r="BD108" s="4" t="e">
        <f t="shared" ca="1" si="297"/>
        <v>#DIV/0!</v>
      </c>
      <c r="BE108" s="4"/>
      <c r="BF108" s="4"/>
      <c r="BG108" s="4"/>
      <c r="BR108" s="2"/>
      <c r="BS108" s="2"/>
      <c r="BU108" s="31"/>
      <c r="BV108" s="31"/>
    </row>
    <row r="109" spans="1:74" x14ac:dyDescent="0.2">
      <c r="A109" s="132"/>
      <c r="B109" s="133"/>
      <c r="C109" s="134"/>
      <c r="D109" s="134"/>
      <c r="E109" s="134"/>
      <c r="F109" s="134"/>
      <c r="G109" s="134"/>
      <c r="H109" s="102">
        <f t="shared" si="262"/>
        <v>0</v>
      </c>
      <c r="I109" s="103">
        <f t="shared" si="263"/>
        <v>0</v>
      </c>
      <c r="J109" s="104">
        <f t="shared" si="264"/>
        <v>0</v>
      </c>
      <c r="K109" s="104">
        <f t="shared" si="280"/>
        <v>0</v>
      </c>
      <c r="L109" s="104">
        <f t="shared" si="281"/>
        <v>0</v>
      </c>
      <c r="M109" s="112" t="e">
        <f t="shared" ca="1" si="282"/>
        <v>#DIV/0!</v>
      </c>
      <c r="N109" s="134"/>
      <c r="O109" s="71"/>
      <c r="P109" s="135"/>
      <c r="Q109" s="7">
        <f t="shared" si="283"/>
        <v>0</v>
      </c>
      <c r="R109" s="7" t="e">
        <f t="shared" ca="1" si="265"/>
        <v>#DIV/0!</v>
      </c>
      <c r="S109" s="40" t="e">
        <f t="shared" ca="1" si="313"/>
        <v>#DIV/0!</v>
      </c>
      <c r="T109" s="1"/>
      <c r="U109" s="3" t="e">
        <f t="shared" ca="1" si="284"/>
        <v>#DIV/0!</v>
      </c>
      <c r="V109" s="3" t="e">
        <f t="shared" ca="1" si="314"/>
        <v>#DIV/0!</v>
      </c>
      <c r="W109" s="3" t="e">
        <f t="shared" ca="1" si="285"/>
        <v>#DIV/0!</v>
      </c>
      <c r="X109" s="3" t="e">
        <f t="shared" ca="1" si="315"/>
        <v>#DIV/0!</v>
      </c>
      <c r="Y109" s="3" t="e">
        <f t="shared" ca="1" si="286"/>
        <v>#DIV/0!</v>
      </c>
      <c r="AA109" s="1" t="e">
        <f t="shared" ca="1" si="287"/>
        <v>#DIV/0!</v>
      </c>
      <c r="AB109" s="9" t="e">
        <f t="shared" ca="1" si="266"/>
        <v>#DIV/0!</v>
      </c>
      <c r="AC109" s="9" t="e">
        <f t="shared" ca="1" si="267"/>
        <v>#DIV/0!</v>
      </c>
      <c r="AD109" s="3" t="e">
        <f t="shared" ca="1" si="268"/>
        <v>#DIV/0!</v>
      </c>
      <c r="AE109" s="9" t="e">
        <f t="shared" ca="1" si="269"/>
        <v>#DIV/0!</v>
      </c>
      <c r="AF109" s="43" t="e">
        <f t="shared" ca="1" si="316"/>
        <v>#DIV/0!</v>
      </c>
      <c r="AG109" s="43" t="e">
        <f t="shared" ca="1" si="270"/>
        <v>#DIV/0!</v>
      </c>
      <c r="AH109" s="13" t="e">
        <f t="shared" ca="1" si="271"/>
        <v>#DIV/0!</v>
      </c>
      <c r="AI109" s="3" t="e">
        <f t="shared" ca="1" si="288"/>
        <v>#DIV/0!</v>
      </c>
      <c r="AJ109" s="3" t="e">
        <f t="shared" ca="1" si="289"/>
        <v>#DIV/0!</v>
      </c>
      <c r="AK109" s="34">
        <f t="shared" ref="AK109:AO109" si="328">AK$6</f>
        <v>7.4999999999999997E-2</v>
      </c>
      <c r="AL109" s="34">
        <f t="shared" si="328"/>
        <v>7.4999999999999997E-2</v>
      </c>
      <c r="AM109" s="34">
        <f t="shared" si="328"/>
        <v>0.05</v>
      </c>
      <c r="AN109" s="34">
        <f t="shared" si="328"/>
        <v>0.05</v>
      </c>
      <c r="AO109" s="34">
        <f t="shared" si="328"/>
        <v>0.02</v>
      </c>
      <c r="AP109" s="1" t="e">
        <f t="shared" ca="1" si="291"/>
        <v>#DIV/0!</v>
      </c>
      <c r="AQ109" s="22" t="e">
        <f t="shared" ca="1" si="273"/>
        <v>#DIV/0!</v>
      </c>
      <c r="AR109" s="42" t="e">
        <f t="shared" ca="1" si="274"/>
        <v>#DIV/0!</v>
      </c>
      <c r="AS109" s="13" t="e">
        <f t="shared" si="275"/>
        <v>#DIV/0!</v>
      </c>
      <c r="AT109" s="13" t="e">
        <f t="shared" si="276"/>
        <v>#DIV/0!</v>
      </c>
      <c r="AU109" s="13" t="e">
        <f t="shared" si="277"/>
        <v>#DIV/0!</v>
      </c>
      <c r="AV109" s="11" t="e">
        <f t="shared" ca="1" si="292"/>
        <v>#DIV/0!</v>
      </c>
      <c r="AW109" s="2" t="e">
        <f t="shared" ca="1" si="278"/>
        <v>#DIV/0!</v>
      </c>
      <c r="AX109" s="49">
        <f t="shared" ca="1" si="279"/>
        <v>0</v>
      </c>
      <c r="AY109" s="4" t="e">
        <f t="shared" ca="1" si="299"/>
        <v>#DIV/0!</v>
      </c>
      <c r="AZ109" s="4" t="e">
        <f t="shared" ca="1" si="293"/>
        <v>#DIV/0!</v>
      </c>
      <c r="BA109" s="4" t="e">
        <f t="shared" ca="1" si="294"/>
        <v>#DIV/0!</v>
      </c>
      <c r="BB109" s="4" t="e">
        <f t="shared" ca="1" si="295"/>
        <v>#DIV/0!</v>
      </c>
      <c r="BC109" s="4" t="e">
        <f t="shared" ca="1" si="296"/>
        <v>#DIV/0!</v>
      </c>
      <c r="BD109" s="4" t="e">
        <f t="shared" ca="1" si="297"/>
        <v>#DIV/0!</v>
      </c>
      <c r="BE109" s="4"/>
      <c r="BF109" s="4"/>
      <c r="BG109" s="4"/>
      <c r="BR109" s="2"/>
      <c r="BS109" s="2"/>
      <c r="BU109" s="31"/>
      <c r="BV109" s="31"/>
    </row>
    <row r="110" spans="1:74" x14ac:dyDescent="0.2">
      <c r="A110" s="132"/>
      <c r="B110" s="133"/>
      <c r="C110" s="134"/>
      <c r="D110" s="134"/>
      <c r="E110" s="134"/>
      <c r="F110" s="134"/>
      <c r="G110" s="134"/>
      <c r="H110" s="102">
        <f t="shared" si="262"/>
        <v>0</v>
      </c>
      <c r="I110" s="103">
        <f t="shared" si="263"/>
        <v>0</v>
      </c>
      <c r="J110" s="104">
        <f t="shared" si="264"/>
        <v>0</v>
      </c>
      <c r="K110" s="104">
        <f t="shared" si="280"/>
        <v>0</v>
      </c>
      <c r="L110" s="104">
        <f t="shared" si="281"/>
        <v>0</v>
      </c>
      <c r="M110" s="112" t="e">
        <f t="shared" ca="1" si="282"/>
        <v>#DIV/0!</v>
      </c>
      <c r="N110" s="134"/>
      <c r="O110" s="71"/>
      <c r="P110" s="135"/>
      <c r="Q110" s="7">
        <f t="shared" si="283"/>
        <v>0</v>
      </c>
      <c r="R110" s="7" t="e">
        <f t="shared" ca="1" si="265"/>
        <v>#DIV/0!</v>
      </c>
      <c r="S110" s="40" t="e">
        <f t="shared" ca="1" si="313"/>
        <v>#DIV/0!</v>
      </c>
      <c r="T110" s="1"/>
      <c r="U110" s="3" t="e">
        <f t="shared" ca="1" si="284"/>
        <v>#DIV/0!</v>
      </c>
      <c r="V110" s="3" t="e">
        <f t="shared" ca="1" si="314"/>
        <v>#DIV/0!</v>
      </c>
      <c r="W110" s="3" t="e">
        <f t="shared" ca="1" si="285"/>
        <v>#DIV/0!</v>
      </c>
      <c r="X110" s="3" t="e">
        <f t="shared" ca="1" si="315"/>
        <v>#DIV/0!</v>
      </c>
      <c r="Y110" s="3" t="e">
        <f t="shared" ca="1" si="286"/>
        <v>#DIV/0!</v>
      </c>
      <c r="AA110" s="1" t="e">
        <f t="shared" ca="1" si="287"/>
        <v>#DIV/0!</v>
      </c>
      <c r="AB110" s="9" t="e">
        <f t="shared" ca="1" si="266"/>
        <v>#DIV/0!</v>
      </c>
      <c r="AC110" s="9" t="e">
        <f t="shared" ca="1" si="267"/>
        <v>#DIV/0!</v>
      </c>
      <c r="AD110" s="3" t="e">
        <f t="shared" ca="1" si="268"/>
        <v>#DIV/0!</v>
      </c>
      <c r="AE110" s="9" t="e">
        <f t="shared" ca="1" si="269"/>
        <v>#DIV/0!</v>
      </c>
      <c r="AF110" s="43" t="e">
        <f t="shared" ca="1" si="316"/>
        <v>#DIV/0!</v>
      </c>
      <c r="AG110" s="43" t="e">
        <f t="shared" ca="1" si="270"/>
        <v>#DIV/0!</v>
      </c>
      <c r="AH110" s="13" t="e">
        <f t="shared" ca="1" si="271"/>
        <v>#DIV/0!</v>
      </c>
      <c r="AI110" s="3" t="e">
        <f t="shared" ca="1" si="288"/>
        <v>#DIV/0!</v>
      </c>
      <c r="AJ110" s="3" t="e">
        <f t="shared" ca="1" si="289"/>
        <v>#DIV/0!</v>
      </c>
      <c r="AK110" s="34">
        <f t="shared" ref="AK110:AO110" si="329">AK$6</f>
        <v>7.4999999999999997E-2</v>
      </c>
      <c r="AL110" s="34">
        <f t="shared" si="329"/>
        <v>7.4999999999999997E-2</v>
      </c>
      <c r="AM110" s="34">
        <f t="shared" si="329"/>
        <v>0.05</v>
      </c>
      <c r="AN110" s="34">
        <f t="shared" si="329"/>
        <v>0.05</v>
      </c>
      <c r="AO110" s="34">
        <f t="shared" si="329"/>
        <v>0.02</v>
      </c>
      <c r="AP110" s="1" t="e">
        <f t="shared" ca="1" si="291"/>
        <v>#DIV/0!</v>
      </c>
      <c r="AQ110" s="22" t="e">
        <f t="shared" ca="1" si="273"/>
        <v>#DIV/0!</v>
      </c>
      <c r="AR110" s="42" t="e">
        <f t="shared" ca="1" si="274"/>
        <v>#DIV/0!</v>
      </c>
      <c r="AS110" s="13" t="e">
        <f t="shared" si="275"/>
        <v>#DIV/0!</v>
      </c>
      <c r="AT110" s="13" t="e">
        <f t="shared" si="276"/>
        <v>#DIV/0!</v>
      </c>
      <c r="AU110" s="13" t="e">
        <f t="shared" si="277"/>
        <v>#DIV/0!</v>
      </c>
      <c r="AV110" s="11" t="e">
        <f t="shared" ca="1" si="292"/>
        <v>#DIV/0!</v>
      </c>
      <c r="AW110" s="2" t="e">
        <f t="shared" ca="1" si="278"/>
        <v>#DIV/0!</v>
      </c>
      <c r="AX110" s="49">
        <f t="shared" ca="1" si="279"/>
        <v>0</v>
      </c>
      <c r="AY110" s="4" t="e">
        <f t="shared" ca="1" si="299"/>
        <v>#DIV/0!</v>
      </c>
      <c r="AZ110" s="4" t="e">
        <f t="shared" ca="1" si="293"/>
        <v>#DIV/0!</v>
      </c>
      <c r="BA110" s="4" t="e">
        <f t="shared" ca="1" si="294"/>
        <v>#DIV/0!</v>
      </c>
      <c r="BB110" s="4" t="e">
        <f t="shared" ca="1" si="295"/>
        <v>#DIV/0!</v>
      </c>
      <c r="BC110" s="4" t="e">
        <f t="shared" ca="1" si="296"/>
        <v>#DIV/0!</v>
      </c>
      <c r="BD110" s="4" t="e">
        <f t="shared" ca="1" si="297"/>
        <v>#DIV/0!</v>
      </c>
      <c r="BE110" s="4"/>
      <c r="BF110" s="4"/>
      <c r="BG110" s="4"/>
      <c r="BR110" s="2"/>
      <c r="BS110" s="2"/>
      <c r="BU110" s="31"/>
      <c r="BV110" s="31"/>
    </row>
    <row r="111" spans="1:74" x14ac:dyDescent="0.2">
      <c r="A111" s="132"/>
      <c r="B111" s="133"/>
      <c r="C111" s="134"/>
      <c r="D111" s="134"/>
      <c r="E111" s="134"/>
      <c r="F111" s="134"/>
      <c r="G111" s="134"/>
      <c r="H111" s="102">
        <f t="shared" si="262"/>
        <v>0</v>
      </c>
      <c r="I111" s="103">
        <f t="shared" si="263"/>
        <v>0</v>
      </c>
      <c r="J111" s="104">
        <f t="shared" si="264"/>
        <v>0</v>
      </c>
      <c r="K111" s="104">
        <f t="shared" si="280"/>
        <v>0</v>
      </c>
      <c r="L111" s="104">
        <f t="shared" si="281"/>
        <v>0</v>
      </c>
      <c r="M111" s="112" t="e">
        <f t="shared" ca="1" si="282"/>
        <v>#DIV/0!</v>
      </c>
      <c r="N111" s="134"/>
      <c r="O111" s="71"/>
      <c r="P111" s="135"/>
      <c r="Q111" s="7">
        <f t="shared" si="283"/>
        <v>0</v>
      </c>
      <c r="R111" s="7" t="e">
        <f t="shared" ca="1" si="265"/>
        <v>#DIV/0!</v>
      </c>
      <c r="S111" s="40" t="e">
        <f t="shared" ca="1" si="313"/>
        <v>#DIV/0!</v>
      </c>
      <c r="T111" s="1"/>
      <c r="U111" s="3" t="e">
        <f t="shared" ca="1" si="284"/>
        <v>#DIV/0!</v>
      </c>
      <c r="V111" s="3" t="e">
        <f t="shared" ca="1" si="314"/>
        <v>#DIV/0!</v>
      </c>
      <c r="W111" s="3" t="e">
        <f t="shared" ca="1" si="285"/>
        <v>#DIV/0!</v>
      </c>
      <c r="X111" s="3" t="e">
        <f t="shared" ca="1" si="315"/>
        <v>#DIV/0!</v>
      </c>
      <c r="Y111" s="3" t="e">
        <f t="shared" ca="1" si="286"/>
        <v>#DIV/0!</v>
      </c>
      <c r="AA111" s="1" t="e">
        <f t="shared" ca="1" si="287"/>
        <v>#DIV/0!</v>
      </c>
      <c r="AB111" s="9" t="e">
        <f t="shared" ca="1" si="266"/>
        <v>#DIV/0!</v>
      </c>
      <c r="AC111" s="9" t="e">
        <f t="shared" ca="1" si="267"/>
        <v>#DIV/0!</v>
      </c>
      <c r="AD111" s="3" t="e">
        <f t="shared" ca="1" si="268"/>
        <v>#DIV/0!</v>
      </c>
      <c r="AE111" s="9" t="e">
        <f t="shared" ca="1" si="269"/>
        <v>#DIV/0!</v>
      </c>
      <c r="AF111" s="43" t="e">
        <f t="shared" ca="1" si="316"/>
        <v>#DIV/0!</v>
      </c>
      <c r="AG111" s="43" t="e">
        <f t="shared" ca="1" si="270"/>
        <v>#DIV/0!</v>
      </c>
      <c r="AH111" s="13" t="e">
        <f t="shared" ca="1" si="271"/>
        <v>#DIV/0!</v>
      </c>
      <c r="AI111" s="3" t="e">
        <f t="shared" ca="1" si="288"/>
        <v>#DIV/0!</v>
      </c>
      <c r="AJ111" s="3" t="e">
        <f t="shared" ca="1" si="289"/>
        <v>#DIV/0!</v>
      </c>
      <c r="AK111" s="34">
        <f t="shared" ref="AK111:AO111" si="330">AK$6</f>
        <v>7.4999999999999997E-2</v>
      </c>
      <c r="AL111" s="34">
        <f t="shared" si="330"/>
        <v>7.4999999999999997E-2</v>
      </c>
      <c r="AM111" s="34">
        <f t="shared" si="330"/>
        <v>0.05</v>
      </c>
      <c r="AN111" s="34">
        <f t="shared" si="330"/>
        <v>0.05</v>
      </c>
      <c r="AO111" s="34">
        <f t="shared" si="330"/>
        <v>0.02</v>
      </c>
      <c r="AP111" s="1" t="e">
        <f t="shared" ca="1" si="291"/>
        <v>#DIV/0!</v>
      </c>
      <c r="AQ111" s="22" t="e">
        <f t="shared" ca="1" si="273"/>
        <v>#DIV/0!</v>
      </c>
      <c r="AR111" s="42" t="e">
        <f t="shared" ca="1" si="274"/>
        <v>#DIV/0!</v>
      </c>
      <c r="AS111" s="13" t="e">
        <f t="shared" si="275"/>
        <v>#DIV/0!</v>
      </c>
      <c r="AT111" s="13" t="e">
        <f t="shared" si="276"/>
        <v>#DIV/0!</v>
      </c>
      <c r="AU111" s="13" t="e">
        <f t="shared" si="277"/>
        <v>#DIV/0!</v>
      </c>
      <c r="AV111" s="11" t="e">
        <f t="shared" ca="1" si="292"/>
        <v>#DIV/0!</v>
      </c>
      <c r="AW111" s="2" t="e">
        <f t="shared" ca="1" si="278"/>
        <v>#DIV/0!</v>
      </c>
      <c r="AX111" s="49">
        <f t="shared" ca="1" si="279"/>
        <v>0</v>
      </c>
      <c r="AY111" s="4" t="e">
        <f t="shared" ca="1" si="299"/>
        <v>#DIV/0!</v>
      </c>
      <c r="AZ111" s="4" t="e">
        <f t="shared" ca="1" si="293"/>
        <v>#DIV/0!</v>
      </c>
      <c r="BA111" s="4" t="e">
        <f t="shared" ca="1" si="294"/>
        <v>#DIV/0!</v>
      </c>
      <c r="BB111" s="4" t="e">
        <f t="shared" ca="1" si="295"/>
        <v>#DIV/0!</v>
      </c>
      <c r="BC111" s="4" t="e">
        <f t="shared" ca="1" si="296"/>
        <v>#DIV/0!</v>
      </c>
      <c r="BD111" s="4" t="e">
        <f t="shared" ca="1" si="297"/>
        <v>#DIV/0!</v>
      </c>
      <c r="BE111" s="4"/>
      <c r="BF111" s="4"/>
      <c r="BG111" s="4"/>
      <c r="BR111" s="2"/>
      <c r="BS111" s="2"/>
      <c r="BU111" s="31"/>
      <c r="BV111" s="31"/>
    </row>
    <row r="112" spans="1:74" x14ac:dyDescent="0.2">
      <c r="A112" s="132"/>
      <c r="B112" s="133"/>
      <c r="C112" s="134"/>
      <c r="D112" s="134"/>
      <c r="E112" s="134"/>
      <c r="F112" s="134"/>
      <c r="G112" s="134"/>
      <c r="H112" s="102">
        <f t="shared" si="262"/>
        <v>0</v>
      </c>
      <c r="I112" s="103">
        <f t="shared" si="263"/>
        <v>0</v>
      </c>
      <c r="J112" s="104">
        <f t="shared" si="264"/>
        <v>0</v>
      </c>
      <c r="K112" s="104">
        <f t="shared" si="280"/>
        <v>0</v>
      </c>
      <c r="L112" s="104">
        <f t="shared" si="281"/>
        <v>0</v>
      </c>
      <c r="M112" s="112" t="e">
        <f t="shared" ca="1" si="282"/>
        <v>#DIV/0!</v>
      </c>
      <c r="N112" s="134"/>
      <c r="O112" s="71"/>
      <c r="P112" s="135"/>
      <c r="Q112" s="7">
        <f t="shared" si="283"/>
        <v>0</v>
      </c>
      <c r="R112" s="7" t="e">
        <f t="shared" ca="1" si="265"/>
        <v>#DIV/0!</v>
      </c>
      <c r="S112" s="40" t="e">
        <f t="shared" ca="1" si="313"/>
        <v>#DIV/0!</v>
      </c>
      <c r="T112" s="1"/>
      <c r="U112" s="3" t="e">
        <f t="shared" ca="1" si="284"/>
        <v>#DIV/0!</v>
      </c>
      <c r="V112" s="3" t="e">
        <f t="shared" ca="1" si="314"/>
        <v>#DIV/0!</v>
      </c>
      <c r="W112" s="3" t="e">
        <f t="shared" ca="1" si="285"/>
        <v>#DIV/0!</v>
      </c>
      <c r="X112" s="3" t="e">
        <f t="shared" ca="1" si="315"/>
        <v>#DIV/0!</v>
      </c>
      <c r="Y112" s="3" t="e">
        <f t="shared" ca="1" si="286"/>
        <v>#DIV/0!</v>
      </c>
      <c r="AA112" s="1" t="e">
        <f t="shared" ca="1" si="287"/>
        <v>#DIV/0!</v>
      </c>
      <c r="AB112" s="9" t="e">
        <f t="shared" ca="1" si="266"/>
        <v>#DIV/0!</v>
      </c>
      <c r="AC112" s="9" t="e">
        <f t="shared" ca="1" si="267"/>
        <v>#DIV/0!</v>
      </c>
      <c r="AD112" s="3" t="e">
        <f t="shared" ca="1" si="268"/>
        <v>#DIV/0!</v>
      </c>
      <c r="AE112" s="9" t="e">
        <f t="shared" ca="1" si="269"/>
        <v>#DIV/0!</v>
      </c>
      <c r="AF112" s="43" t="e">
        <f t="shared" ca="1" si="316"/>
        <v>#DIV/0!</v>
      </c>
      <c r="AG112" s="43" t="e">
        <f t="shared" ca="1" si="270"/>
        <v>#DIV/0!</v>
      </c>
      <c r="AH112" s="13" t="e">
        <f t="shared" ca="1" si="271"/>
        <v>#DIV/0!</v>
      </c>
      <c r="AI112" s="3" t="e">
        <f t="shared" ca="1" si="288"/>
        <v>#DIV/0!</v>
      </c>
      <c r="AJ112" s="3" t="e">
        <f t="shared" ca="1" si="289"/>
        <v>#DIV/0!</v>
      </c>
      <c r="AK112" s="34">
        <f t="shared" ref="AK112:AO112" si="331">AK$6</f>
        <v>7.4999999999999997E-2</v>
      </c>
      <c r="AL112" s="34">
        <f t="shared" si="331"/>
        <v>7.4999999999999997E-2</v>
      </c>
      <c r="AM112" s="34">
        <f t="shared" si="331"/>
        <v>0.05</v>
      </c>
      <c r="AN112" s="34">
        <f t="shared" si="331"/>
        <v>0.05</v>
      </c>
      <c r="AO112" s="34">
        <f t="shared" si="331"/>
        <v>0.02</v>
      </c>
      <c r="AP112" s="1" t="e">
        <f t="shared" ca="1" si="291"/>
        <v>#DIV/0!</v>
      </c>
      <c r="AQ112" s="22" t="e">
        <f t="shared" ca="1" si="273"/>
        <v>#DIV/0!</v>
      </c>
      <c r="AR112" s="42" t="e">
        <f t="shared" ca="1" si="274"/>
        <v>#DIV/0!</v>
      </c>
      <c r="AS112" s="13" t="e">
        <f t="shared" si="275"/>
        <v>#DIV/0!</v>
      </c>
      <c r="AT112" s="13" t="e">
        <f t="shared" si="276"/>
        <v>#DIV/0!</v>
      </c>
      <c r="AU112" s="13" t="e">
        <f t="shared" si="277"/>
        <v>#DIV/0!</v>
      </c>
      <c r="AV112" s="11" t="e">
        <f t="shared" ca="1" si="292"/>
        <v>#DIV/0!</v>
      </c>
      <c r="AW112" s="2" t="e">
        <f t="shared" ca="1" si="278"/>
        <v>#DIV/0!</v>
      </c>
      <c r="AX112" s="49">
        <f t="shared" ca="1" si="279"/>
        <v>0</v>
      </c>
      <c r="AY112" s="4" t="e">
        <f t="shared" ca="1" si="299"/>
        <v>#DIV/0!</v>
      </c>
      <c r="AZ112" s="4" t="e">
        <f t="shared" ca="1" si="293"/>
        <v>#DIV/0!</v>
      </c>
      <c r="BA112" s="4" t="e">
        <f t="shared" ca="1" si="294"/>
        <v>#DIV/0!</v>
      </c>
      <c r="BB112" s="4" t="e">
        <f t="shared" ca="1" si="295"/>
        <v>#DIV/0!</v>
      </c>
      <c r="BC112" s="4" t="e">
        <f t="shared" ca="1" si="296"/>
        <v>#DIV/0!</v>
      </c>
      <c r="BD112" s="4" t="e">
        <f t="shared" ca="1" si="297"/>
        <v>#DIV/0!</v>
      </c>
      <c r="BE112" s="4"/>
      <c r="BF112" s="4"/>
      <c r="BG112" s="4"/>
      <c r="BR112" s="2"/>
      <c r="BS112" s="2"/>
      <c r="BU112" s="31"/>
      <c r="BV112" s="31"/>
    </row>
    <row r="113" spans="1:74" x14ac:dyDescent="0.2">
      <c r="A113" s="132"/>
      <c r="B113" s="133"/>
      <c r="C113" s="134"/>
      <c r="D113" s="134"/>
      <c r="E113" s="134"/>
      <c r="F113" s="134"/>
      <c r="G113" s="134"/>
      <c r="H113" s="102">
        <f t="shared" si="262"/>
        <v>0</v>
      </c>
      <c r="I113" s="103">
        <f t="shared" si="263"/>
        <v>0</v>
      </c>
      <c r="J113" s="104">
        <f t="shared" si="264"/>
        <v>0</v>
      </c>
      <c r="K113" s="104">
        <f t="shared" si="280"/>
        <v>0</v>
      </c>
      <c r="L113" s="104">
        <f t="shared" si="281"/>
        <v>0</v>
      </c>
      <c r="M113" s="112" t="e">
        <f t="shared" ca="1" si="282"/>
        <v>#DIV/0!</v>
      </c>
      <c r="N113" s="134"/>
      <c r="O113" s="71"/>
      <c r="P113" s="135"/>
      <c r="Q113" s="7">
        <f t="shared" si="283"/>
        <v>0</v>
      </c>
      <c r="R113" s="7" t="e">
        <f t="shared" ca="1" si="265"/>
        <v>#DIV/0!</v>
      </c>
      <c r="S113" s="40" t="e">
        <f t="shared" ca="1" si="313"/>
        <v>#DIV/0!</v>
      </c>
      <c r="T113" s="1"/>
      <c r="U113" s="3" t="e">
        <f t="shared" ca="1" si="284"/>
        <v>#DIV/0!</v>
      </c>
      <c r="V113" s="3" t="e">
        <f t="shared" ca="1" si="314"/>
        <v>#DIV/0!</v>
      </c>
      <c r="W113" s="3" t="e">
        <f t="shared" ca="1" si="285"/>
        <v>#DIV/0!</v>
      </c>
      <c r="X113" s="3" t="e">
        <f t="shared" ca="1" si="315"/>
        <v>#DIV/0!</v>
      </c>
      <c r="Y113" s="3" t="e">
        <f t="shared" ca="1" si="286"/>
        <v>#DIV/0!</v>
      </c>
      <c r="AA113" s="1" t="e">
        <f t="shared" ca="1" si="287"/>
        <v>#DIV/0!</v>
      </c>
      <c r="AB113" s="9" t="e">
        <f t="shared" ca="1" si="266"/>
        <v>#DIV/0!</v>
      </c>
      <c r="AC113" s="9" t="e">
        <f t="shared" ca="1" si="267"/>
        <v>#DIV/0!</v>
      </c>
      <c r="AD113" s="3" t="e">
        <f t="shared" ca="1" si="268"/>
        <v>#DIV/0!</v>
      </c>
      <c r="AE113" s="9" t="e">
        <f t="shared" ca="1" si="269"/>
        <v>#DIV/0!</v>
      </c>
      <c r="AF113" s="43" t="e">
        <f t="shared" ca="1" si="316"/>
        <v>#DIV/0!</v>
      </c>
      <c r="AG113" s="43" t="e">
        <f t="shared" ca="1" si="270"/>
        <v>#DIV/0!</v>
      </c>
      <c r="AH113" s="13" t="e">
        <f t="shared" ca="1" si="271"/>
        <v>#DIV/0!</v>
      </c>
      <c r="AI113" s="3" t="e">
        <f t="shared" ca="1" si="288"/>
        <v>#DIV/0!</v>
      </c>
      <c r="AJ113" s="3" t="e">
        <f t="shared" ca="1" si="289"/>
        <v>#DIV/0!</v>
      </c>
      <c r="AK113" s="34">
        <f t="shared" ref="AK113:AO113" si="332">AK$6</f>
        <v>7.4999999999999997E-2</v>
      </c>
      <c r="AL113" s="34">
        <f t="shared" si="332"/>
        <v>7.4999999999999997E-2</v>
      </c>
      <c r="AM113" s="34">
        <f t="shared" si="332"/>
        <v>0.05</v>
      </c>
      <c r="AN113" s="34">
        <f t="shared" si="332"/>
        <v>0.05</v>
      </c>
      <c r="AO113" s="34">
        <f t="shared" si="332"/>
        <v>0.02</v>
      </c>
      <c r="AP113" s="1" t="e">
        <f t="shared" ca="1" si="291"/>
        <v>#DIV/0!</v>
      </c>
      <c r="AQ113" s="22" t="e">
        <f t="shared" ca="1" si="273"/>
        <v>#DIV/0!</v>
      </c>
      <c r="AR113" s="42" t="e">
        <f t="shared" ca="1" si="274"/>
        <v>#DIV/0!</v>
      </c>
      <c r="AS113" s="13" t="e">
        <f t="shared" si="275"/>
        <v>#DIV/0!</v>
      </c>
      <c r="AT113" s="13" t="e">
        <f t="shared" si="276"/>
        <v>#DIV/0!</v>
      </c>
      <c r="AU113" s="13" t="e">
        <f t="shared" si="277"/>
        <v>#DIV/0!</v>
      </c>
      <c r="AV113" s="11" t="e">
        <f t="shared" ca="1" si="292"/>
        <v>#DIV/0!</v>
      </c>
      <c r="AW113" s="2" t="e">
        <f t="shared" ca="1" si="278"/>
        <v>#DIV/0!</v>
      </c>
      <c r="AX113" s="49">
        <f t="shared" ca="1" si="279"/>
        <v>0</v>
      </c>
      <c r="AY113" s="4" t="e">
        <f t="shared" ca="1" si="299"/>
        <v>#DIV/0!</v>
      </c>
      <c r="AZ113" s="4" t="e">
        <f t="shared" ca="1" si="293"/>
        <v>#DIV/0!</v>
      </c>
      <c r="BA113" s="4" t="e">
        <f t="shared" ca="1" si="294"/>
        <v>#DIV/0!</v>
      </c>
      <c r="BB113" s="4" t="e">
        <f t="shared" ca="1" si="295"/>
        <v>#DIV/0!</v>
      </c>
      <c r="BC113" s="4" t="e">
        <f t="shared" ca="1" si="296"/>
        <v>#DIV/0!</v>
      </c>
      <c r="BD113" s="4" t="e">
        <f t="shared" ca="1" si="297"/>
        <v>#DIV/0!</v>
      </c>
      <c r="BE113" s="4"/>
      <c r="BF113" s="4"/>
      <c r="BG113" s="4"/>
      <c r="BR113" s="2"/>
      <c r="BS113" s="2"/>
      <c r="BU113" s="31"/>
      <c r="BV113" s="31"/>
    </row>
    <row r="114" spans="1:74" x14ac:dyDescent="0.2">
      <c r="A114" s="132"/>
      <c r="B114" s="133"/>
      <c r="C114" s="134"/>
      <c r="D114" s="134"/>
      <c r="E114" s="134"/>
      <c r="F114" s="134"/>
      <c r="G114" s="134"/>
      <c r="H114" s="102">
        <f t="shared" ref="H114:H144" si="333">C114*J$3</f>
        <v>0</v>
      </c>
      <c r="I114" s="103">
        <f t="shared" ref="I114:I144" si="334">D114*L$3</f>
        <v>0</v>
      </c>
      <c r="J114" s="104">
        <f t="shared" ref="J114:J144" si="335">E114*N$3</f>
        <v>0</v>
      </c>
      <c r="K114" s="104">
        <f t="shared" si="280"/>
        <v>0</v>
      </c>
      <c r="L114" s="104">
        <f t="shared" si="281"/>
        <v>0</v>
      </c>
      <c r="M114" s="112" t="e">
        <f t="shared" ca="1" si="282"/>
        <v>#DIV/0!</v>
      </c>
      <c r="N114" s="134"/>
      <c r="O114" s="71"/>
      <c r="P114" s="135"/>
      <c r="Q114" s="7">
        <f t="shared" si="283"/>
        <v>0</v>
      </c>
      <c r="R114" s="7" t="e">
        <f t="shared" ref="R114:R144" ca="1" si="336">M114*SQRT(I114/H114)</f>
        <v>#DIV/0!</v>
      </c>
      <c r="S114" s="40" t="e">
        <f t="shared" ca="1" si="313"/>
        <v>#DIV/0!</v>
      </c>
      <c r="T114" s="1"/>
      <c r="U114" s="3" t="e">
        <f t="shared" ca="1" si="284"/>
        <v>#DIV/0!</v>
      </c>
      <c r="V114" s="3" t="e">
        <f t="shared" ca="1" si="314"/>
        <v>#DIV/0!</v>
      </c>
      <c r="W114" s="3" t="e">
        <f t="shared" ca="1" si="285"/>
        <v>#DIV/0!</v>
      </c>
      <c r="X114" s="3" t="e">
        <f t="shared" ca="1" si="315"/>
        <v>#DIV/0!</v>
      </c>
      <c r="Y114" s="3" t="e">
        <f t="shared" ca="1" si="286"/>
        <v>#DIV/0!</v>
      </c>
      <c r="AA114" s="1" t="e">
        <f t="shared" ca="1" si="287"/>
        <v>#DIV/0!</v>
      </c>
      <c r="AB114" s="9" t="e">
        <f t="shared" ref="AB114:AB144" ca="1" si="337">(AD114*J114)/(H114-I114-J114)</f>
        <v>#DIV/0!</v>
      </c>
      <c r="AC114" s="9" t="e">
        <f t="shared" ref="AC114:AC144" ca="1" si="338">AV114*AB114</f>
        <v>#DIV/0!</v>
      </c>
      <c r="AD114" s="3" t="e">
        <f t="shared" ref="AD114:AD144" ca="1" si="339">AD$17</f>
        <v>#DIV/0!</v>
      </c>
      <c r="AE114" s="9" t="e">
        <f t="shared" ref="AE114:AE144" ca="1" si="340">SQRT(AD114*J114*$D$3)</f>
        <v>#DIV/0!</v>
      </c>
      <c r="AF114" s="43" t="e">
        <f t="shared" ca="1" si="316"/>
        <v>#DIV/0!</v>
      </c>
      <c r="AG114" s="43" t="e">
        <f t="shared" ref="AG114:AG144" ca="1" si="341">AF114*SQRT(AE$17^2-AM114^2 + AO114^2)/2</f>
        <v>#DIV/0!</v>
      </c>
      <c r="AH114" s="13" t="e">
        <f t="shared" ref="AH114:AH144" ca="1" si="342">AD114*J114/($B$3*2*PI())</f>
        <v>#DIV/0!</v>
      </c>
      <c r="AI114" s="3" t="e">
        <f t="shared" ca="1" si="288"/>
        <v>#DIV/0!</v>
      </c>
      <c r="AJ114" s="3" t="e">
        <f t="shared" ca="1" si="289"/>
        <v>#DIV/0!</v>
      </c>
      <c r="AK114" s="34">
        <f t="shared" ref="AK114:AO114" si="343">AK$6</f>
        <v>7.4999999999999997E-2</v>
      </c>
      <c r="AL114" s="34">
        <f t="shared" si="343"/>
        <v>7.4999999999999997E-2</v>
      </c>
      <c r="AM114" s="34">
        <f t="shared" si="343"/>
        <v>0.05</v>
      </c>
      <c r="AN114" s="34">
        <f t="shared" si="343"/>
        <v>0.05</v>
      </c>
      <c r="AO114" s="34">
        <f t="shared" si="343"/>
        <v>0.02</v>
      </c>
      <c r="AP114" s="1" t="e">
        <f t="shared" ca="1" si="291"/>
        <v>#DIV/0!</v>
      </c>
      <c r="AQ114" s="22" t="e">
        <f t="shared" ref="AQ114:AQ144" ca="1" si="344">(AQ$17-(H114/Q114))*AK114</f>
        <v>#DIV/0!</v>
      </c>
      <c r="AR114" s="42" t="e">
        <f t="shared" ref="AR114:AR144" ca="1" si="345">(AR$17+(I114/Q114))*AL114</f>
        <v>#DIV/0!</v>
      </c>
      <c r="AS114" s="13" t="e">
        <f t="shared" ref="AS114:AS144" si="346">AO114*H114/Q114</f>
        <v>#DIV/0!</v>
      </c>
      <c r="AT114" s="13" t="e">
        <f t="shared" ref="AT114:AT144" si="347">AO114*I114/Q114</f>
        <v>#DIV/0!</v>
      </c>
      <c r="AU114" s="13" t="e">
        <f t="shared" ref="AU114:AU144" si="348">(1+(J114/Q114))*AO114</f>
        <v>#DIV/0!</v>
      </c>
      <c r="AV114" s="11" t="e">
        <f t="shared" ca="1" si="292"/>
        <v>#DIV/0!</v>
      </c>
      <c r="AW114" s="2" t="e">
        <f t="shared" ref="AW114:AW144" ca="1" si="349">AF114*AF114</f>
        <v>#DIV/0!</v>
      </c>
      <c r="AX114" s="49">
        <f t="shared" ref="AX114:AX144" ca="1" si="350">P114-AW$17</f>
        <v>0</v>
      </c>
      <c r="AY114" s="4" t="e">
        <f t="shared" ca="1" si="299"/>
        <v>#DIV/0!</v>
      </c>
      <c r="AZ114" s="4" t="e">
        <f t="shared" ca="1" si="293"/>
        <v>#DIV/0!</v>
      </c>
      <c r="BA114" s="4" t="e">
        <f t="shared" ca="1" si="294"/>
        <v>#DIV/0!</v>
      </c>
      <c r="BB114" s="4" t="e">
        <f t="shared" ca="1" si="295"/>
        <v>#DIV/0!</v>
      </c>
      <c r="BC114" s="4" t="e">
        <f t="shared" ca="1" si="296"/>
        <v>#DIV/0!</v>
      </c>
      <c r="BD114" s="4" t="e">
        <f t="shared" ca="1" si="297"/>
        <v>#DIV/0!</v>
      </c>
      <c r="BE114" s="4"/>
      <c r="BF114" s="4"/>
      <c r="BG114" s="4"/>
      <c r="BR114" s="2"/>
      <c r="BS114" s="2"/>
      <c r="BU114" s="31"/>
      <c r="BV114" s="31"/>
    </row>
    <row r="115" spans="1:74" x14ac:dyDescent="0.2">
      <c r="A115" s="132"/>
      <c r="B115" s="133"/>
      <c r="C115" s="134"/>
      <c r="D115" s="134"/>
      <c r="E115" s="134"/>
      <c r="F115" s="134"/>
      <c r="G115" s="134"/>
      <c r="H115" s="102">
        <f t="shared" si="333"/>
        <v>0</v>
      </c>
      <c r="I115" s="103">
        <f t="shared" si="334"/>
        <v>0</v>
      </c>
      <c r="J115" s="104">
        <f t="shared" si="335"/>
        <v>0</v>
      </c>
      <c r="K115" s="104">
        <f t="shared" si="280"/>
        <v>0</v>
      </c>
      <c r="L115" s="104">
        <f t="shared" si="281"/>
        <v>0</v>
      </c>
      <c r="M115" s="112" t="e">
        <f t="shared" ca="1" si="282"/>
        <v>#DIV/0!</v>
      </c>
      <c r="N115" s="134"/>
      <c r="O115" s="71"/>
      <c r="P115" s="135"/>
      <c r="Q115" s="7">
        <f t="shared" ref="Q115:Q145" si="351">H115-I115-J115</f>
        <v>0</v>
      </c>
      <c r="R115" s="7" t="e">
        <f t="shared" ca="1" si="336"/>
        <v>#DIV/0!</v>
      </c>
      <c r="S115" s="40" t="e">
        <f t="shared" ca="1" si="313"/>
        <v>#DIV/0!</v>
      </c>
      <c r="T115" s="1"/>
      <c r="U115" s="3" t="e">
        <f t="shared" ca="1" si="284"/>
        <v>#DIV/0!</v>
      </c>
      <c r="V115" s="3" t="e">
        <f t="shared" ca="1" si="314"/>
        <v>#DIV/0!</v>
      </c>
      <c r="W115" s="3" t="e">
        <f t="shared" ca="1" si="285"/>
        <v>#DIV/0!</v>
      </c>
      <c r="X115" s="3" t="e">
        <f t="shared" ca="1" si="315"/>
        <v>#DIV/0!</v>
      </c>
      <c r="Y115" s="3" t="e">
        <f t="shared" ca="1" si="286"/>
        <v>#DIV/0!</v>
      </c>
      <c r="AA115" s="1" t="e">
        <f t="shared" ca="1" si="287"/>
        <v>#DIV/0!</v>
      </c>
      <c r="AB115" s="9" t="e">
        <f t="shared" ca="1" si="337"/>
        <v>#DIV/0!</v>
      </c>
      <c r="AC115" s="9" t="e">
        <f t="shared" ca="1" si="338"/>
        <v>#DIV/0!</v>
      </c>
      <c r="AD115" s="3" t="e">
        <f t="shared" ca="1" si="339"/>
        <v>#DIV/0!</v>
      </c>
      <c r="AE115" s="9" t="e">
        <f t="shared" ca="1" si="340"/>
        <v>#DIV/0!</v>
      </c>
      <c r="AF115" s="43" t="e">
        <f t="shared" ca="1" si="316"/>
        <v>#DIV/0!</v>
      </c>
      <c r="AG115" s="43" t="e">
        <f t="shared" ca="1" si="341"/>
        <v>#DIV/0!</v>
      </c>
      <c r="AH115" s="13" t="e">
        <f t="shared" ca="1" si="342"/>
        <v>#DIV/0!</v>
      </c>
      <c r="AI115" s="3" t="e">
        <f t="shared" ca="1" si="288"/>
        <v>#DIV/0!</v>
      </c>
      <c r="AJ115" s="3" t="e">
        <f t="shared" ca="1" si="289"/>
        <v>#DIV/0!</v>
      </c>
      <c r="AK115" s="34">
        <f t="shared" ref="AK115:AO115" si="352">AK$6</f>
        <v>7.4999999999999997E-2</v>
      </c>
      <c r="AL115" s="34">
        <f t="shared" si="352"/>
        <v>7.4999999999999997E-2</v>
      </c>
      <c r="AM115" s="34">
        <f t="shared" si="352"/>
        <v>0.05</v>
      </c>
      <c r="AN115" s="34">
        <f t="shared" si="352"/>
        <v>0.05</v>
      </c>
      <c r="AO115" s="34">
        <f t="shared" si="352"/>
        <v>0.02</v>
      </c>
      <c r="AP115" s="1" t="e">
        <f t="shared" ca="1" si="291"/>
        <v>#DIV/0!</v>
      </c>
      <c r="AQ115" s="22" t="e">
        <f t="shared" ca="1" si="344"/>
        <v>#DIV/0!</v>
      </c>
      <c r="AR115" s="42" t="e">
        <f t="shared" ca="1" si="345"/>
        <v>#DIV/0!</v>
      </c>
      <c r="AS115" s="13" t="e">
        <f t="shared" si="346"/>
        <v>#DIV/0!</v>
      </c>
      <c r="AT115" s="13" t="e">
        <f t="shared" si="347"/>
        <v>#DIV/0!</v>
      </c>
      <c r="AU115" s="13" t="e">
        <f t="shared" si="348"/>
        <v>#DIV/0!</v>
      </c>
      <c r="AV115" s="11" t="e">
        <f t="shared" ca="1" si="292"/>
        <v>#DIV/0!</v>
      </c>
      <c r="AW115" s="2" t="e">
        <f t="shared" ca="1" si="349"/>
        <v>#DIV/0!</v>
      </c>
      <c r="AX115" s="49">
        <f t="shared" ca="1" si="350"/>
        <v>0</v>
      </c>
      <c r="AY115" s="4" t="e">
        <f t="shared" ca="1" si="299"/>
        <v>#DIV/0!</v>
      </c>
      <c r="AZ115" s="4" t="e">
        <f t="shared" ca="1" si="293"/>
        <v>#DIV/0!</v>
      </c>
      <c r="BA115" s="4" t="e">
        <f t="shared" ca="1" si="294"/>
        <v>#DIV/0!</v>
      </c>
      <c r="BB115" s="4" t="e">
        <f t="shared" ca="1" si="295"/>
        <v>#DIV/0!</v>
      </c>
      <c r="BC115" s="4" t="e">
        <f t="shared" ca="1" si="296"/>
        <v>#DIV/0!</v>
      </c>
      <c r="BD115" s="4" t="e">
        <f t="shared" ca="1" si="297"/>
        <v>#DIV/0!</v>
      </c>
      <c r="BE115" s="4"/>
      <c r="BF115" s="4"/>
      <c r="BG115" s="4"/>
      <c r="BR115" s="2"/>
      <c r="BS115" s="2"/>
      <c r="BU115" s="31"/>
      <c r="BV115" s="31"/>
    </row>
    <row r="116" spans="1:74" x14ac:dyDescent="0.2">
      <c r="A116" s="132"/>
      <c r="B116" s="133"/>
      <c r="C116" s="134"/>
      <c r="D116" s="134"/>
      <c r="E116" s="134"/>
      <c r="F116" s="134"/>
      <c r="G116" s="134"/>
      <c r="H116" s="102">
        <f t="shared" si="333"/>
        <v>0</v>
      </c>
      <c r="I116" s="103">
        <f t="shared" si="334"/>
        <v>0</v>
      </c>
      <c r="J116" s="104">
        <f t="shared" si="335"/>
        <v>0</v>
      </c>
      <c r="K116" s="104">
        <f t="shared" si="280"/>
        <v>0</v>
      </c>
      <c r="L116" s="104">
        <f t="shared" si="281"/>
        <v>0</v>
      </c>
      <c r="M116" s="112" t="e">
        <f t="shared" ca="1" si="282"/>
        <v>#DIV/0!</v>
      </c>
      <c r="N116" s="134"/>
      <c r="O116" s="71"/>
      <c r="P116" s="135"/>
      <c r="Q116" s="7">
        <f t="shared" si="351"/>
        <v>0</v>
      </c>
      <c r="R116" s="7" t="e">
        <f t="shared" ca="1" si="336"/>
        <v>#DIV/0!</v>
      </c>
      <c r="S116" s="40" t="e">
        <f t="shared" ca="1" si="313"/>
        <v>#DIV/0!</v>
      </c>
      <c r="T116" s="1"/>
      <c r="U116" s="3" t="e">
        <f t="shared" ca="1" si="284"/>
        <v>#DIV/0!</v>
      </c>
      <c r="V116" s="3" t="e">
        <f t="shared" ca="1" si="314"/>
        <v>#DIV/0!</v>
      </c>
      <c r="W116" s="3" t="e">
        <f t="shared" ca="1" si="285"/>
        <v>#DIV/0!</v>
      </c>
      <c r="X116" s="3" t="e">
        <f t="shared" ca="1" si="315"/>
        <v>#DIV/0!</v>
      </c>
      <c r="Y116" s="3" t="e">
        <f t="shared" ca="1" si="286"/>
        <v>#DIV/0!</v>
      </c>
      <c r="AA116" s="1" t="e">
        <f t="shared" ca="1" si="287"/>
        <v>#DIV/0!</v>
      </c>
      <c r="AB116" s="9" t="e">
        <f t="shared" ca="1" si="337"/>
        <v>#DIV/0!</v>
      </c>
      <c r="AC116" s="9" t="e">
        <f t="shared" ca="1" si="338"/>
        <v>#DIV/0!</v>
      </c>
      <c r="AD116" s="3" t="e">
        <f t="shared" ca="1" si="339"/>
        <v>#DIV/0!</v>
      </c>
      <c r="AE116" s="9" t="e">
        <f t="shared" ca="1" si="340"/>
        <v>#DIV/0!</v>
      </c>
      <c r="AF116" s="43" t="e">
        <f t="shared" ca="1" si="316"/>
        <v>#DIV/0!</v>
      </c>
      <c r="AG116" s="43" t="e">
        <f t="shared" ca="1" si="341"/>
        <v>#DIV/0!</v>
      </c>
      <c r="AH116" s="13" t="e">
        <f t="shared" ca="1" si="342"/>
        <v>#DIV/0!</v>
      </c>
      <c r="AI116" s="3" t="e">
        <f t="shared" ca="1" si="288"/>
        <v>#DIV/0!</v>
      </c>
      <c r="AJ116" s="3" t="e">
        <f t="shared" ca="1" si="289"/>
        <v>#DIV/0!</v>
      </c>
      <c r="AK116" s="34">
        <f t="shared" ref="AK116:AO116" si="353">AK$6</f>
        <v>7.4999999999999997E-2</v>
      </c>
      <c r="AL116" s="34">
        <f t="shared" si="353"/>
        <v>7.4999999999999997E-2</v>
      </c>
      <c r="AM116" s="34">
        <f t="shared" si="353"/>
        <v>0.05</v>
      </c>
      <c r="AN116" s="34">
        <f t="shared" si="353"/>
        <v>0.05</v>
      </c>
      <c r="AO116" s="34">
        <f t="shared" si="353"/>
        <v>0.02</v>
      </c>
      <c r="AP116" s="1" t="e">
        <f t="shared" ca="1" si="291"/>
        <v>#DIV/0!</v>
      </c>
      <c r="AQ116" s="22" t="e">
        <f t="shared" ca="1" si="344"/>
        <v>#DIV/0!</v>
      </c>
      <c r="AR116" s="42" t="e">
        <f t="shared" ca="1" si="345"/>
        <v>#DIV/0!</v>
      </c>
      <c r="AS116" s="13" t="e">
        <f t="shared" si="346"/>
        <v>#DIV/0!</v>
      </c>
      <c r="AT116" s="13" t="e">
        <f t="shared" si="347"/>
        <v>#DIV/0!</v>
      </c>
      <c r="AU116" s="13" t="e">
        <f t="shared" si="348"/>
        <v>#DIV/0!</v>
      </c>
      <c r="AV116" s="11" t="e">
        <f t="shared" ca="1" si="292"/>
        <v>#DIV/0!</v>
      </c>
      <c r="AW116" s="2" t="e">
        <f t="shared" ca="1" si="349"/>
        <v>#DIV/0!</v>
      </c>
      <c r="AX116" s="49">
        <f t="shared" ca="1" si="350"/>
        <v>0</v>
      </c>
      <c r="AY116" s="4" t="e">
        <f t="shared" ca="1" si="299"/>
        <v>#DIV/0!</v>
      </c>
      <c r="AZ116" s="4" t="e">
        <f t="shared" ca="1" si="293"/>
        <v>#DIV/0!</v>
      </c>
      <c r="BA116" s="4" t="e">
        <f t="shared" ca="1" si="294"/>
        <v>#DIV/0!</v>
      </c>
      <c r="BB116" s="4" t="e">
        <f t="shared" ca="1" si="295"/>
        <v>#DIV/0!</v>
      </c>
      <c r="BC116" s="4" t="e">
        <f t="shared" ca="1" si="296"/>
        <v>#DIV/0!</v>
      </c>
      <c r="BD116" s="4" t="e">
        <f t="shared" ca="1" si="297"/>
        <v>#DIV/0!</v>
      </c>
      <c r="BE116" s="4"/>
      <c r="BF116" s="4"/>
      <c r="BG116" s="4"/>
      <c r="BR116" s="2"/>
      <c r="BS116" s="2"/>
      <c r="BU116" s="31"/>
      <c r="BV116" s="31"/>
    </row>
    <row r="117" spans="1:74" x14ac:dyDescent="0.2">
      <c r="A117" s="132"/>
      <c r="B117" s="133"/>
      <c r="C117" s="134"/>
      <c r="D117" s="134"/>
      <c r="E117" s="134"/>
      <c r="F117" s="134"/>
      <c r="G117" s="134"/>
      <c r="H117" s="102">
        <f t="shared" si="333"/>
        <v>0</v>
      </c>
      <c r="I117" s="103">
        <f t="shared" si="334"/>
        <v>0</v>
      </c>
      <c r="J117" s="104">
        <f t="shared" si="335"/>
        <v>0</v>
      </c>
      <c r="K117" s="104">
        <f t="shared" si="280"/>
        <v>0</v>
      </c>
      <c r="L117" s="104">
        <f t="shared" si="281"/>
        <v>0</v>
      </c>
      <c r="M117" s="112" t="e">
        <f t="shared" ca="1" si="282"/>
        <v>#DIV/0!</v>
      </c>
      <c r="N117" s="134"/>
      <c r="O117" s="71"/>
      <c r="P117" s="135"/>
      <c r="Q117" s="7">
        <f t="shared" si="351"/>
        <v>0</v>
      </c>
      <c r="R117" s="7" t="e">
        <f t="shared" ca="1" si="336"/>
        <v>#DIV/0!</v>
      </c>
      <c r="S117" s="40" t="e">
        <f t="shared" ca="1" si="313"/>
        <v>#DIV/0!</v>
      </c>
      <c r="T117" s="1"/>
      <c r="U117" s="3" t="e">
        <f t="shared" ca="1" si="284"/>
        <v>#DIV/0!</v>
      </c>
      <c r="V117" s="3" t="e">
        <f t="shared" ca="1" si="314"/>
        <v>#DIV/0!</v>
      </c>
      <c r="W117" s="3" t="e">
        <f t="shared" ca="1" si="285"/>
        <v>#DIV/0!</v>
      </c>
      <c r="X117" s="3" t="e">
        <f t="shared" ca="1" si="315"/>
        <v>#DIV/0!</v>
      </c>
      <c r="Y117" s="3" t="e">
        <f t="shared" ca="1" si="286"/>
        <v>#DIV/0!</v>
      </c>
      <c r="AA117" s="1" t="e">
        <f t="shared" ca="1" si="287"/>
        <v>#DIV/0!</v>
      </c>
      <c r="AB117" s="9" t="e">
        <f t="shared" ca="1" si="337"/>
        <v>#DIV/0!</v>
      </c>
      <c r="AC117" s="9" t="e">
        <f t="shared" ca="1" si="338"/>
        <v>#DIV/0!</v>
      </c>
      <c r="AD117" s="3" t="e">
        <f t="shared" ca="1" si="339"/>
        <v>#DIV/0!</v>
      </c>
      <c r="AE117" s="9" t="e">
        <f t="shared" ca="1" si="340"/>
        <v>#DIV/0!</v>
      </c>
      <c r="AF117" s="43" t="e">
        <f t="shared" ca="1" si="316"/>
        <v>#DIV/0!</v>
      </c>
      <c r="AG117" s="43" t="e">
        <f t="shared" ca="1" si="341"/>
        <v>#DIV/0!</v>
      </c>
      <c r="AH117" s="13" t="e">
        <f t="shared" ca="1" si="342"/>
        <v>#DIV/0!</v>
      </c>
      <c r="AI117" s="3" t="e">
        <f t="shared" ca="1" si="288"/>
        <v>#DIV/0!</v>
      </c>
      <c r="AJ117" s="3" t="e">
        <f t="shared" ca="1" si="289"/>
        <v>#DIV/0!</v>
      </c>
      <c r="AK117" s="34">
        <f t="shared" ref="AK117:AO117" si="354">AK$6</f>
        <v>7.4999999999999997E-2</v>
      </c>
      <c r="AL117" s="34">
        <f t="shared" si="354"/>
        <v>7.4999999999999997E-2</v>
      </c>
      <c r="AM117" s="34">
        <f t="shared" si="354"/>
        <v>0.05</v>
      </c>
      <c r="AN117" s="34">
        <f t="shared" si="354"/>
        <v>0.05</v>
      </c>
      <c r="AO117" s="34">
        <f t="shared" si="354"/>
        <v>0.02</v>
      </c>
      <c r="AP117" s="1" t="e">
        <f t="shared" ca="1" si="291"/>
        <v>#DIV/0!</v>
      </c>
      <c r="AQ117" s="22" t="e">
        <f t="shared" ca="1" si="344"/>
        <v>#DIV/0!</v>
      </c>
      <c r="AR117" s="42" t="e">
        <f t="shared" ca="1" si="345"/>
        <v>#DIV/0!</v>
      </c>
      <c r="AS117" s="13" t="e">
        <f t="shared" si="346"/>
        <v>#DIV/0!</v>
      </c>
      <c r="AT117" s="13" t="e">
        <f t="shared" si="347"/>
        <v>#DIV/0!</v>
      </c>
      <c r="AU117" s="13" t="e">
        <f t="shared" si="348"/>
        <v>#DIV/0!</v>
      </c>
      <c r="AV117" s="11" t="e">
        <f t="shared" ca="1" si="292"/>
        <v>#DIV/0!</v>
      </c>
      <c r="AW117" s="2" t="e">
        <f t="shared" ca="1" si="349"/>
        <v>#DIV/0!</v>
      </c>
      <c r="AX117" s="49">
        <f t="shared" ca="1" si="350"/>
        <v>0</v>
      </c>
      <c r="AY117" s="4" t="e">
        <f t="shared" ca="1" si="299"/>
        <v>#DIV/0!</v>
      </c>
      <c r="AZ117" s="4" t="e">
        <f t="shared" ca="1" si="293"/>
        <v>#DIV/0!</v>
      </c>
      <c r="BA117" s="4" t="e">
        <f t="shared" ca="1" si="294"/>
        <v>#DIV/0!</v>
      </c>
      <c r="BB117" s="4" t="e">
        <f t="shared" ca="1" si="295"/>
        <v>#DIV/0!</v>
      </c>
      <c r="BC117" s="4" t="e">
        <f t="shared" ca="1" si="296"/>
        <v>#DIV/0!</v>
      </c>
      <c r="BD117" s="4" t="e">
        <f t="shared" ca="1" si="297"/>
        <v>#DIV/0!</v>
      </c>
      <c r="BE117" s="4"/>
      <c r="BF117" s="4"/>
      <c r="BG117" s="4"/>
      <c r="BR117" s="2"/>
      <c r="BS117" s="2"/>
      <c r="BU117" s="31"/>
      <c r="BV117" s="31"/>
    </row>
    <row r="118" spans="1:74" x14ac:dyDescent="0.2">
      <c r="A118" s="132"/>
      <c r="B118" s="133"/>
      <c r="C118" s="134"/>
      <c r="D118" s="134"/>
      <c r="E118" s="134"/>
      <c r="F118" s="134"/>
      <c r="G118" s="134"/>
      <c r="H118" s="102">
        <f t="shared" si="333"/>
        <v>0</v>
      </c>
      <c r="I118" s="103">
        <f t="shared" si="334"/>
        <v>0</v>
      </c>
      <c r="J118" s="104">
        <f t="shared" si="335"/>
        <v>0</v>
      </c>
      <c r="K118" s="104">
        <f t="shared" si="280"/>
        <v>0</v>
      </c>
      <c r="L118" s="104">
        <f t="shared" si="281"/>
        <v>0</v>
      </c>
      <c r="M118" s="112" t="e">
        <f t="shared" ca="1" si="282"/>
        <v>#DIV/0!</v>
      </c>
      <c r="N118" s="134"/>
      <c r="O118" s="71"/>
      <c r="P118" s="135"/>
      <c r="Q118" s="7">
        <f t="shared" si="351"/>
        <v>0</v>
      </c>
      <c r="R118" s="7" t="e">
        <f t="shared" ca="1" si="336"/>
        <v>#DIV/0!</v>
      </c>
      <c r="S118" s="40" t="e">
        <f t="shared" ca="1" si="313"/>
        <v>#DIV/0!</v>
      </c>
      <c r="T118" s="1"/>
      <c r="U118" s="3" t="e">
        <f t="shared" ca="1" si="284"/>
        <v>#DIV/0!</v>
      </c>
      <c r="V118" s="3" t="e">
        <f t="shared" ca="1" si="314"/>
        <v>#DIV/0!</v>
      </c>
      <c r="W118" s="3" t="e">
        <f t="shared" ca="1" si="285"/>
        <v>#DIV/0!</v>
      </c>
      <c r="X118" s="3" t="e">
        <f t="shared" ca="1" si="315"/>
        <v>#DIV/0!</v>
      </c>
      <c r="Y118" s="3" t="e">
        <f t="shared" ca="1" si="286"/>
        <v>#DIV/0!</v>
      </c>
      <c r="AA118" s="1" t="e">
        <f t="shared" ca="1" si="287"/>
        <v>#DIV/0!</v>
      </c>
      <c r="AB118" s="9" t="e">
        <f t="shared" ca="1" si="337"/>
        <v>#DIV/0!</v>
      </c>
      <c r="AC118" s="9" t="e">
        <f t="shared" ca="1" si="338"/>
        <v>#DIV/0!</v>
      </c>
      <c r="AD118" s="3" t="e">
        <f t="shared" ca="1" si="339"/>
        <v>#DIV/0!</v>
      </c>
      <c r="AE118" s="9" t="e">
        <f t="shared" ca="1" si="340"/>
        <v>#DIV/0!</v>
      </c>
      <c r="AF118" s="43" t="e">
        <f t="shared" ca="1" si="316"/>
        <v>#DIV/0!</v>
      </c>
      <c r="AG118" s="43" t="e">
        <f t="shared" ca="1" si="341"/>
        <v>#DIV/0!</v>
      </c>
      <c r="AH118" s="13" t="e">
        <f t="shared" ca="1" si="342"/>
        <v>#DIV/0!</v>
      </c>
      <c r="AI118" s="3" t="e">
        <f t="shared" ca="1" si="288"/>
        <v>#DIV/0!</v>
      </c>
      <c r="AJ118" s="3" t="e">
        <f t="shared" ca="1" si="289"/>
        <v>#DIV/0!</v>
      </c>
      <c r="AK118" s="34">
        <f t="shared" ref="AK118:AO118" si="355">AK$6</f>
        <v>7.4999999999999997E-2</v>
      </c>
      <c r="AL118" s="34">
        <f t="shared" si="355"/>
        <v>7.4999999999999997E-2</v>
      </c>
      <c r="AM118" s="34">
        <f t="shared" si="355"/>
        <v>0.05</v>
      </c>
      <c r="AN118" s="34">
        <f t="shared" si="355"/>
        <v>0.05</v>
      </c>
      <c r="AO118" s="34">
        <f t="shared" si="355"/>
        <v>0.02</v>
      </c>
      <c r="AP118" s="1" t="e">
        <f t="shared" ca="1" si="291"/>
        <v>#DIV/0!</v>
      </c>
      <c r="AQ118" s="22" t="e">
        <f t="shared" ca="1" si="344"/>
        <v>#DIV/0!</v>
      </c>
      <c r="AR118" s="42" t="e">
        <f t="shared" ca="1" si="345"/>
        <v>#DIV/0!</v>
      </c>
      <c r="AS118" s="13" t="e">
        <f t="shared" si="346"/>
        <v>#DIV/0!</v>
      </c>
      <c r="AT118" s="13" t="e">
        <f t="shared" si="347"/>
        <v>#DIV/0!</v>
      </c>
      <c r="AU118" s="13" t="e">
        <f t="shared" si="348"/>
        <v>#DIV/0!</v>
      </c>
      <c r="AV118" s="11" t="e">
        <f t="shared" ca="1" si="292"/>
        <v>#DIV/0!</v>
      </c>
      <c r="AW118" s="2" t="e">
        <f t="shared" ca="1" si="349"/>
        <v>#DIV/0!</v>
      </c>
      <c r="AX118" s="49">
        <f t="shared" ca="1" si="350"/>
        <v>0</v>
      </c>
      <c r="AY118" s="4" t="e">
        <f t="shared" ca="1" si="299"/>
        <v>#DIV/0!</v>
      </c>
      <c r="AZ118" s="4" t="e">
        <f t="shared" ca="1" si="293"/>
        <v>#DIV/0!</v>
      </c>
      <c r="BA118" s="4" t="e">
        <f t="shared" ca="1" si="294"/>
        <v>#DIV/0!</v>
      </c>
      <c r="BB118" s="4" t="e">
        <f t="shared" ca="1" si="295"/>
        <v>#DIV/0!</v>
      </c>
      <c r="BC118" s="4" t="e">
        <f t="shared" ca="1" si="296"/>
        <v>#DIV/0!</v>
      </c>
      <c r="BD118" s="4" t="e">
        <f t="shared" ca="1" si="297"/>
        <v>#DIV/0!</v>
      </c>
      <c r="BE118" s="4"/>
      <c r="BF118" s="4"/>
      <c r="BG118" s="4"/>
      <c r="BR118" s="2"/>
      <c r="BS118" s="2"/>
      <c r="BU118" s="31"/>
      <c r="BV118" s="31"/>
    </row>
    <row r="119" spans="1:74" x14ac:dyDescent="0.2">
      <c r="A119" s="132"/>
      <c r="B119" s="133"/>
      <c r="C119" s="134"/>
      <c r="D119" s="134"/>
      <c r="E119" s="134"/>
      <c r="F119" s="134"/>
      <c r="G119" s="134"/>
      <c r="H119" s="102">
        <f t="shared" si="333"/>
        <v>0</v>
      </c>
      <c r="I119" s="103">
        <f t="shared" si="334"/>
        <v>0</v>
      </c>
      <c r="J119" s="104">
        <f t="shared" si="335"/>
        <v>0</v>
      </c>
      <c r="K119" s="104">
        <f t="shared" si="280"/>
        <v>0</v>
      </c>
      <c r="L119" s="104">
        <f t="shared" si="281"/>
        <v>0</v>
      </c>
      <c r="M119" s="112" t="e">
        <f t="shared" ca="1" si="282"/>
        <v>#DIV/0!</v>
      </c>
      <c r="N119" s="134"/>
      <c r="O119" s="71"/>
      <c r="P119" s="135"/>
      <c r="Q119" s="7">
        <f t="shared" si="351"/>
        <v>0</v>
      </c>
      <c r="R119" s="7" t="e">
        <f t="shared" ca="1" si="336"/>
        <v>#DIV/0!</v>
      </c>
      <c r="S119" s="40" t="e">
        <f t="shared" ca="1" si="313"/>
        <v>#DIV/0!</v>
      </c>
      <c r="T119" s="1"/>
      <c r="U119" s="3" t="e">
        <f t="shared" ca="1" si="284"/>
        <v>#DIV/0!</v>
      </c>
      <c r="V119" s="3" t="e">
        <f t="shared" ca="1" si="314"/>
        <v>#DIV/0!</v>
      </c>
      <c r="W119" s="3" t="e">
        <f t="shared" ca="1" si="285"/>
        <v>#DIV/0!</v>
      </c>
      <c r="X119" s="3" t="e">
        <f t="shared" ca="1" si="315"/>
        <v>#DIV/0!</v>
      </c>
      <c r="Y119" s="3" t="e">
        <f t="shared" ca="1" si="286"/>
        <v>#DIV/0!</v>
      </c>
      <c r="AA119" s="1" t="e">
        <f t="shared" ca="1" si="287"/>
        <v>#DIV/0!</v>
      </c>
      <c r="AB119" s="9" t="e">
        <f t="shared" ca="1" si="337"/>
        <v>#DIV/0!</v>
      </c>
      <c r="AC119" s="9" t="e">
        <f t="shared" ca="1" si="338"/>
        <v>#DIV/0!</v>
      </c>
      <c r="AD119" s="3" t="e">
        <f t="shared" ca="1" si="339"/>
        <v>#DIV/0!</v>
      </c>
      <c r="AE119" s="9" t="e">
        <f t="shared" ca="1" si="340"/>
        <v>#DIV/0!</v>
      </c>
      <c r="AF119" s="43" t="e">
        <f t="shared" ca="1" si="316"/>
        <v>#DIV/0!</v>
      </c>
      <c r="AG119" s="43" t="e">
        <f t="shared" ca="1" si="341"/>
        <v>#DIV/0!</v>
      </c>
      <c r="AH119" s="13" t="e">
        <f t="shared" ca="1" si="342"/>
        <v>#DIV/0!</v>
      </c>
      <c r="AI119" s="3" t="e">
        <f t="shared" ca="1" si="288"/>
        <v>#DIV/0!</v>
      </c>
      <c r="AJ119" s="3" t="e">
        <f t="shared" ca="1" si="289"/>
        <v>#DIV/0!</v>
      </c>
      <c r="AK119" s="34">
        <f t="shared" ref="AK119:AO119" si="356">AK$6</f>
        <v>7.4999999999999997E-2</v>
      </c>
      <c r="AL119" s="34">
        <f t="shared" si="356"/>
        <v>7.4999999999999997E-2</v>
      </c>
      <c r="AM119" s="34">
        <f t="shared" si="356"/>
        <v>0.05</v>
      </c>
      <c r="AN119" s="34">
        <f t="shared" si="356"/>
        <v>0.05</v>
      </c>
      <c r="AO119" s="34">
        <f t="shared" si="356"/>
        <v>0.02</v>
      </c>
      <c r="AP119" s="1" t="e">
        <f t="shared" ca="1" si="291"/>
        <v>#DIV/0!</v>
      </c>
      <c r="AQ119" s="22" t="e">
        <f t="shared" ca="1" si="344"/>
        <v>#DIV/0!</v>
      </c>
      <c r="AR119" s="42" t="e">
        <f t="shared" ca="1" si="345"/>
        <v>#DIV/0!</v>
      </c>
      <c r="AS119" s="13" t="e">
        <f t="shared" si="346"/>
        <v>#DIV/0!</v>
      </c>
      <c r="AT119" s="13" t="e">
        <f t="shared" si="347"/>
        <v>#DIV/0!</v>
      </c>
      <c r="AU119" s="13" t="e">
        <f t="shared" si="348"/>
        <v>#DIV/0!</v>
      </c>
      <c r="AV119" s="11" t="e">
        <f t="shared" ca="1" si="292"/>
        <v>#DIV/0!</v>
      </c>
      <c r="AW119" s="2" t="e">
        <f t="shared" ca="1" si="349"/>
        <v>#DIV/0!</v>
      </c>
      <c r="AX119" s="49">
        <f t="shared" ca="1" si="350"/>
        <v>0</v>
      </c>
      <c r="AY119" s="4" t="e">
        <f t="shared" ca="1" si="299"/>
        <v>#DIV/0!</v>
      </c>
      <c r="AZ119" s="4" t="e">
        <f t="shared" ca="1" si="293"/>
        <v>#DIV/0!</v>
      </c>
      <c r="BA119" s="4" t="e">
        <f t="shared" ca="1" si="294"/>
        <v>#DIV/0!</v>
      </c>
      <c r="BB119" s="4" t="e">
        <f t="shared" ca="1" si="295"/>
        <v>#DIV/0!</v>
      </c>
      <c r="BC119" s="4" t="e">
        <f t="shared" ca="1" si="296"/>
        <v>#DIV/0!</v>
      </c>
      <c r="BD119" s="4" t="e">
        <f t="shared" ca="1" si="297"/>
        <v>#DIV/0!</v>
      </c>
      <c r="BE119" s="4"/>
      <c r="BF119" s="4"/>
      <c r="BG119" s="4"/>
      <c r="BR119" s="2"/>
      <c r="BS119" s="2"/>
      <c r="BU119" s="31"/>
      <c r="BV119" s="31"/>
    </row>
    <row r="120" spans="1:74" x14ac:dyDescent="0.2">
      <c r="A120" s="132"/>
      <c r="B120" s="133"/>
      <c r="C120" s="134"/>
      <c r="D120" s="134"/>
      <c r="E120" s="134"/>
      <c r="F120" s="134"/>
      <c r="G120" s="134"/>
      <c r="H120" s="102">
        <f t="shared" si="333"/>
        <v>0</v>
      </c>
      <c r="I120" s="103">
        <f t="shared" si="334"/>
        <v>0</v>
      </c>
      <c r="J120" s="104">
        <f t="shared" si="335"/>
        <v>0</v>
      </c>
      <c r="K120" s="104">
        <f t="shared" si="280"/>
        <v>0</v>
      </c>
      <c r="L120" s="104">
        <f t="shared" si="281"/>
        <v>0</v>
      </c>
      <c r="M120" s="112" t="e">
        <f t="shared" ca="1" si="282"/>
        <v>#DIV/0!</v>
      </c>
      <c r="N120" s="134"/>
      <c r="O120" s="71"/>
      <c r="P120" s="135"/>
      <c r="Q120" s="7">
        <f t="shared" si="351"/>
        <v>0</v>
      </c>
      <c r="R120" s="7" t="e">
        <f t="shared" ca="1" si="336"/>
        <v>#DIV/0!</v>
      </c>
      <c r="S120" s="40" t="e">
        <f t="shared" ca="1" si="313"/>
        <v>#DIV/0!</v>
      </c>
      <c r="T120" s="1"/>
      <c r="U120" s="3" t="e">
        <f t="shared" ca="1" si="284"/>
        <v>#DIV/0!</v>
      </c>
      <c r="V120" s="3" t="e">
        <f t="shared" ca="1" si="314"/>
        <v>#DIV/0!</v>
      </c>
      <c r="W120" s="3" t="e">
        <f t="shared" ca="1" si="285"/>
        <v>#DIV/0!</v>
      </c>
      <c r="X120" s="3" t="e">
        <f t="shared" ca="1" si="315"/>
        <v>#DIV/0!</v>
      </c>
      <c r="Y120" s="3" t="e">
        <f t="shared" ca="1" si="286"/>
        <v>#DIV/0!</v>
      </c>
      <c r="AA120" s="1" t="e">
        <f t="shared" ca="1" si="287"/>
        <v>#DIV/0!</v>
      </c>
      <c r="AB120" s="9" t="e">
        <f t="shared" ca="1" si="337"/>
        <v>#DIV/0!</v>
      </c>
      <c r="AC120" s="9" t="e">
        <f t="shared" ca="1" si="338"/>
        <v>#DIV/0!</v>
      </c>
      <c r="AD120" s="3" t="e">
        <f t="shared" ca="1" si="339"/>
        <v>#DIV/0!</v>
      </c>
      <c r="AE120" s="9" t="e">
        <f t="shared" ca="1" si="340"/>
        <v>#DIV/0!</v>
      </c>
      <c r="AF120" s="43" t="e">
        <f t="shared" ca="1" si="316"/>
        <v>#DIV/0!</v>
      </c>
      <c r="AG120" s="43" t="e">
        <f t="shared" ca="1" si="341"/>
        <v>#DIV/0!</v>
      </c>
      <c r="AH120" s="13" t="e">
        <f t="shared" ca="1" si="342"/>
        <v>#DIV/0!</v>
      </c>
      <c r="AI120" s="3" t="e">
        <f t="shared" ca="1" si="288"/>
        <v>#DIV/0!</v>
      </c>
      <c r="AJ120" s="3" t="e">
        <f t="shared" ca="1" si="289"/>
        <v>#DIV/0!</v>
      </c>
      <c r="AK120" s="34">
        <f t="shared" ref="AK120:AO120" si="357">AK$6</f>
        <v>7.4999999999999997E-2</v>
      </c>
      <c r="AL120" s="34">
        <f t="shared" si="357"/>
        <v>7.4999999999999997E-2</v>
      </c>
      <c r="AM120" s="34">
        <f t="shared" si="357"/>
        <v>0.05</v>
      </c>
      <c r="AN120" s="34">
        <f t="shared" si="357"/>
        <v>0.05</v>
      </c>
      <c r="AO120" s="34">
        <f t="shared" si="357"/>
        <v>0.02</v>
      </c>
      <c r="AP120" s="1" t="e">
        <f t="shared" ca="1" si="291"/>
        <v>#DIV/0!</v>
      </c>
      <c r="AQ120" s="22" t="e">
        <f t="shared" ca="1" si="344"/>
        <v>#DIV/0!</v>
      </c>
      <c r="AR120" s="42" t="e">
        <f t="shared" ca="1" si="345"/>
        <v>#DIV/0!</v>
      </c>
      <c r="AS120" s="13" t="e">
        <f t="shared" si="346"/>
        <v>#DIV/0!</v>
      </c>
      <c r="AT120" s="13" t="e">
        <f t="shared" si="347"/>
        <v>#DIV/0!</v>
      </c>
      <c r="AU120" s="13" t="e">
        <f t="shared" si="348"/>
        <v>#DIV/0!</v>
      </c>
      <c r="AV120" s="11" t="e">
        <f t="shared" ca="1" si="292"/>
        <v>#DIV/0!</v>
      </c>
      <c r="AW120" s="2" t="e">
        <f t="shared" ca="1" si="349"/>
        <v>#DIV/0!</v>
      </c>
      <c r="AX120" s="49">
        <f t="shared" ca="1" si="350"/>
        <v>0</v>
      </c>
      <c r="AY120" s="4" t="e">
        <f t="shared" ca="1" si="299"/>
        <v>#DIV/0!</v>
      </c>
      <c r="AZ120" s="4" t="e">
        <f t="shared" ca="1" si="293"/>
        <v>#DIV/0!</v>
      </c>
      <c r="BA120" s="4" t="e">
        <f t="shared" ca="1" si="294"/>
        <v>#DIV/0!</v>
      </c>
      <c r="BB120" s="4" t="e">
        <f t="shared" ca="1" si="295"/>
        <v>#DIV/0!</v>
      </c>
      <c r="BC120" s="4" t="e">
        <f t="shared" ca="1" si="296"/>
        <v>#DIV/0!</v>
      </c>
      <c r="BD120" s="4" t="e">
        <f t="shared" ca="1" si="297"/>
        <v>#DIV/0!</v>
      </c>
      <c r="BE120" s="4"/>
      <c r="BF120" s="4"/>
      <c r="BG120" s="4"/>
      <c r="BR120" s="2"/>
      <c r="BS120" s="2"/>
      <c r="BU120" s="31"/>
      <c r="BV120" s="31"/>
    </row>
    <row r="121" spans="1:74" x14ac:dyDescent="0.2">
      <c r="A121" s="132"/>
      <c r="B121" s="133"/>
      <c r="C121" s="134"/>
      <c r="D121" s="134"/>
      <c r="E121" s="134"/>
      <c r="F121" s="134"/>
      <c r="G121" s="134"/>
      <c r="H121" s="102">
        <f t="shared" si="333"/>
        <v>0</v>
      </c>
      <c r="I121" s="103">
        <f t="shared" si="334"/>
        <v>0</v>
      </c>
      <c r="J121" s="104">
        <f t="shared" si="335"/>
        <v>0</v>
      </c>
      <c r="K121" s="104">
        <f t="shared" si="280"/>
        <v>0</v>
      </c>
      <c r="L121" s="104">
        <f t="shared" si="281"/>
        <v>0</v>
      </c>
      <c r="M121" s="112" t="e">
        <f t="shared" ca="1" si="282"/>
        <v>#DIV/0!</v>
      </c>
      <c r="N121" s="134"/>
      <c r="O121" s="71"/>
      <c r="P121" s="135"/>
      <c r="Q121" s="7">
        <f t="shared" si="351"/>
        <v>0</v>
      </c>
      <c r="R121" s="7" t="e">
        <f t="shared" ca="1" si="336"/>
        <v>#DIV/0!</v>
      </c>
      <c r="S121" s="40" t="e">
        <f t="shared" ca="1" si="313"/>
        <v>#DIV/0!</v>
      </c>
      <c r="T121" s="1"/>
      <c r="U121" s="3" t="e">
        <f t="shared" ca="1" si="284"/>
        <v>#DIV/0!</v>
      </c>
      <c r="V121" s="3" t="e">
        <f t="shared" ca="1" si="314"/>
        <v>#DIV/0!</v>
      </c>
      <c r="W121" s="3" t="e">
        <f t="shared" ca="1" si="285"/>
        <v>#DIV/0!</v>
      </c>
      <c r="X121" s="3" t="e">
        <f t="shared" ca="1" si="315"/>
        <v>#DIV/0!</v>
      </c>
      <c r="Y121" s="3" t="e">
        <f t="shared" ca="1" si="286"/>
        <v>#DIV/0!</v>
      </c>
      <c r="AA121" s="1" t="e">
        <f t="shared" ca="1" si="287"/>
        <v>#DIV/0!</v>
      </c>
      <c r="AB121" s="9" t="e">
        <f t="shared" ca="1" si="337"/>
        <v>#DIV/0!</v>
      </c>
      <c r="AC121" s="9" t="e">
        <f t="shared" ca="1" si="338"/>
        <v>#DIV/0!</v>
      </c>
      <c r="AD121" s="3" t="e">
        <f t="shared" ca="1" si="339"/>
        <v>#DIV/0!</v>
      </c>
      <c r="AE121" s="9" t="e">
        <f t="shared" ca="1" si="340"/>
        <v>#DIV/0!</v>
      </c>
      <c r="AF121" s="43" t="e">
        <f t="shared" ca="1" si="316"/>
        <v>#DIV/0!</v>
      </c>
      <c r="AG121" s="43" t="e">
        <f t="shared" ca="1" si="341"/>
        <v>#DIV/0!</v>
      </c>
      <c r="AH121" s="13" t="e">
        <f t="shared" ca="1" si="342"/>
        <v>#DIV/0!</v>
      </c>
      <c r="AI121" s="3" t="e">
        <f t="shared" ca="1" si="288"/>
        <v>#DIV/0!</v>
      </c>
      <c r="AJ121" s="3" t="e">
        <f t="shared" ca="1" si="289"/>
        <v>#DIV/0!</v>
      </c>
      <c r="AK121" s="34">
        <f t="shared" ref="AK121:AO121" si="358">AK$6</f>
        <v>7.4999999999999997E-2</v>
      </c>
      <c r="AL121" s="34">
        <f t="shared" si="358"/>
        <v>7.4999999999999997E-2</v>
      </c>
      <c r="AM121" s="34">
        <f t="shared" si="358"/>
        <v>0.05</v>
      </c>
      <c r="AN121" s="34">
        <f t="shared" si="358"/>
        <v>0.05</v>
      </c>
      <c r="AO121" s="34">
        <f t="shared" si="358"/>
        <v>0.02</v>
      </c>
      <c r="AP121" s="1" t="e">
        <f t="shared" ca="1" si="291"/>
        <v>#DIV/0!</v>
      </c>
      <c r="AQ121" s="22" t="e">
        <f t="shared" ca="1" si="344"/>
        <v>#DIV/0!</v>
      </c>
      <c r="AR121" s="42" t="e">
        <f t="shared" ca="1" si="345"/>
        <v>#DIV/0!</v>
      </c>
      <c r="AS121" s="13" t="e">
        <f t="shared" si="346"/>
        <v>#DIV/0!</v>
      </c>
      <c r="AT121" s="13" t="e">
        <f t="shared" si="347"/>
        <v>#DIV/0!</v>
      </c>
      <c r="AU121" s="13" t="e">
        <f t="shared" si="348"/>
        <v>#DIV/0!</v>
      </c>
      <c r="AV121" s="11" t="e">
        <f t="shared" ca="1" si="292"/>
        <v>#DIV/0!</v>
      </c>
      <c r="AW121" s="2" t="e">
        <f t="shared" ca="1" si="349"/>
        <v>#DIV/0!</v>
      </c>
      <c r="AX121" s="49">
        <f t="shared" ca="1" si="350"/>
        <v>0</v>
      </c>
      <c r="AY121" s="4" t="e">
        <f t="shared" ca="1" si="299"/>
        <v>#DIV/0!</v>
      </c>
      <c r="AZ121" s="4" t="e">
        <f t="shared" ca="1" si="293"/>
        <v>#DIV/0!</v>
      </c>
      <c r="BA121" s="4" t="e">
        <f t="shared" ca="1" si="294"/>
        <v>#DIV/0!</v>
      </c>
      <c r="BB121" s="4" t="e">
        <f t="shared" ca="1" si="295"/>
        <v>#DIV/0!</v>
      </c>
      <c r="BC121" s="4" t="e">
        <f t="shared" ca="1" si="296"/>
        <v>#DIV/0!</v>
      </c>
      <c r="BD121" s="4" t="e">
        <f t="shared" ca="1" si="297"/>
        <v>#DIV/0!</v>
      </c>
      <c r="BE121" s="4"/>
      <c r="BF121" s="4"/>
      <c r="BG121" s="4"/>
      <c r="BR121" s="2"/>
      <c r="BS121" s="2"/>
      <c r="BU121" s="31"/>
      <c r="BV121" s="31"/>
    </row>
    <row r="122" spans="1:74" x14ac:dyDescent="0.2">
      <c r="A122" s="132"/>
      <c r="B122" s="133"/>
      <c r="C122" s="134"/>
      <c r="D122" s="134"/>
      <c r="E122" s="134"/>
      <c r="F122" s="134"/>
      <c r="G122" s="134"/>
      <c r="H122" s="102">
        <f t="shared" si="333"/>
        <v>0</v>
      </c>
      <c r="I122" s="103">
        <f t="shared" si="334"/>
        <v>0</v>
      </c>
      <c r="J122" s="104">
        <f t="shared" si="335"/>
        <v>0</v>
      </c>
      <c r="K122" s="104">
        <f t="shared" si="280"/>
        <v>0</v>
      </c>
      <c r="L122" s="104">
        <f t="shared" si="281"/>
        <v>0</v>
      </c>
      <c r="M122" s="112" t="e">
        <f t="shared" ca="1" si="282"/>
        <v>#DIV/0!</v>
      </c>
      <c r="N122" s="134"/>
      <c r="O122" s="71"/>
      <c r="P122" s="135"/>
      <c r="Q122" s="7">
        <f t="shared" si="351"/>
        <v>0</v>
      </c>
      <c r="R122" s="7" t="e">
        <f t="shared" ca="1" si="336"/>
        <v>#DIV/0!</v>
      </c>
      <c r="S122" s="40" t="e">
        <f t="shared" ca="1" si="313"/>
        <v>#DIV/0!</v>
      </c>
      <c r="T122" s="1"/>
      <c r="U122" s="3" t="e">
        <f t="shared" ca="1" si="284"/>
        <v>#DIV/0!</v>
      </c>
      <c r="V122" s="3" t="e">
        <f t="shared" ca="1" si="314"/>
        <v>#DIV/0!</v>
      </c>
      <c r="W122" s="3" t="e">
        <f t="shared" ca="1" si="285"/>
        <v>#DIV/0!</v>
      </c>
      <c r="X122" s="3" t="e">
        <f t="shared" ca="1" si="315"/>
        <v>#DIV/0!</v>
      </c>
      <c r="Y122" s="3" t="e">
        <f t="shared" ca="1" si="286"/>
        <v>#DIV/0!</v>
      </c>
      <c r="AA122" s="1" t="e">
        <f t="shared" ca="1" si="287"/>
        <v>#DIV/0!</v>
      </c>
      <c r="AB122" s="9" t="e">
        <f t="shared" ca="1" si="337"/>
        <v>#DIV/0!</v>
      </c>
      <c r="AC122" s="9" t="e">
        <f t="shared" ca="1" si="338"/>
        <v>#DIV/0!</v>
      </c>
      <c r="AD122" s="3" t="e">
        <f t="shared" ca="1" si="339"/>
        <v>#DIV/0!</v>
      </c>
      <c r="AE122" s="9" t="e">
        <f t="shared" ca="1" si="340"/>
        <v>#DIV/0!</v>
      </c>
      <c r="AF122" s="43" t="e">
        <f t="shared" ca="1" si="316"/>
        <v>#DIV/0!</v>
      </c>
      <c r="AG122" s="43" t="e">
        <f t="shared" ca="1" si="341"/>
        <v>#DIV/0!</v>
      </c>
      <c r="AH122" s="13" t="e">
        <f t="shared" ca="1" si="342"/>
        <v>#DIV/0!</v>
      </c>
      <c r="AI122" s="3" t="e">
        <f t="shared" ca="1" si="288"/>
        <v>#DIV/0!</v>
      </c>
      <c r="AJ122" s="3" t="e">
        <f t="shared" ca="1" si="289"/>
        <v>#DIV/0!</v>
      </c>
      <c r="AK122" s="34">
        <f t="shared" ref="AK122:AO122" si="359">AK$6</f>
        <v>7.4999999999999997E-2</v>
      </c>
      <c r="AL122" s="34">
        <f t="shared" si="359"/>
        <v>7.4999999999999997E-2</v>
      </c>
      <c r="AM122" s="34">
        <f t="shared" si="359"/>
        <v>0.05</v>
      </c>
      <c r="AN122" s="34">
        <f t="shared" si="359"/>
        <v>0.05</v>
      </c>
      <c r="AO122" s="34">
        <f t="shared" si="359"/>
        <v>0.02</v>
      </c>
      <c r="AP122" s="1" t="e">
        <f t="shared" ca="1" si="291"/>
        <v>#DIV/0!</v>
      </c>
      <c r="AQ122" s="22" t="e">
        <f t="shared" ca="1" si="344"/>
        <v>#DIV/0!</v>
      </c>
      <c r="AR122" s="42" t="e">
        <f t="shared" ca="1" si="345"/>
        <v>#DIV/0!</v>
      </c>
      <c r="AS122" s="13" t="e">
        <f t="shared" si="346"/>
        <v>#DIV/0!</v>
      </c>
      <c r="AT122" s="13" t="e">
        <f t="shared" si="347"/>
        <v>#DIV/0!</v>
      </c>
      <c r="AU122" s="13" t="e">
        <f t="shared" si="348"/>
        <v>#DIV/0!</v>
      </c>
      <c r="AV122" s="11" t="e">
        <f t="shared" ca="1" si="292"/>
        <v>#DIV/0!</v>
      </c>
      <c r="AW122" s="2" t="e">
        <f t="shared" ca="1" si="349"/>
        <v>#DIV/0!</v>
      </c>
      <c r="AX122" s="49">
        <f t="shared" ca="1" si="350"/>
        <v>0</v>
      </c>
      <c r="AY122" s="4" t="e">
        <f t="shared" ca="1" si="299"/>
        <v>#DIV/0!</v>
      </c>
      <c r="AZ122" s="4" t="e">
        <f t="shared" ca="1" si="293"/>
        <v>#DIV/0!</v>
      </c>
      <c r="BA122" s="4" t="e">
        <f t="shared" ca="1" si="294"/>
        <v>#DIV/0!</v>
      </c>
      <c r="BB122" s="4" t="e">
        <f t="shared" ca="1" si="295"/>
        <v>#DIV/0!</v>
      </c>
      <c r="BC122" s="4" t="e">
        <f t="shared" ca="1" si="296"/>
        <v>#DIV/0!</v>
      </c>
      <c r="BD122" s="4" t="e">
        <f t="shared" ca="1" si="297"/>
        <v>#DIV/0!</v>
      </c>
      <c r="BE122" s="4"/>
      <c r="BF122" s="4"/>
      <c r="BG122" s="4"/>
      <c r="BR122" s="2"/>
      <c r="BS122" s="2"/>
      <c r="BU122" s="31"/>
      <c r="BV122" s="31"/>
    </row>
    <row r="123" spans="1:74" x14ac:dyDescent="0.2">
      <c r="A123" s="132"/>
      <c r="B123" s="133"/>
      <c r="C123" s="134"/>
      <c r="D123" s="134"/>
      <c r="E123" s="134"/>
      <c r="F123" s="134"/>
      <c r="G123" s="134"/>
      <c r="H123" s="102">
        <f t="shared" si="333"/>
        <v>0</v>
      </c>
      <c r="I123" s="103">
        <f t="shared" si="334"/>
        <v>0</v>
      </c>
      <c r="J123" s="104">
        <f t="shared" si="335"/>
        <v>0</v>
      </c>
      <c r="K123" s="104">
        <f t="shared" si="280"/>
        <v>0</v>
      </c>
      <c r="L123" s="104">
        <f t="shared" si="281"/>
        <v>0</v>
      </c>
      <c r="M123" s="112" t="e">
        <f t="shared" ca="1" si="282"/>
        <v>#DIV/0!</v>
      </c>
      <c r="N123" s="134"/>
      <c r="O123" s="71"/>
      <c r="P123" s="135"/>
      <c r="Q123" s="7">
        <f t="shared" si="351"/>
        <v>0</v>
      </c>
      <c r="R123" s="7" t="e">
        <f t="shared" ca="1" si="336"/>
        <v>#DIV/0!</v>
      </c>
      <c r="S123" s="40" t="e">
        <f t="shared" ca="1" si="313"/>
        <v>#DIV/0!</v>
      </c>
      <c r="T123" s="1"/>
      <c r="U123" s="3" t="e">
        <f t="shared" ca="1" si="284"/>
        <v>#DIV/0!</v>
      </c>
      <c r="V123" s="3" t="e">
        <f t="shared" ca="1" si="314"/>
        <v>#DIV/0!</v>
      </c>
      <c r="W123" s="3" t="e">
        <f t="shared" ca="1" si="285"/>
        <v>#DIV/0!</v>
      </c>
      <c r="X123" s="3" t="e">
        <f t="shared" ca="1" si="315"/>
        <v>#DIV/0!</v>
      </c>
      <c r="Y123" s="3" t="e">
        <f t="shared" ca="1" si="286"/>
        <v>#DIV/0!</v>
      </c>
      <c r="AA123" s="1" t="e">
        <f t="shared" ca="1" si="287"/>
        <v>#DIV/0!</v>
      </c>
      <c r="AB123" s="9" t="e">
        <f t="shared" ca="1" si="337"/>
        <v>#DIV/0!</v>
      </c>
      <c r="AC123" s="9" t="e">
        <f t="shared" ca="1" si="338"/>
        <v>#DIV/0!</v>
      </c>
      <c r="AD123" s="3" t="e">
        <f t="shared" ca="1" si="339"/>
        <v>#DIV/0!</v>
      </c>
      <c r="AE123" s="9" t="e">
        <f t="shared" ca="1" si="340"/>
        <v>#DIV/0!</v>
      </c>
      <c r="AF123" s="43" t="e">
        <f t="shared" ca="1" si="316"/>
        <v>#DIV/0!</v>
      </c>
      <c r="AG123" s="43" t="e">
        <f t="shared" ca="1" si="341"/>
        <v>#DIV/0!</v>
      </c>
      <c r="AH123" s="13" t="e">
        <f t="shared" ca="1" si="342"/>
        <v>#DIV/0!</v>
      </c>
      <c r="AI123" s="3" t="e">
        <f t="shared" ca="1" si="288"/>
        <v>#DIV/0!</v>
      </c>
      <c r="AJ123" s="3" t="e">
        <f t="shared" ca="1" si="289"/>
        <v>#DIV/0!</v>
      </c>
      <c r="AK123" s="34">
        <f t="shared" ref="AK123:AO123" si="360">AK$6</f>
        <v>7.4999999999999997E-2</v>
      </c>
      <c r="AL123" s="34">
        <f t="shared" si="360"/>
        <v>7.4999999999999997E-2</v>
      </c>
      <c r="AM123" s="34">
        <f t="shared" si="360"/>
        <v>0.05</v>
      </c>
      <c r="AN123" s="34">
        <f t="shared" si="360"/>
        <v>0.05</v>
      </c>
      <c r="AO123" s="34">
        <f t="shared" si="360"/>
        <v>0.02</v>
      </c>
      <c r="AP123" s="1" t="e">
        <f t="shared" ca="1" si="291"/>
        <v>#DIV/0!</v>
      </c>
      <c r="AQ123" s="22" t="e">
        <f t="shared" ca="1" si="344"/>
        <v>#DIV/0!</v>
      </c>
      <c r="AR123" s="42" t="e">
        <f t="shared" ca="1" si="345"/>
        <v>#DIV/0!</v>
      </c>
      <c r="AS123" s="13" t="e">
        <f t="shared" si="346"/>
        <v>#DIV/0!</v>
      </c>
      <c r="AT123" s="13" t="e">
        <f t="shared" si="347"/>
        <v>#DIV/0!</v>
      </c>
      <c r="AU123" s="13" t="e">
        <f t="shared" si="348"/>
        <v>#DIV/0!</v>
      </c>
      <c r="AV123" s="11" t="e">
        <f t="shared" ca="1" si="292"/>
        <v>#DIV/0!</v>
      </c>
      <c r="AW123" s="2" t="e">
        <f t="shared" ca="1" si="349"/>
        <v>#DIV/0!</v>
      </c>
      <c r="AX123" s="49">
        <f t="shared" ca="1" si="350"/>
        <v>0</v>
      </c>
      <c r="AY123" s="4" t="e">
        <f t="shared" ca="1" si="299"/>
        <v>#DIV/0!</v>
      </c>
      <c r="AZ123" s="4" t="e">
        <f t="shared" ca="1" si="293"/>
        <v>#DIV/0!</v>
      </c>
      <c r="BA123" s="4" t="e">
        <f t="shared" ca="1" si="294"/>
        <v>#DIV/0!</v>
      </c>
      <c r="BB123" s="4" t="e">
        <f t="shared" ca="1" si="295"/>
        <v>#DIV/0!</v>
      </c>
      <c r="BC123" s="4" t="e">
        <f t="shared" ca="1" si="296"/>
        <v>#DIV/0!</v>
      </c>
      <c r="BD123" s="4" t="e">
        <f t="shared" ca="1" si="297"/>
        <v>#DIV/0!</v>
      </c>
      <c r="BE123" s="4"/>
      <c r="BF123" s="4"/>
      <c r="BG123" s="4"/>
      <c r="BR123" s="2"/>
      <c r="BS123" s="2"/>
      <c r="BU123" s="31"/>
      <c r="BV123" s="31"/>
    </row>
    <row r="124" spans="1:74" x14ac:dyDescent="0.2">
      <c r="A124" s="132"/>
      <c r="B124" s="133"/>
      <c r="C124" s="134"/>
      <c r="D124" s="134"/>
      <c r="E124" s="134"/>
      <c r="F124" s="134"/>
      <c r="G124" s="134"/>
      <c r="H124" s="102">
        <f t="shared" si="333"/>
        <v>0</v>
      </c>
      <c r="I124" s="103">
        <f t="shared" si="334"/>
        <v>0</v>
      </c>
      <c r="J124" s="104">
        <f t="shared" si="335"/>
        <v>0</v>
      </c>
      <c r="K124" s="104">
        <f t="shared" si="280"/>
        <v>0</v>
      </c>
      <c r="L124" s="104">
        <f t="shared" si="281"/>
        <v>0</v>
      </c>
      <c r="M124" s="112" t="e">
        <f t="shared" ca="1" si="282"/>
        <v>#DIV/0!</v>
      </c>
      <c r="N124" s="134"/>
      <c r="O124" s="71"/>
      <c r="P124" s="135"/>
      <c r="Q124" s="7">
        <f t="shared" si="351"/>
        <v>0</v>
      </c>
      <c r="R124" s="7" t="e">
        <f t="shared" ca="1" si="336"/>
        <v>#DIV/0!</v>
      </c>
      <c r="S124" s="40" t="e">
        <f t="shared" ca="1" si="313"/>
        <v>#DIV/0!</v>
      </c>
      <c r="T124" s="1"/>
      <c r="U124" s="3" t="e">
        <f t="shared" ca="1" si="284"/>
        <v>#DIV/0!</v>
      </c>
      <c r="V124" s="3" t="e">
        <f t="shared" ca="1" si="314"/>
        <v>#DIV/0!</v>
      </c>
      <c r="W124" s="3" t="e">
        <f t="shared" ca="1" si="285"/>
        <v>#DIV/0!</v>
      </c>
      <c r="X124" s="3" t="e">
        <f t="shared" ca="1" si="315"/>
        <v>#DIV/0!</v>
      </c>
      <c r="Y124" s="3" t="e">
        <f t="shared" ca="1" si="286"/>
        <v>#DIV/0!</v>
      </c>
      <c r="AA124" s="1" t="e">
        <f t="shared" ca="1" si="287"/>
        <v>#DIV/0!</v>
      </c>
      <c r="AB124" s="9" t="e">
        <f t="shared" ca="1" si="337"/>
        <v>#DIV/0!</v>
      </c>
      <c r="AC124" s="9" t="e">
        <f t="shared" ca="1" si="338"/>
        <v>#DIV/0!</v>
      </c>
      <c r="AD124" s="3" t="e">
        <f t="shared" ca="1" si="339"/>
        <v>#DIV/0!</v>
      </c>
      <c r="AE124" s="9" t="e">
        <f t="shared" ca="1" si="340"/>
        <v>#DIV/0!</v>
      </c>
      <c r="AF124" s="43" t="e">
        <f t="shared" ca="1" si="316"/>
        <v>#DIV/0!</v>
      </c>
      <c r="AG124" s="43" t="e">
        <f t="shared" ca="1" si="341"/>
        <v>#DIV/0!</v>
      </c>
      <c r="AH124" s="13" t="e">
        <f t="shared" ca="1" si="342"/>
        <v>#DIV/0!</v>
      </c>
      <c r="AI124" s="3" t="e">
        <f t="shared" ca="1" si="288"/>
        <v>#DIV/0!</v>
      </c>
      <c r="AJ124" s="3" t="e">
        <f t="shared" ca="1" si="289"/>
        <v>#DIV/0!</v>
      </c>
      <c r="AK124" s="34">
        <f t="shared" ref="AK124:AO124" si="361">AK$6</f>
        <v>7.4999999999999997E-2</v>
      </c>
      <c r="AL124" s="34">
        <f t="shared" si="361"/>
        <v>7.4999999999999997E-2</v>
      </c>
      <c r="AM124" s="34">
        <f t="shared" si="361"/>
        <v>0.05</v>
      </c>
      <c r="AN124" s="34">
        <f t="shared" si="361"/>
        <v>0.05</v>
      </c>
      <c r="AO124" s="34">
        <f t="shared" si="361"/>
        <v>0.02</v>
      </c>
      <c r="AP124" s="1" t="e">
        <f t="shared" ca="1" si="291"/>
        <v>#DIV/0!</v>
      </c>
      <c r="AQ124" s="22" t="e">
        <f t="shared" ca="1" si="344"/>
        <v>#DIV/0!</v>
      </c>
      <c r="AR124" s="42" t="e">
        <f t="shared" ca="1" si="345"/>
        <v>#DIV/0!</v>
      </c>
      <c r="AS124" s="13" t="e">
        <f t="shared" si="346"/>
        <v>#DIV/0!</v>
      </c>
      <c r="AT124" s="13" t="e">
        <f t="shared" si="347"/>
        <v>#DIV/0!</v>
      </c>
      <c r="AU124" s="13" t="e">
        <f t="shared" si="348"/>
        <v>#DIV/0!</v>
      </c>
      <c r="AV124" s="11" t="e">
        <f t="shared" ca="1" si="292"/>
        <v>#DIV/0!</v>
      </c>
      <c r="AW124" s="2" t="e">
        <f t="shared" ca="1" si="349"/>
        <v>#DIV/0!</v>
      </c>
      <c r="AX124" s="49">
        <f t="shared" ca="1" si="350"/>
        <v>0</v>
      </c>
      <c r="AY124" s="4" t="e">
        <f t="shared" ca="1" si="299"/>
        <v>#DIV/0!</v>
      </c>
      <c r="AZ124" s="4" t="e">
        <f t="shared" ca="1" si="293"/>
        <v>#DIV/0!</v>
      </c>
      <c r="BA124" s="4" t="e">
        <f t="shared" ca="1" si="294"/>
        <v>#DIV/0!</v>
      </c>
      <c r="BB124" s="4" t="e">
        <f t="shared" ca="1" si="295"/>
        <v>#DIV/0!</v>
      </c>
      <c r="BC124" s="4" t="e">
        <f t="shared" ca="1" si="296"/>
        <v>#DIV/0!</v>
      </c>
      <c r="BD124" s="4" t="e">
        <f t="shared" ca="1" si="297"/>
        <v>#DIV/0!</v>
      </c>
      <c r="BE124" s="4"/>
      <c r="BF124" s="4"/>
      <c r="BG124" s="4"/>
      <c r="BR124" s="2"/>
      <c r="BS124" s="2"/>
      <c r="BU124" s="31"/>
      <c r="BV124" s="31"/>
    </row>
    <row r="125" spans="1:74" x14ac:dyDescent="0.2">
      <c r="A125" s="132"/>
      <c r="B125" s="133"/>
      <c r="C125" s="134"/>
      <c r="D125" s="134"/>
      <c r="E125" s="134"/>
      <c r="F125" s="134"/>
      <c r="G125" s="134"/>
      <c r="H125" s="102">
        <f t="shared" si="333"/>
        <v>0</v>
      </c>
      <c r="I125" s="103">
        <f t="shared" si="334"/>
        <v>0</v>
      </c>
      <c r="J125" s="104">
        <f t="shared" si="335"/>
        <v>0</v>
      </c>
      <c r="K125" s="104">
        <f t="shared" si="280"/>
        <v>0</v>
      </c>
      <c r="L125" s="104">
        <f t="shared" si="281"/>
        <v>0</v>
      </c>
      <c r="M125" s="112" t="e">
        <f t="shared" ca="1" si="282"/>
        <v>#DIV/0!</v>
      </c>
      <c r="N125" s="134"/>
      <c r="O125" s="71"/>
      <c r="P125" s="135"/>
      <c r="Q125" s="7">
        <f t="shared" si="351"/>
        <v>0</v>
      </c>
      <c r="R125" s="7" t="e">
        <f t="shared" ca="1" si="336"/>
        <v>#DIV/0!</v>
      </c>
      <c r="S125" s="40" t="e">
        <f t="shared" ca="1" si="313"/>
        <v>#DIV/0!</v>
      </c>
      <c r="T125" s="1"/>
      <c r="U125" s="3" t="e">
        <f t="shared" ca="1" si="284"/>
        <v>#DIV/0!</v>
      </c>
      <c r="V125" s="3" t="e">
        <f t="shared" ca="1" si="314"/>
        <v>#DIV/0!</v>
      </c>
      <c r="W125" s="3" t="e">
        <f t="shared" ca="1" si="285"/>
        <v>#DIV/0!</v>
      </c>
      <c r="X125" s="3" t="e">
        <f t="shared" ca="1" si="315"/>
        <v>#DIV/0!</v>
      </c>
      <c r="Y125" s="3" t="e">
        <f t="shared" ca="1" si="286"/>
        <v>#DIV/0!</v>
      </c>
      <c r="AA125" s="1" t="e">
        <f t="shared" ca="1" si="287"/>
        <v>#DIV/0!</v>
      </c>
      <c r="AB125" s="9" t="e">
        <f t="shared" ca="1" si="337"/>
        <v>#DIV/0!</v>
      </c>
      <c r="AC125" s="9" t="e">
        <f t="shared" ca="1" si="338"/>
        <v>#DIV/0!</v>
      </c>
      <c r="AD125" s="3" t="e">
        <f t="shared" ca="1" si="339"/>
        <v>#DIV/0!</v>
      </c>
      <c r="AE125" s="9" t="e">
        <f t="shared" ca="1" si="340"/>
        <v>#DIV/0!</v>
      </c>
      <c r="AF125" s="43" t="e">
        <f t="shared" ca="1" si="316"/>
        <v>#DIV/0!</v>
      </c>
      <c r="AG125" s="43" t="e">
        <f t="shared" ca="1" si="341"/>
        <v>#DIV/0!</v>
      </c>
      <c r="AH125" s="13" t="e">
        <f t="shared" ca="1" si="342"/>
        <v>#DIV/0!</v>
      </c>
      <c r="AI125" s="3" t="e">
        <f t="shared" ca="1" si="288"/>
        <v>#DIV/0!</v>
      </c>
      <c r="AJ125" s="3" t="e">
        <f t="shared" ca="1" si="289"/>
        <v>#DIV/0!</v>
      </c>
      <c r="AK125" s="34">
        <f t="shared" ref="AK125:AO125" si="362">AK$6</f>
        <v>7.4999999999999997E-2</v>
      </c>
      <c r="AL125" s="34">
        <f t="shared" si="362"/>
        <v>7.4999999999999997E-2</v>
      </c>
      <c r="AM125" s="34">
        <f t="shared" si="362"/>
        <v>0.05</v>
      </c>
      <c r="AN125" s="34">
        <f t="shared" si="362"/>
        <v>0.05</v>
      </c>
      <c r="AO125" s="34">
        <f t="shared" si="362"/>
        <v>0.02</v>
      </c>
      <c r="AP125" s="1" t="e">
        <f t="shared" ca="1" si="291"/>
        <v>#DIV/0!</v>
      </c>
      <c r="AQ125" s="22" t="e">
        <f t="shared" ca="1" si="344"/>
        <v>#DIV/0!</v>
      </c>
      <c r="AR125" s="42" t="e">
        <f t="shared" ca="1" si="345"/>
        <v>#DIV/0!</v>
      </c>
      <c r="AS125" s="13" t="e">
        <f t="shared" si="346"/>
        <v>#DIV/0!</v>
      </c>
      <c r="AT125" s="13" t="e">
        <f t="shared" si="347"/>
        <v>#DIV/0!</v>
      </c>
      <c r="AU125" s="13" t="e">
        <f t="shared" si="348"/>
        <v>#DIV/0!</v>
      </c>
      <c r="AV125" s="11" t="e">
        <f t="shared" ca="1" si="292"/>
        <v>#DIV/0!</v>
      </c>
      <c r="AW125" s="2" t="e">
        <f t="shared" ca="1" si="349"/>
        <v>#DIV/0!</v>
      </c>
      <c r="AX125" s="49">
        <f t="shared" ca="1" si="350"/>
        <v>0</v>
      </c>
      <c r="AY125" s="4" t="e">
        <f t="shared" ca="1" si="299"/>
        <v>#DIV/0!</v>
      </c>
      <c r="AZ125" s="4" t="e">
        <f t="shared" ca="1" si="293"/>
        <v>#DIV/0!</v>
      </c>
      <c r="BA125" s="4" t="e">
        <f t="shared" ca="1" si="294"/>
        <v>#DIV/0!</v>
      </c>
      <c r="BB125" s="4" t="e">
        <f t="shared" ca="1" si="295"/>
        <v>#DIV/0!</v>
      </c>
      <c r="BC125" s="4" t="e">
        <f t="shared" ca="1" si="296"/>
        <v>#DIV/0!</v>
      </c>
      <c r="BD125" s="4" t="e">
        <f t="shared" ca="1" si="297"/>
        <v>#DIV/0!</v>
      </c>
      <c r="BE125" s="4"/>
      <c r="BF125" s="4"/>
      <c r="BG125" s="4"/>
      <c r="BR125" s="2"/>
      <c r="BS125" s="2"/>
      <c r="BU125" s="31"/>
      <c r="BV125" s="31"/>
    </row>
    <row r="126" spans="1:74" x14ac:dyDescent="0.2">
      <c r="A126" s="132"/>
      <c r="B126" s="133"/>
      <c r="C126" s="134"/>
      <c r="D126" s="134"/>
      <c r="E126" s="134"/>
      <c r="F126" s="134"/>
      <c r="G126" s="134"/>
      <c r="H126" s="102">
        <f t="shared" si="333"/>
        <v>0</v>
      </c>
      <c r="I126" s="103">
        <f t="shared" si="334"/>
        <v>0</v>
      </c>
      <c r="J126" s="104">
        <f t="shared" si="335"/>
        <v>0</v>
      </c>
      <c r="K126" s="104">
        <f t="shared" si="280"/>
        <v>0</v>
      </c>
      <c r="L126" s="104">
        <f t="shared" si="281"/>
        <v>0</v>
      </c>
      <c r="M126" s="112" t="e">
        <f t="shared" ca="1" si="282"/>
        <v>#DIV/0!</v>
      </c>
      <c r="N126" s="134"/>
      <c r="O126" s="71"/>
      <c r="P126" s="135"/>
      <c r="Q126" s="7">
        <f t="shared" si="351"/>
        <v>0</v>
      </c>
      <c r="R126" s="7" t="e">
        <f t="shared" ca="1" si="336"/>
        <v>#DIV/0!</v>
      </c>
      <c r="S126" s="40" t="e">
        <f t="shared" ca="1" si="313"/>
        <v>#DIV/0!</v>
      </c>
      <c r="T126" s="1"/>
      <c r="U126" s="3" t="e">
        <f t="shared" ca="1" si="284"/>
        <v>#DIV/0!</v>
      </c>
      <c r="V126" s="3" t="e">
        <f t="shared" ca="1" si="314"/>
        <v>#DIV/0!</v>
      </c>
      <c r="W126" s="3" t="e">
        <f t="shared" ca="1" si="285"/>
        <v>#DIV/0!</v>
      </c>
      <c r="X126" s="3" t="e">
        <f t="shared" ca="1" si="315"/>
        <v>#DIV/0!</v>
      </c>
      <c r="Y126" s="3" t="e">
        <f t="shared" ca="1" si="286"/>
        <v>#DIV/0!</v>
      </c>
      <c r="AA126" s="1" t="e">
        <f t="shared" ca="1" si="287"/>
        <v>#DIV/0!</v>
      </c>
      <c r="AB126" s="9" t="e">
        <f t="shared" ca="1" si="337"/>
        <v>#DIV/0!</v>
      </c>
      <c r="AC126" s="9" t="e">
        <f t="shared" ca="1" si="338"/>
        <v>#DIV/0!</v>
      </c>
      <c r="AD126" s="3" t="e">
        <f t="shared" ca="1" si="339"/>
        <v>#DIV/0!</v>
      </c>
      <c r="AE126" s="9" t="e">
        <f t="shared" ca="1" si="340"/>
        <v>#DIV/0!</v>
      </c>
      <c r="AF126" s="43" t="e">
        <f t="shared" ca="1" si="316"/>
        <v>#DIV/0!</v>
      </c>
      <c r="AG126" s="43" t="e">
        <f t="shared" ca="1" si="341"/>
        <v>#DIV/0!</v>
      </c>
      <c r="AH126" s="13" t="e">
        <f t="shared" ca="1" si="342"/>
        <v>#DIV/0!</v>
      </c>
      <c r="AI126" s="3" t="e">
        <f t="shared" ca="1" si="288"/>
        <v>#DIV/0!</v>
      </c>
      <c r="AJ126" s="3" t="e">
        <f t="shared" ca="1" si="289"/>
        <v>#DIV/0!</v>
      </c>
      <c r="AK126" s="34">
        <f t="shared" ref="AK126:AO126" si="363">AK$6</f>
        <v>7.4999999999999997E-2</v>
      </c>
      <c r="AL126" s="34">
        <f t="shared" si="363"/>
        <v>7.4999999999999997E-2</v>
      </c>
      <c r="AM126" s="34">
        <f t="shared" si="363"/>
        <v>0.05</v>
      </c>
      <c r="AN126" s="34">
        <f t="shared" si="363"/>
        <v>0.05</v>
      </c>
      <c r="AO126" s="34">
        <f t="shared" si="363"/>
        <v>0.02</v>
      </c>
      <c r="AP126" s="1" t="e">
        <f t="shared" ca="1" si="291"/>
        <v>#DIV/0!</v>
      </c>
      <c r="AQ126" s="22" t="e">
        <f t="shared" ca="1" si="344"/>
        <v>#DIV/0!</v>
      </c>
      <c r="AR126" s="42" t="e">
        <f t="shared" ca="1" si="345"/>
        <v>#DIV/0!</v>
      </c>
      <c r="AS126" s="13" t="e">
        <f t="shared" si="346"/>
        <v>#DIV/0!</v>
      </c>
      <c r="AT126" s="13" t="e">
        <f t="shared" si="347"/>
        <v>#DIV/0!</v>
      </c>
      <c r="AU126" s="13" t="e">
        <f t="shared" si="348"/>
        <v>#DIV/0!</v>
      </c>
      <c r="AV126" s="11" t="e">
        <f t="shared" ca="1" si="292"/>
        <v>#DIV/0!</v>
      </c>
      <c r="AW126" s="2" t="e">
        <f t="shared" ca="1" si="349"/>
        <v>#DIV/0!</v>
      </c>
      <c r="AX126" s="49">
        <f t="shared" ca="1" si="350"/>
        <v>0</v>
      </c>
      <c r="AY126" s="4" t="e">
        <f t="shared" ca="1" si="299"/>
        <v>#DIV/0!</v>
      </c>
      <c r="AZ126" s="4" t="e">
        <f t="shared" ca="1" si="293"/>
        <v>#DIV/0!</v>
      </c>
      <c r="BA126" s="4" t="e">
        <f t="shared" ca="1" si="294"/>
        <v>#DIV/0!</v>
      </c>
      <c r="BB126" s="4" t="e">
        <f t="shared" ca="1" si="295"/>
        <v>#DIV/0!</v>
      </c>
      <c r="BC126" s="4" t="e">
        <f t="shared" ca="1" si="296"/>
        <v>#DIV/0!</v>
      </c>
      <c r="BD126" s="4" t="e">
        <f t="shared" ca="1" si="297"/>
        <v>#DIV/0!</v>
      </c>
      <c r="BE126" s="4"/>
      <c r="BF126" s="4"/>
      <c r="BG126" s="4"/>
      <c r="BR126" s="2"/>
      <c r="BS126" s="2"/>
      <c r="BU126" s="31"/>
      <c r="BV126" s="31"/>
    </row>
    <row r="127" spans="1:74" x14ac:dyDescent="0.2">
      <c r="A127" s="132"/>
      <c r="B127" s="133"/>
      <c r="C127" s="134"/>
      <c r="D127" s="134"/>
      <c r="E127" s="134"/>
      <c r="F127" s="134"/>
      <c r="G127" s="134"/>
      <c r="H127" s="102">
        <f t="shared" si="333"/>
        <v>0</v>
      </c>
      <c r="I127" s="103">
        <f t="shared" si="334"/>
        <v>0</v>
      </c>
      <c r="J127" s="104">
        <f t="shared" si="335"/>
        <v>0</v>
      </c>
      <c r="K127" s="104">
        <f t="shared" si="280"/>
        <v>0</v>
      </c>
      <c r="L127" s="104">
        <f t="shared" si="281"/>
        <v>0</v>
      </c>
      <c r="M127" s="112" t="e">
        <f t="shared" ca="1" si="282"/>
        <v>#DIV/0!</v>
      </c>
      <c r="N127" s="134"/>
      <c r="O127" s="71"/>
      <c r="P127" s="135"/>
      <c r="Q127" s="7">
        <f t="shared" si="351"/>
        <v>0</v>
      </c>
      <c r="R127" s="7" t="e">
        <f t="shared" ca="1" si="336"/>
        <v>#DIV/0!</v>
      </c>
      <c r="S127" s="40" t="e">
        <f t="shared" ca="1" si="313"/>
        <v>#DIV/0!</v>
      </c>
      <c r="T127" s="1"/>
      <c r="U127" s="3" t="e">
        <f t="shared" ca="1" si="284"/>
        <v>#DIV/0!</v>
      </c>
      <c r="V127" s="3" t="e">
        <f t="shared" ca="1" si="314"/>
        <v>#DIV/0!</v>
      </c>
      <c r="W127" s="3" t="e">
        <f t="shared" ca="1" si="285"/>
        <v>#DIV/0!</v>
      </c>
      <c r="X127" s="3" t="e">
        <f t="shared" ca="1" si="315"/>
        <v>#DIV/0!</v>
      </c>
      <c r="Y127" s="3" t="e">
        <f t="shared" ca="1" si="286"/>
        <v>#DIV/0!</v>
      </c>
      <c r="AA127" s="1" t="e">
        <f t="shared" ca="1" si="287"/>
        <v>#DIV/0!</v>
      </c>
      <c r="AB127" s="9" t="e">
        <f t="shared" ca="1" si="337"/>
        <v>#DIV/0!</v>
      </c>
      <c r="AC127" s="9" t="e">
        <f t="shared" ca="1" si="338"/>
        <v>#DIV/0!</v>
      </c>
      <c r="AD127" s="3" t="e">
        <f t="shared" ca="1" si="339"/>
        <v>#DIV/0!</v>
      </c>
      <c r="AE127" s="9" t="e">
        <f t="shared" ca="1" si="340"/>
        <v>#DIV/0!</v>
      </c>
      <c r="AF127" s="43" t="e">
        <f t="shared" ca="1" si="316"/>
        <v>#DIV/0!</v>
      </c>
      <c r="AG127" s="43" t="e">
        <f t="shared" ca="1" si="341"/>
        <v>#DIV/0!</v>
      </c>
      <c r="AH127" s="13" t="e">
        <f t="shared" ca="1" si="342"/>
        <v>#DIV/0!</v>
      </c>
      <c r="AI127" s="3" t="e">
        <f t="shared" ca="1" si="288"/>
        <v>#DIV/0!</v>
      </c>
      <c r="AJ127" s="3" t="e">
        <f t="shared" ca="1" si="289"/>
        <v>#DIV/0!</v>
      </c>
      <c r="AK127" s="34">
        <f t="shared" ref="AK127:AO127" si="364">AK$6</f>
        <v>7.4999999999999997E-2</v>
      </c>
      <c r="AL127" s="34">
        <f t="shared" si="364"/>
        <v>7.4999999999999997E-2</v>
      </c>
      <c r="AM127" s="34">
        <f t="shared" si="364"/>
        <v>0.05</v>
      </c>
      <c r="AN127" s="34">
        <f t="shared" si="364"/>
        <v>0.05</v>
      </c>
      <c r="AO127" s="34">
        <f t="shared" si="364"/>
        <v>0.02</v>
      </c>
      <c r="AP127" s="1" t="e">
        <f t="shared" ca="1" si="291"/>
        <v>#DIV/0!</v>
      </c>
      <c r="AQ127" s="22" t="e">
        <f t="shared" ca="1" si="344"/>
        <v>#DIV/0!</v>
      </c>
      <c r="AR127" s="42" t="e">
        <f t="shared" ca="1" si="345"/>
        <v>#DIV/0!</v>
      </c>
      <c r="AS127" s="13" t="e">
        <f t="shared" si="346"/>
        <v>#DIV/0!</v>
      </c>
      <c r="AT127" s="13" t="e">
        <f t="shared" si="347"/>
        <v>#DIV/0!</v>
      </c>
      <c r="AU127" s="13" t="e">
        <f t="shared" si="348"/>
        <v>#DIV/0!</v>
      </c>
      <c r="AV127" s="11" t="e">
        <f t="shared" ca="1" si="292"/>
        <v>#DIV/0!</v>
      </c>
      <c r="AW127" s="2" t="e">
        <f t="shared" ca="1" si="349"/>
        <v>#DIV/0!</v>
      </c>
      <c r="AX127" s="49">
        <f t="shared" ca="1" si="350"/>
        <v>0</v>
      </c>
      <c r="AY127" s="4" t="e">
        <f t="shared" ca="1" si="299"/>
        <v>#DIV/0!</v>
      </c>
      <c r="AZ127" s="4" t="e">
        <f t="shared" ca="1" si="293"/>
        <v>#DIV/0!</v>
      </c>
      <c r="BA127" s="4" t="e">
        <f t="shared" ca="1" si="294"/>
        <v>#DIV/0!</v>
      </c>
      <c r="BB127" s="4" t="e">
        <f t="shared" ca="1" si="295"/>
        <v>#DIV/0!</v>
      </c>
      <c r="BC127" s="4" t="e">
        <f t="shared" ca="1" si="296"/>
        <v>#DIV/0!</v>
      </c>
      <c r="BD127" s="4" t="e">
        <f t="shared" ca="1" si="297"/>
        <v>#DIV/0!</v>
      </c>
      <c r="BE127" s="4"/>
      <c r="BF127" s="4"/>
      <c r="BG127" s="4"/>
      <c r="BR127" s="2"/>
      <c r="BS127" s="2"/>
      <c r="BU127" s="31"/>
      <c r="BV127" s="31"/>
    </row>
    <row r="128" spans="1:74" x14ac:dyDescent="0.2">
      <c r="A128" s="132"/>
      <c r="B128" s="133"/>
      <c r="C128" s="134"/>
      <c r="D128" s="134"/>
      <c r="E128" s="134"/>
      <c r="F128" s="134"/>
      <c r="G128" s="134"/>
      <c r="H128" s="102">
        <f t="shared" si="333"/>
        <v>0</v>
      </c>
      <c r="I128" s="103">
        <f t="shared" si="334"/>
        <v>0</v>
      </c>
      <c r="J128" s="104">
        <f t="shared" si="335"/>
        <v>0</v>
      </c>
      <c r="K128" s="104">
        <f t="shared" si="280"/>
        <v>0</v>
      </c>
      <c r="L128" s="104">
        <f t="shared" si="281"/>
        <v>0</v>
      </c>
      <c r="M128" s="112" t="e">
        <f t="shared" ca="1" si="282"/>
        <v>#DIV/0!</v>
      </c>
      <c r="N128" s="134"/>
      <c r="O128" s="71"/>
      <c r="P128" s="135"/>
      <c r="Q128" s="7">
        <f t="shared" si="351"/>
        <v>0</v>
      </c>
      <c r="R128" s="7" t="e">
        <f t="shared" ca="1" si="336"/>
        <v>#DIV/0!</v>
      </c>
      <c r="S128" s="40" t="e">
        <f t="shared" ref="S128:S148" ca="1" si="365">(1+R128)/(1-R128)</f>
        <v>#DIV/0!</v>
      </c>
      <c r="T128" s="1"/>
      <c r="U128" s="3" t="e">
        <f t="shared" ca="1" si="284"/>
        <v>#DIV/0!</v>
      </c>
      <c r="V128" s="3" t="e">
        <f t="shared" ref="V128:V148" ca="1" si="366">U128/(1+S128)</f>
        <v>#DIV/0!</v>
      </c>
      <c r="W128" s="3" t="e">
        <f t="shared" ca="1" si="285"/>
        <v>#DIV/0!</v>
      </c>
      <c r="X128" s="3" t="e">
        <f t="shared" ref="X128:X148" ca="1" si="367">AB128/AD128</f>
        <v>#DIV/0!</v>
      </c>
      <c r="Y128" s="3" t="e">
        <f t="shared" ca="1" si="286"/>
        <v>#DIV/0!</v>
      </c>
      <c r="AA128" s="1" t="e">
        <f t="shared" ca="1" si="287"/>
        <v>#DIV/0!</v>
      </c>
      <c r="AB128" s="9" t="e">
        <f t="shared" ca="1" si="337"/>
        <v>#DIV/0!</v>
      </c>
      <c r="AC128" s="9" t="e">
        <f t="shared" ca="1" si="338"/>
        <v>#DIV/0!</v>
      </c>
      <c r="AD128" s="3" t="e">
        <f t="shared" ca="1" si="339"/>
        <v>#DIV/0!</v>
      </c>
      <c r="AE128" s="9" t="e">
        <f t="shared" ca="1" si="340"/>
        <v>#DIV/0!</v>
      </c>
      <c r="AF128" s="43" t="e">
        <f t="shared" ref="AF128:AF148" ca="1" si="368">AE128/1000000</f>
        <v>#DIV/0!</v>
      </c>
      <c r="AG128" s="43" t="e">
        <f t="shared" ca="1" si="341"/>
        <v>#DIV/0!</v>
      </c>
      <c r="AH128" s="13" t="e">
        <f t="shared" ca="1" si="342"/>
        <v>#DIV/0!</v>
      </c>
      <c r="AI128" s="3" t="e">
        <f t="shared" ca="1" si="288"/>
        <v>#DIV/0!</v>
      </c>
      <c r="AJ128" s="3" t="e">
        <f t="shared" ca="1" si="289"/>
        <v>#DIV/0!</v>
      </c>
      <c r="AK128" s="34">
        <f t="shared" ref="AK128:AO128" si="369">AK$6</f>
        <v>7.4999999999999997E-2</v>
      </c>
      <c r="AL128" s="34">
        <f t="shared" si="369"/>
        <v>7.4999999999999997E-2</v>
      </c>
      <c r="AM128" s="34">
        <f t="shared" si="369"/>
        <v>0.05</v>
      </c>
      <c r="AN128" s="34">
        <f t="shared" si="369"/>
        <v>0.05</v>
      </c>
      <c r="AO128" s="34">
        <f t="shared" si="369"/>
        <v>0.02</v>
      </c>
      <c r="AP128" s="1" t="e">
        <f t="shared" ca="1" si="291"/>
        <v>#DIV/0!</v>
      </c>
      <c r="AQ128" s="22" t="e">
        <f t="shared" ca="1" si="344"/>
        <v>#DIV/0!</v>
      </c>
      <c r="AR128" s="42" t="e">
        <f t="shared" ca="1" si="345"/>
        <v>#DIV/0!</v>
      </c>
      <c r="AS128" s="13" t="e">
        <f t="shared" si="346"/>
        <v>#DIV/0!</v>
      </c>
      <c r="AT128" s="13" t="e">
        <f t="shared" si="347"/>
        <v>#DIV/0!</v>
      </c>
      <c r="AU128" s="13" t="e">
        <f t="shared" si="348"/>
        <v>#DIV/0!</v>
      </c>
      <c r="AV128" s="11" t="e">
        <f t="shared" ca="1" si="292"/>
        <v>#DIV/0!</v>
      </c>
      <c r="AW128" s="2" t="e">
        <f t="shared" ca="1" si="349"/>
        <v>#DIV/0!</v>
      </c>
      <c r="AX128" s="49">
        <f t="shared" ca="1" si="350"/>
        <v>0</v>
      </c>
      <c r="AY128" s="4" t="e">
        <f t="shared" ca="1" si="299"/>
        <v>#DIV/0!</v>
      </c>
      <c r="AZ128" s="4" t="e">
        <f t="shared" ca="1" si="293"/>
        <v>#DIV/0!</v>
      </c>
      <c r="BA128" s="4" t="e">
        <f t="shared" ca="1" si="294"/>
        <v>#DIV/0!</v>
      </c>
      <c r="BB128" s="4" t="e">
        <f t="shared" ca="1" si="295"/>
        <v>#DIV/0!</v>
      </c>
      <c r="BC128" s="4" t="e">
        <f t="shared" ca="1" si="296"/>
        <v>#DIV/0!</v>
      </c>
      <c r="BD128" s="4" t="e">
        <f t="shared" ca="1" si="297"/>
        <v>#DIV/0!</v>
      </c>
      <c r="BE128" s="4"/>
      <c r="BF128" s="4"/>
      <c r="BG128" s="4"/>
      <c r="BR128" s="2"/>
      <c r="BS128" s="2"/>
      <c r="BU128" s="31"/>
      <c r="BV128" s="31"/>
    </row>
    <row r="129" spans="1:74" x14ac:dyDescent="0.2">
      <c r="A129" s="132"/>
      <c r="B129" s="133"/>
      <c r="C129" s="134"/>
      <c r="D129" s="134"/>
      <c r="E129" s="134"/>
      <c r="F129" s="134"/>
      <c r="G129" s="134"/>
      <c r="H129" s="102">
        <f t="shared" si="333"/>
        <v>0</v>
      </c>
      <c r="I129" s="103">
        <f t="shared" si="334"/>
        <v>0</v>
      </c>
      <c r="J129" s="104">
        <f t="shared" si="335"/>
        <v>0</v>
      </c>
      <c r="K129" s="104">
        <f t="shared" si="280"/>
        <v>0</v>
      </c>
      <c r="L129" s="104">
        <f t="shared" si="281"/>
        <v>0</v>
      </c>
      <c r="M129" s="112" t="e">
        <f t="shared" ca="1" si="282"/>
        <v>#DIV/0!</v>
      </c>
      <c r="N129" s="134"/>
      <c r="O129" s="71"/>
      <c r="P129" s="135"/>
      <c r="Q129" s="7">
        <f t="shared" si="351"/>
        <v>0</v>
      </c>
      <c r="R129" s="7" t="e">
        <f t="shared" ca="1" si="336"/>
        <v>#DIV/0!</v>
      </c>
      <c r="S129" s="40" t="e">
        <f t="shared" ca="1" si="365"/>
        <v>#DIV/0!</v>
      </c>
      <c r="T129" s="1"/>
      <c r="U129" s="3" t="e">
        <f t="shared" ca="1" si="284"/>
        <v>#DIV/0!</v>
      </c>
      <c r="V129" s="3" t="e">
        <f t="shared" ca="1" si="366"/>
        <v>#DIV/0!</v>
      </c>
      <c r="W129" s="3" t="e">
        <f t="shared" ca="1" si="285"/>
        <v>#DIV/0!</v>
      </c>
      <c r="X129" s="3" t="e">
        <f t="shared" ca="1" si="367"/>
        <v>#DIV/0!</v>
      </c>
      <c r="Y129" s="3" t="e">
        <f t="shared" ca="1" si="286"/>
        <v>#DIV/0!</v>
      </c>
      <c r="AA129" s="1" t="e">
        <f t="shared" ca="1" si="287"/>
        <v>#DIV/0!</v>
      </c>
      <c r="AB129" s="9" t="e">
        <f t="shared" ca="1" si="337"/>
        <v>#DIV/0!</v>
      </c>
      <c r="AC129" s="9" t="e">
        <f t="shared" ca="1" si="338"/>
        <v>#DIV/0!</v>
      </c>
      <c r="AD129" s="3" t="e">
        <f t="shared" ca="1" si="339"/>
        <v>#DIV/0!</v>
      </c>
      <c r="AE129" s="9" t="e">
        <f t="shared" ca="1" si="340"/>
        <v>#DIV/0!</v>
      </c>
      <c r="AF129" s="43" t="e">
        <f t="shared" ca="1" si="368"/>
        <v>#DIV/0!</v>
      </c>
      <c r="AG129" s="43" t="e">
        <f t="shared" ca="1" si="341"/>
        <v>#DIV/0!</v>
      </c>
      <c r="AH129" s="13" t="e">
        <f t="shared" ca="1" si="342"/>
        <v>#DIV/0!</v>
      </c>
      <c r="AI129" s="3" t="e">
        <f t="shared" ca="1" si="288"/>
        <v>#DIV/0!</v>
      </c>
      <c r="AJ129" s="3" t="e">
        <f t="shared" ca="1" si="289"/>
        <v>#DIV/0!</v>
      </c>
      <c r="AK129" s="34">
        <f t="shared" ref="AK129:AO129" si="370">AK$6</f>
        <v>7.4999999999999997E-2</v>
      </c>
      <c r="AL129" s="34">
        <f t="shared" si="370"/>
        <v>7.4999999999999997E-2</v>
      </c>
      <c r="AM129" s="34">
        <f t="shared" si="370"/>
        <v>0.05</v>
      </c>
      <c r="AN129" s="34">
        <f t="shared" si="370"/>
        <v>0.05</v>
      </c>
      <c r="AO129" s="34">
        <f t="shared" si="370"/>
        <v>0.02</v>
      </c>
      <c r="AP129" s="1" t="e">
        <f t="shared" ca="1" si="291"/>
        <v>#DIV/0!</v>
      </c>
      <c r="AQ129" s="22" t="e">
        <f t="shared" ca="1" si="344"/>
        <v>#DIV/0!</v>
      </c>
      <c r="AR129" s="42" t="e">
        <f t="shared" ca="1" si="345"/>
        <v>#DIV/0!</v>
      </c>
      <c r="AS129" s="13" t="e">
        <f t="shared" si="346"/>
        <v>#DIV/0!</v>
      </c>
      <c r="AT129" s="13" t="e">
        <f t="shared" si="347"/>
        <v>#DIV/0!</v>
      </c>
      <c r="AU129" s="13" t="e">
        <f t="shared" si="348"/>
        <v>#DIV/0!</v>
      </c>
      <c r="AV129" s="11" t="e">
        <f t="shared" ca="1" si="292"/>
        <v>#DIV/0!</v>
      </c>
      <c r="AW129" s="2" t="e">
        <f t="shared" ca="1" si="349"/>
        <v>#DIV/0!</v>
      </c>
      <c r="AX129" s="49">
        <f t="shared" ca="1" si="350"/>
        <v>0</v>
      </c>
      <c r="AY129" s="4" t="e">
        <f t="shared" ca="1" si="299"/>
        <v>#DIV/0!</v>
      </c>
      <c r="AZ129" s="4" t="e">
        <f t="shared" ca="1" si="293"/>
        <v>#DIV/0!</v>
      </c>
      <c r="BA129" s="4" t="e">
        <f t="shared" ca="1" si="294"/>
        <v>#DIV/0!</v>
      </c>
      <c r="BB129" s="4" t="e">
        <f t="shared" ca="1" si="295"/>
        <v>#DIV/0!</v>
      </c>
      <c r="BC129" s="4" t="e">
        <f t="shared" ca="1" si="296"/>
        <v>#DIV/0!</v>
      </c>
      <c r="BD129" s="4" t="e">
        <f t="shared" ca="1" si="297"/>
        <v>#DIV/0!</v>
      </c>
      <c r="BE129" s="4"/>
      <c r="BF129" s="4"/>
      <c r="BG129" s="4"/>
      <c r="BR129" s="2"/>
      <c r="BS129" s="2"/>
      <c r="BU129" s="31"/>
      <c r="BV129" s="31"/>
    </row>
    <row r="130" spans="1:74" x14ac:dyDescent="0.2">
      <c r="A130" s="132"/>
      <c r="B130" s="133"/>
      <c r="C130" s="134"/>
      <c r="D130" s="134"/>
      <c r="E130" s="134"/>
      <c r="F130" s="134"/>
      <c r="G130" s="134"/>
      <c r="H130" s="102">
        <f t="shared" si="333"/>
        <v>0</v>
      </c>
      <c r="I130" s="103">
        <f t="shared" si="334"/>
        <v>0</v>
      </c>
      <c r="J130" s="104">
        <f t="shared" si="335"/>
        <v>0</v>
      </c>
      <c r="K130" s="104">
        <f t="shared" si="280"/>
        <v>0</v>
      </c>
      <c r="L130" s="104">
        <f t="shared" si="281"/>
        <v>0</v>
      </c>
      <c r="M130" s="112" t="e">
        <f t="shared" ca="1" si="282"/>
        <v>#DIV/0!</v>
      </c>
      <c r="N130" s="134"/>
      <c r="O130" s="71"/>
      <c r="P130" s="135"/>
      <c r="Q130" s="7">
        <f t="shared" si="351"/>
        <v>0</v>
      </c>
      <c r="R130" s="7" t="e">
        <f t="shared" ca="1" si="336"/>
        <v>#DIV/0!</v>
      </c>
      <c r="S130" s="40" t="e">
        <f t="shared" ca="1" si="365"/>
        <v>#DIV/0!</v>
      </c>
      <c r="T130" s="1"/>
      <c r="U130" s="3" t="e">
        <f t="shared" ca="1" si="284"/>
        <v>#DIV/0!</v>
      </c>
      <c r="V130" s="3" t="e">
        <f t="shared" ca="1" si="366"/>
        <v>#DIV/0!</v>
      </c>
      <c r="W130" s="3" t="e">
        <f t="shared" ca="1" si="285"/>
        <v>#DIV/0!</v>
      </c>
      <c r="X130" s="3" t="e">
        <f t="shared" ca="1" si="367"/>
        <v>#DIV/0!</v>
      </c>
      <c r="Y130" s="3" t="e">
        <f t="shared" ca="1" si="286"/>
        <v>#DIV/0!</v>
      </c>
      <c r="AA130" s="1" t="e">
        <f t="shared" ca="1" si="287"/>
        <v>#DIV/0!</v>
      </c>
      <c r="AB130" s="9" t="e">
        <f t="shared" ca="1" si="337"/>
        <v>#DIV/0!</v>
      </c>
      <c r="AC130" s="9" t="e">
        <f t="shared" ca="1" si="338"/>
        <v>#DIV/0!</v>
      </c>
      <c r="AD130" s="3" t="e">
        <f t="shared" ca="1" si="339"/>
        <v>#DIV/0!</v>
      </c>
      <c r="AE130" s="9" t="e">
        <f t="shared" ca="1" si="340"/>
        <v>#DIV/0!</v>
      </c>
      <c r="AF130" s="43" t="e">
        <f t="shared" ca="1" si="368"/>
        <v>#DIV/0!</v>
      </c>
      <c r="AG130" s="43" t="e">
        <f t="shared" ca="1" si="341"/>
        <v>#DIV/0!</v>
      </c>
      <c r="AH130" s="13" t="e">
        <f t="shared" ca="1" si="342"/>
        <v>#DIV/0!</v>
      </c>
      <c r="AI130" s="3" t="e">
        <f t="shared" ca="1" si="288"/>
        <v>#DIV/0!</v>
      </c>
      <c r="AJ130" s="3" t="e">
        <f t="shared" ca="1" si="289"/>
        <v>#DIV/0!</v>
      </c>
      <c r="AK130" s="34">
        <f t="shared" ref="AK130:AO130" si="371">AK$6</f>
        <v>7.4999999999999997E-2</v>
      </c>
      <c r="AL130" s="34">
        <f t="shared" si="371"/>
        <v>7.4999999999999997E-2</v>
      </c>
      <c r="AM130" s="34">
        <f t="shared" si="371"/>
        <v>0.05</v>
      </c>
      <c r="AN130" s="34">
        <f t="shared" si="371"/>
        <v>0.05</v>
      </c>
      <c r="AO130" s="34">
        <f t="shared" si="371"/>
        <v>0.02</v>
      </c>
      <c r="AP130" s="1" t="e">
        <f t="shared" ca="1" si="291"/>
        <v>#DIV/0!</v>
      </c>
      <c r="AQ130" s="22" t="e">
        <f t="shared" ca="1" si="344"/>
        <v>#DIV/0!</v>
      </c>
      <c r="AR130" s="42" t="e">
        <f t="shared" ca="1" si="345"/>
        <v>#DIV/0!</v>
      </c>
      <c r="AS130" s="13" t="e">
        <f t="shared" si="346"/>
        <v>#DIV/0!</v>
      </c>
      <c r="AT130" s="13" t="e">
        <f t="shared" si="347"/>
        <v>#DIV/0!</v>
      </c>
      <c r="AU130" s="13" t="e">
        <f t="shared" si="348"/>
        <v>#DIV/0!</v>
      </c>
      <c r="AV130" s="11" t="e">
        <f t="shared" ca="1" si="292"/>
        <v>#DIV/0!</v>
      </c>
      <c r="AW130" s="2" t="e">
        <f t="shared" ca="1" si="349"/>
        <v>#DIV/0!</v>
      </c>
      <c r="AX130" s="49">
        <f t="shared" ca="1" si="350"/>
        <v>0</v>
      </c>
      <c r="AY130" s="4" t="e">
        <f t="shared" ca="1" si="299"/>
        <v>#DIV/0!</v>
      </c>
      <c r="AZ130" s="4" t="e">
        <f t="shared" ca="1" si="293"/>
        <v>#DIV/0!</v>
      </c>
      <c r="BA130" s="4" t="e">
        <f t="shared" ca="1" si="294"/>
        <v>#DIV/0!</v>
      </c>
      <c r="BB130" s="4" t="e">
        <f t="shared" ca="1" si="295"/>
        <v>#DIV/0!</v>
      </c>
      <c r="BC130" s="4" t="e">
        <f t="shared" ca="1" si="296"/>
        <v>#DIV/0!</v>
      </c>
      <c r="BD130" s="4" t="e">
        <f t="shared" ca="1" si="297"/>
        <v>#DIV/0!</v>
      </c>
      <c r="BE130" s="4"/>
      <c r="BF130" s="4"/>
      <c r="BG130" s="4"/>
      <c r="BR130" s="2"/>
      <c r="BS130" s="2"/>
      <c r="BU130" s="31"/>
      <c r="BV130" s="31"/>
    </row>
    <row r="131" spans="1:74" x14ac:dyDescent="0.2">
      <c r="A131" s="132"/>
      <c r="B131" s="133"/>
      <c r="C131" s="134"/>
      <c r="D131" s="134"/>
      <c r="E131" s="134"/>
      <c r="F131" s="134"/>
      <c r="G131" s="134"/>
      <c r="H131" s="102">
        <f t="shared" si="333"/>
        <v>0</v>
      </c>
      <c r="I131" s="103">
        <f t="shared" si="334"/>
        <v>0</v>
      </c>
      <c r="J131" s="104">
        <f t="shared" si="335"/>
        <v>0</v>
      </c>
      <c r="K131" s="104">
        <f t="shared" si="280"/>
        <v>0</v>
      </c>
      <c r="L131" s="104">
        <f t="shared" si="281"/>
        <v>0</v>
      </c>
      <c r="M131" s="112" t="e">
        <f t="shared" ca="1" si="282"/>
        <v>#DIV/0!</v>
      </c>
      <c r="N131" s="134"/>
      <c r="O131" s="71"/>
      <c r="P131" s="135"/>
      <c r="Q131" s="7">
        <f t="shared" si="351"/>
        <v>0</v>
      </c>
      <c r="R131" s="7" t="e">
        <f t="shared" ca="1" si="336"/>
        <v>#DIV/0!</v>
      </c>
      <c r="S131" s="40" t="e">
        <f t="shared" ca="1" si="365"/>
        <v>#DIV/0!</v>
      </c>
      <c r="T131" s="1"/>
      <c r="U131" s="3" t="e">
        <f t="shared" ca="1" si="284"/>
        <v>#DIV/0!</v>
      </c>
      <c r="V131" s="3" t="e">
        <f t="shared" ca="1" si="366"/>
        <v>#DIV/0!</v>
      </c>
      <c r="W131" s="3" t="e">
        <f t="shared" ca="1" si="285"/>
        <v>#DIV/0!</v>
      </c>
      <c r="X131" s="3" t="e">
        <f t="shared" ca="1" si="367"/>
        <v>#DIV/0!</v>
      </c>
      <c r="Y131" s="3" t="e">
        <f t="shared" ca="1" si="286"/>
        <v>#DIV/0!</v>
      </c>
      <c r="AA131" s="1" t="e">
        <f t="shared" ca="1" si="287"/>
        <v>#DIV/0!</v>
      </c>
      <c r="AB131" s="9" t="e">
        <f t="shared" ca="1" si="337"/>
        <v>#DIV/0!</v>
      </c>
      <c r="AC131" s="9" t="e">
        <f t="shared" ca="1" si="338"/>
        <v>#DIV/0!</v>
      </c>
      <c r="AD131" s="3" t="e">
        <f t="shared" ca="1" si="339"/>
        <v>#DIV/0!</v>
      </c>
      <c r="AE131" s="9" t="e">
        <f t="shared" ca="1" si="340"/>
        <v>#DIV/0!</v>
      </c>
      <c r="AF131" s="43" t="e">
        <f t="shared" ca="1" si="368"/>
        <v>#DIV/0!</v>
      </c>
      <c r="AG131" s="43" t="e">
        <f t="shared" ca="1" si="341"/>
        <v>#DIV/0!</v>
      </c>
      <c r="AH131" s="13" t="e">
        <f t="shared" ca="1" si="342"/>
        <v>#DIV/0!</v>
      </c>
      <c r="AI131" s="3" t="e">
        <f t="shared" ca="1" si="288"/>
        <v>#DIV/0!</v>
      </c>
      <c r="AJ131" s="3" t="e">
        <f t="shared" ca="1" si="289"/>
        <v>#DIV/0!</v>
      </c>
      <c r="AK131" s="34">
        <f t="shared" ref="AK131:AO131" si="372">AK$6</f>
        <v>7.4999999999999997E-2</v>
      </c>
      <c r="AL131" s="34">
        <f t="shared" si="372"/>
        <v>7.4999999999999997E-2</v>
      </c>
      <c r="AM131" s="34">
        <f t="shared" si="372"/>
        <v>0.05</v>
      </c>
      <c r="AN131" s="34">
        <f t="shared" si="372"/>
        <v>0.05</v>
      </c>
      <c r="AO131" s="34">
        <f t="shared" si="372"/>
        <v>0.02</v>
      </c>
      <c r="AP131" s="1" t="e">
        <f t="shared" ca="1" si="291"/>
        <v>#DIV/0!</v>
      </c>
      <c r="AQ131" s="22" t="e">
        <f t="shared" ca="1" si="344"/>
        <v>#DIV/0!</v>
      </c>
      <c r="AR131" s="42" t="e">
        <f t="shared" ca="1" si="345"/>
        <v>#DIV/0!</v>
      </c>
      <c r="AS131" s="13" t="e">
        <f t="shared" si="346"/>
        <v>#DIV/0!</v>
      </c>
      <c r="AT131" s="13" t="e">
        <f t="shared" si="347"/>
        <v>#DIV/0!</v>
      </c>
      <c r="AU131" s="13" t="e">
        <f t="shared" si="348"/>
        <v>#DIV/0!</v>
      </c>
      <c r="AV131" s="11" t="e">
        <f t="shared" ca="1" si="292"/>
        <v>#DIV/0!</v>
      </c>
      <c r="AW131" s="2" t="e">
        <f t="shared" ca="1" si="349"/>
        <v>#DIV/0!</v>
      </c>
      <c r="AX131" s="49">
        <f t="shared" ca="1" si="350"/>
        <v>0</v>
      </c>
      <c r="AY131" s="4" t="e">
        <f t="shared" ca="1" si="299"/>
        <v>#DIV/0!</v>
      </c>
      <c r="AZ131" s="4" t="e">
        <f t="shared" ca="1" si="293"/>
        <v>#DIV/0!</v>
      </c>
      <c r="BA131" s="4" t="e">
        <f t="shared" ca="1" si="294"/>
        <v>#DIV/0!</v>
      </c>
      <c r="BB131" s="4" t="e">
        <f t="shared" ca="1" si="295"/>
        <v>#DIV/0!</v>
      </c>
      <c r="BC131" s="4" t="e">
        <f t="shared" ca="1" si="296"/>
        <v>#DIV/0!</v>
      </c>
      <c r="BD131" s="4" t="e">
        <f t="shared" ca="1" si="297"/>
        <v>#DIV/0!</v>
      </c>
      <c r="BE131" s="4"/>
      <c r="BF131" s="4"/>
      <c r="BG131" s="4"/>
      <c r="BR131" s="2"/>
      <c r="BS131" s="2"/>
      <c r="BU131" s="31"/>
      <c r="BV131" s="31"/>
    </row>
    <row r="132" spans="1:74" x14ac:dyDescent="0.2">
      <c r="A132" s="132"/>
      <c r="B132" s="133"/>
      <c r="C132" s="134"/>
      <c r="D132" s="134"/>
      <c r="E132" s="134"/>
      <c r="F132" s="134"/>
      <c r="G132" s="134"/>
      <c r="H132" s="102">
        <f t="shared" si="333"/>
        <v>0</v>
      </c>
      <c r="I132" s="103">
        <f t="shared" si="334"/>
        <v>0</v>
      </c>
      <c r="J132" s="104">
        <f t="shared" si="335"/>
        <v>0</v>
      </c>
      <c r="K132" s="104">
        <f t="shared" si="280"/>
        <v>0</v>
      </c>
      <c r="L132" s="104">
        <f t="shared" si="281"/>
        <v>0</v>
      </c>
      <c r="M132" s="112" t="e">
        <f t="shared" ca="1" si="282"/>
        <v>#DIV/0!</v>
      </c>
      <c r="N132" s="134"/>
      <c r="O132" s="71"/>
      <c r="P132" s="135"/>
      <c r="Q132" s="7">
        <f t="shared" si="351"/>
        <v>0</v>
      </c>
      <c r="R132" s="7" t="e">
        <f t="shared" ca="1" si="336"/>
        <v>#DIV/0!</v>
      </c>
      <c r="S132" s="40" t="e">
        <f t="shared" ca="1" si="365"/>
        <v>#DIV/0!</v>
      </c>
      <c r="T132" s="1"/>
      <c r="U132" s="3" t="e">
        <f t="shared" ca="1" si="284"/>
        <v>#DIV/0!</v>
      </c>
      <c r="V132" s="3" t="e">
        <f t="shared" ca="1" si="366"/>
        <v>#DIV/0!</v>
      </c>
      <c r="W132" s="3" t="e">
        <f t="shared" ca="1" si="285"/>
        <v>#DIV/0!</v>
      </c>
      <c r="X132" s="3" t="e">
        <f t="shared" ca="1" si="367"/>
        <v>#DIV/0!</v>
      </c>
      <c r="Y132" s="3" t="e">
        <f t="shared" ca="1" si="286"/>
        <v>#DIV/0!</v>
      </c>
      <c r="AA132" s="1" t="e">
        <f t="shared" ca="1" si="287"/>
        <v>#DIV/0!</v>
      </c>
      <c r="AB132" s="9" t="e">
        <f t="shared" ca="1" si="337"/>
        <v>#DIV/0!</v>
      </c>
      <c r="AC132" s="9" t="e">
        <f t="shared" ca="1" si="338"/>
        <v>#DIV/0!</v>
      </c>
      <c r="AD132" s="3" t="e">
        <f t="shared" ca="1" si="339"/>
        <v>#DIV/0!</v>
      </c>
      <c r="AE132" s="9" t="e">
        <f t="shared" ca="1" si="340"/>
        <v>#DIV/0!</v>
      </c>
      <c r="AF132" s="43" t="e">
        <f t="shared" ca="1" si="368"/>
        <v>#DIV/0!</v>
      </c>
      <c r="AG132" s="43" t="e">
        <f t="shared" ca="1" si="341"/>
        <v>#DIV/0!</v>
      </c>
      <c r="AH132" s="13" t="e">
        <f t="shared" ca="1" si="342"/>
        <v>#DIV/0!</v>
      </c>
      <c r="AI132" s="3" t="e">
        <f t="shared" ca="1" si="288"/>
        <v>#DIV/0!</v>
      </c>
      <c r="AJ132" s="3" t="e">
        <f t="shared" ca="1" si="289"/>
        <v>#DIV/0!</v>
      </c>
      <c r="AK132" s="34">
        <f t="shared" ref="AK132:AO132" si="373">AK$6</f>
        <v>7.4999999999999997E-2</v>
      </c>
      <c r="AL132" s="34">
        <f t="shared" si="373"/>
        <v>7.4999999999999997E-2</v>
      </c>
      <c r="AM132" s="34">
        <f t="shared" si="373"/>
        <v>0.05</v>
      </c>
      <c r="AN132" s="34">
        <f t="shared" si="373"/>
        <v>0.05</v>
      </c>
      <c r="AO132" s="34">
        <f t="shared" si="373"/>
        <v>0.02</v>
      </c>
      <c r="AP132" s="1" t="e">
        <f t="shared" ca="1" si="291"/>
        <v>#DIV/0!</v>
      </c>
      <c r="AQ132" s="22" t="e">
        <f t="shared" ca="1" si="344"/>
        <v>#DIV/0!</v>
      </c>
      <c r="AR132" s="42" t="e">
        <f t="shared" ca="1" si="345"/>
        <v>#DIV/0!</v>
      </c>
      <c r="AS132" s="13" t="e">
        <f t="shared" si="346"/>
        <v>#DIV/0!</v>
      </c>
      <c r="AT132" s="13" t="e">
        <f t="shared" si="347"/>
        <v>#DIV/0!</v>
      </c>
      <c r="AU132" s="13" t="e">
        <f t="shared" si="348"/>
        <v>#DIV/0!</v>
      </c>
      <c r="AV132" s="11" t="e">
        <f t="shared" ca="1" si="292"/>
        <v>#DIV/0!</v>
      </c>
      <c r="AW132" s="2" t="e">
        <f t="shared" ca="1" si="349"/>
        <v>#DIV/0!</v>
      </c>
      <c r="AX132" s="49">
        <f t="shared" ca="1" si="350"/>
        <v>0</v>
      </c>
      <c r="AY132" s="4" t="e">
        <f t="shared" ca="1" si="299"/>
        <v>#DIV/0!</v>
      </c>
      <c r="AZ132" s="4" t="e">
        <f t="shared" ca="1" si="293"/>
        <v>#DIV/0!</v>
      </c>
      <c r="BA132" s="4" t="e">
        <f t="shared" ca="1" si="294"/>
        <v>#DIV/0!</v>
      </c>
      <c r="BB132" s="4" t="e">
        <f t="shared" ca="1" si="295"/>
        <v>#DIV/0!</v>
      </c>
      <c r="BC132" s="4" t="e">
        <f t="shared" ca="1" si="296"/>
        <v>#DIV/0!</v>
      </c>
      <c r="BD132" s="4" t="e">
        <f t="shared" ca="1" si="297"/>
        <v>#DIV/0!</v>
      </c>
      <c r="BE132" s="4"/>
      <c r="BF132" s="4"/>
      <c r="BG132" s="4"/>
      <c r="BR132" s="2"/>
      <c r="BS132" s="2"/>
      <c r="BU132" s="31"/>
      <c r="BV132" s="31"/>
    </row>
    <row r="133" spans="1:74" x14ac:dyDescent="0.2">
      <c r="A133" s="132"/>
      <c r="B133" s="133"/>
      <c r="C133" s="134"/>
      <c r="D133" s="134"/>
      <c r="E133" s="134"/>
      <c r="F133" s="134"/>
      <c r="G133" s="134"/>
      <c r="H133" s="102">
        <f t="shared" si="333"/>
        <v>0</v>
      </c>
      <c r="I133" s="103">
        <f t="shared" si="334"/>
        <v>0</v>
      </c>
      <c r="J133" s="104">
        <f t="shared" si="335"/>
        <v>0</v>
      </c>
      <c r="K133" s="104">
        <f t="shared" si="280"/>
        <v>0</v>
      </c>
      <c r="L133" s="104">
        <f t="shared" si="281"/>
        <v>0</v>
      </c>
      <c r="M133" s="112" t="e">
        <f t="shared" ca="1" si="282"/>
        <v>#DIV/0!</v>
      </c>
      <c r="N133" s="134"/>
      <c r="O133" s="71"/>
      <c r="P133" s="135"/>
      <c r="Q133" s="7">
        <f t="shared" si="351"/>
        <v>0</v>
      </c>
      <c r="R133" s="7" t="e">
        <f t="shared" ca="1" si="336"/>
        <v>#DIV/0!</v>
      </c>
      <c r="S133" s="40" t="e">
        <f t="shared" ca="1" si="365"/>
        <v>#DIV/0!</v>
      </c>
      <c r="T133" s="1"/>
      <c r="U133" s="3" t="e">
        <f t="shared" ca="1" si="284"/>
        <v>#DIV/0!</v>
      </c>
      <c r="V133" s="3" t="e">
        <f t="shared" ca="1" si="366"/>
        <v>#DIV/0!</v>
      </c>
      <c r="W133" s="3" t="e">
        <f t="shared" ca="1" si="285"/>
        <v>#DIV/0!</v>
      </c>
      <c r="X133" s="3" t="e">
        <f t="shared" ca="1" si="367"/>
        <v>#DIV/0!</v>
      </c>
      <c r="Y133" s="3" t="e">
        <f t="shared" ca="1" si="286"/>
        <v>#DIV/0!</v>
      </c>
      <c r="AA133" s="1" t="e">
        <f t="shared" ca="1" si="287"/>
        <v>#DIV/0!</v>
      </c>
      <c r="AB133" s="9" t="e">
        <f t="shared" ca="1" si="337"/>
        <v>#DIV/0!</v>
      </c>
      <c r="AC133" s="9" t="e">
        <f t="shared" ca="1" si="338"/>
        <v>#DIV/0!</v>
      </c>
      <c r="AD133" s="3" t="e">
        <f t="shared" ca="1" si="339"/>
        <v>#DIV/0!</v>
      </c>
      <c r="AE133" s="9" t="e">
        <f t="shared" ca="1" si="340"/>
        <v>#DIV/0!</v>
      </c>
      <c r="AF133" s="43" t="e">
        <f t="shared" ca="1" si="368"/>
        <v>#DIV/0!</v>
      </c>
      <c r="AG133" s="43" t="e">
        <f t="shared" ca="1" si="341"/>
        <v>#DIV/0!</v>
      </c>
      <c r="AH133" s="13" t="e">
        <f t="shared" ca="1" si="342"/>
        <v>#DIV/0!</v>
      </c>
      <c r="AI133" s="3" t="e">
        <f t="shared" ca="1" si="288"/>
        <v>#DIV/0!</v>
      </c>
      <c r="AJ133" s="3" t="e">
        <f t="shared" ca="1" si="289"/>
        <v>#DIV/0!</v>
      </c>
      <c r="AK133" s="34">
        <f t="shared" ref="AK133:AO133" si="374">AK$6</f>
        <v>7.4999999999999997E-2</v>
      </c>
      <c r="AL133" s="34">
        <f t="shared" si="374"/>
        <v>7.4999999999999997E-2</v>
      </c>
      <c r="AM133" s="34">
        <f t="shared" si="374"/>
        <v>0.05</v>
      </c>
      <c r="AN133" s="34">
        <f t="shared" si="374"/>
        <v>0.05</v>
      </c>
      <c r="AO133" s="34">
        <f t="shared" si="374"/>
        <v>0.02</v>
      </c>
      <c r="AP133" s="1" t="e">
        <f t="shared" ca="1" si="291"/>
        <v>#DIV/0!</v>
      </c>
      <c r="AQ133" s="22" t="e">
        <f t="shared" ca="1" si="344"/>
        <v>#DIV/0!</v>
      </c>
      <c r="AR133" s="42" t="e">
        <f t="shared" ca="1" si="345"/>
        <v>#DIV/0!</v>
      </c>
      <c r="AS133" s="13" t="e">
        <f t="shared" si="346"/>
        <v>#DIV/0!</v>
      </c>
      <c r="AT133" s="13" t="e">
        <f t="shared" si="347"/>
        <v>#DIV/0!</v>
      </c>
      <c r="AU133" s="13" t="e">
        <f t="shared" si="348"/>
        <v>#DIV/0!</v>
      </c>
      <c r="AV133" s="11" t="e">
        <f t="shared" ca="1" si="292"/>
        <v>#DIV/0!</v>
      </c>
      <c r="AW133" s="2" t="e">
        <f t="shared" ca="1" si="349"/>
        <v>#DIV/0!</v>
      </c>
      <c r="AX133" s="49">
        <f t="shared" ca="1" si="350"/>
        <v>0</v>
      </c>
      <c r="AY133" s="4" t="e">
        <f t="shared" ca="1" si="299"/>
        <v>#DIV/0!</v>
      </c>
      <c r="AZ133" s="4" t="e">
        <f t="shared" ca="1" si="293"/>
        <v>#DIV/0!</v>
      </c>
      <c r="BA133" s="4" t="e">
        <f t="shared" ca="1" si="294"/>
        <v>#DIV/0!</v>
      </c>
      <c r="BB133" s="4" t="e">
        <f t="shared" ca="1" si="295"/>
        <v>#DIV/0!</v>
      </c>
      <c r="BC133" s="4" t="e">
        <f t="shared" ca="1" si="296"/>
        <v>#DIV/0!</v>
      </c>
      <c r="BD133" s="4" t="e">
        <f t="shared" ca="1" si="297"/>
        <v>#DIV/0!</v>
      </c>
      <c r="BE133" s="4"/>
      <c r="BF133" s="4"/>
      <c r="BG133" s="4"/>
      <c r="BR133" s="2"/>
      <c r="BS133" s="2"/>
      <c r="BU133" s="31"/>
      <c r="BV133" s="31"/>
    </row>
    <row r="134" spans="1:74" x14ac:dyDescent="0.2">
      <c r="A134" s="132"/>
      <c r="B134" s="133"/>
      <c r="C134" s="134"/>
      <c r="D134" s="134"/>
      <c r="E134" s="134"/>
      <c r="F134" s="134"/>
      <c r="G134" s="134"/>
      <c r="H134" s="102">
        <f t="shared" si="333"/>
        <v>0</v>
      </c>
      <c r="I134" s="103">
        <f t="shared" si="334"/>
        <v>0</v>
      </c>
      <c r="J134" s="104">
        <f t="shared" si="335"/>
        <v>0</v>
      </c>
      <c r="K134" s="104">
        <f t="shared" si="280"/>
        <v>0</v>
      </c>
      <c r="L134" s="104">
        <f t="shared" si="281"/>
        <v>0</v>
      </c>
      <c r="M134" s="112" t="e">
        <f t="shared" ca="1" si="282"/>
        <v>#DIV/0!</v>
      </c>
      <c r="N134" s="134"/>
      <c r="O134" s="71"/>
      <c r="P134" s="135"/>
      <c r="Q134" s="7">
        <f t="shared" si="351"/>
        <v>0</v>
      </c>
      <c r="R134" s="7" t="e">
        <f t="shared" ca="1" si="336"/>
        <v>#DIV/0!</v>
      </c>
      <c r="S134" s="40" t="e">
        <f t="shared" ca="1" si="365"/>
        <v>#DIV/0!</v>
      </c>
      <c r="T134" s="1"/>
      <c r="U134" s="3" t="e">
        <f t="shared" ca="1" si="284"/>
        <v>#DIV/0!</v>
      </c>
      <c r="V134" s="3" t="e">
        <f t="shared" ca="1" si="366"/>
        <v>#DIV/0!</v>
      </c>
      <c r="W134" s="3" t="e">
        <f t="shared" ca="1" si="285"/>
        <v>#DIV/0!</v>
      </c>
      <c r="X134" s="3" t="e">
        <f t="shared" ca="1" si="367"/>
        <v>#DIV/0!</v>
      </c>
      <c r="Y134" s="3" t="e">
        <f t="shared" ca="1" si="286"/>
        <v>#DIV/0!</v>
      </c>
      <c r="AA134" s="1" t="e">
        <f t="shared" ca="1" si="287"/>
        <v>#DIV/0!</v>
      </c>
      <c r="AB134" s="9" t="e">
        <f t="shared" ca="1" si="337"/>
        <v>#DIV/0!</v>
      </c>
      <c r="AC134" s="9" t="e">
        <f t="shared" ca="1" si="338"/>
        <v>#DIV/0!</v>
      </c>
      <c r="AD134" s="3" t="e">
        <f t="shared" ca="1" si="339"/>
        <v>#DIV/0!</v>
      </c>
      <c r="AE134" s="9" t="e">
        <f t="shared" ca="1" si="340"/>
        <v>#DIV/0!</v>
      </c>
      <c r="AF134" s="43" t="e">
        <f t="shared" ca="1" si="368"/>
        <v>#DIV/0!</v>
      </c>
      <c r="AG134" s="43" t="e">
        <f t="shared" ca="1" si="341"/>
        <v>#DIV/0!</v>
      </c>
      <c r="AH134" s="13" t="e">
        <f t="shared" ca="1" si="342"/>
        <v>#DIV/0!</v>
      </c>
      <c r="AI134" s="3" t="e">
        <f t="shared" ca="1" si="288"/>
        <v>#DIV/0!</v>
      </c>
      <c r="AJ134" s="3" t="e">
        <f t="shared" ca="1" si="289"/>
        <v>#DIV/0!</v>
      </c>
      <c r="AK134" s="34">
        <f t="shared" ref="AK134:AO134" si="375">AK$6</f>
        <v>7.4999999999999997E-2</v>
      </c>
      <c r="AL134" s="34">
        <f t="shared" si="375"/>
        <v>7.4999999999999997E-2</v>
      </c>
      <c r="AM134" s="34">
        <f t="shared" si="375"/>
        <v>0.05</v>
      </c>
      <c r="AN134" s="34">
        <f t="shared" si="375"/>
        <v>0.05</v>
      </c>
      <c r="AO134" s="34">
        <f t="shared" si="375"/>
        <v>0.02</v>
      </c>
      <c r="AP134" s="1" t="e">
        <f t="shared" ca="1" si="291"/>
        <v>#DIV/0!</v>
      </c>
      <c r="AQ134" s="22" t="e">
        <f t="shared" ca="1" si="344"/>
        <v>#DIV/0!</v>
      </c>
      <c r="AR134" s="42" t="e">
        <f t="shared" ca="1" si="345"/>
        <v>#DIV/0!</v>
      </c>
      <c r="AS134" s="13" t="e">
        <f t="shared" si="346"/>
        <v>#DIV/0!</v>
      </c>
      <c r="AT134" s="13" t="e">
        <f t="shared" si="347"/>
        <v>#DIV/0!</v>
      </c>
      <c r="AU134" s="13" t="e">
        <f t="shared" si="348"/>
        <v>#DIV/0!</v>
      </c>
      <c r="AV134" s="11" t="e">
        <f t="shared" ca="1" si="292"/>
        <v>#DIV/0!</v>
      </c>
      <c r="AW134" s="2" t="e">
        <f t="shared" ca="1" si="349"/>
        <v>#DIV/0!</v>
      </c>
      <c r="AX134" s="49">
        <f t="shared" ca="1" si="350"/>
        <v>0</v>
      </c>
      <c r="AY134" s="4" t="e">
        <f t="shared" ca="1" si="299"/>
        <v>#DIV/0!</v>
      </c>
      <c r="AZ134" s="4" t="e">
        <f t="shared" ca="1" si="293"/>
        <v>#DIV/0!</v>
      </c>
      <c r="BA134" s="4" t="e">
        <f t="shared" ca="1" si="294"/>
        <v>#DIV/0!</v>
      </c>
      <c r="BB134" s="4" t="e">
        <f t="shared" ca="1" si="295"/>
        <v>#DIV/0!</v>
      </c>
      <c r="BC134" s="4" t="e">
        <f t="shared" ca="1" si="296"/>
        <v>#DIV/0!</v>
      </c>
      <c r="BD134" s="4" t="e">
        <f t="shared" ca="1" si="297"/>
        <v>#DIV/0!</v>
      </c>
      <c r="BE134" s="4"/>
      <c r="BF134" s="4"/>
      <c r="BG134" s="4"/>
      <c r="BR134" s="2"/>
      <c r="BS134" s="2"/>
      <c r="BU134" s="31"/>
      <c r="BV134" s="31"/>
    </row>
    <row r="135" spans="1:74" x14ac:dyDescent="0.2">
      <c r="A135" s="132"/>
      <c r="B135" s="133"/>
      <c r="C135" s="134"/>
      <c r="D135" s="134"/>
      <c r="E135" s="134"/>
      <c r="F135" s="134"/>
      <c r="G135" s="134"/>
      <c r="H135" s="102">
        <f t="shared" si="333"/>
        <v>0</v>
      </c>
      <c r="I135" s="103">
        <f t="shared" si="334"/>
        <v>0</v>
      </c>
      <c r="J135" s="104">
        <f t="shared" si="335"/>
        <v>0</v>
      </c>
      <c r="K135" s="104">
        <f t="shared" si="280"/>
        <v>0</v>
      </c>
      <c r="L135" s="104">
        <f t="shared" si="281"/>
        <v>0</v>
      </c>
      <c r="M135" s="112" t="e">
        <f t="shared" ca="1" si="282"/>
        <v>#DIV/0!</v>
      </c>
      <c r="N135" s="134"/>
      <c r="O135" s="71"/>
      <c r="P135" s="135"/>
      <c r="Q135" s="7">
        <f t="shared" si="351"/>
        <v>0</v>
      </c>
      <c r="R135" s="7" t="e">
        <f t="shared" ca="1" si="336"/>
        <v>#DIV/0!</v>
      </c>
      <c r="S135" s="40" t="e">
        <f t="shared" ca="1" si="365"/>
        <v>#DIV/0!</v>
      </c>
      <c r="T135" s="1"/>
      <c r="U135" s="3" t="e">
        <f t="shared" ca="1" si="284"/>
        <v>#DIV/0!</v>
      </c>
      <c r="V135" s="3" t="e">
        <f t="shared" ca="1" si="366"/>
        <v>#DIV/0!</v>
      </c>
      <c r="W135" s="3" t="e">
        <f t="shared" ca="1" si="285"/>
        <v>#DIV/0!</v>
      </c>
      <c r="X135" s="3" t="e">
        <f t="shared" ca="1" si="367"/>
        <v>#DIV/0!</v>
      </c>
      <c r="Y135" s="3" t="e">
        <f t="shared" ca="1" si="286"/>
        <v>#DIV/0!</v>
      </c>
      <c r="AA135" s="1" t="e">
        <f t="shared" ca="1" si="287"/>
        <v>#DIV/0!</v>
      </c>
      <c r="AB135" s="9" t="e">
        <f t="shared" ca="1" si="337"/>
        <v>#DIV/0!</v>
      </c>
      <c r="AC135" s="9" t="e">
        <f t="shared" ca="1" si="338"/>
        <v>#DIV/0!</v>
      </c>
      <c r="AD135" s="3" t="e">
        <f t="shared" ca="1" si="339"/>
        <v>#DIV/0!</v>
      </c>
      <c r="AE135" s="9" t="e">
        <f t="shared" ca="1" si="340"/>
        <v>#DIV/0!</v>
      </c>
      <c r="AF135" s="43" t="e">
        <f t="shared" ca="1" si="368"/>
        <v>#DIV/0!</v>
      </c>
      <c r="AG135" s="43" t="e">
        <f t="shared" ca="1" si="341"/>
        <v>#DIV/0!</v>
      </c>
      <c r="AH135" s="13" t="e">
        <f t="shared" ca="1" si="342"/>
        <v>#DIV/0!</v>
      </c>
      <c r="AI135" s="3" t="e">
        <f t="shared" ca="1" si="288"/>
        <v>#DIV/0!</v>
      </c>
      <c r="AJ135" s="3" t="e">
        <f t="shared" ca="1" si="289"/>
        <v>#DIV/0!</v>
      </c>
      <c r="AK135" s="34">
        <f t="shared" ref="AK135:AO135" si="376">AK$6</f>
        <v>7.4999999999999997E-2</v>
      </c>
      <c r="AL135" s="34">
        <f t="shared" si="376"/>
        <v>7.4999999999999997E-2</v>
      </c>
      <c r="AM135" s="34">
        <f t="shared" si="376"/>
        <v>0.05</v>
      </c>
      <c r="AN135" s="34">
        <f t="shared" si="376"/>
        <v>0.05</v>
      </c>
      <c r="AO135" s="34">
        <f t="shared" si="376"/>
        <v>0.02</v>
      </c>
      <c r="AP135" s="1" t="e">
        <f t="shared" ca="1" si="291"/>
        <v>#DIV/0!</v>
      </c>
      <c r="AQ135" s="22" t="e">
        <f t="shared" ca="1" si="344"/>
        <v>#DIV/0!</v>
      </c>
      <c r="AR135" s="42" t="e">
        <f t="shared" ca="1" si="345"/>
        <v>#DIV/0!</v>
      </c>
      <c r="AS135" s="13" t="e">
        <f t="shared" si="346"/>
        <v>#DIV/0!</v>
      </c>
      <c r="AT135" s="13" t="e">
        <f t="shared" si="347"/>
        <v>#DIV/0!</v>
      </c>
      <c r="AU135" s="13" t="e">
        <f t="shared" si="348"/>
        <v>#DIV/0!</v>
      </c>
      <c r="AV135" s="11" t="e">
        <f t="shared" ca="1" si="292"/>
        <v>#DIV/0!</v>
      </c>
      <c r="AW135" s="2" t="e">
        <f t="shared" ca="1" si="349"/>
        <v>#DIV/0!</v>
      </c>
      <c r="AX135" s="49">
        <f t="shared" ca="1" si="350"/>
        <v>0</v>
      </c>
      <c r="AY135" s="4" t="e">
        <f t="shared" ca="1" si="299"/>
        <v>#DIV/0!</v>
      </c>
      <c r="AZ135" s="4" t="e">
        <f t="shared" ca="1" si="293"/>
        <v>#DIV/0!</v>
      </c>
      <c r="BA135" s="4" t="e">
        <f t="shared" ca="1" si="294"/>
        <v>#DIV/0!</v>
      </c>
      <c r="BB135" s="4" t="e">
        <f t="shared" ca="1" si="295"/>
        <v>#DIV/0!</v>
      </c>
      <c r="BC135" s="4" t="e">
        <f t="shared" ca="1" si="296"/>
        <v>#DIV/0!</v>
      </c>
      <c r="BD135" s="4" t="e">
        <f t="shared" ca="1" si="297"/>
        <v>#DIV/0!</v>
      </c>
      <c r="BE135" s="4"/>
      <c r="BF135" s="4"/>
      <c r="BG135" s="4"/>
      <c r="BR135" s="2"/>
      <c r="BS135" s="2"/>
      <c r="BU135" s="31"/>
      <c r="BV135" s="31"/>
    </row>
    <row r="136" spans="1:74" x14ac:dyDescent="0.2">
      <c r="A136" s="132"/>
      <c r="B136" s="133"/>
      <c r="C136" s="134"/>
      <c r="D136" s="134"/>
      <c r="E136" s="134"/>
      <c r="F136" s="134"/>
      <c r="G136" s="134"/>
      <c r="H136" s="102">
        <f t="shared" si="333"/>
        <v>0</v>
      </c>
      <c r="I136" s="103">
        <f t="shared" si="334"/>
        <v>0</v>
      </c>
      <c r="J136" s="104">
        <f t="shared" si="335"/>
        <v>0</v>
      </c>
      <c r="K136" s="104">
        <f t="shared" si="280"/>
        <v>0</v>
      </c>
      <c r="L136" s="104">
        <f t="shared" si="281"/>
        <v>0</v>
      </c>
      <c r="M136" s="112" t="e">
        <f t="shared" ca="1" si="282"/>
        <v>#DIV/0!</v>
      </c>
      <c r="N136" s="134"/>
      <c r="O136" s="71"/>
      <c r="P136" s="135"/>
      <c r="Q136" s="7">
        <f t="shared" si="351"/>
        <v>0</v>
      </c>
      <c r="R136" s="7" t="e">
        <f t="shared" ca="1" si="336"/>
        <v>#DIV/0!</v>
      </c>
      <c r="S136" s="40" t="e">
        <f t="shared" ca="1" si="365"/>
        <v>#DIV/0!</v>
      </c>
      <c r="T136" s="1"/>
      <c r="U136" s="3" t="e">
        <f t="shared" ca="1" si="284"/>
        <v>#DIV/0!</v>
      </c>
      <c r="V136" s="3" t="e">
        <f t="shared" ca="1" si="366"/>
        <v>#DIV/0!</v>
      </c>
      <c r="W136" s="3" t="e">
        <f t="shared" ca="1" si="285"/>
        <v>#DIV/0!</v>
      </c>
      <c r="X136" s="3" t="e">
        <f t="shared" ca="1" si="367"/>
        <v>#DIV/0!</v>
      </c>
      <c r="Y136" s="3" t="e">
        <f t="shared" ca="1" si="286"/>
        <v>#DIV/0!</v>
      </c>
      <c r="AA136" s="1" t="e">
        <f t="shared" ca="1" si="287"/>
        <v>#DIV/0!</v>
      </c>
      <c r="AB136" s="9" t="e">
        <f t="shared" ca="1" si="337"/>
        <v>#DIV/0!</v>
      </c>
      <c r="AC136" s="9" t="e">
        <f t="shared" ca="1" si="338"/>
        <v>#DIV/0!</v>
      </c>
      <c r="AD136" s="3" t="e">
        <f t="shared" ca="1" si="339"/>
        <v>#DIV/0!</v>
      </c>
      <c r="AE136" s="9" t="e">
        <f t="shared" ca="1" si="340"/>
        <v>#DIV/0!</v>
      </c>
      <c r="AF136" s="43" t="e">
        <f t="shared" ca="1" si="368"/>
        <v>#DIV/0!</v>
      </c>
      <c r="AG136" s="43" t="e">
        <f t="shared" ca="1" si="341"/>
        <v>#DIV/0!</v>
      </c>
      <c r="AH136" s="13" t="e">
        <f t="shared" ca="1" si="342"/>
        <v>#DIV/0!</v>
      </c>
      <c r="AI136" s="3" t="e">
        <f t="shared" ca="1" si="288"/>
        <v>#DIV/0!</v>
      </c>
      <c r="AJ136" s="3" t="e">
        <f t="shared" ca="1" si="289"/>
        <v>#DIV/0!</v>
      </c>
      <c r="AK136" s="34">
        <f t="shared" ref="AK136:AO136" si="377">AK$6</f>
        <v>7.4999999999999997E-2</v>
      </c>
      <c r="AL136" s="34">
        <f t="shared" si="377"/>
        <v>7.4999999999999997E-2</v>
      </c>
      <c r="AM136" s="34">
        <f t="shared" si="377"/>
        <v>0.05</v>
      </c>
      <c r="AN136" s="34">
        <f t="shared" si="377"/>
        <v>0.05</v>
      </c>
      <c r="AO136" s="34">
        <f t="shared" si="377"/>
        <v>0.02</v>
      </c>
      <c r="AP136" s="1" t="e">
        <f t="shared" ca="1" si="291"/>
        <v>#DIV/0!</v>
      </c>
      <c r="AQ136" s="22" t="e">
        <f t="shared" ca="1" si="344"/>
        <v>#DIV/0!</v>
      </c>
      <c r="AR136" s="42" t="e">
        <f t="shared" ca="1" si="345"/>
        <v>#DIV/0!</v>
      </c>
      <c r="AS136" s="13" t="e">
        <f t="shared" si="346"/>
        <v>#DIV/0!</v>
      </c>
      <c r="AT136" s="13" t="e">
        <f t="shared" si="347"/>
        <v>#DIV/0!</v>
      </c>
      <c r="AU136" s="13" t="e">
        <f t="shared" si="348"/>
        <v>#DIV/0!</v>
      </c>
      <c r="AV136" s="11" t="e">
        <f t="shared" ca="1" si="292"/>
        <v>#DIV/0!</v>
      </c>
      <c r="AW136" s="2" t="e">
        <f t="shared" ca="1" si="349"/>
        <v>#DIV/0!</v>
      </c>
      <c r="AX136" s="49">
        <f t="shared" ca="1" si="350"/>
        <v>0</v>
      </c>
      <c r="AY136" s="4" t="e">
        <f t="shared" ca="1" si="299"/>
        <v>#DIV/0!</v>
      </c>
      <c r="AZ136" s="4" t="e">
        <f t="shared" ca="1" si="293"/>
        <v>#DIV/0!</v>
      </c>
      <c r="BA136" s="4" t="e">
        <f t="shared" ca="1" si="294"/>
        <v>#DIV/0!</v>
      </c>
      <c r="BB136" s="4" t="e">
        <f t="shared" ca="1" si="295"/>
        <v>#DIV/0!</v>
      </c>
      <c r="BC136" s="4" t="e">
        <f t="shared" ca="1" si="296"/>
        <v>#DIV/0!</v>
      </c>
      <c r="BD136" s="4" t="e">
        <f t="shared" ca="1" si="297"/>
        <v>#DIV/0!</v>
      </c>
      <c r="BE136" s="4"/>
      <c r="BF136" s="4"/>
      <c r="BG136" s="4"/>
      <c r="BR136" s="2"/>
      <c r="BS136" s="2"/>
      <c r="BU136" s="31"/>
      <c r="BV136" s="31"/>
    </row>
    <row r="137" spans="1:74" x14ac:dyDescent="0.2">
      <c r="A137" s="132"/>
      <c r="B137" s="133"/>
      <c r="C137" s="134"/>
      <c r="D137" s="134"/>
      <c r="E137" s="134"/>
      <c r="F137" s="134"/>
      <c r="G137" s="134"/>
      <c r="H137" s="102">
        <f t="shared" si="333"/>
        <v>0</v>
      </c>
      <c r="I137" s="103">
        <f t="shared" si="334"/>
        <v>0</v>
      </c>
      <c r="J137" s="104">
        <f t="shared" si="335"/>
        <v>0</v>
      </c>
      <c r="K137" s="104">
        <f t="shared" si="280"/>
        <v>0</v>
      </c>
      <c r="L137" s="104">
        <f t="shared" si="281"/>
        <v>0</v>
      </c>
      <c r="M137" s="112" t="e">
        <f t="shared" ca="1" si="282"/>
        <v>#DIV/0!</v>
      </c>
      <c r="N137" s="134"/>
      <c r="O137" s="71"/>
      <c r="P137" s="135"/>
      <c r="Q137" s="7">
        <f t="shared" si="351"/>
        <v>0</v>
      </c>
      <c r="R137" s="7" t="e">
        <f t="shared" ca="1" si="336"/>
        <v>#DIV/0!</v>
      </c>
      <c r="S137" s="40" t="e">
        <f t="shared" ca="1" si="365"/>
        <v>#DIV/0!</v>
      </c>
      <c r="T137" s="1"/>
      <c r="U137" s="3" t="e">
        <f t="shared" ca="1" si="284"/>
        <v>#DIV/0!</v>
      </c>
      <c r="V137" s="3" t="e">
        <f t="shared" ca="1" si="366"/>
        <v>#DIV/0!</v>
      </c>
      <c r="W137" s="3" t="e">
        <f t="shared" ca="1" si="285"/>
        <v>#DIV/0!</v>
      </c>
      <c r="X137" s="3" t="e">
        <f t="shared" ca="1" si="367"/>
        <v>#DIV/0!</v>
      </c>
      <c r="Y137" s="3" t="e">
        <f t="shared" ca="1" si="286"/>
        <v>#DIV/0!</v>
      </c>
      <c r="AA137" s="1" t="e">
        <f t="shared" ca="1" si="287"/>
        <v>#DIV/0!</v>
      </c>
      <c r="AB137" s="9" t="e">
        <f t="shared" ca="1" si="337"/>
        <v>#DIV/0!</v>
      </c>
      <c r="AC137" s="9" t="e">
        <f t="shared" ca="1" si="338"/>
        <v>#DIV/0!</v>
      </c>
      <c r="AD137" s="3" t="e">
        <f t="shared" ca="1" si="339"/>
        <v>#DIV/0!</v>
      </c>
      <c r="AE137" s="9" t="e">
        <f t="shared" ca="1" si="340"/>
        <v>#DIV/0!</v>
      </c>
      <c r="AF137" s="43" t="e">
        <f t="shared" ca="1" si="368"/>
        <v>#DIV/0!</v>
      </c>
      <c r="AG137" s="43" t="e">
        <f t="shared" ca="1" si="341"/>
        <v>#DIV/0!</v>
      </c>
      <c r="AH137" s="13" t="e">
        <f t="shared" ca="1" si="342"/>
        <v>#DIV/0!</v>
      </c>
      <c r="AI137" s="3" t="e">
        <f t="shared" ca="1" si="288"/>
        <v>#DIV/0!</v>
      </c>
      <c r="AJ137" s="3" t="e">
        <f t="shared" ca="1" si="289"/>
        <v>#DIV/0!</v>
      </c>
      <c r="AK137" s="34">
        <f t="shared" ref="AK137:AO137" si="378">AK$6</f>
        <v>7.4999999999999997E-2</v>
      </c>
      <c r="AL137" s="34">
        <f t="shared" si="378"/>
        <v>7.4999999999999997E-2</v>
      </c>
      <c r="AM137" s="34">
        <f t="shared" si="378"/>
        <v>0.05</v>
      </c>
      <c r="AN137" s="34">
        <f t="shared" si="378"/>
        <v>0.05</v>
      </c>
      <c r="AO137" s="34">
        <f t="shared" si="378"/>
        <v>0.02</v>
      </c>
      <c r="AP137" s="1" t="e">
        <f t="shared" ca="1" si="291"/>
        <v>#DIV/0!</v>
      </c>
      <c r="AQ137" s="22" t="e">
        <f t="shared" ca="1" si="344"/>
        <v>#DIV/0!</v>
      </c>
      <c r="AR137" s="42" t="e">
        <f t="shared" ca="1" si="345"/>
        <v>#DIV/0!</v>
      </c>
      <c r="AS137" s="13" t="e">
        <f t="shared" si="346"/>
        <v>#DIV/0!</v>
      </c>
      <c r="AT137" s="13" t="e">
        <f t="shared" si="347"/>
        <v>#DIV/0!</v>
      </c>
      <c r="AU137" s="13" t="e">
        <f t="shared" si="348"/>
        <v>#DIV/0!</v>
      </c>
      <c r="AV137" s="11" t="e">
        <f t="shared" ca="1" si="292"/>
        <v>#DIV/0!</v>
      </c>
      <c r="AW137" s="2" t="e">
        <f t="shared" ca="1" si="349"/>
        <v>#DIV/0!</v>
      </c>
      <c r="AX137" s="49">
        <f t="shared" ca="1" si="350"/>
        <v>0</v>
      </c>
      <c r="AY137" s="4" t="e">
        <f t="shared" ca="1" si="299"/>
        <v>#DIV/0!</v>
      </c>
      <c r="AZ137" s="4" t="e">
        <f t="shared" ca="1" si="293"/>
        <v>#DIV/0!</v>
      </c>
      <c r="BA137" s="4" t="e">
        <f t="shared" ca="1" si="294"/>
        <v>#DIV/0!</v>
      </c>
      <c r="BB137" s="4" t="e">
        <f t="shared" ca="1" si="295"/>
        <v>#DIV/0!</v>
      </c>
      <c r="BC137" s="4" t="e">
        <f t="shared" ca="1" si="296"/>
        <v>#DIV/0!</v>
      </c>
      <c r="BD137" s="4" t="e">
        <f t="shared" ca="1" si="297"/>
        <v>#DIV/0!</v>
      </c>
      <c r="BE137" s="4"/>
      <c r="BF137" s="4"/>
      <c r="BG137" s="4"/>
      <c r="BR137" s="2"/>
      <c r="BS137" s="2"/>
      <c r="BU137" s="31"/>
      <c r="BV137" s="31"/>
    </row>
    <row r="138" spans="1:74" x14ac:dyDescent="0.2">
      <c r="A138" s="132"/>
      <c r="B138" s="133"/>
      <c r="C138" s="134"/>
      <c r="D138" s="134"/>
      <c r="E138" s="134"/>
      <c r="F138" s="134"/>
      <c r="G138" s="134"/>
      <c r="H138" s="102">
        <f t="shared" si="333"/>
        <v>0</v>
      </c>
      <c r="I138" s="103">
        <f t="shared" si="334"/>
        <v>0</v>
      </c>
      <c r="J138" s="104">
        <f t="shared" si="335"/>
        <v>0</v>
      </c>
      <c r="K138" s="104">
        <f t="shared" si="280"/>
        <v>0</v>
      </c>
      <c r="L138" s="104">
        <f t="shared" si="281"/>
        <v>0</v>
      </c>
      <c r="M138" s="112" t="e">
        <f t="shared" ca="1" si="282"/>
        <v>#DIV/0!</v>
      </c>
      <c r="N138" s="134"/>
      <c r="O138" s="71"/>
      <c r="P138" s="135"/>
      <c r="Q138" s="7">
        <f t="shared" si="351"/>
        <v>0</v>
      </c>
      <c r="R138" s="7" t="e">
        <f t="shared" ca="1" si="336"/>
        <v>#DIV/0!</v>
      </c>
      <c r="S138" s="40" t="e">
        <f t="shared" ca="1" si="365"/>
        <v>#DIV/0!</v>
      </c>
      <c r="T138" s="1"/>
      <c r="U138" s="3" t="e">
        <f t="shared" ca="1" si="284"/>
        <v>#DIV/0!</v>
      </c>
      <c r="V138" s="3" t="e">
        <f t="shared" ca="1" si="366"/>
        <v>#DIV/0!</v>
      </c>
      <c r="W138" s="3" t="e">
        <f t="shared" ca="1" si="285"/>
        <v>#DIV/0!</v>
      </c>
      <c r="X138" s="3" t="e">
        <f t="shared" ca="1" si="367"/>
        <v>#DIV/0!</v>
      </c>
      <c r="Y138" s="3" t="e">
        <f t="shared" ca="1" si="286"/>
        <v>#DIV/0!</v>
      </c>
      <c r="AA138" s="1" t="e">
        <f t="shared" ca="1" si="287"/>
        <v>#DIV/0!</v>
      </c>
      <c r="AB138" s="9" t="e">
        <f t="shared" ca="1" si="337"/>
        <v>#DIV/0!</v>
      </c>
      <c r="AC138" s="9" t="e">
        <f t="shared" ca="1" si="338"/>
        <v>#DIV/0!</v>
      </c>
      <c r="AD138" s="3" t="e">
        <f t="shared" ca="1" si="339"/>
        <v>#DIV/0!</v>
      </c>
      <c r="AE138" s="9" t="e">
        <f t="shared" ca="1" si="340"/>
        <v>#DIV/0!</v>
      </c>
      <c r="AF138" s="43" t="e">
        <f t="shared" ca="1" si="368"/>
        <v>#DIV/0!</v>
      </c>
      <c r="AG138" s="43" t="e">
        <f t="shared" ca="1" si="341"/>
        <v>#DIV/0!</v>
      </c>
      <c r="AH138" s="13" t="e">
        <f t="shared" ca="1" si="342"/>
        <v>#DIV/0!</v>
      </c>
      <c r="AI138" s="3" t="e">
        <f t="shared" ca="1" si="288"/>
        <v>#DIV/0!</v>
      </c>
      <c r="AJ138" s="3" t="e">
        <f t="shared" ca="1" si="289"/>
        <v>#DIV/0!</v>
      </c>
      <c r="AK138" s="34">
        <f t="shared" ref="AK138:AO138" si="379">AK$6</f>
        <v>7.4999999999999997E-2</v>
      </c>
      <c r="AL138" s="34">
        <f t="shared" si="379"/>
        <v>7.4999999999999997E-2</v>
      </c>
      <c r="AM138" s="34">
        <f t="shared" si="379"/>
        <v>0.05</v>
      </c>
      <c r="AN138" s="34">
        <f t="shared" si="379"/>
        <v>0.05</v>
      </c>
      <c r="AO138" s="34">
        <f t="shared" si="379"/>
        <v>0.02</v>
      </c>
      <c r="AP138" s="1" t="e">
        <f t="shared" ca="1" si="291"/>
        <v>#DIV/0!</v>
      </c>
      <c r="AQ138" s="22" t="e">
        <f t="shared" ca="1" si="344"/>
        <v>#DIV/0!</v>
      </c>
      <c r="AR138" s="42" t="e">
        <f t="shared" ca="1" si="345"/>
        <v>#DIV/0!</v>
      </c>
      <c r="AS138" s="13" t="e">
        <f t="shared" si="346"/>
        <v>#DIV/0!</v>
      </c>
      <c r="AT138" s="13" t="e">
        <f t="shared" si="347"/>
        <v>#DIV/0!</v>
      </c>
      <c r="AU138" s="13" t="e">
        <f t="shared" si="348"/>
        <v>#DIV/0!</v>
      </c>
      <c r="AV138" s="11" t="e">
        <f t="shared" ca="1" si="292"/>
        <v>#DIV/0!</v>
      </c>
      <c r="AW138" s="2" t="e">
        <f t="shared" ca="1" si="349"/>
        <v>#DIV/0!</v>
      </c>
      <c r="AX138" s="49">
        <f t="shared" ca="1" si="350"/>
        <v>0</v>
      </c>
      <c r="AY138" s="4" t="e">
        <f t="shared" ca="1" si="299"/>
        <v>#DIV/0!</v>
      </c>
      <c r="AZ138" s="4" t="e">
        <f t="shared" ca="1" si="293"/>
        <v>#DIV/0!</v>
      </c>
      <c r="BA138" s="4" t="e">
        <f t="shared" ca="1" si="294"/>
        <v>#DIV/0!</v>
      </c>
      <c r="BB138" s="4" t="e">
        <f t="shared" ca="1" si="295"/>
        <v>#DIV/0!</v>
      </c>
      <c r="BC138" s="4" t="e">
        <f t="shared" ca="1" si="296"/>
        <v>#DIV/0!</v>
      </c>
      <c r="BD138" s="4" t="e">
        <f t="shared" ca="1" si="297"/>
        <v>#DIV/0!</v>
      </c>
      <c r="BE138" s="4"/>
      <c r="BF138" s="4"/>
      <c r="BG138" s="4"/>
      <c r="BR138" s="2"/>
      <c r="BS138" s="2"/>
      <c r="BU138" s="31"/>
      <c r="BV138" s="31"/>
    </row>
    <row r="139" spans="1:74" x14ac:dyDescent="0.2">
      <c r="A139" s="132"/>
      <c r="B139" s="133"/>
      <c r="C139" s="134"/>
      <c r="D139" s="134"/>
      <c r="E139" s="134"/>
      <c r="F139" s="134"/>
      <c r="G139" s="134"/>
      <c r="H139" s="102">
        <f t="shared" si="333"/>
        <v>0</v>
      </c>
      <c r="I139" s="103">
        <f t="shared" si="334"/>
        <v>0</v>
      </c>
      <c r="J139" s="104">
        <f t="shared" si="335"/>
        <v>0</v>
      </c>
      <c r="K139" s="104">
        <f t="shared" si="280"/>
        <v>0</v>
      </c>
      <c r="L139" s="104">
        <f t="shared" si="281"/>
        <v>0</v>
      </c>
      <c r="M139" s="112" t="e">
        <f t="shared" ca="1" si="282"/>
        <v>#DIV/0!</v>
      </c>
      <c r="N139" s="134"/>
      <c r="O139" s="71"/>
      <c r="P139" s="135"/>
      <c r="Q139" s="7">
        <f t="shared" si="351"/>
        <v>0</v>
      </c>
      <c r="R139" s="7" t="e">
        <f t="shared" ca="1" si="336"/>
        <v>#DIV/0!</v>
      </c>
      <c r="S139" s="40" t="e">
        <f t="shared" ca="1" si="365"/>
        <v>#DIV/0!</v>
      </c>
      <c r="T139" s="1"/>
      <c r="U139" s="3" t="e">
        <f t="shared" ca="1" si="284"/>
        <v>#DIV/0!</v>
      </c>
      <c r="V139" s="3" t="e">
        <f t="shared" ca="1" si="366"/>
        <v>#DIV/0!</v>
      </c>
      <c r="W139" s="3" t="e">
        <f t="shared" ca="1" si="285"/>
        <v>#DIV/0!</v>
      </c>
      <c r="X139" s="3" t="e">
        <f t="shared" ca="1" si="367"/>
        <v>#DIV/0!</v>
      </c>
      <c r="Y139" s="3" t="e">
        <f t="shared" ca="1" si="286"/>
        <v>#DIV/0!</v>
      </c>
      <c r="AA139" s="1" t="e">
        <f t="shared" ca="1" si="287"/>
        <v>#DIV/0!</v>
      </c>
      <c r="AB139" s="9" t="e">
        <f t="shared" ca="1" si="337"/>
        <v>#DIV/0!</v>
      </c>
      <c r="AC139" s="9" t="e">
        <f t="shared" ca="1" si="338"/>
        <v>#DIV/0!</v>
      </c>
      <c r="AD139" s="3" t="e">
        <f t="shared" ca="1" si="339"/>
        <v>#DIV/0!</v>
      </c>
      <c r="AE139" s="9" t="e">
        <f t="shared" ca="1" si="340"/>
        <v>#DIV/0!</v>
      </c>
      <c r="AF139" s="43" t="e">
        <f t="shared" ca="1" si="368"/>
        <v>#DIV/0!</v>
      </c>
      <c r="AG139" s="43" t="e">
        <f t="shared" ca="1" si="341"/>
        <v>#DIV/0!</v>
      </c>
      <c r="AH139" s="13" t="e">
        <f t="shared" ca="1" si="342"/>
        <v>#DIV/0!</v>
      </c>
      <c r="AI139" s="3" t="e">
        <f t="shared" ca="1" si="288"/>
        <v>#DIV/0!</v>
      </c>
      <c r="AJ139" s="3" t="e">
        <f t="shared" ca="1" si="289"/>
        <v>#DIV/0!</v>
      </c>
      <c r="AK139" s="34">
        <f t="shared" ref="AK139:AO139" si="380">AK$6</f>
        <v>7.4999999999999997E-2</v>
      </c>
      <c r="AL139" s="34">
        <f t="shared" si="380"/>
        <v>7.4999999999999997E-2</v>
      </c>
      <c r="AM139" s="34">
        <f t="shared" si="380"/>
        <v>0.05</v>
      </c>
      <c r="AN139" s="34">
        <f t="shared" si="380"/>
        <v>0.05</v>
      </c>
      <c r="AO139" s="34">
        <f t="shared" si="380"/>
        <v>0.02</v>
      </c>
      <c r="AP139" s="1" t="e">
        <f t="shared" ca="1" si="291"/>
        <v>#DIV/0!</v>
      </c>
      <c r="AQ139" s="22" t="e">
        <f t="shared" ca="1" si="344"/>
        <v>#DIV/0!</v>
      </c>
      <c r="AR139" s="42" t="e">
        <f t="shared" ca="1" si="345"/>
        <v>#DIV/0!</v>
      </c>
      <c r="AS139" s="13" t="e">
        <f t="shared" si="346"/>
        <v>#DIV/0!</v>
      </c>
      <c r="AT139" s="13" t="e">
        <f t="shared" si="347"/>
        <v>#DIV/0!</v>
      </c>
      <c r="AU139" s="13" t="e">
        <f t="shared" si="348"/>
        <v>#DIV/0!</v>
      </c>
      <c r="AV139" s="11" t="e">
        <f t="shared" ca="1" si="292"/>
        <v>#DIV/0!</v>
      </c>
      <c r="AW139" s="2" t="e">
        <f t="shared" ca="1" si="349"/>
        <v>#DIV/0!</v>
      </c>
      <c r="AX139" s="49">
        <f t="shared" ca="1" si="350"/>
        <v>0</v>
      </c>
      <c r="AY139" s="4" t="e">
        <f t="shared" ca="1" si="299"/>
        <v>#DIV/0!</v>
      </c>
      <c r="AZ139" s="4" t="e">
        <f t="shared" ca="1" si="293"/>
        <v>#DIV/0!</v>
      </c>
      <c r="BA139" s="4" t="e">
        <f t="shared" ca="1" si="294"/>
        <v>#DIV/0!</v>
      </c>
      <c r="BB139" s="4" t="e">
        <f t="shared" ca="1" si="295"/>
        <v>#DIV/0!</v>
      </c>
      <c r="BC139" s="4" t="e">
        <f t="shared" ca="1" si="296"/>
        <v>#DIV/0!</v>
      </c>
      <c r="BD139" s="4" t="e">
        <f t="shared" ca="1" si="297"/>
        <v>#DIV/0!</v>
      </c>
      <c r="BE139" s="4"/>
      <c r="BF139" s="4"/>
      <c r="BG139" s="4"/>
      <c r="BR139" s="2"/>
      <c r="BS139" s="2"/>
      <c r="BU139" s="31"/>
      <c r="BV139" s="31"/>
    </row>
    <row r="140" spans="1:74" x14ac:dyDescent="0.2">
      <c r="A140" s="132"/>
      <c r="B140" s="133"/>
      <c r="C140" s="134"/>
      <c r="D140" s="134"/>
      <c r="E140" s="134"/>
      <c r="F140" s="134"/>
      <c r="G140" s="134"/>
      <c r="H140" s="102">
        <f t="shared" si="333"/>
        <v>0</v>
      </c>
      <c r="I140" s="103">
        <f t="shared" si="334"/>
        <v>0</v>
      </c>
      <c r="J140" s="104">
        <f t="shared" si="335"/>
        <v>0</v>
      </c>
      <c r="K140" s="104">
        <f t="shared" si="280"/>
        <v>0</v>
      </c>
      <c r="L140" s="104">
        <f t="shared" si="281"/>
        <v>0</v>
      </c>
      <c r="M140" s="112" t="e">
        <f t="shared" ca="1" si="282"/>
        <v>#DIV/0!</v>
      </c>
      <c r="N140" s="134"/>
      <c r="O140" s="71"/>
      <c r="P140" s="135"/>
      <c r="Q140" s="7">
        <f t="shared" si="351"/>
        <v>0</v>
      </c>
      <c r="R140" s="7" t="e">
        <f t="shared" ca="1" si="336"/>
        <v>#DIV/0!</v>
      </c>
      <c r="S140" s="40" t="e">
        <f t="shared" ca="1" si="365"/>
        <v>#DIV/0!</v>
      </c>
      <c r="T140" s="1"/>
      <c r="U140" s="3" t="e">
        <f t="shared" ca="1" si="284"/>
        <v>#DIV/0!</v>
      </c>
      <c r="V140" s="3" t="e">
        <f t="shared" ca="1" si="366"/>
        <v>#DIV/0!</v>
      </c>
      <c r="W140" s="3" t="e">
        <f t="shared" ca="1" si="285"/>
        <v>#DIV/0!</v>
      </c>
      <c r="X140" s="3" t="e">
        <f t="shared" ca="1" si="367"/>
        <v>#DIV/0!</v>
      </c>
      <c r="Y140" s="3" t="e">
        <f t="shared" ca="1" si="286"/>
        <v>#DIV/0!</v>
      </c>
      <c r="AA140" s="1" t="e">
        <f t="shared" ca="1" si="287"/>
        <v>#DIV/0!</v>
      </c>
      <c r="AB140" s="9" t="e">
        <f t="shared" ca="1" si="337"/>
        <v>#DIV/0!</v>
      </c>
      <c r="AC140" s="9" t="e">
        <f t="shared" ca="1" si="338"/>
        <v>#DIV/0!</v>
      </c>
      <c r="AD140" s="3" t="e">
        <f t="shared" ca="1" si="339"/>
        <v>#DIV/0!</v>
      </c>
      <c r="AE140" s="9" t="e">
        <f t="shared" ca="1" si="340"/>
        <v>#DIV/0!</v>
      </c>
      <c r="AF140" s="43" t="e">
        <f t="shared" ca="1" si="368"/>
        <v>#DIV/0!</v>
      </c>
      <c r="AG140" s="43" t="e">
        <f t="shared" ca="1" si="341"/>
        <v>#DIV/0!</v>
      </c>
      <c r="AH140" s="13" t="e">
        <f t="shared" ca="1" si="342"/>
        <v>#DIV/0!</v>
      </c>
      <c r="AI140" s="3" t="e">
        <f t="shared" ca="1" si="288"/>
        <v>#DIV/0!</v>
      </c>
      <c r="AJ140" s="3" t="e">
        <f t="shared" ca="1" si="289"/>
        <v>#DIV/0!</v>
      </c>
      <c r="AK140" s="34">
        <f t="shared" ref="AK140:AO140" si="381">AK$6</f>
        <v>7.4999999999999997E-2</v>
      </c>
      <c r="AL140" s="34">
        <f t="shared" si="381"/>
        <v>7.4999999999999997E-2</v>
      </c>
      <c r="AM140" s="34">
        <f t="shared" si="381"/>
        <v>0.05</v>
      </c>
      <c r="AN140" s="34">
        <f t="shared" si="381"/>
        <v>0.05</v>
      </c>
      <c r="AO140" s="34">
        <f t="shared" si="381"/>
        <v>0.02</v>
      </c>
      <c r="AP140" s="1" t="e">
        <f t="shared" ca="1" si="291"/>
        <v>#DIV/0!</v>
      </c>
      <c r="AQ140" s="22" t="e">
        <f t="shared" ca="1" si="344"/>
        <v>#DIV/0!</v>
      </c>
      <c r="AR140" s="42" t="e">
        <f t="shared" ca="1" si="345"/>
        <v>#DIV/0!</v>
      </c>
      <c r="AS140" s="13" t="e">
        <f t="shared" si="346"/>
        <v>#DIV/0!</v>
      </c>
      <c r="AT140" s="13" t="e">
        <f t="shared" si="347"/>
        <v>#DIV/0!</v>
      </c>
      <c r="AU140" s="13" t="e">
        <f t="shared" si="348"/>
        <v>#DIV/0!</v>
      </c>
      <c r="AV140" s="11" t="e">
        <f t="shared" ca="1" si="292"/>
        <v>#DIV/0!</v>
      </c>
      <c r="AW140" s="2" t="e">
        <f t="shared" ca="1" si="349"/>
        <v>#DIV/0!</v>
      </c>
      <c r="AX140" s="49">
        <f t="shared" ca="1" si="350"/>
        <v>0</v>
      </c>
      <c r="AY140" s="4" t="e">
        <f t="shared" ca="1" si="299"/>
        <v>#DIV/0!</v>
      </c>
      <c r="AZ140" s="4" t="e">
        <f t="shared" ca="1" si="293"/>
        <v>#DIV/0!</v>
      </c>
      <c r="BA140" s="4" t="e">
        <f t="shared" ca="1" si="294"/>
        <v>#DIV/0!</v>
      </c>
      <c r="BB140" s="4" t="e">
        <f t="shared" ca="1" si="295"/>
        <v>#DIV/0!</v>
      </c>
      <c r="BC140" s="4" t="e">
        <f t="shared" ca="1" si="296"/>
        <v>#DIV/0!</v>
      </c>
      <c r="BD140" s="4" t="e">
        <f t="shared" ca="1" si="297"/>
        <v>#DIV/0!</v>
      </c>
      <c r="BE140" s="4"/>
      <c r="BF140" s="4"/>
      <c r="BG140" s="4"/>
      <c r="BR140" s="2"/>
      <c r="BS140" s="2"/>
      <c r="BU140" s="31"/>
      <c r="BV140" s="31"/>
    </row>
    <row r="141" spans="1:74" x14ac:dyDescent="0.2">
      <c r="A141" s="132"/>
      <c r="B141" s="133"/>
      <c r="C141" s="134"/>
      <c r="D141" s="134"/>
      <c r="E141" s="134"/>
      <c r="F141" s="134"/>
      <c r="G141" s="134"/>
      <c r="H141" s="102">
        <f t="shared" si="333"/>
        <v>0</v>
      </c>
      <c r="I141" s="103">
        <f t="shared" si="334"/>
        <v>0</v>
      </c>
      <c r="J141" s="104">
        <f t="shared" si="335"/>
        <v>0</v>
      </c>
      <c r="K141" s="104">
        <f t="shared" si="280"/>
        <v>0</v>
      </c>
      <c r="L141" s="104">
        <f t="shared" si="281"/>
        <v>0</v>
      </c>
      <c r="M141" s="112" t="e">
        <f t="shared" ca="1" si="282"/>
        <v>#DIV/0!</v>
      </c>
      <c r="N141" s="134"/>
      <c r="O141" s="71"/>
      <c r="P141" s="135"/>
      <c r="Q141" s="7">
        <f t="shared" si="351"/>
        <v>0</v>
      </c>
      <c r="R141" s="7" t="e">
        <f t="shared" ca="1" si="336"/>
        <v>#DIV/0!</v>
      </c>
      <c r="S141" s="40" t="e">
        <f t="shared" ca="1" si="365"/>
        <v>#DIV/0!</v>
      </c>
      <c r="T141" s="1"/>
      <c r="U141" s="3" t="e">
        <f t="shared" ca="1" si="284"/>
        <v>#DIV/0!</v>
      </c>
      <c r="V141" s="3" t="e">
        <f t="shared" ca="1" si="366"/>
        <v>#DIV/0!</v>
      </c>
      <c r="W141" s="3" t="e">
        <f t="shared" ca="1" si="285"/>
        <v>#DIV/0!</v>
      </c>
      <c r="X141" s="3" t="e">
        <f t="shared" ca="1" si="367"/>
        <v>#DIV/0!</v>
      </c>
      <c r="Y141" s="3" t="e">
        <f t="shared" ca="1" si="286"/>
        <v>#DIV/0!</v>
      </c>
      <c r="AA141" s="1" t="e">
        <f t="shared" ca="1" si="287"/>
        <v>#DIV/0!</v>
      </c>
      <c r="AB141" s="9" t="e">
        <f t="shared" ca="1" si="337"/>
        <v>#DIV/0!</v>
      </c>
      <c r="AC141" s="9" t="e">
        <f t="shared" ca="1" si="338"/>
        <v>#DIV/0!</v>
      </c>
      <c r="AD141" s="3" t="e">
        <f t="shared" ca="1" si="339"/>
        <v>#DIV/0!</v>
      </c>
      <c r="AE141" s="9" t="e">
        <f t="shared" ca="1" si="340"/>
        <v>#DIV/0!</v>
      </c>
      <c r="AF141" s="43" t="e">
        <f t="shared" ca="1" si="368"/>
        <v>#DIV/0!</v>
      </c>
      <c r="AG141" s="43" t="e">
        <f t="shared" ca="1" si="341"/>
        <v>#DIV/0!</v>
      </c>
      <c r="AH141" s="13" t="e">
        <f t="shared" ca="1" si="342"/>
        <v>#DIV/0!</v>
      </c>
      <c r="AI141" s="3" t="e">
        <f t="shared" ca="1" si="288"/>
        <v>#DIV/0!</v>
      </c>
      <c r="AJ141" s="3" t="e">
        <f t="shared" ca="1" si="289"/>
        <v>#DIV/0!</v>
      </c>
      <c r="AK141" s="34">
        <f t="shared" ref="AK141:AO141" si="382">AK$6</f>
        <v>7.4999999999999997E-2</v>
      </c>
      <c r="AL141" s="34">
        <f t="shared" si="382"/>
        <v>7.4999999999999997E-2</v>
      </c>
      <c r="AM141" s="34">
        <f t="shared" si="382"/>
        <v>0.05</v>
      </c>
      <c r="AN141" s="34">
        <f t="shared" si="382"/>
        <v>0.05</v>
      </c>
      <c r="AO141" s="34">
        <f t="shared" si="382"/>
        <v>0.02</v>
      </c>
      <c r="AP141" s="1" t="e">
        <f t="shared" ca="1" si="291"/>
        <v>#DIV/0!</v>
      </c>
      <c r="AQ141" s="22" t="e">
        <f t="shared" ca="1" si="344"/>
        <v>#DIV/0!</v>
      </c>
      <c r="AR141" s="42" t="e">
        <f t="shared" ca="1" si="345"/>
        <v>#DIV/0!</v>
      </c>
      <c r="AS141" s="13" t="e">
        <f t="shared" si="346"/>
        <v>#DIV/0!</v>
      </c>
      <c r="AT141" s="13" t="e">
        <f t="shared" si="347"/>
        <v>#DIV/0!</v>
      </c>
      <c r="AU141" s="13" t="e">
        <f t="shared" si="348"/>
        <v>#DIV/0!</v>
      </c>
      <c r="AV141" s="11" t="e">
        <f t="shared" ca="1" si="292"/>
        <v>#DIV/0!</v>
      </c>
      <c r="AW141" s="2" t="e">
        <f t="shared" ca="1" si="349"/>
        <v>#DIV/0!</v>
      </c>
      <c r="AX141" s="49">
        <f t="shared" ca="1" si="350"/>
        <v>0</v>
      </c>
      <c r="AY141" s="4" t="e">
        <f t="shared" ca="1" si="299"/>
        <v>#DIV/0!</v>
      </c>
      <c r="AZ141" s="4" t="e">
        <f t="shared" ca="1" si="293"/>
        <v>#DIV/0!</v>
      </c>
      <c r="BA141" s="4" t="e">
        <f t="shared" ca="1" si="294"/>
        <v>#DIV/0!</v>
      </c>
      <c r="BB141" s="4" t="e">
        <f t="shared" ca="1" si="295"/>
        <v>#DIV/0!</v>
      </c>
      <c r="BC141" s="4" t="e">
        <f t="shared" ca="1" si="296"/>
        <v>#DIV/0!</v>
      </c>
      <c r="BD141" s="4" t="e">
        <f t="shared" ca="1" si="297"/>
        <v>#DIV/0!</v>
      </c>
      <c r="BE141" s="4"/>
      <c r="BF141" s="4"/>
      <c r="BG141" s="4"/>
      <c r="BR141" s="2"/>
      <c r="BS141" s="2"/>
      <c r="BU141" s="31"/>
      <c r="BV141" s="31"/>
    </row>
    <row r="142" spans="1:74" x14ac:dyDescent="0.2">
      <c r="A142" s="132"/>
      <c r="B142" s="133"/>
      <c r="C142" s="134"/>
      <c r="D142" s="134"/>
      <c r="E142" s="134"/>
      <c r="F142" s="134"/>
      <c r="G142" s="134"/>
      <c r="H142" s="102">
        <f t="shared" si="333"/>
        <v>0</v>
      </c>
      <c r="I142" s="103">
        <f t="shared" si="334"/>
        <v>0</v>
      </c>
      <c r="J142" s="104">
        <f t="shared" si="335"/>
        <v>0</v>
      </c>
      <c r="K142" s="104">
        <f t="shared" si="280"/>
        <v>0</v>
      </c>
      <c r="L142" s="104">
        <f t="shared" si="281"/>
        <v>0</v>
      </c>
      <c r="M142" s="112" t="e">
        <f t="shared" ca="1" si="282"/>
        <v>#DIV/0!</v>
      </c>
      <c r="N142" s="134"/>
      <c r="O142" s="71"/>
      <c r="P142" s="135"/>
      <c r="Q142" s="7">
        <f t="shared" si="351"/>
        <v>0</v>
      </c>
      <c r="R142" s="7" t="e">
        <f t="shared" ca="1" si="336"/>
        <v>#DIV/0!</v>
      </c>
      <c r="S142" s="40" t="e">
        <f t="shared" ca="1" si="365"/>
        <v>#DIV/0!</v>
      </c>
      <c r="T142" s="1"/>
      <c r="U142" s="3" t="e">
        <f t="shared" ca="1" si="284"/>
        <v>#DIV/0!</v>
      </c>
      <c r="V142" s="3" t="e">
        <f t="shared" ca="1" si="366"/>
        <v>#DIV/0!</v>
      </c>
      <c r="W142" s="3" t="e">
        <f t="shared" ca="1" si="285"/>
        <v>#DIV/0!</v>
      </c>
      <c r="X142" s="3" t="e">
        <f t="shared" ca="1" si="367"/>
        <v>#DIV/0!</v>
      </c>
      <c r="Y142" s="3" t="e">
        <f t="shared" ca="1" si="286"/>
        <v>#DIV/0!</v>
      </c>
      <c r="AA142" s="1" t="e">
        <f t="shared" ca="1" si="287"/>
        <v>#DIV/0!</v>
      </c>
      <c r="AB142" s="9" t="e">
        <f t="shared" ca="1" si="337"/>
        <v>#DIV/0!</v>
      </c>
      <c r="AC142" s="9" t="e">
        <f t="shared" ca="1" si="338"/>
        <v>#DIV/0!</v>
      </c>
      <c r="AD142" s="3" t="e">
        <f t="shared" ca="1" si="339"/>
        <v>#DIV/0!</v>
      </c>
      <c r="AE142" s="9" t="e">
        <f t="shared" ca="1" si="340"/>
        <v>#DIV/0!</v>
      </c>
      <c r="AF142" s="43" t="e">
        <f t="shared" ca="1" si="368"/>
        <v>#DIV/0!</v>
      </c>
      <c r="AG142" s="43" t="e">
        <f t="shared" ca="1" si="341"/>
        <v>#DIV/0!</v>
      </c>
      <c r="AH142" s="13" t="e">
        <f t="shared" ca="1" si="342"/>
        <v>#DIV/0!</v>
      </c>
      <c r="AI142" s="3" t="e">
        <f t="shared" ca="1" si="288"/>
        <v>#DIV/0!</v>
      </c>
      <c r="AJ142" s="3" t="e">
        <f t="shared" ca="1" si="289"/>
        <v>#DIV/0!</v>
      </c>
      <c r="AK142" s="34">
        <f t="shared" ref="AK142:AO142" si="383">AK$6</f>
        <v>7.4999999999999997E-2</v>
      </c>
      <c r="AL142" s="34">
        <f t="shared" si="383"/>
        <v>7.4999999999999997E-2</v>
      </c>
      <c r="AM142" s="34">
        <f t="shared" si="383"/>
        <v>0.05</v>
      </c>
      <c r="AN142" s="34">
        <f t="shared" si="383"/>
        <v>0.05</v>
      </c>
      <c r="AO142" s="34">
        <f t="shared" si="383"/>
        <v>0.02</v>
      </c>
      <c r="AP142" s="1" t="e">
        <f t="shared" ca="1" si="291"/>
        <v>#DIV/0!</v>
      </c>
      <c r="AQ142" s="22" t="e">
        <f t="shared" ca="1" si="344"/>
        <v>#DIV/0!</v>
      </c>
      <c r="AR142" s="42" t="e">
        <f t="shared" ca="1" si="345"/>
        <v>#DIV/0!</v>
      </c>
      <c r="AS142" s="13" t="e">
        <f t="shared" si="346"/>
        <v>#DIV/0!</v>
      </c>
      <c r="AT142" s="13" t="e">
        <f t="shared" si="347"/>
        <v>#DIV/0!</v>
      </c>
      <c r="AU142" s="13" t="e">
        <f t="shared" si="348"/>
        <v>#DIV/0!</v>
      </c>
      <c r="AV142" s="11" t="e">
        <f t="shared" ca="1" si="292"/>
        <v>#DIV/0!</v>
      </c>
      <c r="AW142" s="2" t="e">
        <f t="shared" ca="1" si="349"/>
        <v>#DIV/0!</v>
      </c>
      <c r="AX142" s="49">
        <f t="shared" ca="1" si="350"/>
        <v>0</v>
      </c>
      <c r="AY142" s="4" t="e">
        <f t="shared" ca="1" si="299"/>
        <v>#DIV/0!</v>
      </c>
      <c r="AZ142" s="4" t="e">
        <f t="shared" ca="1" si="293"/>
        <v>#DIV/0!</v>
      </c>
      <c r="BA142" s="4" t="e">
        <f t="shared" ca="1" si="294"/>
        <v>#DIV/0!</v>
      </c>
      <c r="BB142" s="4" t="e">
        <f t="shared" ca="1" si="295"/>
        <v>#DIV/0!</v>
      </c>
      <c r="BC142" s="4" t="e">
        <f t="shared" ca="1" si="296"/>
        <v>#DIV/0!</v>
      </c>
      <c r="BD142" s="4" t="e">
        <f t="shared" ca="1" si="297"/>
        <v>#DIV/0!</v>
      </c>
      <c r="BE142" s="4"/>
      <c r="BF142" s="4"/>
      <c r="BG142" s="4"/>
      <c r="BR142" s="2"/>
      <c r="BS142" s="2"/>
      <c r="BU142" s="31"/>
      <c r="BV142" s="31"/>
    </row>
    <row r="143" spans="1:74" x14ac:dyDescent="0.2">
      <c r="A143" s="132"/>
      <c r="B143" s="133"/>
      <c r="C143" s="134"/>
      <c r="D143" s="134"/>
      <c r="E143" s="134"/>
      <c r="F143" s="134"/>
      <c r="G143" s="134"/>
      <c r="H143" s="102">
        <f t="shared" si="333"/>
        <v>0</v>
      </c>
      <c r="I143" s="103">
        <f t="shared" si="334"/>
        <v>0</v>
      </c>
      <c r="J143" s="104">
        <f t="shared" si="335"/>
        <v>0</v>
      </c>
      <c r="K143" s="104">
        <f t="shared" si="280"/>
        <v>0</v>
      </c>
      <c r="L143" s="104">
        <f t="shared" si="281"/>
        <v>0</v>
      </c>
      <c r="M143" s="112" t="e">
        <f t="shared" ca="1" si="282"/>
        <v>#DIV/0!</v>
      </c>
      <c r="N143" s="134"/>
      <c r="O143" s="71"/>
      <c r="P143" s="135"/>
      <c r="Q143" s="7">
        <f t="shared" si="351"/>
        <v>0</v>
      </c>
      <c r="R143" s="7" t="e">
        <f t="shared" ca="1" si="336"/>
        <v>#DIV/0!</v>
      </c>
      <c r="S143" s="40" t="e">
        <f t="shared" ca="1" si="365"/>
        <v>#DIV/0!</v>
      </c>
      <c r="T143" s="1"/>
      <c r="U143" s="3" t="e">
        <f t="shared" ca="1" si="284"/>
        <v>#DIV/0!</v>
      </c>
      <c r="V143" s="3" t="e">
        <f t="shared" ca="1" si="366"/>
        <v>#DIV/0!</v>
      </c>
      <c r="W143" s="3" t="e">
        <f t="shared" ca="1" si="285"/>
        <v>#DIV/0!</v>
      </c>
      <c r="X143" s="3" t="e">
        <f t="shared" ca="1" si="367"/>
        <v>#DIV/0!</v>
      </c>
      <c r="Y143" s="3" t="e">
        <f t="shared" ca="1" si="286"/>
        <v>#DIV/0!</v>
      </c>
      <c r="AA143" s="1" t="e">
        <f t="shared" ca="1" si="287"/>
        <v>#DIV/0!</v>
      </c>
      <c r="AB143" s="9" t="e">
        <f t="shared" ca="1" si="337"/>
        <v>#DIV/0!</v>
      </c>
      <c r="AC143" s="9" t="e">
        <f t="shared" ca="1" si="338"/>
        <v>#DIV/0!</v>
      </c>
      <c r="AD143" s="3" t="e">
        <f t="shared" ca="1" si="339"/>
        <v>#DIV/0!</v>
      </c>
      <c r="AE143" s="9" t="e">
        <f t="shared" ca="1" si="340"/>
        <v>#DIV/0!</v>
      </c>
      <c r="AF143" s="43" t="e">
        <f t="shared" ca="1" si="368"/>
        <v>#DIV/0!</v>
      </c>
      <c r="AG143" s="43" t="e">
        <f t="shared" ca="1" si="341"/>
        <v>#DIV/0!</v>
      </c>
      <c r="AH143" s="13" t="e">
        <f t="shared" ca="1" si="342"/>
        <v>#DIV/0!</v>
      </c>
      <c r="AI143" s="3" t="e">
        <f t="shared" ca="1" si="288"/>
        <v>#DIV/0!</v>
      </c>
      <c r="AJ143" s="3" t="e">
        <f t="shared" ca="1" si="289"/>
        <v>#DIV/0!</v>
      </c>
      <c r="AK143" s="34">
        <f t="shared" ref="AK143:AO143" si="384">AK$6</f>
        <v>7.4999999999999997E-2</v>
      </c>
      <c r="AL143" s="34">
        <f t="shared" si="384"/>
        <v>7.4999999999999997E-2</v>
      </c>
      <c r="AM143" s="34">
        <f t="shared" si="384"/>
        <v>0.05</v>
      </c>
      <c r="AN143" s="34">
        <f t="shared" si="384"/>
        <v>0.05</v>
      </c>
      <c r="AO143" s="34">
        <f t="shared" si="384"/>
        <v>0.02</v>
      </c>
      <c r="AP143" s="1" t="e">
        <f t="shared" ca="1" si="291"/>
        <v>#DIV/0!</v>
      </c>
      <c r="AQ143" s="22" t="e">
        <f t="shared" ca="1" si="344"/>
        <v>#DIV/0!</v>
      </c>
      <c r="AR143" s="42" t="e">
        <f t="shared" ca="1" si="345"/>
        <v>#DIV/0!</v>
      </c>
      <c r="AS143" s="13" t="e">
        <f t="shared" si="346"/>
        <v>#DIV/0!</v>
      </c>
      <c r="AT143" s="13" t="e">
        <f t="shared" si="347"/>
        <v>#DIV/0!</v>
      </c>
      <c r="AU143" s="13" t="e">
        <f t="shared" si="348"/>
        <v>#DIV/0!</v>
      </c>
      <c r="AV143" s="11" t="e">
        <f t="shared" ca="1" si="292"/>
        <v>#DIV/0!</v>
      </c>
      <c r="AW143" s="2" t="e">
        <f t="shared" ca="1" si="349"/>
        <v>#DIV/0!</v>
      </c>
      <c r="AX143" s="49">
        <f t="shared" ca="1" si="350"/>
        <v>0</v>
      </c>
      <c r="AY143" s="4" t="e">
        <f t="shared" ca="1" si="299"/>
        <v>#DIV/0!</v>
      </c>
      <c r="AZ143" s="4" t="e">
        <f t="shared" ca="1" si="293"/>
        <v>#DIV/0!</v>
      </c>
      <c r="BA143" s="4" t="e">
        <f t="shared" ca="1" si="294"/>
        <v>#DIV/0!</v>
      </c>
      <c r="BB143" s="4" t="e">
        <f t="shared" ca="1" si="295"/>
        <v>#DIV/0!</v>
      </c>
      <c r="BC143" s="4" t="e">
        <f t="shared" ca="1" si="296"/>
        <v>#DIV/0!</v>
      </c>
      <c r="BD143" s="4" t="e">
        <f t="shared" ca="1" si="297"/>
        <v>#DIV/0!</v>
      </c>
      <c r="BE143" s="4"/>
      <c r="BF143" s="4"/>
      <c r="BG143" s="4"/>
      <c r="BR143" s="2"/>
      <c r="BS143" s="2"/>
      <c r="BU143" s="31"/>
      <c r="BV143" s="31"/>
    </row>
    <row r="144" spans="1:74" x14ac:dyDescent="0.2">
      <c r="A144" s="132"/>
      <c r="B144" s="133"/>
      <c r="C144" s="134"/>
      <c r="D144" s="134"/>
      <c r="E144" s="134"/>
      <c r="F144" s="134"/>
      <c r="G144" s="134"/>
      <c r="H144" s="102">
        <f t="shared" si="333"/>
        <v>0</v>
      </c>
      <c r="I144" s="103">
        <f t="shared" si="334"/>
        <v>0</v>
      </c>
      <c r="J144" s="104">
        <f t="shared" si="335"/>
        <v>0</v>
      </c>
      <c r="K144" s="104">
        <f t="shared" si="280"/>
        <v>0</v>
      </c>
      <c r="L144" s="104">
        <f t="shared" si="281"/>
        <v>0</v>
      </c>
      <c r="M144" s="112" t="e">
        <f t="shared" ca="1" si="282"/>
        <v>#DIV/0!</v>
      </c>
      <c r="N144" s="134"/>
      <c r="O144" s="71"/>
      <c r="P144" s="135"/>
      <c r="Q144" s="7">
        <f t="shared" si="351"/>
        <v>0</v>
      </c>
      <c r="R144" s="7" t="e">
        <f t="shared" ca="1" si="336"/>
        <v>#DIV/0!</v>
      </c>
      <c r="S144" s="40" t="e">
        <f t="shared" ca="1" si="365"/>
        <v>#DIV/0!</v>
      </c>
      <c r="T144" s="1"/>
      <c r="U144" s="3" t="e">
        <f t="shared" ca="1" si="284"/>
        <v>#DIV/0!</v>
      </c>
      <c r="V144" s="3" t="e">
        <f t="shared" ca="1" si="366"/>
        <v>#DIV/0!</v>
      </c>
      <c r="W144" s="3" t="e">
        <f t="shared" ca="1" si="285"/>
        <v>#DIV/0!</v>
      </c>
      <c r="X144" s="3" t="e">
        <f t="shared" ca="1" si="367"/>
        <v>#DIV/0!</v>
      </c>
      <c r="Y144" s="3" t="e">
        <f t="shared" ca="1" si="286"/>
        <v>#DIV/0!</v>
      </c>
      <c r="AA144" s="1" t="e">
        <f t="shared" ca="1" si="287"/>
        <v>#DIV/0!</v>
      </c>
      <c r="AB144" s="9" t="e">
        <f t="shared" ca="1" si="337"/>
        <v>#DIV/0!</v>
      </c>
      <c r="AC144" s="9" t="e">
        <f t="shared" ca="1" si="338"/>
        <v>#DIV/0!</v>
      </c>
      <c r="AD144" s="3" t="e">
        <f t="shared" ca="1" si="339"/>
        <v>#DIV/0!</v>
      </c>
      <c r="AE144" s="9" t="e">
        <f t="shared" ca="1" si="340"/>
        <v>#DIV/0!</v>
      </c>
      <c r="AF144" s="43" t="e">
        <f t="shared" ca="1" si="368"/>
        <v>#DIV/0!</v>
      </c>
      <c r="AG144" s="43" t="e">
        <f t="shared" ca="1" si="341"/>
        <v>#DIV/0!</v>
      </c>
      <c r="AH144" s="13" t="e">
        <f t="shared" ca="1" si="342"/>
        <v>#DIV/0!</v>
      </c>
      <c r="AI144" s="3" t="e">
        <f t="shared" ca="1" si="288"/>
        <v>#DIV/0!</v>
      </c>
      <c r="AJ144" s="3" t="e">
        <f t="shared" ca="1" si="289"/>
        <v>#DIV/0!</v>
      </c>
      <c r="AK144" s="34">
        <f t="shared" ref="AK144:AO144" si="385">AK$6</f>
        <v>7.4999999999999997E-2</v>
      </c>
      <c r="AL144" s="34">
        <f t="shared" si="385"/>
        <v>7.4999999999999997E-2</v>
      </c>
      <c r="AM144" s="34">
        <f t="shared" si="385"/>
        <v>0.05</v>
      </c>
      <c r="AN144" s="34">
        <f t="shared" si="385"/>
        <v>0.05</v>
      </c>
      <c r="AO144" s="34">
        <f t="shared" si="385"/>
        <v>0.02</v>
      </c>
      <c r="AP144" s="1" t="e">
        <f t="shared" ca="1" si="291"/>
        <v>#DIV/0!</v>
      </c>
      <c r="AQ144" s="22" t="e">
        <f t="shared" ca="1" si="344"/>
        <v>#DIV/0!</v>
      </c>
      <c r="AR144" s="42" t="e">
        <f t="shared" ca="1" si="345"/>
        <v>#DIV/0!</v>
      </c>
      <c r="AS144" s="13" t="e">
        <f t="shared" si="346"/>
        <v>#DIV/0!</v>
      </c>
      <c r="AT144" s="13" t="e">
        <f t="shared" si="347"/>
        <v>#DIV/0!</v>
      </c>
      <c r="AU144" s="13" t="e">
        <f t="shared" si="348"/>
        <v>#DIV/0!</v>
      </c>
      <c r="AV144" s="11" t="e">
        <f t="shared" ca="1" si="292"/>
        <v>#DIV/0!</v>
      </c>
      <c r="AW144" s="2" t="e">
        <f t="shared" ca="1" si="349"/>
        <v>#DIV/0!</v>
      </c>
      <c r="AX144" s="49">
        <f t="shared" ca="1" si="350"/>
        <v>0</v>
      </c>
      <c r="AY144" s="4" t="e">
        <f t="shared" ca="1" si="299"/>
        <v>#DIV/0!</v>
      </c>
      <c r="AZ144" s="4" t="e">
        <f t="shared" ca="1" si="293"/>
        <v>#DIV/0!</v>
      </c>
      <c r="BA144" s="4" t="e">
        <f t="shared" ca="1" si="294"/>
        <v>#DIV/0!</v>
      </c>
      <c r="BB144" s="4" t="e">
        <f t="shared" ca="1" si="295"/>
        <v>#DIV/0!</v>
      </c>
      <c r="BC144" s="4" t="e">
        <f t="shared" ca="1" si="296"/>
        <v>#DIV/0!</v>
      </c>
      <c r="BD144" s="4" t="e">
        <f t="shared" ca="1" si="297"/>
        <v>#DIV/0!</v>
      </c>
      <c r="BE144" s="4"/>
      <c r="BF144" s="4"/>
      <c r="BG144" s="4"/>
      <c r="BR144" s="2"/>
      <c r="BS144" s="2"/>
      <c r="BU144" s="31"/>
      <c r="BV144" s="31"/>
    </row>
    <row r="145" spans="1:74" x14ac:dyDescent="0.2">
      <c r="A145" s="132"/>
      <c r="B145" s="133"/>
      <c r="C145" s="134"/>
      <c r="D145" s="134"/>
      <c r="E145" s="134"/>
      <c r="F145" s="134"/>
      <c r="G145" s="134"/>
      <c r="H145" s="102">
        <f t="shared" ref="H145:H148" si="386">C145*J$3</f>
        <v>0</v>
      </c>
      <c r="I145" s="103">
        <f t="shared" ref="I145:I148" si="387">D145*L$3</f>
        <v>0</v>
      </c>
      <c r="J145" s="104">
        <f t="shared" ref="J145:J148" si="388">E145*N$3</f>
        <v>0</v>
      </c>
      <c r="K145" s="104">
        <f t="shared" si="280"/>
        <v>0</v>
      </c>
      <c r="L145" s="104">
        <f t="shared" si="281"/>
        <v>0</v>
      </c>
      <c r="M145" s="112" t="e">
        <f t="shared" ca="1" si="282"/>
        <v>#DIV/0!</v>
      </c>
      <c r="N145" s="134"/>
      <c r="O145" s="71"/>
      <c r="P145" s="135"/>
      <c r="Q145" s="7">
        <f t="shared" si="351"/>
        <v>0</v>
      </c>
      <c r="R145" s="7" t="e">
        <f t="shared" ref="R145:R148" ca="1" si="389">M145*SQRT(I145/H145)</f>
        <v>#DIV/0!</v>
      </c>
      <c r="S145" s="40" t="e">
        <f t="shared" ca="1" si="365"/>
        <v>#DIV/0!</v>
      </c>
      <c r="T145" s="1"/>
      <c r="U145" s="3" t="e">
        <f t="shared" ca="1" si="284"/>
        <v>#DIV/0!</v>
      </c>
      <c r="V145" s="3" t="e">
        <f t="shared" ca="1" si="366"/>
        <v>#DIV/0!</v>
      </c>
      <c r="W145" s="3" t="e">
        <f t="shared" ca="1" si="285"/>
        <v>#DIV/0!</v>
      </c>
      <c r="X145" s="3" t="e">
        <f t="shared" ca="1" si="367"/>
        <v>#DIV/0!</v>
      </c>
      <c r="Y145" s="3" t="e">
        <f t="shared" ca="1" si="286"/>
        <v>#DIV/0!</v>
      </c>
      <c r="AA145" s="1" t="e">
        <f t="shared" ca="1" si="287"/>
        <v>#DIV/0!</v>
      </c>
      <c r="AB145" s="9" t="e">
        <f t="shared" ref="AB145:AB148" ca="1" si="390">(AD145*J145)/(H145-I145-J145)</f>
        <v>#DIV/0!</v>
      </c>
      <c r="AC145" s="9" t="e">
        <f t="shared" ref="AC145:AC148" ca="1" si="391">AV145*AB145</f>
        <v>#DIV/0!</v>
      </c>
      <c r="AD145" s="3" t="e">
        <f t="shared" ref="AD145:AD176" ca="1" si="392">AD$17</f>
        <v>#DIV/0!</v>
      </c>
      <c r="AE145" s="9" t="e">
        <f t="shared" ref="AE145:AE148" ca="1" si="393">SQRT(AD145*J145*$D$3)</f>
        <v>#DIV/0!</v>
      </c>
      <c r="AF145" s="43" t="e">
        <f t="shared" ca="1" si="368"/>
        <v>#DIV/0!</v>
      </c>
      <c r="AG145" s="43" t="e">
        <f t="shared" ref="AG145:AG176" ca="1" si="394">AF145*SQRT(AE$17^2-AM145^2 + AO145^2)/2</f>
        <v>#DIV/0!</v>
      </c>
      <c r="AH145" s="13" t="e">
        <f t="shared" ref="AH145:AH148" ca="1" si="395">AD145*J145/($B$3*2*PI())</f>
        <v>#DIV/0!</v>
      </c>
      <c r="AI145" s="3" t="e">
        <f t="shared" ca="1" si="288"/>
        <v>#DIV/0!</v>
      </c>
      <c r="AJ145" s="3" t="e">
        <f t="shared" ca="1" si="289"/>
        <v>#DIV/0!</v>
      </c>
      <c r="AK145" s="34">
        <f t="shared" ref="AK145:AO145" si="396">AK$6</f>
        <v>7.4999999999999997E-2</v>
      </c>
      <c r="AL145" s="34">
        <f t="shared" si="396"/>
        <v>7.4999999999999997E-2</v>
      </c>
      <c r="AM145" s="34">
        <f t="shared" si="396"/>
        <v>0.05</v>
      </c>
      <c r="AN145" s="34">
        <f t="shared" si="396"/>
        <v>0.05</v>
      </c>
      <c r="AO145" s="34">
        <f t="shared" si="396"/>
        <v>0.02</v>
      </c>
      <c r="AP145" s="1" t="e">
        <f t="shared" ca="1" si="291"/>
        <v>#DIV/0!</v>
      </c>
      <c r="AQ145" s="22" t="e">
        <f t="shared" ref="AQ145:AQ176" ca="1" si="397">(AQ$17-(H145/Q145))*AK145</f>
        <v>#DIV/0!</v>
      </c>
      <c r="AR145" s="42" t="e">
        <f t="shared" ref="AR145:AR176" ca="1" si="398">(AR$17+(I145/Q145))*AL145</f>
        <v>#DIV/0!</v>
      </c>
      <c r="AS145" s="13" t="e">
        <f t="shared" ref="AS145:AS148" si="399">AO145*H145/Q145</f>
        <v>#DIV/0!</v>
      </c>
      <c r="AT145" s="13" t="e">
        <f t="shared" ref="AT145:AT148" si="400">AO145*I145/Q145</f>
        <v>#DIV/0!</v>
      </c>
      <c r="AU145" s="13" t="e">
        <f t="shared" ref="AU145:AU148" si="401">(1+(J145/Q145))*AO145</f>
        <v>#DIV/0!</v>
      </c>
      <c r="AV145" s="11" t="e">
        <f t="shared" ca="1" si="292"/>
        <v>#DIV/0!</v>
      </c>
      <c r="AW145" s="2" t="e">
        <f t="shared" ref="AW145:AW148" ca="1" si="402">AF145*AF145</f>
        <v>#DIV/0!</v>
      </c>
      <c r="AX145" s="49">
        <f t="shared" ref="AX145:AX176" ca="1" si="403">P145-AW$17</f>
        <v>0</v>
      </c>
      <c r="AY145" s="4" t="e">
        <f t="shared" ca="1" si="299"/>
        <v>#DIV/0!</v>
      </c>
      <c r="AZ145" s="4" t="e">
        <f t="shared" ca="1" si="293"/>
        <v>#DIV/0!</v>
      </c>
      <c r="BA145" s="4" t="e">
        <f t="shared" ca="1" si="294"/>
        <v>#DIV/0!</v>
      </c>
      <c r="BB145" s="4" t="e">
        <f t="shared" ca="1" si="295"/>
        <v>#DIV/0!</v>
      </c>
      <c r="BC145" s="4" t="e">
        <f t="shared" ca="1" si="296"/>
        <v>#DIV/0!</v>
      </c>
      <c r="BD145" s="4" t="e">
        <f t="shared" ca="1" si="297"/>
        <v>#DIV/0!</v>
      </c>
      <c r="BE145" s="4"/>
      <c r="BF145" s="4"/>
      <c r="BG145" s="4"/>
      <c r="BR145" s="2"/>
      <c r="BS145" s="2"/>
      <c r="BU145" s="31"/>
      <c r="BV145" s="31"/>
    </row>
    <row r="146" spans="1:74" x14ac:dyDescent="0.2">
      <c r="A146" s="132"/>
      <c r="B146" s="133"/>
      <c r="C146" s="134"/>
      <c r="D146" s="134"/>
      <c r="E146" s="134"/>
      <c r="F146" s="134"/>
      <c r="G146" s="134"/>
      <c r="H146" s="102">
        <f t="shared" si="386"/>
        <v>0</v>
      </c>
      <c r="I146" s="103">
        <f t="shared" si="387"/>
        <v>0</v>
      </c>
      <c r="J146" s="104">
        <f t="shared" si="388"/>
        <v>0</v>
      </c>
      <c r="K146" s="104">
        <f t="shared" ref="K146:K148" si="404">F146*P$3</f>
        <v>0</v>
      </c>
      <c r="L146" s="104">
        <f t="shared" ref="L146:L148" si="405">G146*R$3</f>
        <v>0</v>
      </c>
      <c r="M146" s="112" t="e">
        <f t="shared" ref="M146:M177" ca="1" si="406">IF(AB146&gt;AC$17,1,-1)</f>
        <v>#DIV/0!</v>
      </c>
      <c r="N146" s="134"/>
      <c r="O146" s="71"/>
      <c r="P146" s="135"/>
      <c r="Q146" s="7">
        <f t="shared" ref="Q146:Q148" si="407">H146-I146-J146</f>
        <v>0</v>
      </c>
      <c r="R146" s="7" t="e">
        <f t="shared" ca="1" si="389"/>
        <v>#DIV/0!</v>
      </c>
      <c r="S146" s="40" t="e">
        <f t="shared" ca="1" si="365"/>
        <v>#DIV/0!</v>
      </c>
      <c r="T146" s="1"/>
      <c r="U146" s="3" t="e">
        <f t="shared" ref="U146:U148" ca="1" si="408">(AD146*J146)/(2*(H146+(M146*SQRT(H146*I146))))</f>
        <v>#DIV/0!</v>
      </c>
      <c r="V146" s="3" t="e">
        <f t="shared" ca="1" si="366"/>
        <v>#DIV/0!</v>
      </c>
      <c r="W146" s="3" t="e">
        <f t="shared" ref="W146:W203" ca="1" si="409">AD146*J146/((SQRT(H146)+(M146*SQRT(I146)))^2)</f>
        <v>#DIV/0!</v>
      </c>
      <c r="X146" s="3" t="e">
        <f t="shared" ca="1" si="367"/>
        <v>#DIV/0!</v>
      </c>
      <c r="Y146" s="3" t="e">
        <f t="shared" ref="Y146:Y177" ca="1" si="410">W146/AC$17</f>
        <v>#DIV/0!</v>
      </c>
      <c r="AA146" s="1" t="e">
        <f t="shared" ref="AA146:AA148" ca="1" si="411">((SQRT(H146)+(M146*SQRT(I146)))^2)/Q146</f>
        <v>#DIV/0!</v>
      </c>
      <c r="AB146" s="9" t="e">
        <f t="shared" ca="1" si="390"/>
        <v>#DIV/0!</v>
      </c>
      <c r="AC146" s="9" t="e">
        <f t="shared" ca="1" si="391"/>
        <v>#DIV/0!</v>
      </c>
      <c r="AD146" s="3" t="e">
        <f t="shared" ca="1" si="392"/>
        <v>#DIV/0!</v>
      </c>
      <c r="AE146" s="9" t="e">
        <f t="shared" ca="1" si="393"/>
        <v>#DIV/0!</v>
      </c>
      <c r="AF146" s="43" t="e">
        <f t="shared" ca="1" si="368"/>
        <v>#DIV/0!</v>
      </c>
      <c r="AG146" s="43" t="e">
        <f t="shared" ca="1" si="394"/>
        <v>#DIV/0!</v>
      </c>
      <c r="AH146" s="13" t="e">
        <f t="shared" ca="1" si="395"/>
        <v>#DIV/0!</v>
      </c>
      <c r="AI146" s="3" t="e">
        <f t="shared" ref="AI146:AI148" ca="1" si="412">AD146*J146/IF(K146&gt;0.000000000000001,K146,0.000000000000001)</f>
        <v>#DIV/0!</v>
      </c>
      <c r="AJ146" s="3" t="e">
        <f t="shared" ref="AJ146:AJ148" ca="1" si="413">AD146*J146/IF(L146&gt;0.000000000000001,L146,0.000000000000001)</f>
        <v>#DIV/0!</v>
      </c>
      <c r="AK146" s="34">
        <f t="shared" ref="AK146:AO146" si="414">AK$6</f>
        <v>7.4999999999999997E-2</v>
      </c>
      <c r="AL146" s="34">
        <f t="shared" si="414"/>
        <v>7.4999999999999997E-2</v>
      </c>
      <c r="AM146" s="34">
        <f t="shared" si="414"/>
        <v>0.05</v>
      </c>
      <c r="AN146" s="34">
        <f t="shared" si="414"/>
        <v>0.05</v>
      </c>
      <c r="AO146" s="34">
        <f t="shared" si="414"/>
        <v>0.02</v>
      </c>
      <c r="AP146" s="1" t="e">
        <f t="shared" ref="AP146:AP177" ca="1" si="415">AT$17</f>
        <v>#DIV/0!</v>
      </c>
      <c r="AQ146" s="22" t="e">
        <f t="shared" ca="1" si="397"/>
        <v>#DIV/0!</v>
      </c>
      <c r="AR146" s="42" t="e">
        <f t="shared" ca="1" si="398"/>
        <v>#DIV/0!</v>
      </c>
      <c r="AS146" s="13" t="e">
        <f t="shared" si="399"/>
        <v>#DIV/0!</v>
      </c>
      <c r="AT146" s="13" t="e">
        <f t="shared" si="400"/>
        <v>#DIV/0!</v>
      </c>
      <c r="AU146" s="13" t="e">
        <f t="shared" si="401"/>
        <v>#DIV/0!</v>
      </c>
      <c r="AV146" s="11" t="e">
        <f t="shared" ref="AV146:AV177" ca="1" si="416">SQRT((AQ146^2)+(AR146^2)+(AS$17^2)+(AT$17^2)+(AS146^2)+(AT146^2)+(AU146^2)+(((K146*AN146)/Q146)^2)+(((L146*AN146)/Q146)^2))</f>
        <v>#DIV/0!</v>
      </c>
      <c r="AW146" s="2" t="e">
        <f t="shared" ca="1" si="402"/>
        <v>#DIV/0!</v>
      </c>
      <c r="AX146" s="49">
        <f t="shared" ca="1" si="403"/>
        <v>0</v>
      </c>
      <c r="AY146" s="4" t="e">
        <f t="shared" ca="1" si="299"/>
        <v>#DIV/0!</v>
      </c>
      <c r="AZ146" s="4" t="e">
        <f t="shared" ref="AZ146:AZ177" ca="1" si="417">(AV$17-(SQRT(H146)/(M146*SQRT(I146)+SQRT(H146))))*AK146</f>
        <v>#DIV/0!</v>
      </c>
      <c r="BA146" s="4" t="e">
        <f t="shared" ref="BA146:BA177" ca="1" si="418">(AU$17-(M146*SQRT(I146)/(M146*(SQRT(I146)+SQRT(H146)))))*AL146</f>
        <v>#DIV/0!</v>
      </c>
      <c r="BB146" s="4" t="e">
        <f t="shared" ref="BB146:BB203" ca="1" si="419">(H146/(H146+(M146*SQRT(H146*I146))))*AO146</f>
        <v>#DIV/0!</v>
      </c>
      <c r="BC146" s="4" t="e">
        <f t="shared" ref="BC146:BC203" ca="1" si="420">(I146/(I146+(M146*SQRT(H146*I146))))*AO146</f>
        <v>#DIV/0!</v>
      </c>
      <c r="BD146" s="4" t="e">
        <f t="shared" ref="BD146:BD177" ca="1" si="421">SQRT(AZ146^2+BA146^2+BB146^2+BC146^2+AT$17^2+AO146^2)</f>
        <v>#DIV/0!</v>
      </c>
      <c r="BE146" s="4"/>
      <c r="BF146" s="4"/>
      <c r="BG146" s="4"/>
      <c r="BR146" s="2"/>
      <c r="BS146" s="2"/>
      <c r="BU146" s="31"/>
      <c r="BV146" s="31"/>
    </row>
    <row r="147" spans="1:74" x14ac:dyDescent="0.2">
      <c r="A147" s="132"/>
      <c r="B147" s="133"/>
      <c r="C147" s="134"/>
      <c r="D147" s="134"/>
      <c r="E147" s="134"/>
      <c r="F147" s="134"/>
      <c r="G147" s="134"/>
      <c r="H147" s="102">
        <f t="shared" si="386"/>
        <v>0</v>
      </c>
      <c r="I147" s="103">
        <f t="shared" si="387"/>
        <v>0</v>
      </c>
      <c r="J147" s="104">
        <f t="shared" si="388"/>
        <v>0</v>
      </c>
      <c r="K147" s="104">
        <f t="shared" si="404"/>
        <v>0</v>
      </c>
      <c r="L147" s="104">
        <f t="shared" si="405"/>
        <v>0</v>
      </c>
      <c r="M147" s="112" t="e">
        <f t="shared" ca="1" si="406"/>
        <v>#DIV/0!</v>
      </c>
      <c r="N147" s="134"/>
      <c r="O147" s="71"/>
      <c r="P147" s="135"/>
      <c r="Q147" s="7">
        <f t="shared" si="407"/>
        <v>0</v>
      </c>
      <c r="R147" s="7" t="e">
        <f t="shared" ca="1" si="389"/>
        <v>#DIV/0!</v>
      </c>
      <c r="S147" s="40" t="e">
        <f t="shared" ca="1" si="365"/>
        <v>#DIV/0!</v>
      </c>
      <c r="T147" s="1"/>
      <c r="U147" s="3" t="e">
        <f t="shared" ca="1" si="408"/>
        <v>#DIV/0!</v>
      </c>
      <c r="V147" s="3" t="e">
        <f t="shared" ca="1" si="366"/>
        <v>#DIV/0!</v>
      </c>
      <c r="W147" s="3" t="e">
        <f t="shared" ca="1" si="409"/>
        <v>#DIV/0!</v>
      </c>
      <c r="X147" s="3" t="e">
        <f t="shared" ca="1" si="367"/>
        <v>#DIV/0!</v>
      </c>
      <c r="Y147" s="3" t="e">
        <f t="shared" ca="1" si="410"/>
        <v>#DIV/0!</v>
      </c>
      <c r="AA147" s="1" t="e">
        <f t="shared" ca="1" si="411"/>
        <v>#DIV/0!</v>
      </c>
      <c r="AB147" s="9" t="e">
        <f t="shared" ca="1" si="390"/>
        <v>#DIV/0!</v>
      </c>
      <c r="AC147" s="9" t="e">
        <f t="shared" ca="1" si="391"/>
        <v>#DIV/0!</v>
      </c>
      <c r="AD147" s="3" t="e">
        <f t="shared" ca="1" si="392"/>
        <v>#DIV/0!</v>
      </c>
      <c r="AE147" s="9" t="e">
        <f t="shared" ca="1" si="393"/>
        <v>#DIV/0!</v>
      </c>
      <c r="AF147" s="43" t="e">
        <f t="shared" ca="1" si="368"/>
        <v>#DIV/0!</v>
      </c>
      <c r="AG147" s="43" t="e">
        <f t="shared" ca="1" si="394"/>
        <v>#DIV/0!</v>
      </c>
      <c r="AH147" s="13" t="e">
        <f t="shared" ca="1" si="395"/>
        <v>#DIV/0!</v>
      </c>
      <c r="AI147" s="3" t="e">
        <f t="shared" ca="1" si="412"/>
        <v>#DIV/0!</v>
      </c>
      <c r="AJ147" s="3" t="e">
        <f t="shared" ca="1" si="413"/>
        <v>#DIV/0!</v>
      </c>
      <c r="AK147" s="34">
        <f t="shared" ref="AK147:AO147" si="422">AK$6</f>
        <v>7.4999999999999997E-2</v>
      </c>
      <c r="AL147" s="34">
        <f t="shared" si="422"/>
        <v>7.4999999999999997E-2</v>
      </c>
      <c r="AM147" s="34">
        <f t="shared" si="422"/>
        <v>0.05</v>
      </c>
      <c r="AN147" s="34">
        <f t="shared" si="422"/>
        <v>0.05</v>
      </c>
      <c r="AO147" s="34">
        <f t="shared" si="422"/>
        <v>0.02</v>
      </c>
      <c r="AP147" s="1" t="e">
        <f t="shared" ca="1" si="415"/>
        <v>#DIV/0!</v>
      </c>
      <c r="AQ147" s="22" t="e">
        <f t="shared" ca="1" si="397"/>
        <v>#DIV/0!</v>
      </c>
      <c r="AR147" s="42" t="e">
        <f t="shared" ca="1" si="398"/>
        <v>#DIV/0!</v>
      </c>
      <c r="AS147" s="13" t="e">
        <f t="shared" si="399"/>
        <v>#DIV/0!</v>
      </c>
      <c r="AT147" s="13" t="e">
        <f t="shared" si="400"/>
        <v>#DIV/0!</v>
      </c>
      <c r="AU147" s="13" t="e">
        <f t="shared" si="401"/>
        <v>#DIV/0!</v>
      </c>
      <c r="AV147" s="11" t="e">
        <f t="shared" ca="1" si="416"/>
        <v>#DIV/0!</v>
      </c>
      <c r="AW147" s="2" t="e">
        <f t="shared" ca="1" si="402"/>
        <v>#DIV/0!</v>
      </c>
      <c r="AX147" s="49">
        <f t="shared" ca="1" si="403"/>
        <v>0</v>
      </c>
      <c r="AY147" s="4" t="e">
        <f t="shared" ref="AY147:AY203" ca="1" si="423">AG147/AF147</f>
        <v>#DIV/0!</v>
      </c>
      <c r="AZ147" s="4" t="e">
        <f t="shared" ca="1" si="417"/>
        <v>#DIV/0!</v>
      </c>
      <c r="BA147" s="4" t="e">
        <f t="shared" ca="1" si="418"/>
        <v>#DIV/0!</v>
      </c>
      <c r="BB147" s="4" t="e">
        <f t="shared" ca="1" si="419"/>
        <v>#DIV/0!</v>
      </c>
      <c r="BC147" s="4" t="e">
        <f t="shared" ca="1" si="420"/>
        <v>#DIV/0!</v>
      </c>
      <c r="BD147" s="4" t="e">
        <f t="shared" ca="1" si="421"/>
        <v>#DIV/0!</v>
      </c>
      <c r="BE147" s="4"/>
      <c r="BF147" s="4"/>
      <c r="BG147" s="4"/>
      <c r="BR147" s="2"/>
      <c r="BS147" s="2"/>
      <c r="BU147" s="31"/>
      <c r="BV147" s="31"/>
    </row>
    <row r="148" spans="1:74" x14ac:dyDescent="0.2">
      <c r="A148" s="132"/>
      <c r="B148" s="133"/>
      <c r="C148" s="134"/>
      <c r="D148" s="134"/>
      <c r="E148" s="134"/>
      <c r="F148" s="134"/>
      <c r="G148" s="134"/>
      <c r="H148" s="102">
        <f t="shared" si="386"/>
        <v>0</v>
      </c>
      <c r="I148" s="103">
        <f t="shared" si="387"/>
        <v>0</v>
      </c>
      <c r="J148" s="104">
        <f t="shared" si="388"/>
        <v>0</v>
      </c>
      <c r="K148" s="104">
        <f t="shared" si="404"/>
        <v>0</v>
      </c>
      <c r="L148" s="104">
        <f t="shared" si="405"/>
        <v>0</v>
      </c>
      <c r="M148" s="112" t="e">
        <f t="shared" ca="1" si="406"/>
        <v>#DIV/0!</v>
      </c>
      <c r="N148" s="134"/>
      <c r="O148" s="71"/>
      <c r="P148" s="135"/>
      <c r="Q148" s="7">
        <f t="shared" si="407"/>
        <v>0</v>
      </c>
      <c r="R148" s="7" t="e">
        <f t="shared" ca="1" si="389"/>
        <v>#DIV/0!</v>
      </c>
      <c r="S148" s="40" t="e">
        <f t="shared" ca="1" si="365"/>
        <v>#DIV/0!</v>
      </c>
      <c r="T148" s="1"/>
      <c r="U148" s="3" t="e">
        <f t="shared" ca="1" si="408"/>
        <v>#DIV/0!</v>
      </c>
      <c r="V148" s="3" t="e">
        <f t="shared" ca="1" si="366"/>
        <v>#DIV/0!</v>
      </c>
      <c r="W148" s="3" t="e">
        <f t="shared" ca="1" si="409"/>
        <v>#DIV/0!</v>
      </c>
      <c r="X148" s="3" t="e">
        <f t="shared" ca="1" si="367"/>
        <v>#DIV/0!</v>
      </c>
      <c r="Y148" s="3" t="e">
        <f t="shared" ca="1" si="410"/>
        <v>#DIV/0!</v>
      </c>
      <c r="AA148" s="1" t="e">
        <f t="shared" ca="1" si="411"/>
        <v>#DIV/0!</v>
      </c>
      <c r="AB148" s="9" t="e">
        <f t="shared" ca="1" si="390"/>
        <v>#DIV/0!</v>
      </c>
      <c r="AC148" s="9" t="e">
        <f t="shared" ca="1" si="391"/>
        <v>#DIV/0!</v>
      </c>
      <c r="AD148" s="3" t="e">
        <f t="shared" ca="1" si="392"/>
        <v>#DIV/0!</v>
      </c>
      <c r="AE148" s="9" t="e">
        <f t="shared" ca="1" si="393"/>
        <v>#DIV/0!</v>
      </c>
      <c r="AF148" s="43" t="e">
        <f t="shared" ca="1" si="368"/>
        <v>#DIV/0!</v>
      </c>
      <c r="AG148" s="43" t="e">
        <f t="shared" ca="1" si="394"/>
        <v>#DIV/0!</v>
      </c>
      <c r="AH148" s="13" t="e">
        <f t="shared" ca="1" si="395"/>
        <v>#DIV/0!</v>
      </c>
      <c r="AI148" s="3" t="e">
        <f t="shared" ca="1" si="412"/>
        <v>#DIV/0!</v>
      </c>
      <c r="AJ148" s="3" t="e">
        <f t="shared" ca="1" si="413"/>
        <v>#DIV/0!</v>
      </c>
      <c r="AK148" s="34">
        <f t="shared" ref="AK148:AO163" si="424">AK$6</f>
        <v>7.4999999999999997E-2</v>
      </c>
      <c r="AL148" s="34">
        <f t="shared" si="424"/>
        <v>7.4999999999999997E-2</v>
      </c>
      <c r="AM148" s="34">
        <f t="shared" si="424"/>
        <v>0.05</v>
      </c>
      <c r="AN148" s="34">
        <f t="shared" si="424"/>
        <v>0.05</v>
      </c>
      <c r="AO148" s="34">
        <f t="shared" si="424"/>
        <v>0.02</v>
      </c>
      <c r="AP148" s="1" t="e">
        <f t="shared" ca="1" si="415"/>
        <v>#DIV/0!</v>
      </c>
      <c r="AQ148" s="22" t="e">
        <f t="shared" ca="1" si="397"/>
        <v>#DIV/0!</v>
      </c>
      <c r="AR148" s="42" t="e">
        <f t="shared" ca="1" si="398"/>
        <v>#DIV/0!</v>
      </c>
      <c r="AS148" s="13" t="e">
        <f t="shared" si="399"/>
        <v>#DIV/0!</v>
      </c>
      <c r="AT148" s="13" t="e">
        <f t="shared" si="400"/>
        <v>#DIV/0!</v>
      </c>
      <c r="AU148" s="13" t="e">
        <f t="shared" si="401"/>
        <v>#DIV/0!</v>
      </c>
      <c r="AV148" s="11" t="e">
        <f t="shared" ca="1" si="416"/>
        <v>#DIV/0!</v>
      </c>
      <c r="AW148" s="2" t="e">
        <f t="shared" ca="1" si="402"/>
        <v>#DIV/0!</v>
      </c>
      <c r="AX148" s="49">
        <f t="shared" ca="1" si="403"/>
        <v>0</v>
      </c>
      <c r="AY148" s="4" t="e">
        <f t="shared" ca="1" si="423"/>
        <v>#DIV/0!</v>
      </c>
      <c r="AZ148" s="4" t="e">
        <f t="shared" ca="1" si="417"/>
        <v>#DIV/0!</v>
      </c>
      <c r="BA148" s="4" t="e">
        <f t="shared" ca="1" si="418"/>
        <v>#DIV/0!</v>
      </c>
      <c r="BB148" s="4" t="e">
        <f t="shared" ca="1" si="419"/>
        <v>#DIV/0!</v>
      </c>
      <c r="BC148" s="4" t="e">
        <f t="shared" ca="1" si="420"/>
        <v>#DIV/0!</v>
      </c>
      <c r="BD148" s="4" t="e">
        <f t="shared" ca="1" si="421"/>
        <v>#DIV/0!</v>
      </c>
      <c r="BE148" s="4"/>
      <c r="BF148" s="4"/>
      <c r="BG148" s="4"/>
      <c r="BR148" s="2"/>
      <c r="BS148" s="2"/>
      <c r="BU148" s="31"/>
      <c r="BV148" s="31"/>
    </row>
    <row r="149" spans="1:74" x14ac:dyDescent="0.2">
      <c r="A149" s="132"/>
      <c r="B149" s="133"/>
      <c r="C149" s="134"/>
      <c r="D149" s="134"/>
      <c r="E149" s="134"/>
      <c r="F149" s="134"/>
      <c r="G149" s="134"/>
      <c r="H149" s="102">
        <f t="shared" ref="H149:H203" si="425">C149*J$3</f>
        <v>0</v>
      </c>
      <c r="I149" s="103">
        <f t="shared" ref="I149:I203" si="426">D149*L$3</f>
        <v>0</v>
      </c>
      <c r="J149" s="104">
        <f t="shared" ref="J149:J203" si="427">E149*N$3</f>
        <v>0</v>
      </c>
      <c r="K149" s="104">
        <f t="shared" ref="K149:K203" si="428">F149*P$3</f>
        <v>0</v>
      </c>
      <c r="L149" s="104">
        <f t="shared" ref="L149:L203" si="429">G149*R$3</f>
        <v>0</v>
      </c>
      <c r="M149" s="112" t="e">
        <f t="shared" ca="1" si="406"/>
        <v>#DIV/0!</v>
      </c>
      <c r="N149" s="134"/>
      <c r="O149" s="71"/>
      <c r="P149" s="135"/>
      <c r="Q149" s="7">
        <f t="shared" ref="Q149:Q203" si="430">H149-I149-J149</f>
        <v>0</v>
      </c>
      <c r="R149" s="7" t="e">
        <f t="shared" ref="R149:R203" ca="1" si="431">M149*SQRT(I149/H149)</f>
        <v>#DIV/0!</v>
      </c>
      <c r="S149" s="40" t="e">
        <f t="shared" ref="S149:S203" ca="1" si="432">(1+R149)/(1-R149)</f>
        <v>#DIV/0!</v>
      </c>
      <c r="T149" s="1"/>
      <c r="U149" s="3" t="e">
        <f t="shared" ref="U149:U203" ca="1" si="433">(AD149*J149)/(2*(H149+(M149*SQRT(H149*I149))))</f>
        <v>#DIV/0!</v>
      </c>
      <c r="V149" s="3" t="e">
        <f t="shared" ref="V149:V203" ca="1" si="434">U149/(1+S149)</f>
        <v>#DIV/0!</v>
      </c>
      <c r="W149" s="3" t="e">
        <f t="shared" ca="1" si="409"/>
        <v>#DIV/0!</v>
      </c>
      <c r="X149" s="3" t="e">
        <f t="shared" ref="X149:X203" ca="1" si="435">AB149/AD149</f>
        <v>#DIV/0!</v>
      </c>
      <c r="Y149" s="3" t="e">
        <f t="shared" ca="1" si="410"/>
        <v>#DIV/0!</v>
      </c>
      <c r="AA149" s="1" t="e">
        <f t="shared" ref="AA149:AA203" ca="1" si="436">((SQRT(H149)+(M149*SQRT(I149)))^2)/Q149</f>
        <v>#DIV/0!</v>
      </c>
      <c r="AB149" s="9" t="e">
        <f t="shared" ref="AB149:AB203" ca="1" si="437">(AD149*J149)/(H149-I149-J149)</f>
        <v>#DIV/0!</v>
      </c>
      <c r="AC149" s="9" t="e">
        <f t="shared" ref="AC149:AC203" ca="1" si="438">AV149*AB149</f>
        <v>#DIV/0!</v>
      </c>
      <c r="AD149" s="3" t="e">
        <f t="shared" ca="1" si="392"/>
        <v>#DIV/0!</v>
      </c>
      <c r="AE149" s="9" t="e">
        <f t="shared" ref="AE149:AE203" ca="1" si="439">SQRT(AD149*J149*$D$3)</f>
        <v>#DIV/0!</v>
      </c>
      <c r="AF149" s="43" t="e">
        <f t="shared" ref="AF149:AF203" ca="1" si="440">AE149/1000000</f>
        <v>#DIV/0!</v>
      </c>
      <c r="AG149" s="43" t="e">
        <f t="shared" ca="1" si="394"/>
        <v>#DIV/0!</v>
      </c>
      <c r="AH149" s="13" t="e">
        <f t="shared" ref="AH149:AH203" ca="1" si="441">AD149*J149/($B$3*2*PI())</f>
        <v>#DIV/0!</v>
      </c>
      <c r="AI149" s="3" t="e">
        <f t="shared" ref="AI149:AI203" ca="1" si="442">AD149*J149/IF(K149&gt;0.000000000000001,K149,0.000000000000001)</f>
        <v>#DIV/0!</v>
      </c>
      <c r="AJ149" s="3" t="e">
        <f t="shared" ref="AJ149:AJ203" ca="1" si="443">AD149*J149/IF(L149&gt;0.000000000000001,L149,0.000000000000001)</f>
        <v>#DIV/0!</v>
      </c>
      <c r="AK149" s="34">
        <f t="shared" si="424"/>
        <v>7.4999999999999997E-2</v>
      </c>
      <c r="AL149" s="34">
        <f t="shared" si="424"/>
        <v>7.4999999999999997E-2</v>
      </c>
      <c r="AM149" s="34">
        <f t="shared" si="424"/>
        <v>0.05</v>
      </c>
      <c r="AN149" s="34">
        <f t="shared" si="424"/>
        <v>0.05</v>
      </c>
      <c r="AO149" s="34">
        <f t="shared" si="424"/>
        <v>0.02</v>
      </c>
      <c r="AP149" s="1" t="e">
        <f t="shared" ca="1" si="415"/>
        <v>#DIV/0!</v>
      </c>
      <c r="AQ149" s="22" t="e">
        <f t="shared" ca="1" si="397"/>
        <v>#DIV/0!</v>
      </c>
      <c r="AR149" s="42" t="e">
        <f t="shared" ca="1" si="398"/>
        <v>#DIV/0!</v>
      </c>
      <c r="AS149" s="13" t="e">
        <f t="shared" ref="AS149:AS203" si="444">AO149*H149/Q149</f>
        <v>#DIV/0!</v>
      </c>
      <c r="AT149" s="13" t="e">
        <f t="shared" ref="AT149:AT203" si="445">AO149*I149/Q149</f>
        <v>#DIV/0!</v>
      </c>
      <c r="AU149" s="13" t="e">
        <f t="shared" ref="AU149:AU203" si="446">(1+(J149/Q149))*AO149</f>
        <v>#DIV/0!</v>
      </c>
      <c r="AV149" s="11" t="e">
        <f t="shared" ca="1" si="416"/>
        <v>#DIV/0!</v>
      </c>
      <c r="AW149" s="2" t="e">
        <f t="shared" ref="AW149:AW203" ca="1" si="447">AF149*AF149</f>
        <v>#DIV/0!</v>
      </c>
      <c r="AX149" s="49">
        <f t="shared" ca="1" si="403"/>
        <v>0</v>
      </c>
      <c r="AY149" s="4" t="e">
        <f t="shared" ca="1" si="423"/>
        <v>#DIV/0!</v>
      </c>
      <c r="AZ149" s="4" t="e">
        <f t="shared" ca="1" si="417"/>
        <v>#DIV/0!</v>
      </c>
      <c r="BA149" s="4" t="e">
        <f t="shared" ca="1" si="418"/>
        <v>#DIV/0!</v>
      </c>
      <c r="BB149" s="4" t="e">
        <f t="shared" ca="1" si="419"/>
        <v>#DIV/0!</v>
      </c>
      <c r="BC149" s="4" t="e">
        <f t="shared" ca="1" si="420"/>
        <v>#DIV/0!</v>
      </c>
      <c r="BD149" s="4" t="e">
        <f t="shared" ca="1" si="421"/>
        <v>#DIV/0!</v>
      </c>
      <c r="BQ149" s="31"/>
      <c r="BS149" s="2"/>
    </row>
    <row r="150" spans="1:74" x14ac:dyDescent="0.2">
      <c r="A150" s="132"/>
      <c r="B150" s="133"/>
      <c r="C150" s="134"/>
      <c r="D150" s="134"/>
      <c r="E150" s="134"/>
      <c r="F150" s="134"/>
      <c r="G150" s="134"/>
      <c r="H150" s="102">
        <f t="shared" si="425"/>
        <v>0</v>
      </c>
      <c r="I150" s="103">
        <f t="shared" si="426"/>
        <v>0</v>
      </c>
      <c r="J150" s="104">
        <f t="shared" si="427"/>
        <v>0</v>
      </c>
      <c r="K150" s="104">
        <f t="shared" si="428"/>
        <v>0</v>
      </c>
      <c r="L150" s="104">
        <f t="shared" si="429"/>
        <v>0</v>
      </c>
      <c r="M150" s="112" t="e">
        <f t="shared" ca="1" si="406"/>
        <v>#DIV/0!</v>
      </c>
      <c r="N150" s="134"/>
      <c r="O150" s="71"/>
      <c r="P150" s="135"/>
      <c r="Q150" s="7">
        <f t="shared" si="430"/>
        <v>0</v>
      </c>
      <c r="R150" s="7" t="e">
        <f t="shared" ca="1" si="431"/>
        <v>#DIV/0!</v>
      </c>
      <c r="S150" s="40" t="e">
        <f t="shared" ca="1" si="432"/>
        <v>#DIV/0!</v>
      </c>
      <c r="T150" s="1"/>
      <c r="U150" s="3" t="e">
        <f t="shared" ca="1" si="433"/>
        <v>#DIV/0!</v>
      </c>
      <c r="V150" s="3" t="e">
        <f t="shared" ca="1" si="434"/>
        <v>#DIV/0!</v>
      </c>
      <c r="W150" s="3" t="e">
        <f t="shared" ca="1" si="409"/>
        <v>#DIV/0!</v>
      </c>
      <c r="X150" s="3" t="e">
        <f t="shared" ca="1" si="435"/>
        <v>#DIV/0!</v>
      </c>
      <c r="Y150" s="3" t="e">
        <f t="shared" ca="1" si="410"/>
        <v>#DIV/0!</v>
      </c>
      <c r="AA150" s="1" t="e">
        <f t="shared" ca="1" si="436"/>
        <v>#DIV/0!</v>
      </c>
      <c r="AB150" s="9" t="e">
        <f t="shared" ca="1" si="437"/>
        <v>#DIV/0!</v>
      </c>
      <c r="AC150" s="9" t="e">
        <f t="shared" ca="1" si="438"/>
        <v>#DIV/0!</v>
      </c>
      <c r="AD150" s="3" t="e">
        <f t="shared" ca="1" si="392"/>
        <v>#DIV/0!</v>
      </c>
      <c r="AE150" s="9" t="e">
        <f t="shared" ca="1" si="439"/>
        <v>#DIV/0!</v>
      </c>
      <c r="AF150" s="43" t="e">
        <f t="shared" ca="1" si="440"/>
        <v>#DIV/0!</v>
      </c>
      <c r="AG150" s="43" t="e">
        <f t="shared" ca="1" si="394"/>
        <v>#DIV/0!</v>
      </c>
      <c r="AH150" s="13" t="e">
        <f t="shared" ca="1" si="441"/>
        <v>#DIV/0!</v>
      </c>
      <c r="AI150" s="3" t="e">
        <f t="shared" ca="1" si="442"/>
        <v>#DIV/0!</v>
      </c>
      <c r="AJ150" s="3" t="e">
        <f t="shared" ca="1" si="443"/>
        <v>#DIV/0!</v>
      </c>
      <c r="AK150" s="34">
        <f t="shared" si="424"/>
        <v>7.4999999999999997E-2</v>
      </c>
      <c r="AL150" s="34">
        <f t="shared" si="424"/>
        <v>7.4999999999999997E-2</v>
      </c>
      <c r="AM150" s="34">
        <f t="shared" si="424"/>
        <v>0.05</v>
      </c>
      <c r="AN150" s="34">
        <f t="shared" si="424"/>
        <v>0.05</v>
      </c>
      <c r="AO150" s="34">
        <f t="shared" si="424"/>
        <v>0.02</v>
      </c>
      <c r="AP150" s="1" t="e">
        <f t="shared" ca="1" si="415"/>
        <v>#DIV/0!</v>
      </c>
      <c r="AQ150" s="22" t="e">
        <f t="shared" ca="1" si="397"/>
        <v>#DIV/0!</v>
      </c>
      <c r="AR150" s="42" t="e">
        <f t="shared" ca="1" si="398"/>
        <v>#DIV/0!</v>
      </c>
      <c r="AS150" s="13" t="e">
        <f t="shared" si="444"/>
        <v>#DIV/0!</v>
      </c>
      <c r="AT150" s="13" t="e">
        <f t="shared" si="445"/>
        <v>#DIV/0!</v>
      </c>
      <c r="AU150" s="13" t="e">
        <f t="shared" si="446"/>
        <v>#DIV/0!</v>
      </c>
      <c r="AV150" s="11" t="e">
        <f t="shared" ca="1" si="416"/>
        <v>#DIV/0!</v>
      </c>
      <c r="AW150" s="2" t="e">
        <f t="shared" ca="1" si="447"/>
        <v>#DIV/0!</v>
      </c>
      <c r="AX150" s="49">
        <f t="shared" ca="1" si="403"/>
        <v>0</v>
      </c>
      <c r="AY150" s="4" t="e">
        <f t="shared" ca="1" si="423"/>
        <v>#DIV/0!</v>
      </c>
      <c r="AZ150" s="4" t="e">
        <f t="shared" ca="1" si="417"/>
        <v>#DIV/0!</v>
      </c>
      <c r="BA150" s="4" t="e">
        <f t="shared" ca="1" si="418"/>
        <v>#DIV/0!</v>
      </c>
      <c r="BB150" s="4" t="e">
        <f t="shared" ca="1" si="419"/>
        <v>#DIV/0!</v>
      </c>
      <c r="BC150" s="4" t="e">
        <f t="shared" ca="1" si="420"/>
        <v>#DIV/0!</v>
      </c>
      <c r="BD150" s="4" t="e">
        <f t="shared" ca="1" si="421"/>
        <v>#DIV/0!</v>
      </c>
      <c r="BQ150" s="31"/>
      <c r="BS150" s="2"/>
    </row>
    <row r="151" spans="1:74" x14ac:dyDescent="0.2">
      <c r="A151" s="132"/>
      <c r="B151" s="133"/>
      <c r="C151" s="134"/>
      <c r="D151" s="134"/>
      <c r="E151" s="134"/>
      <c r="F151" s="134"/>
      <c r="G151" s="134"/>
      <c r="H151" s="102">
        <f t="shared" si="425"/>
        <v>0</v>
      </c>
      <c r="I151" s="103">
        <f t="shared" si="426"/>
        <v>0</v>
      </c>
      <c r="J151" s="104">
        <f t="shared" si="427"/>
        <v>0</v>
      </c>
      <c r="K151" s="104">
        <f t="shared" si="428"/>
        <v>0</v>
      </c>
      <c r="L151" s="104">
        <f t="shared" si="429"/>
        <v>0</v>
      </c>
      <c r="M151" s="112" t="e">
        <f t="shared" ca="1" si="406"/>
        <v>#DIV/0!</v>
      </c>
      <c r="N151" s="134"/>
      <c r="O151" s="71"/>
      <c r="P151" s="135"/>
      <c r="Q151" s="7">
        <f t="shared" si="430"/>
        <v>0</v>
      </c>
      <c r="R151" s="7" t="e">
        <f t="shared" ca="1" si="431"/>
        <v>#DIV/0!</v>
      </c>
      <c r="S151" s="40" t="e">
        <f t="shared" ca="1" si="432"/>
        <v>#DIV/0!</v>
      </c>
      <c r="T151" s="1"/>
      <c r="U151" s="3" t="e">
        <f t="shared" ca="1" si="433"/>
        <v>#DIV/0!</v>
      </c>
      <c r="V151" s="3" t="e">
        <f t="shared" ca="1" si="434"/>
        <v>#DIV/0!</v>
      </c>
      <c r="W151" s="3" t="e">
        <f t="shared" ca="1" si="409"/>
        <v>#DIV/0!</v>
      </c>
      <c r="X151" s="3" t="e">
        <f t="shared" ca="1" si="435"/>
        <v>#DIV/0!</v>
      </c>
      <c r="Y151" s="3" t="e">
        <f t="shared" ca="1" si="410"/>
        <v>#DIV/0!</v>
      </c>
      <c r="AA151" s="1" t="e">
        <f t="shared" ca="1" si="436"/>
        <v>#DIV/0!</v>
      </c>
      <c r="AB151" s="9" t="e">
        <f t="shared" ca="1" si="437"/>
        <v>#DIV/0!</v>
      </c>
      <c r="AC151" s="9" t="e">
        <f t="shared" ca="1" si="438"/>
        <v>#DIV/0!</v>
      </c>
      <c r="AD151" s="3" t="e">
        <f t="shared" ca="1" si="392"/>
        <v>#DIV/0!</v>
      </c>
      <c r="AE151" s="9" t="e">
        <f t="shared" ca="1" si="439"/>
        <v>#DIV/0!</v>
      </c>
      <c r="AF151" s="43" t="e">
        <f t="shared" ca="1" si="440"/>
        <v>#DIV/0!</v>
      </c>
      <c r="AG151" s="43" t="e">
        <f t="shared" ca="1" si="394"/>
        <v>#DIV/0!</v>
      </c>
      <c r="AH151" s="13" t="e">
        <f t="shared" ca="1" si="441"/>
        <v>#DIV/0!</v>
      </c>
      <c r="AI151" s="3" t="e">
        <f t="shared" ca="1" si="442"/>
        <v>#DIV/0!</v>
      </c>
      <c r="AJ151" s="3" t="e">
        <f t="shared" ca="1" si="443"/>
        <v>#DIV/0!</v>
      </c>
      <c r="AK151" s="34">
        <f t="shared" si="424"/>
        <v>7.4999999999999997E-2</v>
      </c>
      <c r="AL151" s="34">
        <f t="shared" si="424"/>
        <v>7.4999999999999997E-2</v>
      </c>
      <c r="AM151" s="34">
        <f t="shared" si="424"/>
        <v>0.05</v>
      </c>
      <c r="AN151" s="34">
        <f t="shared" si="424"/>
        <v>0.05</v>
      </c>
      <c r="AO151" s="34">
        <f t="shared" si="424"/>
        <v>0.02</v>
      </c>
      <c r="AP151" s="1" t="e">
        <f t="shared" ca="1" si="415"/>
        <v>#DIV/0!</v>
      </c>
      <c r="AQ151" s="22" t="e">
        <f t="shared" ca="1" si="397"/>
        <v>#DIV/0!</v>
      </c>
      <c r="AR151" s="42" t="e">
        <f t="shared" ca="1" si="398"/>
        <v>#DIV/0!</v>
      </c>
      <c r="AS151" s="13" t="e">
        <f t="shared" si="444"/>
        <v>#DIV/0!</v>
      </c>
      <c r="AT151" s="13" t="e">
        <f t="shared" si="445"/>
        <v>#DIV/0!</v>
      </c>
      <c r="AU151" s="13" t="e">
        <f t="shared" si="446"/>
        <v>#DIV/0!</v>
      </c>
      <c r="AV151" s="11" t="e">
        <f t="shared" ca="1" si="416"/>
        <v>#DIV/0!</v>
      </c>
      <c r="AW151" s="2" t="e">
        <f t="shared" ca="1" si="447"/>
        <v>#DIV/0!</v>
      </c>
      <c r="AX151" s="49">
        <f t="shared" ca="1" si="403"/>
        <v>0</v>
      </c>
      <c r="AY151" s="4" t="e">
        <f t="shared" ca="1" si="423"/>
        <v>#DIV/0!</v>
      </c>
      <c r="AZ151" s="4" t="e">
        <f t="shared" ca="1" si="417"/>
        <v>#DIV/0!</v>
      </c>
      <c r="BA151" s="4" t="e">
        <f t="shared" ca="1" si="418"/>
        <v>#DIV/0!</v>
      </c>
      <c r="BB151" s="4" t="e">
        <f t="shared" ca="1" si="419"/>
        <v>#DIV/0!</v>
      </c>
      <c r="BC151" s="4" t="e">
        <f t="shared" ca="1" si="420"/>
        <v>#DIV/0!</v>
      </c>
      <c r="BD151" s="4" t="e">
        <f t="shared" ca="1" si="421"/>
        <v>#DIV/0!</v>
      </c>
      <c r="BQ151" s="31"/>
      <c r="BS151" s="2"/>
    </row>
    <row r="152" spans="1:74" x14ac:dyDescent="0.2">
      <c r="A152" s="132"/>
      <c r="B152" s="133"/>
      <c r="C152" s="134"/>
      <c r="D152" s="134"/>
      <c r="E152" s="134"/>
      <c r="F152" s="134"/>
      <c r="G152" s="134"/>
      <c r="H152" s="102">
        <f t="shared" si="425"/>
        <v>0</v>
      </c>
      <c r="I152" s="103">
        <f t="shared" si="426"/>
        <v>0</v>
      </c>
      <c r="J152" s="104">
        <f t="shared" si="427"/>
        <v>0</v>
      </c>
      <c r="K152" s="104">
        <f t="shared" si="428"/>
        <v>0</v>
      </c>
      <c r="L152" s="104">
        <f t="shared" si="429"/>
        <v>0</v>
      </c>
      <c r="M152" s="112" t="e">
        <f t="shared" ca="1" si="406"/>
        <v>#DIV/0!</v>
      </c>
      <c r="N152" s="134"/>
      <c r="O152" s="71"/>
      <c r="P152" s="135"/>
      <c r="Q152" s="7">
        <f t="shared" si="430"/>
        <v>0</v>
      </c>
      <c r="R152" s="7" t="e">
        <f t="shared" ca="1" si="431"/>
        <v>#DIV/0!</v>
      </c>
      <c r="S152" s="40" t="e">
        <f t="shared" ca="1" si="432"/>
        <v>#DIV/0!</v>
      </c>
      <c r="T152" s="1"/>
      <c r="U152" s="3" t="e">
        <f t="shared" ca="1" si="433"/>
        <v>#DIV/0!</v>
      </c>
      <c r="V152" s="3" t="e">
        <f t="shared" ca="1" si="434"/>
        <v>#DIV/0!</v>
      </c>
      <c r="W152" s="3" t="e">
        <f t="shared" ca="1" si="409"/>
        <v>#DIV/0!</v>
      </c>
      <c r="X152" s="3" t="e">
        <f t="shared" ca="1" si="435"/>
        <v>#DIV/0!</v>
      </c>
      <c r="Y152" s="3" t="e">
        <f t="shared" ca="1" si="410"/>
        <v>#DIV/0!</v>
      </c>
      <c r="AA152" s="1" t="e">
        <f t="shared" ca="1" si="436"/>
        <v>#DIV/0!</v>
      </c>
      <c r="AB152" s="9" t="e">
        <f t="shared" ca="1" si="437"/>
        <v>#DIV/0!</v>
      </c>
      <c r="AC152" s="9" t="e">
        <f t="shared" ca="1" si="438"/>
        <v>#DIV/0!</v>
      </c>
      <c r="AD152" s="3" t="e">
        <f t="shared" ca="1" si="392"/>
        <v>#DIV/0!</v>
      </c>
      <c r="AE152" s="9" t="e">
        <f t="shared" ca="1" si="439"/>
        <v>#DIV/0!</v>
      </c>
      <c r="AF152" s="43" t="e">
        <f t="shared" ca="1" si="440"/>
        <v>#DIV/0!</v>
      </c>
      <c r="AG152" s="43" t="e">
        <f t="shared" ca="1" si="394"/>
        <v>#DIV/0!</v>
      </c>
      <c r="AH152" s="13" t="e">
        <f t="shared" ca="1" si="441"/>
        <v>#DIV/0!</v>
      </c>
      <c r="AI152" s="3" t="e">
        <f t="shared" ca="1" si="442"/>
        <v>#DIV/0!</v>
      </c>
      <c r="AJ152" s="3" t="e">
        <f t="shared" ca="1" si="443"/>
        <v>#DIV/0!</v>
      </c>
      <c r="AK152" s="34">
        <f t="shared" si="424"/>
        <v>7.4999999999999997E-2</v>
      </c>
      <c r="AL152" s="34">
        <f t="shared" si="424"/>
        <v>7.4999999999999997E-2</v>
      </c>
      <c r="AM152" s="34">
        <f t="shared" si="424"/>
        <v>0.05</v>
      </c>
      <c r="AN152" s="34">
        <f t="shared" si="424"/>
        <v>0.05</v>
      </c>
      <c r="AO152" s="34">
        <f t="shared" si="424"/>
        <v>0.02</v>
      </c>
      <c r="AP152" s="1" t="e">
        <f t="shared" ca="1" si="415"/>
        <v>#DIV/0!</v>
      </c>
      <c r="AQ152" s="22" t="e">
        <f t="shared" ca="1" si="397"/>
        <v>#DIV/0!</v>
      </c>
      <c r="AR152" s="42" t="e">
        <f t="shared" ca="1" si="398"/>
        <v>#DIV/0!</v>
      </c>
      <c r="AS152" s="13" t="e">
        <f t="shared" si="444"/>
        <v>#DIV/0!</v>
      </c>
      <c r="AT152" s="13" t="e">
        <f t="shared" si="445"/>
        <v>#DIV/0!</v>
      </c>
      <c r="AU152" s="13" t="e">
        <f t="shared" si="446"/>
        <v>#DIV/0!</v>
      </c>
      <c r="AV152" s="11" t="e">
        <f t="shared" ca="1" si="416"/>
        <v>#DIV/0!</v>
      </c>
      <c r="AW152" s="2" t="e">
        <f t="shared" ca="1" si="447"/>
        <v>#DIV/0!</v>
      </c>
      <c r="AX152" s="49">
        <f t="shared" ca="1" si="403"/>
        <v>0</v>
      </c>
      <c r="AY152" s="4" t="e">
        <f t="shared" ca="1" si="423"/>
        <v>#DIV/0!</v>
      </c>
      <c r="AZ152" s="4" t="e">
        <f t="shared" ca="1" si="417"/>
        <v>#DIV/0!</v>
      </c>
      <c r="BA152" s="4" t="e">
        <f t="shared" ca="1" si="418"/>
        <v>#DIV/0!</v>
      </c>
      <c r="BB152" s="4" t="e">
        <f t="shared" ca="1" si="419"/>
        <v>#DIV/0!</v>
      </c>
      <c r="BC152" s="4" t="e">
        <f t="shared" ca="1" si="420"/>
        <v>#DIV/0!</v>
      </c>
      <c r="BD152" s="4" t="e">
        <f t="shared" ca="1" si="421"/>
        <v>#DIV/0!</v>
      </c>
    </row>
    <row r="153" spans="1:74" x14ac:dyDescent="0.2">
      <c r="A153" s="132"/>
      <c r="B153" s="133"/>
      <c r="C153" s="134"/>
      <c r="D153" s="134"/>
      <c r="E153" s="134"/>
      <c r="F153" s="134"/>
      <c r="G153" s="134"/>
      <c r="H153" s="102">
        <f t="shared" si="425"/>
        <v>0</v>
      </c>
      <c r="I153" s="103">
        <f t="shared" si="426"/>
        <v>0</v>
      </c>
      <c r="J153" s="104">
        <f t="shared" si="427"/>
        <v>0</v>
      </c>
      <c r="K153" s="104">
        <f t="shared" si="428"/>
        <v>0</v>
      </c>
      <c r="L153" s="104">
        <f t="shared" si="429"/>
        <v>0</v>
      </c>
      <c r="M153" s="112" t="e">
        <f t="shared" ca="1" si="406"/>
        <v>#DIV/0!</v>
      </c>
      <c r="N153" s="134"/>
      <c r="O153" s="71"/>
      <c r="P153" s="135"/>
      <c r="Q153" s="7">
        <f t="shared" si="430"/>
        <v>0</v>
      </c>
      <c r="R153" s="7" t="e">
        <f t="shared" ca="1" si="431"/>
        <v>#DIV/0!</v>
      </c>
      <c r="S153" s="40" t="e">
        <f t="shared" ca="1" si="432"/>
        <v>#DIV/0!</v>
      </c>
      <c r="T153" s="1"/>
      <c r="U153" s="3" t="e">
        <f t="shared" ca="1" si="433"/>
        <v>#DIV/0!</v>
      </c>
      <c r="V153" s="3" t="e">
        <f t="shared" ca="1" si="434"/>
        <v>#DIV/0!</v>
      </c>
      <c r="W153" s="3" t="e">
        <f t="shared" ca="1" si="409"/>
        <v>#DIV/0!</v>
      </c>
      <c r="X153" s="3" t="e">
        <f t="shared" ca="1" si="435"/>
        <v>#DIV/0!</v>
      </c>
      <c r="Y153" s="3" t="e">
        <f t="shared" ca="1" si="410"/>
        <v>#DIV/0!</v>
      </c>
      <c r="AA153" s="1" t="e">
        <f t="shared" ca="1" si="436"/>
        <v>#DIV/0!</v>
      </c>
      <c r="AB153" s="9" t="e">
        <f t="shared" ca="1" si="437"/>
        <v>#DIV/0!</v>
      </c>
      <c r="AC153" s="9" t="e">
        <f t="shared" ca="1" si="438"/>
        <v>#DIV/0!</v>
      </c>
      <c r="AD153" s="3" t="e">
        <f t="shared" ca="1" si="392"/>
        <v>#DIV/0!</v>
      </c>
      <c r="AE153" s="9" t="e">
        <f t="shared" ca="1" si="439"/>
        <v>#DIV/0!</v>
      </c>
      <c r="AF153" s="43" t="e">
        <f t="shared" ca="1" si="440"/>
        <v>#DIV/0!</v>
      </c>
      <c r="AG153" s="43" t="e">
        <f t="shared" ca="1" si="394"/>
        <v>#DIV/0!</v>
      </c>
      <c r="AH153" s="13" t="e">
        <f t="shared" ca="1" si="441"/>
        <v>#DIV/0!</v>
      </c>
      <c r="AI153" s="3" t="e">
        <f t="shared" ca="1" si="442"/>
        <v>#DIV/0!</v>
      </c>
      <c r="AJ153" s="3" t="e">
        <f t="shared" ca="1" si="443"/>
        <v>#DIV/0!</v>
      </c>
      <c r="AK153" s="34">
        <f t="shared" si="424"/>
        <v>7.4999999999999997E-2</v>
      </c>
      <c r="AL153" s="34">
        <f t="shared" si="424"/>
        <v>7.4999999999999997E-2</v>
      </c>
      <c r="AM153" s="34">
        <f t="shared" si="424"/>
        <v>0.05</v>
      </c>
      <c r="AN153" s="34">
        <f t="shared" si="424"/>
        <v>0.05</v>
      </c>
      <c r="AO153" s="34">
        <f t="shared" si="424"/>
        <v>0.02</v>
      </c>
      <c r="AP153" s="1" t="e">
        <f t="shared" ca="1" si="415"/>
        <v>#DIV/0!</v>
      </c>
      <c r="AQ153" s="22" t="e">
        <f t="shared" ca="1" si="397"/>
        <v>#DIV/0!</v>
      </c>
      <c r="AR153" s="42" t="e">
        <f t="shared" ca="1" si="398"/>
        <v>#DIV/0!</v>
      </c>
      <c r="AS153" s="13" t="e">
        <f t="shared" si="444"/>
        <v>#DIV/0!</v>
      </c>
      <c r="AT153" s="13" t="e">
        <f t="shared" si="445"/>
        <v>#DIV/0!</v>
      </c>
      <c r="AU153" s="13" t="e">
        <f t="shared" si="446"/>
        <v>#DIV/0!</v>
      </c>
      <c r="AV153" s="11" t="e">
        <f t="shared" ca="1" si="416"/>
        <v>#DIV/0!</v>
      </c>
      <c r="AW153" s="2" t="e">
        <f t="shared" ca="1" si="447"/>
        <v>#DIV/0!</v>
      </c>
      <c r="AX153" s="49">
        <f t="shared" ca="1" si="403"/>
        <v>0</v>
      </c>
      <c r="AY153" s="4" t="e">
        <f t="shared" ca="1" si="423"/>
        <v>#DIV/0!</v>
      </c>
      <c r="AZ153" s="4" t="e">
        <f t="shared" ca="1" si="417"/>
        <v>#DIV/0!</v>
      </c>
      <c r="BA153" s="4" t="e">
        <f t="shared" ca="1" si="418"/>
        <v>#DIV/0!</v>
      </c>
      <c r="BB153" s="4" t="e">
        <f t="shared" ca="1" si="419"/>
        <v>#DIV/0!</v>
      </c>
      <c r="BC153" s="4" t="e">
        <f t="shared" ca="1" si="420"/>
        <v>#DIV/0!</v>
      </c>
      <c r="BD153" s="4" t="e">
        <f t="shared" ca="1" si="421"/>
        <v>#DIV/0!</v>
      </c>
    </row>
    <row r="154" spans="1:74" x14ac:dyDescent="0.2">
      <c r="A154" s="132"/>
      <c r="B154" s="133"/>
      <c r="C154" s="134"/>
      <c r="D154" s="134"/>
      <c r="E154" s="134"/>
      <c r="F154" s="134"/>
      <c r="G154" s="134"/>
      <c r="H154" s="102">
        <f t="shared" si="425"/>
        <v>0</v>
      </c>
      <c r="I154" s="103">
        <f t="shared" si="426"/>
        <v>0</v>
      </c>
      <c r="J154" s="104">
        <f t="shared" si="427"/>
        <v>0</v>
      </c>
      <c r="K154" s="104">
        <f t="shared" si="428"/>
        <v>0</v>
      </c>
      <c r="L154" s="104">
        <f t="shared" si="429"/>
        <v>0</v>
      </c>
      <c r="M154" s="112" t="e">
        <f t="shared" ca="1" si="406"/>
        <v>#DIV/0!</v>
      </c>
      <c r="N154" s="134"/>
      <c r="O154" s="71"/>
      <c r="P154" s="135"/>
      <c r="Q154" s="7">
        <f t="shared" si="430"/>
        <v>0</v>
      </c>
      <c r="R154" s="7" t="e">
        <f t="shared" ca="1" si="431"/>
        <v>#DIV/0!</v>
      </c>
      <c r="S154" s="40" t="e">
        <f t="shared" ca="1" si="432"/>
        <v>#DIV/0!</v>
      </c>
      <c r="T154" s="1"/>
      <c r="U154" s="3" t="e">
        <f t="shared" ca="1" si="433"/>
        <v>#DIV/0!</v>
      </c>
      <c r="V154" s="3" t="e">
        <f t="shared" ca="1" si="434"/>
        <v>#DIV/0!</v>
      </c>
      <c r="W154" s="3" t="e">
        <f t="shared" ca="1" si="409"/>
        <v>#DIV/0!</v>
      </c>
      <c r="X154" s="3" t="e">
        <f t="shared" ca="1" si="435"/>
        <v>#DIV/0!</v>
      </c>
      <c r="Y154" s="3" t="e">
        <f t="shared" ca="1" si="410"/>
        <v>#DIV/0!</v>
      </c>
      <c r="AA154" s="1" t="e">
        <f t="shared" ca="1" si="436"/>
        <v>#DIV/0!</v>
      </c>
      <c r="AB154" s="9" t="e">
        <f t="shared" ca="1" si="437"/>
        <v>#DIV/0!</v>
      </c>
      <c r="AC154" s="9" t="e">
        <f t="shared" ca="1" si="438"/>
        <v>#DIV/0!</v>
      </c>
      <c r="AD154" s="3" t="e">
        <f t="shared" ca="1" si="392"/>
        <v>#DIV/0!</v>
      </c>
      <c r="AE154" s="9" t="e">
        <f t="shared" ca="1" si="439"/>
        <v>#DIV/0!</v>
      </c>
      <c r="AF154" s="43" t="e">
        <f t="shared" ca="1" si="440"/>
        <v>#DIV/0!</v>
      </c>
      <c r="AG154" s="43" t="e">
        <f t="shared" ca="1" si="394"/>
        <v>#DIV/0!</v>
      </c>
      <c r="AH154" s="13" t="e">
        <f t="shared" ca="1" si="441"/>
        <v>#DIV/0!</v>
      </c>
      <c r="AI154" s="3" t="e">
        <f t="shared" ca="1" si="442"/>
        <v>#DIV/0!</v>
      </c>
      <c r="AJ154" s="3" t="e">
        <f t="shared" ca="1" si="443"/>
        <v>#DIV/0!</v>
      </c>
      <c r="AK154" s="34">
        <f t="shared" si="424"/>
        <v>7.4999999999999997E-2</v>
      </c>
      <c r="AL154" s="34">
        <f t="shared" si="424"/>
        <v>7.4999999999999997E-2</v>
      </c>
      <c r="AM154" s="34">
        <f t="shared" si="424"/>
        <v>0.05</v>
      </c>
      <c r="AN154" s="34">
        <f t="shared" si="424"/>
        <v>0.05</v>
      </c>
      <c r="AO154" s="34">
        <f t="shared" si="424"/>
        <v>0.02</v>
      </c>
      <c r="AP154" s="1" t="e">
        <f t="shared" ca="1" si="415"/>
        <v>#DIV/0!</v>
      </c>
      <c r="AQ154" s="22" t="e">
        <f t="shared" ca="1" si="397"/>
        <v>#DIV/0!</v>
      </c>
      <c r="AR154" s="42" t="e">
        <f t="shared" ca="1" si="398"/>
        <v>#DIV/0!</v>
      </c>
      <c r="AS154" s="13" t="e">
        <f t="shared" si="444"/>
        <v>#DIV/0!</v>
      </c>
      <c r="AT154" s="13" t="e">
        <f t="shared" si="445"/>
        <v>#DIV/0!</v>
      </c>
      <c r="AU154" s="13" t="e">
        <f t="shared" si="446"/>
        <v>#DIV/0!</v>
      </c>
      <c r="AV154" s="11" t="e">
        <f t="shared" ca="1" si="416"/>
        <v>#DIV/0!</v>
      </c>
      <c r="AW154" s="2" t="e">
        <f t="shared" ca="1" si="447"/>
        <v>#DIV/0!</v>
      </c>
      <c r="AX154" s="49">
        <f t="shared" ca="1" si="403"/>
        <v>0</v>
      </c>
      <c r="AY154" s="4" t="e">
        <f t="shared" ca="1" si="423"/>
        <v>#DIV/0!</v>
      </c>
      <c r="AZ154" s="4" t="e">
        <f t="shared" ca="1" si="417"/>
        <v>#DIV/0!</v>
      </c>
      <c r="BA154" s="4" t="e">
        <f t="shared" ca="1" si="418"/>
        <v>#DIV/0!</v>
      </c>
      <c r="BB154" s="4" t="e">
        <f t="shared" ca="1" si="419"/>
        <v>#DIV/0!</v>
      </c>
      <c r="BC154" s="4" t="e">
        <f t="shared" ca="1" si="420"/>
        <v>#DIV/0!</v>
      </c>
      <c r="BD154" s="4" t="e">
        <f t="shared" ca="1" si="421"/>
        <v>#DIV/0!</v>
      </c>
    </row>
    <row r="155" spans="1:74" x14ac:dyDescent="0.2">
      <c r="A155" s="132"/>
      <c r="B155" s="133"/>
      <c r="C155" s="134"/>
      <c r="D155" s="134"/>
      <c r="E155" s="134"/>
      <c r="F155" s="134"/>
      <c r="G155" s="134"/>
      <c r="H155" s="102">
        <f t="shared" si="425"/>
        <v>0</v>
      </c>
      <c r="I155" s="103">
        <f t="shared" si="426"/>
        <v>0</v>
      </c>
      <c r="J155" s="104">
        <f t="shared" si="427"/>
        <v>0</v>
      </c>
      <c r="K155" s="104">
        <f t="shared" si="428"/>
        <v>0</v>
      </c>
      <c r="L155" s="104">
        <f t="shared" si="429"/>
        <v>0</v>
      </c>
      <c r="M155" s="112" t="e">
        <f t="shared" ca="1" si="406"/>
        <v>#DIV/0!</v>
      </c>
      <c r="N155" s="134"/>
      <c r="O155" s="71"/>
      <c r="P155" s="135"/>
      <c r="Q155" s="7">
        <f t="shared" si="430"/>
        <v>0</v>
      </c>
      <c r="R155" s="7" t="e">
        <f t="shared" ca="1" si="431"/>
        <v>#DIV/0!</v>
      </c>
      <c r="S155" s="40" t="e">
        <f t="shared" ca="1" si="432"/>
        <v>#DIV/0!</v>
      </c>
      <c r="T155" s="1"/>
      <c r="U155" s="3" t="e">
        <f t="shared" ca="1" si="433"/>
        <v>#DIV/0!</v>
      </c>
      <c r="V155" s="3" t="e">
        <f t="shared" ca="1" si="434"/>
        <v>#DIV/0!</v>
      </c>
      <c r="W155" s="3" t="e">
        <f t="shared" ca="1" si="409"/>
        <v>#DIV/0!</v>
      </c>
      <c r="X155" s="3" t="e">
        <f t="shared" ca="1" si="435"/>
        <v>#DIV/0!</v>
      </c>
      <c r="Y155" s="3" t="e">
        <f t="shared" ca="1" si="410"/>
        <v>#DIV/0!</v>
      </c>
      <c r="AA155" s="1" t="e">
        <f t="shared" ca="1" si="436"/>
        <v>#DIV/0!</v>
      </c>
      <c r="AB155" s="9" t="e">
        <f t="shared" ca="1" si="437"/>
        <v>#DIV/0!</v>
      </c>
      <c r="AC155" s="9" t="e">
        <f t="shared" ca="1" si="438"/>
        <v>#DIV/0!</v>
      </c>
      <c r="AD155" s="3" t="e">
        <f t="shared" ca="1" si="392"/>
        <v>#DIV/0!</v>
      </c>
      <c r="AE155" s="9" t="e">
        <f t="shared" ca="1" si="439"/>
        <v>#DIV/0!</v>
      </c>
      <c r="AF155" s="43" t="e">
        <f t="shared" ca="1" si="440"/>
        <v>#DIV/0!</v>
      </c>
      <c r="AG155" s="43" t="e">
        <f t="shared" ca="1" si="394"/>
        <v>#DIV/0!</v>
      </c>
      <c r="AH155" s="13" t="e">
        <f t="shared" ca="1" si="441"/>
        <v>#DIV/0!</v>
      </c>
      <c r="AI155" s="3" t="e">
        <f t="shared" ca="1" si="442"/>
        <v>#DIV/0!</v>
      </c>
      <c r="AJ155" s="3" t="e">
        <f t="shared" ca="1" si="443"/>
        <v>#DIV/0!</v>
      </c>
      <c r="AK155" s="34">
        <f t="shared" si="424"/>
        <v>7.4999999999999997E-2</v>
      </c>
      <c r="AL155" s="34">
        <f t="shared" si="424"/>
        <v>7.4999999999999997E-2</v>
      </c>
      <c r="AM155" s="34">
        <f t="shared" si="424"/>
        <v>0.05</v>
      </c>
      <c r="AN155" s="34">
        <f t="shared" si="424"/>
        <v>0.05</v>
      </c>
      <c r="AO155" s="34">
        <f t="shared" si="424"/>
        <v>0.02</v>
      </c>
      <c r="AP155" s="1" t="e">
        <f t="shared" ca="1" si="415"/>
        <v>#DIV/0!</v>
      </c>
      <c r="AQ155" s="22" t="e">
        <f t="shared" ca="1" si="397"/>
        <v>#DIV/0!</v>
      </c>
      <c r="AR155" s="42" t="e">
        <f t="shared" ca="1" si="398"/>
        <v>#DIV/0!</v>
      </c>
      <c r="AS155" s="13" t="e">
        <f t="shared" si="444"/>
        <v>#DIV/0!</v>
      </c>
      <c r="AT155" s="13" t="e">
        <f t="shared" si="445"/>
        <v>#DIV/0!</v>
      </c>
      <c r="AU155" s="13" t="e">
        <f t="shared" si="446"/>
        <v>#DIV/0!</v>
      </c>
      <c r="AV155" s="11" t="e">
        <f t="shared" ca="1" si="416"/>
        <v>#DIV/0!</v>
      </c>
      <c r="AW155" s="2" t="e">
        <f t="shared" ca="1" si="447"/>
        <v>#DIV/0!</v>
      </c>
      <c r="AX155" s="49">
        <f t="shared" ca="1" si="403"/>
        <v>0</v>
      </c>
      <c r="AY155" s="4" t="e">
        <f t="shared" ca="1" si="423"/>
        <v>#DIV/0!</v>
      </c>
      <c r="AZ155" s="4" t="e">
        <f t="shared" ca="1" si="417"/>
        <v>#DIV/0!</v>
      </c>
      <c r="BA155" s="4" t="e">
        <f t="shared" ca="1" si="418"/>
        <v>#DIV/0!</v>
      </c>
      <c r="BB155" s="4" t="e">
        <f t="shared" ca="1" si="419"/>
        <v>#DIV/0!</v>
      </c>
      <c r="BC155" s="4" t="e">
        <f t="shared" ca="1" si="420"/>
        <v>#DIV/0!</v>
      </c>
      <c r="BD155" s="4" t="e">
        <f t="shared" ca="1" si="421"/>
        <v>#DIV/0!</v>
      </c>
    </row>
    <row r="156" spans="1:74" x14ac:dyDescent="0.2">
      <c r="A156" s="132"/>
      <c r="B156" s="133"/>
      <c r="C156" s="134"/>
      <c r="D156" s="134"/>
      <c r="E156" s="134"/>
      <c r="F156" s="134"/>
      <c r="G156" s="134"/>
      <c r="H156" s="102">
        <f t="shared" si="425"/>
        <v>0</v>
      </c>
      <c r="I156" s="103">
        <f t="shared" si="426"/>
        <v>0</v>
      </c>
      <c r="J156" s="104">
        <f t="shared" si="427"/>
        <v>0</v>
      </c>
      <c r="K156" s="104">
        <f t="shared" si="428"/>
        <v>0</v>
      </c>
      <c r="L156" s="104">
        <f t="shared" si="429"/>
        <v>0</v>
      </c>
      <c r="M156" s="112" t="e">
        <f t="shared" ca="1" si="406"/>
        <v>#DIV/0!</v>
      </c>
      <c r="N156" s="134"/>
      <c r="O156" s="71"/>
      <c r="P156" s="135"/>
      <c r="Q156" s="7">
        <f t="shared" si="430"/>
        <v>0</v>
      </c>
      <c r="R156" s="7" t="e">
        <f t="shared" ca="1" si="431"/>
        <v>#DIV/0!</v>
      </c>
      <c r="S156" s="40" t="e">
        <f t="shared" ca="1" si="432"/>
        <v>#DIV/0!</v>
      </c>
      <c r="T156" s="1"/>
      <c r="U156" s="3" t="e">
        <f t="shared" ca="1" si="433"/>
        <v>#DIV/0!</v>
      </c>
      <c r="V156" s="3" t="e">
        <f t="shared" ca="1" si="434"/>
        <v>#DIV/0!</v>
      </c>
      <c r="W156" s="3" t="e">
        <f t="shared" ca="1" si="409"/>
        <v>#DIV/0!</v>
      </c>
      <c r="X156" s="3" t="e">
        <f t="shared" ca="1" si="435"/>
        <v>#DIV/0!</v>
      </c>
      <c r="Y156" s="3" t="e">
        <f t="shared" ca="1" si="410"/>
        <v>#DIV/0!</v>
      </c>
      <c r="AA156" s="1" t="e">
        <f t="shared" ca="1" si="436"/>
        <v>#DIV/0!</v>
      </c>
      <c r="AB156" s="9" t="e">
        <f t="shared" ca="1" si="437"/>
        <v>#DIV/0!</v>
      </c>
      <c r="AC156" s="9" t="e">
        <f t="shared" ca="1" si="438"/>
        <v>#DIV/0!</v>
      </c>
      <c r="AD156" s="3" t="e">
        <f t="shared" ca="1" si="392"/>
        <v>#DIV/0!</v>
      </c>
      <c r="AE156" s="9" t="e">
        <f t="shared" ca="1" si="439"/>
        <v>#DIV/0!</v>
      </c>
      <c r="AF156" s="43" t="e">
        <f t="shared" ca="1" si="440"/>
        <v>#DIV/0!</v>
      </c>
      <c r="AG156" s="43" t="e">
        <f t="shared" ca="1" si="394"/>
        <v>#DIV/0!</v>
      </c>
      <c r="AH156" s="13" t="e">
        <f t="shared" ca="1" si="441"/>
        <v>#DIV/0!</v>
      </c>
      <c r="AI156" s="3" t="e">
        <f t="shared" ca="1" si="442"/>
        <v>#DIV/0!</v>
      </c>
      <c r="AJ156" s="3" t="e">
        <f t="shared" ca="1" si="443"/>
        <v>#DIV/0!</v>
      </c>
      <c r="AK156" s="34">
        <f t="shared" si="424"/>
        <v>7.4999999999999997E-2</v>
      </c>
      <c r="AL156" s="34">
        <f t="shared" si="424"/>
        <v>7.4999999999999997E-2</v>
      </c>
      <c r="AM156" s="34">
        <f t="shared" si="424"/>
        <v>0.05</v>
      </c>
      <c r="AN156" s="34">
        <f t="shared" si="424"/>
        <v>0.05</v>
      </c>
      <c r="AO156" s="34">
        <f t="shared" si="424"/>
        <v>0.02</v>
      </c>
      <c r="AP156" s="1" t="e">
        <f t="shared" ca="1" si="415"/>
        <v>#DIV/0!</v>
      </c>
      <c r="AQ156" s="22" t="e">
        <f t="shared" ca="1" si="397"/>
        <v>#DIV/0!</v>
      </c>
      <c r="AR156" s="42" t="e">
        <f t="shared" ca="1" si="398"/>
        <v>#DIV/0!</v>
      </c>
      <c r="AS156" s="13" t="e">
        <f t="shared" si="444"/>
        <v>#DIV/0!</v>
      </c>
      <c r="AT156" s="13" t="e">
        <f t="shared" si="445"/>
        <v>#DIV/0!</v>
      </c>
      <c r="AU156" s="13" t="e">
        <f t="shared" si="446"/>
        <v>#DIV/0!</v>
      </c>
      <c r="AV156" s="11" t="e">
        <f t="shared" ca="1" si="416"/>
        <v>#DIV/0!</v>
      </c>
      <c r="AW156" s="2" t="e">
        <f t="shared" ca="1" si="447"/>
        <v>#DIV/0!</v>
      </c>
      <c r="AX156" s="49">
        <f t="shared" ca="1" si="403"/>
        <v>0</v>
      </c>
      <c r="AY156" s="4" t="e">
        <f t="shared" ca="1" si="423"/>
        <v>#DIV/0!</v>
      </c>
      <c r="AZ156" s="4" t="e">
        <f t="shared" ca="1" si="417"/>
        <v>#DIV/0!</v>
      </c>
      <c r="BA156" s="4" t="e">
        <f t="shared" ca="1" si="418"/>
        <v>#DIV/0!</v>
      </c>
      <c r="BB156" s="4" t="e">
        <f t="shared" ca="1" si="419"/>
        <v>#DIV/0!</v>
      </c>
      <c r="BC156" s="4" t="e">
        <f t="shared" ca="1" si="420"/>
        <v>#DIV/0!</v>
      </c>
      <c r="BD156" s="4" t="e">
        <f t="shared" ca="1" si="421"/>
        <v>#DIV/0!</v>
      </c>
    </row>
    <row r="157" spans="1:74" x14ac:dyDescent="0.2">
      <c r="A157" s="132"/>
      <c r="B157" s="133"/>
      <c r="C157" s="134"/>
      <c r="D157" s="134"/>
      <c r="E157" s="134"/>
      <c r="F157" s="134"/>
      <c r="G157" s="134"/>
      <c r="H157" s="102">
        <f t="shared" si="425"/>
        <v>0</v>
      </c>
      <c r="I157" s="103">
        <f t="shared" si="426"/>
        <v>0</v>
      </c>
      <c r="J157" s="104">
        <f t="shared" si="427"/>
        <v>0</v>
      </c>
      <c r="K157" s="104">
        <f t="shared" si="428"/>
        <v>0</v>
      </c>
      <c r="L157" s="104">
        <f t="shared" si="429"/>
        <v>0</v>
      </c>
      <c r="M157" s="112" t="e">
        <f t="shared" ca="1" si="406"/>
        <v>#DIV/0!</v>
      </c>
      <c r="N157" s="134"/>
      <c r="O157" s="71"/>
      <c r="P157" s="135"/>
      <c r="Q157" s="7">
        <f t="shared" si="430"/>
        <v>0</v>
      </c>
      <c r="R157" s="7" t="e">
        <f t="shared" ca="1" si="431"/>
        <v>#DIV/0!</v>
      </c>
      <c r="S157" s="40" t="e">
        <f t="shared" ca="1" si="432"/>
        <v>#DIV/0!</v>
      </c>
      <c r="T157" s="1"/>
      <c r="U157" s="3" t="e">
        <f t="shared" ca="1" si="433"/>
        <v>#DIV/0!</v>
      </c>
      <c r="V157" s="3" t="e">
        <f t="shared" ca="1" si="434"/>
        <v>#DIV/0!</v>
      </c>
      <c r="W157" s="3" t="e">
        <f t="shared" ca="1" si="409"/>
        <v>#DIV/0!</v>
      </c>
      <c r="X157" s="3" t="e">
        <f t="shared" ca="1" si="435"/>
        <v>#DIV/0!</v>
      </c>
      <c r="Y157" s="3" t="e">
        <f t="shared" ca="1" si="410"/>
        <v>#DIV/0!</v>
      </c>
      <c r="AA157" s="1" t="e">
        <f t="shared" ca="1" si="436"/>
        <v>#DIV/0!</v>
      </c>
      <c r="AB157" s="9" t="e">
        <f t="shared" ca="1" si="437"/>
        <v>#DIV/0!</v>
      </c>
      <c r="AC157" s="9" t="e">
        <f t="shared" ca="1" si="438"/>
        <v>#DIV/0!</v>
      </c>
      <c r="AD157" s="3" t="e">
        <f t="shared" ca="1" si="392"/>
        <v>#DIV/0!</v>
      </c>
      <c r="AE157" s="9" t="e">
        <f t="shared" ca="1" si="439"/>
        <v>#DIV/0!</v>
      </c>
      <c r="AF157" s="43" t="e">
        <f t="shared" ca="1" si="440"/>
        <v>#DIV/0!</v>
      </c>
      <c r="AG157" s="43" t="e">
        <f t="shared" ca="1" si="394"/>
        <v>#DIV/0!</v>
      </c>
      <c r="AH157" s="13" t="e">
        <f t="shared" ca="1" si="441"/>
        <v>#DIV/0!</v>
      </c>
      <c r="AI157" s="3" t="e">
        <f t="shared" ca="1" si="442"/>
        <v>#DIV/0!</v>
      </c>
      <c r="AJ157" s="3" t="e">
        <f t="shared" ca="1" si="443"/>
        <v>#DIV/0!</v>
      </c>
      <c r="AK157" s="34">
        <f t="shared" si="424"/>
        <v>7.4999999999999997E-2</v>
      </c>
      <c r="AL157" s="34">
        <f t="shared" si="424"/>
        <v>7.4999999999999997E-2</v>
      </c>
      <c r="AM157" s="34">
        <f t="shared" si="424"/>
        <v>0.05</v>
      </c>
      <c r="AN157" s="34">
        <f t="shared" si="424"/>
        <v>0.05</v>
      </c>
      <c r="AO157" s="34">
        <f t="shared" si="424"/>
        <v>0.02</v>
      </c>
      <c r="AP157" s="1" t="e">
        <f t="shared" ca="1" si="415"/>
        <v>#DIV/0!</v>
      </c>
      <c r="AQ157" s="22" t="e">
        <f t="shared" ca="1" si="397"/>
        <v>#DIV/0!</v>
      </c>
      <c r="AR157" s="42" t="e">
        <f t="shared" ca="1" si="398"/>
        <v>#DIV/0!</v>
      </c>
      <c r="AS157" s="13" t="e">
        <f t="shared" si="444"/>
        <v>#DIV/0!</v>
      </c>
      <c r="AT157" s="13" t="e">
        <f t="shared" si="445"/>
        <v>#DIV/0!</v>
      </c>
      <c r="AU157" s="13" t="e">
        <f t="shared" si="446"/>
        <v>#DIV/0!</v>
      </c>
      <c r="AV157" s="11" t="e">
        <f t="shared" ca="1" si="416"/>
        <v>#DIV/0!</v>
      </c>
      <c r="AW157" s="2" t="e">
        <f t="shared" ca="1" si="447"/>
        <v>#DIV/0!</v>
      </c>
      <c r="AX157" s="49">
        <f t="shared" ca="1" si="403"/>
        <v>0</v>
      </c>
      <c r="AY157" s="4" t="e">
        <f t="shared" ca="1" si="423"/>
        <v>#DIV/0!</v>
      </c>
      <c r="AZ157" s="4" t="e">
        <f t="shared" ca="1" si="417"/>
        <v>#DIV/0!</v>
      </c>
      <c r="BA157" s="4" t="e">
        <f t="shared" ca="1" si="418"/>
        <v>#DIV/0!</v>
      </c>
      <c r="BB157" s="4" t="e">
        <f t="shared" ca="1" si="419"/>
        <v>#DIV/0!</v>
      </c>
      <c r="BC157" s="4" t="e">
        <f t="shared" ca="1" si="420"/>
        <v>#DIV/0!</v>
      </c>
      <c r="BD157" s="4" t="e">
        <f t="shared" ca="1" si="421"/>
        <v>#DIV/0!</v>
      </c>
    </row>
    <row r="158" spans="1:74" x14ac:dyDescent="0.2">
      <c r="A158" s="132"/>
      <c r="B158" s="133"/>
      <c r="C158" s="134"/>
      <c r="D158" s="134"/>
      <c r="E158" s="134"/>
      <c r="F158" s="134"/>
      <c r="G158" s="134"/>
      <c r="H158" s="102">
        <f t="shared" si="425"/>
        <v>0</v>
      </c>
      <c r="I158" s="103">
        <f t="shared" si="426"/>
        <v>0</v>
      </c>
      <c r="J158" s="104">
        <f t="shared" si="427"/>
        <v>0</v>
      </c>
      <c r="K158" s="104">
        <f t="shared" si="428"/>
        <v>0</v>
      </c>
      <c r="L158" s="104">
        <f t="shared" si="429"/>
        <v>0</v>
      </c>
      <c r="M158" s="112" t="e">
        <f t="shared" ca="1" si="406"/>
        <v>#DIV/0!</v>
      </c>
      <c r="N158" s="134"/>
      <c r="O158" s="71"/>
      <c r="P158" s="135"/>
      <c r="Q158" s="7">
        <f t="shared" si="430"/>
        <v>0</v>
      </c>
      <c r="R158" s="7" t="e">
        <f t="shared" ca="1" si="431"/>
        <v>#DIV/0!</v>
      </c>
      <c r="S158" s="40" t="e">
        <f t="shared" ca="1" si="432"/>
        <v>#DIV/0!</v>
      </c>
      <c r="T158" s="1"/>
      <c r="U158" s="3" t="e">
        <f t="shared" ca="1" si="433"/>
        <v>#DIV/0!</v>
      </c>
      <c r="V158" s="3" t="e">
        <f t="shared" ca="1" si="434"/>
        <v>#DIV/0!</v>
      </c>
      <c r="W158" s="3" t="e">
        <f t="shared" ca="1" si="409"/>
        <v>#DIV/0!</v>
      </c>
      <c r="X158" s="3" t="e">
        <f t="shared" ca="1" si="435"/>
        <v>#DIV/0!</v>
      </c>
      <c r="Y158" s="3" t="e">
        <f t="shared" ca="1" si="410"/>
        <v>#DIV/0!</v>
      </c>
      <c r="AA158" s="1" t="e">
        <f t="shared" ca="1" si="436"/>
        <v>#DIV/0!</v>
      </c>
      <c r="AB158" s="9" t="e">
        <f t="shared" ca="1" si="437"/>
        <v>#DIV/0!</v>
      </c>
      <c r="AC158" s="9" t="e">
        <f t="shared" ca="1" si="438"/>
        <v>#DIV/0!</v>
      </c>
      <c r="AD158" s="3" t="e">
        <f t="shared" ca="1" si="392"/>
        <v>#DIV/0!</v>
      </c>
      <c r="AE158" s="9" t="e">
        <f t="shared" ca="1" si="439"/>
        <v>#DIV/0!</v>
      </c>
      <c r="AF158" s="43" t="e">
        <f t="shared" ca="1" si="440"/>
        <v>#DIV/0!</v>
      </c>
      <c r="AG158" s="43" t="e">
        <f t="shared" ca="1" si="394"/>
        <v>#DIV/0!</v>
      </c>
      <c r="AH158" s="13" t="e">
        <f t="shared" ca="1" si="441"/>
        <v>#DIV/0!</v>
      </c>
      <c r="AI158" s="3" t="e">
        <f t="shared" ca="1" si="442"/>
        <v>#DIV/0!</v>
      </c>
      <c r="AJ158" s="3" t="e">
        <f t="shared" ca="1" si="443"/>
        <v>#DIV/0!</v>
      </c>
      <c r="AK158" s="34">
        <f t="shared" si="424"/>
        <v>7.4999999999999997E-2</v>
      </c>
      <c r="AL158" s="34">
        <f t="shared" si="424"/>
        <v>7.4999999999999997E-2</v>
      </c>
      <c r="AM158" s="34">
        <f t="shared" si="424"/>
        <v>0.05</v>
      </c>
      <c r="AN158" s="34">
        <f t="shared" si="424"/>
        <v>0.05</v>
      </c>
      <c r="AO158" s="34">
        <f t="shared" si="424"/>
        <v>0.02</v>
      </c>
      <c r="AP158" s="1" t="e">
        <f t="shared" ca="1" si="415"/>
        <v>#DIV/0!</v>
      </c>
      <c r="AQ158" s="22" t="e">
        <f t="shared" ca="1" si="397"/>
        <v>#DIV/0!</v>
      </c>
      <c r="AR158" s="42" t="e">
        <f t="shared" ca="1" si="398"/>
        <v>#DIV/0!</v>
      </c>
      <c r="AS158" s="13" t="e">
        <f t="shared" si="444"/>
        <v>#DIV/0!</v>
      </c>
      <c r="AT158" s="13" t="e">
        <f t="shared" si="445"/>
        <v>#DIV/0!</v>
      </c>
      <c r="AU158" s="13" t="e">
        <f t="shared" si="446"/>
        <v>#DIV/0!</v>
      </c>
      <c r="AV158" s="11" t="e">
        <f t="shared" ca="1" si="416"/>
        <v>#DIV/0!</v>
      </c>
      <c r="AW158" s="2" t="e">
        <f t="shared" ca="1" si="447"/>
        <v>#DIV/0!</v>
      </c>
      <c r="AX158" s="49">
        <f t="shared" ca="1" si="403"/>
        <v>0</v>
      </c>
      <c r="AY158" s="4" t="e">
        <f t="shared" ca="1" si="423"/>
        <v>#DIV/0!</v>
      </c>
      <c r="AZ158" s="4" t="e">
        <f t="shared" ca="1" si="417"/>
        <v>#DIV/0!</v>
      </c>
      <c r="BA158" s="4" t="e">
        <f t="shared" ca="1" si="418"/>
        <v>#DIV/0!</v>
      </c>
      <c r="BB158" s="4" t="e">
        <f t="shared" ca="1" si="419"/>
        <v>#DIV/0!</v>
      </c>
      <c r="BC158" s="4" t="e">
        <f t="shared" ca="1" si="420"/>
        <v>#DIV/0!</v>
      </c>
      <c r="BD158" s="4" t="e">
        <f t="shared" ca="1" si="421"/>
        <v>#DIV/0!</v>
      </c>
    </row>
    <row r="159" spans="1:74" x14ac:dyDescent="0.2">
      <c r="A159" s="132"/>
      <c r="B159" s="133"/>
      <c r="C159" s="134"/>
      <c r="D159" s="134"/>
      <c r="E159" s="134"/>
      <c r="F159" s="134"/>
      <c r="G159" s="134"/>
      <c r="H159" s="102">
        <f t="shared" si="425"/>
        <v>0</v>
      </c>
      <c r="I159" s="103">
        <f t="shared" si="426"/>
        <v>0</v>
      </c>
      <c r="J159" s="104">
        <f t="shared" si="427"/>
        <v>0</v>
      </c>
      <c r="K159" s="104">
        <f t="shared" si="428"/>
        <v>0</v>
      </c>
      <c r="L159" s="104">
        <f t="shared" si="429"/>
        <v>0</v>
      </c>
      <c r="M159" s="112" t="e">
        <f t="shared" ca="1" si="406"/>
        <v>#DIV/0!</v>
      </c>
      <c r="N159" s="134"/>
      <c r="O159" s="71"/>
      <c r="P159" s="135"/>
      <c r="Q159" s="7">
        <f t="shared" si="430"/>
        <v>0</v>
      </c>
      <c r="R159" s="7" t="e">
        <f t="shared" ca="1" si="431"/>
        <v>#DIV/0!</v>
      </c>
      <c r="S159" s="40" t="e">
        <f t="shared" ca="1" si="432"/>
        <v>#DIV/0!</v>
      </c>
      <c r="T159" s="1"/>
      <c r="U159" s="3" t="e">
        <f t="shared" ca="1" si="433"/>
        <v>#DIV/0!</v>
      </c>
      <c r="V159" s="3" t="e">
        <f t="shared" ca="1" si="434"/>
        <v>#DIV/0!</v>
      </c>
      <c r="W159" s="3" t="e">
        <f t="shared" ca="1" si="409"/>
        <v>#DIV/0!</v>
      </c>
      <c r="X159" s="3" t="e">
        <f t="shared" ca="1" si="435"/>
        <v>#DIV/0!</v>
      </c>
      <c r="Y159" s="3" t="e">
        <f t="shared" ca="1" si="410"/>
        <v>#DIV/0!</v>
      </c>
      <c r="AA159" s="1" t="e">
        <f t="shared" ca="1" si="436"/>
        <v>#DIV/0!</v>
      </c>
      <c r="AB159" s="9" t="e">
        <f t="shared" ca="1" si="437"/>
        <v>#DIV/0!</v>
      </c>
      <c r="AC159" s="9" t="e">
        <f t="shared" ca="1" si="438"/>
        <v>#DIV/0!</v>
      </c>
      <c r="AD159" s="3" t="e">
        <f t="shared" ca="1" si="392"/>
        <v>#DIV/0!</v>
      </c>
      <c r="AE159" s="9" t="e">
        <f t="shared" ca="1" si="439"/>
        <v>#DIV/0!</v>
      </c>
      <c r="AF159" s="43" t="e">
        <f t="shared" ca="1" si="440"/>
        <v>#DIV/0!</v>
      </c>
      <c r="AG159" s="43" t="e">
        <f t="shared" ca="1" si="394"/>
        <v>#DIV/0!</v>
      </c>
      <c r="AH159" s="13" t="e">
        <f t="shared" ca="1" si="441"/>
        <v>#DIV/0!</v>
      </c>
      <c r="AI159" s="3" t="e">
        <f t="shared" ca="1" si="442"/>
        <v>#DIV/0!</v>
      </c>
      <c r="AJ159" s="3" t="e">
        <f t="shared" ca="1" si="443"/>
        <v>#DIV/0!</v>
      </c>
      <c r="AK159" s="34">
        <f t="shared" si="424"/>
        <v>7.4999999999999997E-2</v>
      </c>
      <c r="AL159" s="34">
        <f t="shared" si="424"/>
        <v>7.4999999999999997E-2</v>
      </c>
      <c r="AM159" s="34">
        <f t="shared" si="424"/>
        <v>0.05</v>
      </c>
      <c r="AN159" s="34">
        <f t="shared" si="424"/>
        <v>0.05</v>
      </c>
      <c r="AO159" s="34">
        <f t="shared" si="424"/>
        <v>0.02</v>
      </c>
      <c r="AP159" s="1" t="e">
        <f t="shared" ca="1" si="415"/>
        <v>#DIV/0!</v>
      </c>
      <c r="AQ159" s="22" t="e">
        <f t="shared" ca="1" si="397"/>
        <v>#DIV/0!</v>
      </c>
      <c r="AR159" s="42" t="e">
        <f t="shared" ca="1" si="398"/>
        <v>#DIV/0!</v>
      </c>
      <c r="AS159" s="13" t="e">
        <f t="shared" si="444"/>
        <v>#DIV/0!</v>
      </c>
      <c r="AT159" s="13" t="e">
        <f t="shared" si="445"/>
        <v>#DIV/0!</v>
      </c>
      <c r="AU159" s="13" t="e">
        <f t="shared" si="446"/>
        <v>#DIV/0!</v>
      </c>
      <c r="AV159" s="11" t="e">
        <f t="shared" ca="1" si="416"/>
        <v>#DIV/0!</v>
      </c>
      <c r="AW159" s="2" t="e">
        <f t="shared" ca="1" si="447"/>
        <v>#DIV/0!</v>
      </c>
      <c r="AX159" s="49">
        <f t="shared" ca="1" si="403"/>
        <v>0</v>
      </c>
      <c r="AY159" s="4" t="e">
        <f t="shared" ca="1" si="423"/>
        <v>#DIV/0!</v>
      </c>
      <c r="AZ159" s="4" t="e">
        <f t="shared" ca="1" si="417"/>
        <v>#DIV/0!</v>
      </c>
      <c r="BA159" s="4" t="e">
        <f t="shared" ca="1" si="418"/>
        <v>#DIV/0!</v>
      </c>
      <c r="BB159" s="4" t="e">
        <f t="shared" ca="1" si="419"/>
        <v>#DIV/0!</v>
      </c>
      <c r="BC159" s="4" t="e">
        <f t="shared" ca="1" si="420"/>
        <v>#DIV/0!</v>
      </c>
      <c r="BD159" s="4" t="e">
        <f t="shared" ca="1" si="421"/>
        <v>#DIV/0!</v>
      </c>
    </row>
    <row r="160" spans="1:74" x14ac:dyDescent="0.2">
      <c r="A160" s="132"/>
      <c r="B160" s="133"/>
      <c r="C160" s="134"/>
      <c r="D160" s="134"/>
      <c r="E160" s="134"/>
      <c r="F160" s="134"/>
      <c r="G160" s="134"/>
      <c r="H160" s="102">
        <f t="shared" si="425"/>
        <v>0</v>
      </c>
      <c r="I160" s="103">
        <f t="shared" si="426"/>
        <v>0</v>
      </c>
      <c r="J160" s="104">
        <f t="shared" si="427"/>
        <v>0</v>
      </c>
      <c r="K160" s="104">
        <f t="shared" si="428"/>
        <v>0</v>
      </c>
      <c r="L160" s="104">
        <f t="shared" si="429"/>
        <v>0</v>
      </c>
      <c r="M160" s="112" t="e">
        <f t="shared" ca="1" si="406"/>
        <v>#DIV/0!</v>
      </c>
      <c r="N160" s="134"/>
      <c r="O160" s="71"/>
      <c r="P160" s="135"/>
      <c r="Q160" s="7">
        <f t="shared" si="430"/>
        <v>0</v>
      </c>
      <c r="R160" s="7" t="e">
        <f t="shared" ca="1" si="431"/>
        <v>#DIV/0!</v>
      </c>
      <c r="S160" s="40" t="e">
        <f t="shared" ca="1" si="432"/>
        <v>#DIV/0!</v>
      </c>
      <c r="T160" s="1"/>
      <c r="U160" s="3" t="e">
        <f t="shared" ca="1" si="433"/>
        <v>#DIV/0!</v>
      </c>
      <c r="V160" s="3" t="e">
        <f t="shared" ca="1" si="434"/>
        <v>#DIV/0!</v>
      </c>
      <c r="W160" s="3" t="e">
        <f t="shared" ca="1" si="409"/>
        <v>#DIV/0!</v>
      </c>
      <c r="X160" s="3" t="e">
        <f t="shared" ca="1" si="435"/>
        <v>#DIV/0!</v>
      </c>
      <c r="Y160" s="3" t="e">
        <f t="shared" ca="1" si="410"/>
        <v>#DIV/0!</v>
      </c>
      <c r="AA160" s="1" t="e">
        <f t="shared" ca="1" si="436"/>
        <v>#DIV/0!</v>
      </c>
      <c r="AB160" s="9" t="e">
        <f t="shared" ca="1" si="437"/>
        <v>#DIV/0!</v>
      </c>
      <c r="AC160" s="9" t="e">
        <f t="shared" ca="1" si="438"/>
        <v>#DIV/0!</v>
      </c>
      <c r="AD160" s="3" t="e">
        <f t="shared" ca="1" si="392"/>
        <v>#DIV/0!</v>
      </c>
      <c r="AE160" s="9" t="e">
        <f t="shared" ca="1" si="439"/>
        <v>#DIV/0!</v>
      </c>
      <c r="AF160" s="43" t="e">
        <f t="shared" ca="1" si="440"/>
        <v>#DIV/0!</v>
      </c>
      <c r="AG160" s="43" t="e">
        <f t="shared" ca="1" si="394"/>
        <v>#DIV/0!</v>
      </c>
      <c r="AH160" s="13" t="e">
        <f t="shared" ca="1" si="441"/>
        <v>#DIV/0!</v>
      </c>
      <c r="AI160" s="3" t="e">
        <f t="shared" ca="1" si="442"/>
        <v>#DIV/0!</v>
      </c>
      <c r="AJ160" s="3" t="e">
        <f t="shared" ca="1" si="443"/>
        <v>#DIV/0!</v>
      </c>
      <c r="AK160" s="34">
        <f t="shared" si="424"/>
        <v>7.4999999999999997E-2</v>
      </c>
      <c r="AL160" s="34">
        <f t="shared" si="424"/>
        <v>7.4999999999999997E-2</v>
      </c>
      <c r="AM160" s="34">
        <f t="shared" si="424"/>
        <v>0.05</v>
      </c>
      <c r="AN160" s="34">
        <f t="shared" si="424"/>
        <v>0.05</v>
      </c>
      <c r="AO160" s="34">
        <f t="shared" si="424"/>
        <v>0.02</v>
      </c>
      <c r="AP160" s="1" t="e">
        <f t="shared" ca="1" si="415"/>
        <v>#DIV/0!</v>
      </c>
      <c r="AQ160" s="22" t="e">
        <f t="shared" ca="1" si="397"/>
        <v>#DIV/0!</v>
      </c>
      <c r="AR160" s="42" t="e">
        <f t="shared" ca="1" si="398"/>
        <v>#DIV/0!</v>
      </c>
      <c r="AS160" s="13" t="e">
        <f t="shared" si="444"/>
        <v>#DIV/0!</v>
      </c>
      <c r="AT160" s="13" t="e">
        <f t="shared" si="445"/>
        <v>#DIV/0!</v>
      </c>
      <c r="AU160" s="13" t="e">
        <f t="shared" si="446"/>
        <v>#DIV/0!</v>
      </c>
      <c r="AV160" s="11" t="e">
        <f t="shared" ca="1" si="416"/>
        <v>#DIV/0!</v>
      </c>
      <c r="AW160" s="2" t="e">
        <f t="shared" ca="1" si="447"/>
        <v>#DIV/0!</v>
      </c>
      <c r="AX160" s="49">
        <f t="shared" ca="1" si="403"/>
        <v>0</v>
      </c>
      <c r="AY160" s="4" t="e">
        <f t="shared" ca="1" si="423"/>
        <v>#DIV/0!</v>
      </c>
      <c r="AZ160" s="4" t="e">
        <f t="shared" ca="1" si="417"/>
        <v>#DIV/0!</v>
      </c>
      <c r="BA160" s="4" t="e">
        <f t="shared" ca="1" si="418"/>
        <v>#DIV/0!</v>
      </c>
      <c r="BB160" s="4" t="e">
        <f t="shared" ca="1" si="419"/>
        <v>#DIV/0!</v>
      </c>
      <c r="BC160" s="4" t="e">
        <f t="shared" ca="1" si="420"/>
        <v>#DIV/0!</v>
      </c>
      <c r="BD160" s="4" t="e">
        <f t="shared" ca="1" si="421"/>
        <v>#DIV/0!</v>
      </c>
    </row>
    <row r="161" spans="1:56" x14ac:dyDescent="0.2">
      <c r="A161" s="132"/>
      <c r="B161" s="133"/>
      <c r="C161" s="134"/>
      <c r="D161" s="134"/>
      <c r="E161" s="134"/>
      <c r="F161" s="134"/>
      <c r="G161" s="134"/>
      <c r="H161" s="102">
        <f t="shared" si="425"/>
        <v>0</v>
      </c>
      <c r="I161" s="103">
        <f t="shared" si="426"/>
        <v>0</v>
      </c>
      <c r="J161" s="104">
        <f t="shared" si="427"/>
        <v>0</v>
      </c>
      <c r="K161" s="104">
        <f t="shared" si="428"/>
        <v>0</v>
      </c>
      <c r="L161" s="104">
        <f t="shared" si="429"/>
        <v>0</v>
      </c>
      <c r="M161" s="112" t="e">
        <f t="shared" ca="1" si="406"/>
        <v>#DIV/0!</v>
      </c>
      <c r="N161" s="134"/>
      <c r="O161" s="71"/>
      <c r="P161" s="135"/>
      <c r="Q161" s="7">
        <f t="shared" si="430"/>
        <v>0</v>
      </c>
      <c r="R161" s="7" t="e">
        <f t="shared" ca="1" si="431"/>
        <v>#DIV/0!</v>
      </c>
      <c r="S161" s="40" t="e">
        <f t="shared" ca="1" si="432"/>
        <v>#DIV/0!</v>
      </c>
      <c r="T161" s="1"/>
      <c r="U161" s="3" t="e">
        <f t="shared" ca="1" si="433"/>
        <v>#DIV/0!</v>
      </c>
      <c r="V161" s="3" t="e">
        <f t="shared" ca="1" si="434"/>
        <v>#DIV/0!</v>
      </c>
      <c r="W161" s="3" t="e">
        <f t="shared" ca="1" si="409"/>
        <v>#DIV/0!</v>
      </c>
      <c r="X161" s="3" t="e">
        <f t="shared" ca="1" si="435"/>
        <v>#DIV/0!</v>
      </c>
      <c r="Y161" s="3" t="e">
        <f t="shared" ca="1" si="410"/>
        <v>#DIV/0!</v>
      </c>
      <c r="AA161" s="1" t="e">
        <f t="shared" ca="1" si="436"/>
        <v>#DIV/0!</v>
      </c>
      <c r="AB161" s="9" t="e">
        <f t="shared" ca="1" si="437"/>
        <v>#DIV/0!</v>
      </c>
      <c r="AC161" s="9" t="e">
        <f t="shared" ca="1" si="438"/>
        <v>#DIV/0!</v>
      </c>
      <c r="AD161" s="3" t="e">
        <f t="shared" ca="1" si="392"/>
        <v>#DIV/0!</v>
      </c>
      <c r="AE161" s="9" t="e">
        <f t="shared" ca="1" si="439"/>
        <v>#DIV/0!</v>
      </c>
      <c r="AF161" s="43" t="e">
        <f t="shared" ca="1" si="440"/>
        <v>#DIV/0!</v>
      </c>
      <c r="AG161" s="43" t="e">
        <f t="shared" ca="1" si="394"/>
        <v>#DIV/0!</v>
      </c>
      <c r="AH161" s="13" t="e">
        <f t="shared" ca="1" si="441"/>
        <v>#DIV/0!</v>
      </c>
      <c r="AI161" s="3" t="e">
        <f t="shared" ca="1" si="442"/>
        <v>#DIV/0!</v>
      </c>
      <c r="AJ161" s="3" t="e">
        <f t="shared" ca="1" si="443"/>
        <v>#DIV/0!</v>
      </c>
      <c r="AK161" s="34">
        <f t="shared" si="424"/>
        <v>7.4999999999999997E-2</v>
      </c>
      <c r="AL161" s="34">
        <f t="shared" si="424"/>
        <v>7.4999999999999997E-2</v>
      </c>
      <c r="AM161" s="34">
        <f t="shared" si="424"/>
        <v>0.05</v>
      </c>
      <c r="AN161" s="34">
        <f t="shared" si="424"/>
        <v>0.05</v>
      </c>
      <c r="AO161" s="34">
        <f t="shared" si="424"/>
        <v>0.02</v>
      </c>
      <c r="AP161" s="1" t="e">
        <f t="shared" ca="1" si="415"/>
        <v>#DIV/0!</v>
      </c>
      <c r="AQ161" s="22" t="e">
        <f t="shared" ca="1" si="397"/>
        <v>#DIV/0!</v>
      </c>
      <c r="AR161" s="42" t="e">
        <f t="shared" ca="1" si="398"/>
        <v>#DIV/0!</v>
      </c>
      <c r="AS161" s="13" t="e">
        <f t="shared" si="444"/>
        <v>#DIV/0!</v>
      </c>
      <c r="AT161" s="13" t="e">
        <f t="shared" si="445"/>
        <v>#DIV/0!</v>
      </c>
      <c r="AU161" s="13" t="e">
        <f t="shared" si="446"/>
        <v>#DIV/0!</v>
      </c>
      <c r="AV161" s="11" t="e">
        <f t="shared" ca="1" si="416"/>
        <v>#DIV/0!</v>
      </c>
      <c r="AW161" s="2" t="e">
        <f t="shared" ca="1" si="447"/>
        <v>#DIV/0!</v>
      </c>
      <c r="AX161" s="49">
        <f t="shared" ca="1" si="403"/>
        <v>0</v>
      </c>
      <c r="AY161" s="4" t="e">
        <f t="shared" ca="1" si="423"/>
        <v>#DIV/0!</v>
      </c>
      <c r="AZ161" s="4" t="e">
        <f t="shared" ca="1" si="417"/>
        <v>#DIV/0!</v>
      </c>
      <c r="BA161" s="4" t="e">
        <f t="shared" ca="1" si="418"/>
        <v>#DIV/0!</v>
      </c>
      <c r="BB161" s="4" t="e">
        <f t="shared" ca="1" si="419"/>
        <v>#DIV/0!</v>
      </c>
      <c r="BC161" s="4" t="e">
        <f t="shared" ca="1" si="420"/>
        <v>#DIV/0!</v>
      </c>
      <c r="BD161" s="4" t="e">
        <f t="shared" ca="1" si="421"/>
        <v>#DIV/0!</v>
      </c>
    </row>
    <row r="162" spans="1:56" x14ac:dyDescent="0.2">
      <c r="A162" s="132"/>
      <c r="B162" s="133"/>
      <c r="C162" s="134"/>
      <c r="D162" s="134"/>
      <c r="E162" s="134"/>
      <c r="F162" s="134"/>
      <c r="G162" s="134"/>
      <c r="H162" s="102">
        <f t="shared" si="425"/>
        <v>0</v>
      </c>
      <c r="I162" s="103">
        <f t="shared" si="426"/>
        <v>0</v>
      </c>
      <c r="J162" s="104">
        <f t="shared" si="427"/>
        <v>0</v>
      </c>
      <c r="K162" s="104">
        <f t="shared" si="428"/>
        <v>0</v>
      </c>
      <c r="L162" s="104">
        <f t="shared" si="429"/>
        <v>0</v>
      </c>
      <c r="M162" s="112" t="e">
        <f t="shared" ca="1" si="406"/>
        <v>#DIV/0!</v>
      </c>
      <c r="N162" s="134"/>
      <c r="O162" s="71"/>
      <c r="P162" s="135"/>
      <c r="Q162" s="7">
        <f t="shared" si="430"/>
        <v>0</v>
      </c>
      <c r="R162" s="7" t="e">
        <f t="shared" ca="1" si="431"/>
        <v>#DIV/0!</v>
      </c>
      <c r="S162" s="40" t="e">
        <f t="shared" ca="1" si="432"/>
        <v>#DIV/0!</v>
      </c>
      <c r="T162" s="1"/>
      <c r="U162" s="3" t="e">
        <f t="shared" ca="1" si="433"/>
        <v>#DIV/0!</v>
      </c>
      <c r="V162" s="3" t="e">
        <f t="shared" ca="1" si="434"/>
        <v>#DIV/0!</v>
      </c>
      <c r="W162" s="3" t="e">
        <f t="shared" ca="1" si="409"/>
        <v>#DIV/0!</v>
      </c>
      <c r="X162" s="3" t="e">
        <f t="shared" ca="1" si="435"/>
        <v>#DIV/0!</v>
      </c>
      <c r="Y162" s="3" t="e">
        <f t="shared" ca="1" si="410"/>
        <v>#DIV/0!</v>
      </c>
      <c r="AA162" s="1" t="e">
        <f t="shared" ca="1" si="436"/>
        <v>#DIV/0!</v>
      </c>
      <c r="AB162" s="9" t="e">
        <f t="shared" ca="1" si="437"/>
        <v>#DIV/0!</v>
      </c>
      <c r="AC162" s="9" t="e">
        <f t="shared" ca="1" si="438"/>
        <v>#DIV/0!</v>
      </c>
      <c r="AD162" s="3" t="e">
        <f t="shared" ca="1" si="392"/>
        <v>#DIV/0!</v>
      </c>
      <c r="AE162" s="9" t="e">
        <f t="shared" ca="1" si="439"/>
        <v>#DIV/0!</v>
      </c>
      <c r="AF162" s="43" t="e">
        <f t="shared" ca="1" si="440"/>
        <v>#DIV/0!</v>
      </c>
      <c r="AG162" s="43" t="e">
        <f t="shared" ca="1" si="394"/>
        <v>#DIV/0!</v>
      </c>
      <c r="AH162" s="13" t="e">
        <f t="shared" ca="1" si="441"/>
        <v>#DIV/0!</v>
      </c>
      <c r="AI162" s="3" t="e">
        <f t="shared" ca="1" si="442"/>
        <v>#DIV/0!</v>
      </c>
      <c r="AJ162" s="3" t="e">
        <f t="shared" ca="1" si="443"/>
        <v>#DIV/0!</v>
      </c>
      <c r="AK162" s="34">
        <f t="shared" si="424"/>
        <v>7.4999999999999997E-2</v>
      </c>
      <c r="AL162" s="34">
        <f t="shared" si="424"/>
        <v>7.4999999999999997E-2</v>
      </c>
      <c r="AM162" s="34">
        <f t="shared" si="424"/>
        <v>0.05</v>
      </c>
      <c r="AN162" s="34">
        <f t="shared" si="424"/>
        <v>0.05</v>
      </c>
      <c r="AO162" s="34">
        <f t="shared" si="424"/>
        <v>0.02</v>
      </c>
      <c r="AP162" s="1" t="e">
        <f t="shared" ca="1" si="415"/>
        <v>#DIV/0!</v>
      </c>
      <c r="AQ162" s="22" t="e">
        <f t="shared" ca="1" si="397"/>
        <v>#DIV/0!</v>
      </c>
      <c r="AR162" s="42" t="e">
        <f t="shared" ca="1" si="398"/>
        <v>#DIV/0!</v>
      </c>
      <c r="AS162" s="13" t="e">
        <f t="shared" si="444"/>
        <v>#DIV/0!</v>
      </c>
      <c r="AT162" s="13" t="e">
        <f t="shared" si="445"/>
        <v>#DIV/0!</v>
      </c>
      <c r="AU162" s="13" t="e">
        <f t="shared" si="446"/>
        <v>#DIV/0!</v>
      </c>
      <c r="AV162" s="11" t="e">
        <f t="shared" ca="1" si="416"/>
        <v>#DIV/0!</v>
      </c>
      <c r="AW162" s="2" t="e">
        <f t="shared" ca="1" si="447"/>
        <v>#DIV/0!</v>
      </c>
      <c r="AX162" s="49">
        <f t="shared" ca="1" si="403"/>
        <v>0</v>
      </c>
      <c r="AY162" s="4" t="e">
        <f t="shared" ca="1" si="423"/>
        <v>#DIV/0!</v>
      </c>
      <c r="AZ162" s="4" t="e">
        <f t="shared" ca="1" si="417"/>
        <v>#DIV/0!</v>
      </c>
      <c r="BA162" s="4" t="e">
        <f t="shared" ca="1" si="418"/>
        <v>#DIV/0!</v>
      </c>
      <c r="BB162" s="4" t="e">
        <f t="shared" ca="1" si="419"/>
        <v>#DIV/0!</v>
      </c>
      <c r="BC162" s="4" t="e">
        <f t="shared" ca="1" si="420"/>
        <v>#DIV/0!</v>
      </c>
      <c r="BD162" s="4" t="e">
        <f t="shared" ca="1" si="421"/>
        <v>#DIV/0!</v>
      </c>
    </row>
    <row r="163" spans="1:56" x14ac:dyDescent="0.2">
      <c r="A163" s="132"/>
      <c r="B163" s="133"/>
      <c r="C163" s="134"/>
      <c r="D163" s="134"/>
      <c r="E163" s="134"/>
      <c r="F163" s="134"/>
      <c r="G163" s="134"/>
      <c r="H163" s="102">
        <f t="shared" si="425"/>
        <v>0</v>
      </c>
      <c r="I163" s="103">
        <f t="shared" si="426"/>
        <v>0</v>
      </c>
      <c r="J163" s="104">
        <f t="shared" si="427"/>
        <v>0</v>
      </c>
      <c r="K163" s="104">
        <f t="shared" si="428"/>
        <v>0</v>
      </c>
      <c r="L163" s="104">
        <f t="shared" si="429"/>
        <v>0</v>
      </c>
      <c r="M163" s="112" t="e">
        <f t="shared" ca="1" si="406"/>
        <v>#DIV/0!</v>
      </c>
      <c r="N163" s="134"/>
      <c r="O163" s="71"/>
      <c r="P163" s="135"/>
      <c r="Q163" s="7">
        <f t="shared" si="430"/>
        <v>0</v>
      </c>
      <c r="R163" s="7" t="e">
        <f t="shared" ca="1" si="431"/>
        <v>#DIV/0!</v>
      </c>
      <c r="S163" s="40" t="e">
        <f t="shared" ca="1" si="432"/>
        <v>#DIV/0!</v>
      </c>
      <c r="T163" s="1"/>
      <c r="U163" s="3" t="e">
        <f t="shared" ca="1" si="433"/>
        <v>#DIV/0!</v>
      </c>
      <c r="V163" s="3" t="e">
        <f t="shared" ca="1" si="434"/>
        <v>#DIV/0!</v>
      </c>
      <c r="W163" s="3" t="e">
        <f t="shared" ca="1" si="409"/>
        <v>#DIV/0!</v>
      </c>
      <c r="X163" s="3" t="e">
        <f t="shared" ca="1" si="435"/>
        <v>#DIV/0!</v>
      </c>
      <c r="Y163" s="3" t="e">
        <f t="shared" ca="1" si="410"/>
        <v>#DIV/0!</v>
      </c>
      <c r="AA163" s="1" t="e">
        <f t="shared" ca="1" si="436"/>
        <v>#DIV/0!</v>
      </c>
      <c r="AB163" s="9" t="e">
        <f t="shared" ca="1" si="437"/>
        <v>#DIV/0!</v>
      </c>
      <c r="AC163" s="9" t="e">
        <f t="shared" ca="1" si="438"/>
        <v>#DIV/0!</v>
      </c>
      <c r="AD163" s="3" t="e">
        <f t="shared" ca="1" si="392"/>
        <v>#DIV/0!</v>
      </c>
      <c r="AE163" s="9" t="e">
        <f t="shared" ca="1" si="439"/>
        <v>#DIV/0!</v>
      </c>
      <c r="AF163" s="43" t="e">
        <f t="shared" ca="1" si="440"/>
        <v>#DIV/0!</v>
      </c>
      <c r="AG163" s="43" t="e">
        <f t="shared" ca="1" si="394"/>
        <v>#DIV/0!</v>
      </c>
      <c r="AH163" s="13" t="e">
        <f t="shared" ca="1" si="441"/>
        <v>#DIV/0!</v>
      </c>
      <c r="AI163" s="3" t="e">
        <f t="shared" ca="1" si="442"/>
        <v>#DIV/0!</v>
      </c>
      <c r="AJ163" s="3" t="e">
        <f t="shared" ca="1" si="443"/>
        <v>#DIV/0!</v>
      </c>
      <c r="AK163" s="34">
        <f t="shared" si="424"/>
        <v>7.4999999999999997E-2</v>
      </c>
      <c r="AL163" s="34">
        <f t="shared" si="424"/>
        <v>7.4999999999999997E-2</v>
      </c>
      <c r="AM163" s="34">
        <f t="shared" si="424"/>
        <v>0.05</v>
      </c>
      <c r="AN163" s="34">
        <f t="shared" si="424"/>
        <v>0.05</v>
      </c>
      <c r="AO163" s="34">
        <f t="shared" si="424"/>
        <v>0.02</v>
      </c>
      <c r="AP163" s="1" t="e">
        <f t="shared" ca="1" si="415"/>
        <v>#DIV/0!</v>
      </c>
      <c r="AQ163" s="22" t="e">
        <f t="shared" ca="1" si="397"/>
        <v>#DIV/0!</v>
      </c>
      <c r="AR163" s="42" t="e">
        <f t="shared" ca="1" si="398"/>
        <v>#DIV/0!</v>
      </c>
      <c r="AS163" s="13" t="e">
        <f t="shared" si="444"/>
        <v>#DIV/0!</v>
      </c>
      <c r="AT163" s="13" t="e">
        <f t="shared" si="445"/>
        <v>#DIV/0!</v>
      </c>
      <c r="AU163" s="13" t="e">
        <f t="shared" si="446"/>
        <v>#DIV/0!</v>
      </c>
      <c r="AV163" s="11" t="e">
        <f t="shared" ca="1" si="416"/>
        <v>#DIV/0!</v>
      </c>
      <c r="AW163" s="2" t="e">
        <f t="shared" ca="1" si="447"/>
        <v>#DIV/0!</v>
      </c>
      <c r="AX163" s="49">
        <f t="shared" ca="1" si="403"/>
        <v>0</v>
      </c>
      <c r="AY163" s="4" t="e">
        <f t="shared" ca="1" si="423"/>
        <v>#DIV/0!</v>
      </c>
      <c r="AZ163" s="4" t="e">
        <f t="shared" ca="1" si="417"/>
        <v>#DIV/0!</v>
      </c>
      <c r="BA163" s="4" t="e">
        <f t="shared" ca="1" si="418"/>
        <v>#DIV/0!</v>
      </c>
      <c r="BB163" s="4" t="e">
        <f t="shared" ca="1" si="419"/>
        <v>#DIV/0!</v>
      </c>
      <c r="BC163" s="4" t="e">
        <f t="shared" ca="1" si="420"/>
        <v>#DIV/0!</v>
      </c>
      <c r="BD163" s="4" t="e">
        <f t="shared" ca="1" si="421"/>
        <v>#DIV/0!</v>
      </c>
    </row>
    <row r="164" spans="1:56" x14ac:dyDescent="0.2">
      <c r="A164" s="132"/>
      <c r="B164" s="133"/>
      <c r="C164" s="134"/>
      <c r="D164" s="134"/>
      <c r="E164" s="134"/>
      <c r="F164" s="134"/>
      <c r="G164" s="134"/>
      <c r="H164" s="102">
        <f t="shared" si="425"/>
        <v>0</v>
      </c>
      <c r="I164" s="103">
        <f t="shared" si="426"/>
        <v>0</v>
      </c>
      <c r="J164" s="104">
        <f t="shared" si="427"/>
        <v>0</v>
      </c>
      <c r="K164" s="104">
        <f t="shared" si="428"/>
        <v>0</v>
      </c>
      <c r="L164" s="104">
        <f t="shared" si="429"/>
        <v>0</v>
      </c>
      <c r="M164" s="112" t="e">
        <f t="shared" ca="1" si="406"/>
        <v>#DIV/0!</v>
      </c>
      <c r="N164" s="134"/>
      <c r="O164" s="71"/>
      <c r="P164" s="135"/>
      <c r="Q164" s="7">
        <f t="shared" si="430"/>
        <v>0</v>
      </c>
      <c r="R164" s="7" t="e">
        <f t="shared" ca="1" si="431"/>
        <v>#DIV/0!</v>
      </c>
      <c r="S164" s="40" t="e">
        <f t="shared" ca="1" si="432"/>
        <v>#DIV/0!</v>
      </c>
      <c r="T164" s="1"/>
      <c r="U164" s="3" t="e">
        <f t="shared" ca="1" si="433"/>
        <v>#DIV/0!</v>
      </c>
      <c r="V164" s="3" t="e">
        <f t="shared" ca="1" si="434"/>
        <v>#DIV/0!</v>
      </c>
      <c r="W164" s="3" t="e">
        <f t="shared" ca="1" si="409"/>
        <v>#DIV/0!</v>
      </c>
      <c r="X164" s="3" t="e">
        <f t="shared" ca="1" si="435"/>
        <v>#DIV/0!</v>
      </c>
      <c r="Y164" s="3" t="e">
        <f t="shared" ca="1" si="410"/>
        <v>#DIV/0!</v>
      </c>
      <c r="AA164" s="1" t="e">
        <f t="shared" ca="1" si="436"/>
        <v>#DIV/0!</v>
      </c>
      <c r="AB164" s="9" t="e">
        <f t="shared" ca="1" si="437"/>
        <v>#DIV/0!</v>
      </c>
      <c r="AC164" s="9" t="e">
        <f t="shared" ca="1" si="438"/>
        <v>#DIV/0!</v>
      </c>
      <c r="AD164" s="3" t="e">
        <f t="shared" ca="1" si="392"/>
        <v>#DIV/0!</v>
      </c>
      <c r="AE164" s="9" t="e">
        <f t="shared" ca="1" si="439"/>
        <v>#DIV/0!</v>
      </c>
      <c r="AF164" s="43" t="e">
        <f t="shared" ca="1" si="440"/>
        <v>#DIV/0!</v>
      </c>
      <c r="AG164" s="43" t="e">
        <f t="shared" ca="1" si="394"/>
        <v>#DIV/0!</v>
      </c>
      <c r="AH164" s="13" t="e">
        <f t="shared" ca="1" si="441"/>
        <v>#DIV/0!</v>
      </c>
      <c r="AI164" s="3" t="e">
        <f t="shared" ca="1" si="442"/>
        <v>#DIV/0!</v>
      </c>
      <c r="AJ164" s="3" t="e">
        <f t="shared" ca="1" si="443"/>
        <v>#DIV/0!</v>
      </c>
      <c r="AK164" s="34">
        <f t="shared" ref="AK164:AO203" si="448">AK$6</f>
        <v>7.4999999999999997E-2</v>
      </c>
      <c r="AL164" s="34">
        <f t="shared" si="448"/>
        <v>7.4999999999999997E-2</v>
      </c>
      <c r="AM164" s="34">
        <f t="shared" si="448"/>
        <v>0.05</v>
      </c>
      <c r="AN164" s="34">
        <f t="shared" si="448"/>
        <v>0.05</v>
      </c>
      <c r="AO164" s="34">
        <f t="shared" si="448"/>
        <v>0.02</v>
      </c>
      <c r="AP164" s="1" t="e">
        <f t="shared" ca="1" si="415"/>
        <v>#DIV/0!</v>
      </c>
      <c r="AQ164" s="22" t="e">
        <f t="shared" ca="1" si="397"/>
        <v>#DIV/0!</v>
      </c>
      <c r="AR164" s="42" t="e">
        <f t="shared" ca="1" si="398"/>
        <v>#DIV/0!</v>
      </c>
      <c r="AS164" s="13" t="e">
        <f t="shared" si="444"/>
        <v>#DIV/0!</v>
      </c>
      <c r="AT164" s="13" t="e">
        <f t="shared" si="445"/>
        <v>#DIV/0!</v>
      </c>
      <c r="AU164" s="13" t="e">
        <f t="shared" si="446"/>
        <v>#DIV/0!</v>
      </c>
      <c r="AV164" s="11" t="e">
        <f t="shared" ca="1" si="416"/>
        <v>#DIV/0!</v>
      </c>
      <c r="AW164" s="2" t="e">
        <f t="shared" ca="1" si="447"/>
        <v>#DIV/0!</v>
      </c>
      <c r="AX164" s="49">
        <f t="shared" ca="1" si="403"/>
        <v>0</v>
      </c>
      <c r="AY164" s="4" t="e">
        <f t="shared" ca="1" si="423"/>
        <v>#DIV/0!</v>
      </c>
      <c r="AZ164" s="4" t="e">
        <f t="shared" ca="1" si="417"/>
        <v>#DIV/0!</v>
      </c>
      <c r="BA164" s="4" t="e">
        <f t="shared" ca="1" si="418"/>
        <v>#DIV/0!</v>
      </c>
      <c r="BB164" s="4" t="e">
        <f t="shared" ca="1" si="419"/>
        <v>#DIV/0!</v>
      </c>
      <c r="BC164" s="4" t="e">
        <f t="shared" ca="1" si="420"/>
        <v>#DIV/0!</v>
      </c>
      <c r="BD164" s="4" t="e">
        <f t="shared" ca="1" si="421"/>
        <v>#DIV/0!</v>
      </c>
    </row>
    <row r="165" spans="1:56" x14ac:dyDescent="0.2">
      <c r="A165" s="132"/>
      <c r="B165" s="133"/>
      <c r="C165" s="134"/>
      <c r="D165" s="134"/>
      <c r="E165" s="134"/>
      <c r="F165" s="134"/>
      <c r="G165" s="134"/>
      <c r="H165" s="102">
        <f t="shared" si="425"/>
        <v>0</v>
      </c>
      <c r="I165" s="103">
        <f t="shared" si="426"/>
        <v>0</v>
      </c>
      <c r="J165" s="104">
        <f t="shared" si="427"/>
        <v>0</v>
      </c>
      <c r="K165" s="104">
        <f t="shared" si="428"/>
        <v>0</v>
      </c>
      <c r="L165" s="104">
        <f t="shared" si="429"/>
        <v>0</v>
      </c>
      <c r="M165" s="112" t="e">
        <f t="shared" ca="1" si="406"/>
        <v>#DIV/0!</v>
      </c>
      <c r="N165" s="134"/>
      <c r="O165" s="71"/>
      <c r="P165" s="135"/>
      <c r="Q165" s="7">
        <f t="shared" si="430"/>
        <v>0</v>
      </c>
      <c r="R165" s="7" t="e">
        <f t="shared" ca="1" si="431"/>
        <v>#DIV/0!</v>
      </c>
      <c r="S165" s="40" t="e">
        <f t="shared" ca="1" si="432"/>
        <v>#DIV/0!</v>
      </c>
      <c r="T165" s="1"/>
      <c r="U165" s="3" t="e">
        <f t="shared" ca="1" si="433"/>
        <v>#DIV/0!</v>
      </c>
      <c r="V165" s="3" t="e">
        <f t="shared" ca="1" si="434"/>
        <v>#DIV/0!</v>
      </c>
      <c r="W165" s="3" t="e">
        <f t="shared" ca="1" si="409"/>
        <v>#DIV/0!</v>
      </c>
      <c r="X165" s="3" t="e">
        <f t="shared" ca="1" si="435"/>
        <v>#DIV/0!</v>
      </c>
      <c r="Y165" s="3" t="e">
        <f t="shared" ca="1" si="410"/>
        <v>#DIV/0!</v>
      </c>
      <c r="AA165" s="1" t="e">
        <f t="shared" ca="1" si="436"/>
        <v>#DIV/0!</v>
      </c>
      <c r="AB165" s="9" t="e">
        <f t="shared" ca="1" si="437"/>
        <v>#DIV/0!</v>
      </c>
      <c r="AC165" s="9" t="e">
        <f t="shared" ca="1" si="438"/>
        <v>#DIV/0!</v>
      </c>
      <c r="AD165" s="3" t="e">
        <f t="shared" ca="1" si="392"/>
        <v>#DIV/0!</v>
      </c>
      <c r="AE165" s="9" t="e">
        <f t="shared" ca="1" si="439"/>
        <v>#DIV/0!</v>
      </c>
      <c r="AF165" s="43" t="e">
        <f t="shared" ca="1" si="440"/>
        <v>#DIV/0!</v>
      </c>
      <c r="AG165" s="43" t="e">
        <f t="shared" ca="1" si="394"/>
        <v>#DIV/0!</v>
      </c>
      <c r="AH165" s="13" t="e">
        <f t="shared" ca="1" si="441"/>
        <v>#DIV/0!</v>
      </c>
      <c r="AI165" s="3" t="e">
        <f t="shared" ca="1" si="442"/>
        <v>#DIV/0!</v>
      </c>
      <c r="AJ165" s="3" t="e">
        <f t="shared" ca="1" si="443"/>
        <v>#DIV/0!</v>
      </c>
      <c r="AK165" s="34">
        <f t="shared" si="448"/>
        <v>7.4999999999999997E-2</v>
      </c>
      <c r="AL165" s="34">
        <f t="shared" si="448"/>
        <v>7.4999999999999997E-2</v>
      </c>
      <c r="AM165" s="34">
        <f t="shared" si="448"/>
        <v>0.05</v>
      </c>
      <c r="AN165" s="34">
        <f t="shared" si="448"/>
        <v>0.05</v>
      </c>
      <c r="AO165" s="34">
        <f t="shared" si="448"/>
        <v>0.02</v>
      </c>
      <c r="AP165" s="1" t="e">
        <f t="shared" ca="1" si="415"/>
        <v>#DIV/0!</v>
      </c>
      <c r="AQ165" s="22" t="e">
        <f t="shared" ca="1" si="397"/>
        <v>#DIV/0!</v>
      </c>
      <c r="AR165" s="42" t="e">
        <f t="shared" ca="1" si="398"/>
        <v>#DIV/0!</v>
      </c>
      <c r="AS165" s="13" t="e">
        <f t="shared" si="444"/>
        <v>#DIV/0!</v>
      </c>
      <c r="AT165" s="13" t="e">
        <f t="shared" si="445"/>
        <v>#DIV/0!</v>
      </c>
      <c r="AU165" s="13" t="e">
        <f t="shared" si="446"/>
        <v>#DIV/0!</v>
      </c>
      <c r="AV165" s="11" t="e">
        <f t="shared" ca="1" si="416"/>
        <v>#DIV/0!</v>
      </c>
      <c r="AW165" s="2" t="e">
        <f t="shared" ca="1" si="447"/>
        <v>#DIV/0!</v>
      </c>
      <c r="AX165" s="49">
        <f t="shared" ca="1" si="403"/>
        <v>0</v>
      </c>
      <c r="AY165" s="4" t="e">
        <f t="shared" ca="1" si="423"/>
        <v>#DIV/0!</v>
      </c>
      <c r="AZ165" s="4" t="e">
        <f t="shared" ca="1" si="417"/>
        <v>#DIV/0!</v>
      </c>
      <c r="BA165" s="4" t="e">
        <f t="shared" ca="1" si="418"/>
        <v>#DIV/0!</v>
      </c>
      <c r="BB165" s="4" t="e">
        <f t="shared" ca="1" si="419"/>
        <v>#DIV/0!</v>
      </c>
      <c r="BC165" s="4" t="e">
        <f t="shared" ca="1" si="420"/>
        <v>#DIV/0!</v>
      </c>
      <c r="BD165" s="4" t="e">
        <f t="shared" ca="1" si="421"/>
        <v>#DIV/0!</v>
      </c>
    </row>
    <row r="166" spans="1:56" x14ac:dyDescent="0.2">
      <c r="A166" s="132"/>
      <c r="B166" s="133"/>
      <c r="C166" s="134"/>
      <c r="D166" s="134"/>
      <c r="E166" s="134"/>
      <c r="F166" s="134"/>
      <c r="G166" s="134"/>
      <c r="H166" s="102">
        <f t="shared" si="425"/>
        <v>0</v>
      </c>
      <c r="I166" s="103">
        <f t="shared" si="426"/>
        <v>0</v>
      </c>
      <c r="J166" s="104">
        <f t="shared" si="427"/>
        <v>0</v>
      </c>
      <c r="K166" s="104">
        <f t="shared" si="428"/>
        <v>0</v>
      </c>
      <c r="L166" s="104">
        <f t="shared" si="429"/>
        <v>0</v>
      </c>
      <c r="M166" s="112" t="e">
        <f t="shared" ca="1" si="406"/>
        <v>#DIV/0!</v>
      </c>
      <c r="N166" s="134"/>
      <c r="O166" s="71"/>
      <c r="P166" s="135"/>
      <c r="Q166" s="7">
        <f t="shared" si="430"/>
        <v>0</v>
      </c>
      <c r="R166" s="7" t="e">
        <f t="shared" ca="1" si="431"/>
        <v>#DIV/0!</v>
      </c>
      <c r="S166" s="40" t="e">
        <f t="shared" ca="1" si="432"/>
        <v>#DIV/0!</v>
      </c>
      <c r="T166" s="1"/>
      <c r="U166" s="3" t="e">
        <f t="shared" ca="1" si="433"/>
        <v>#DIV/0!</v>
      </c>
      <c r="V166" s="3" t="e">
        <f t="shared" ca="1" si="434"/>
        <v>#DIV/0!</v>
      </c>
      <c r="W166" s="3" t="e">
        <f t="shared" ca="1" si="409"/>
        <v>#DIV/0!</v>
      </c>
      <c r="X166" s="3" t="e">
        <f t="shared" ca="1" si="435"/>
        <v>#DIV/0!</v>
      </c>
      <c r="Y166" s="3" t="e">
        <f t="shared" ca="1" si="410"/>
        <v>#DIV/0!</v>
      </c>
      <c r="AA166" s="1" t="e">
        <f t="shared" ca="1" si="436"/>
        <v>#DIV/0!</v>
      </c>
      <c r="AB166" s="9" t="e">
        <f t="shared" ca="1" si="437"/>
        <v>#DIV/0!</v>
      </c>
      <c r="AC166" s="9" t="e">
        <f t="shared" ca="1" si="438"/>
        <v>#DIV/0!</v>
      </c>
      <c r="AD166" s="3" t="e">
        <f t="shared" ca="1" si="392"/>
        <v>#DIV/0!</v>
      </c>
      <c r="AE166" s="9" t="e">
        <f t="shared" ca="1" si="439"/>
        <v>#DIV/0!</v>
      </c>
      <c r="AF166" s="43" t="e">
        <f t="shared" ca="1" si="440"/>
        <v>#DIV/0!</v>
      </c>
      <c r="AG166" s="43" t="e">
        <f t="shared" ca="1" si="394"/>
        <v>#DIV/0!</v>
      </c>
      <c r="AH166" s="13" t="e">
        <f t="shared" ca="1" si="441"/>
        <v>#DIV/0!</v>
      </c>
      <c r="AI166" s="3" t="e">
        <f t="shared" ca="1" si="442"/>
        <v>#DIV/0!</v>
      </c>
      <c r="AJ166" s="3" t="e">
        <f t="shared" ca="1" si="443"/>
        <v>#DIV/0!</v>
      </c>
      <c r="AK166" s="34">
        <f t="shared" si="448"/>
        <v>7.4999999999999997E-2</v>
      </c>
      <c r="AL166" s="34">
        <f t="shared" si="448"/>
        <v>7.4999999999999997E-2</v>
      </c>
      <c r="AM166" s="34">
        <f t="shared" si="448"/>
        <v>0.05</v>
      </c>
      <c r="AN166" s="34">
        <f t="shared" si="448"/>
        <v>0.05</v>
      </c>
      <c r="AO166" s="34">
        <f t="shared" si="448"/>
        <v>0.02</v>
      </c>
      <c r="AP166" s="1" t="e">
        <f t="shared" ca="1" si="415"/>
        <v>#DIV/0!</v>
      </c>
      <c r="AQ166" s="22" t="e">
        <f t="shared" ca="1" si="397"/>
        <v>#DIV/0!</v>
      </c>
      <c r="AR166" s="42" t="e">
        <f t="shared" ca="1" si="398"/>
        <v>#DIV/0!</v>
      </c>
      <c r="AS166" s="13" t="e">
        <f t="shared" si="444"/>
        <v>#DIV/0!</v>
      </c>
      <c r="AT166" s="13" t="e">
        <f t="shared" si="445"/>
        <v>#DIV/0!</v>
      </c>
      <c r="AU166" s="13" t="e">
        <f t="shared" si="446"/>
        <v>#DIV/0!</v>
      </c>
      <c r="AV166" s="11" t="e">
        <f t="shared" ca="1" si="416"/>
        <v>#DIV/0!</v>
      </c>
      <c r="AW166" s="2" t="e">
        <f t="shared" ca="1" si="447"/>
        <v>#DIV/0!</v>
      </c>
      <c r="AX166" s="49">
        <f t="shared" ca="1" si="403"/>
        <v>0</v>
      </c>
      <c r="AY166" s="4" t="e">
        <f t="shared" ca="1" si="423"/>
        <v>#DIV/0!</v>
      </c>
      <c r="AZ166" s="4" t="e">
        <f t="shared" ca="1" si="417"/>
        <v>#DIV/0!</v>
      </c>
      <c r="BA166" s="4" t="e">
        <f t="shared" ca="1" si="418"/>
        <v>#DIV/0!</v>
      </c>
      <c r="BB166" s="4" t="e">
        <f t="shared" ca="1" si="419"/>
        <v>#DIV/0!</v>
      </c>
      <c r="BC166" s="4" t="e">
        <f t="shared" ca="1" si="420"/>
        <v>#DIV/0!</v>
      </c>
      <c r="BD166" s="4" t="e">
        <f t="shared" ca="1" si="421"/>
        <v>#DIV/0!</v>
      </c>
    </row>
    <row r="167" spans="1:56" x14ac:dyDescent="0.2">
      <c r="A167" s="132"/>
      <c r="B167" s="133"/>
      <c r="C167" s="134"/>
      <c r="D167" s="134"/>
      <c r="E167" s="134"/>
      <c r="F167" s="134"/>
      <c r="G167" s="134"/>
      <c r="H167" s="102">
        <f t="shared" si="425"/>
        <v>0</v>
      </c>
      <c r="I167" s="103">
        <f t="shared" si="426"/>
        <v>0</v>
      </c>
      <c r="J167" s="104">
        <f t="shared" si="427"/>
        <v>0</v>
      </c>
      <c r="K167" s="104">
        <f t="shared" si="428"/>
        <v>0</v>
      </c>
      <c r="L167" s="104">
        <f t="shared" si="429"/>
        <v>0</v>
      </c>
      <c r="M167" s="112" t="e">
        <f t="shared" ca="1" si="406"/>
        <v>#DIV/0!</v>
      </c>
      <c r="N167" s="134"/>
      <c r="O167" s="71"/>
      <c r="P167" s="135"/>
      <c r="Q167" s="7">
        <f t="shared" si="430"/>
        <v>0</v>
      </c>
      <c r="R167" s="7" t="e">
        <f t="shared" ca="1" si="431"/>
        <v>#DIV/0!</v>
      </c>
      <c r="S167" s="40" t="e">
        <f t="shared" ca="1" si="432"/>
        <v>#DIV/0!</v>
      </c>
      <c r="T167" s="1"/>
      <c r="U167" s="3" t="e">
        <f t="shared" ca="1" si="433"/>
        <v>#DIV/0!</v>
      </c>
      <c r="V167" s="3" t="e">
        <f t="shared" ca="1" si="434"/>
        <v>#DIV/0!</v>
      </c>
      <c r="W167" s="3" t="e">
        <f t="shared" ca="1" si="409"/>
        <v>#DIV/0!</v>
      </c>
      <c r="X167" s="3" t="e">
        <f t="shared" ca="1" si="435"/>
        <v>#DIV/0!</v>
      </c>
      <c r="Y167" s="3" t="e">
        <f t="shared" ca="1" si="410"/>
        <v>#DIV/0!</v>
      </c>
      <c r="AA167" s="1" t="e">
        <f t="shared" ca="1" si="436"/>
        <v>#DIV/0!</v>
      </c>
      <c r="AB167" s="9" t="e">
        <f t="shared" ca="1" si="437"/>
        <v>#DIV/0!</v>
      </c>
      <c r="AC167" s="9" t="e">
        <f t="shared" ca="1" si="438"/>
        <v>#DIV/0!</v>
      </c>
      <c r="AD167" s="3" t="e">
        <f t="shared" ca="1" si="392"/>
        <v>#DIV/0!</v>
      </c>
      <c r="AE167" s="9" t="e">
        <f t="shared" ca="1" si="439"/>
        <v>#DIV/0!</v>
      </c>
      <c r="AF167" s="43" t="e">
        <f t="shared" ca="1" si="440"/>
        <v>#DIV/0!</v>
      </c>
      <c r="AG167" s="43" t="e">
        <f t="shared" ca="1" si="394"/>
        <v>#DIV/0!</v>
      </c>
      <c r="AH167" s="13" t="e">
        <f t="shared" ca="1" si="441"/>
        <v>#DIV/0!</v>
      </c>
      <c r="AI167" s="3" t="e">
        <f t="shared" ca="1" si="442"/>
        <v>#DIV/0!</v>
      </c>
      <c r="AJ167" s="3" t="e">
        <f t="shared" ca="1" si="443"/>
        <v>#DIV/0!</v>
      </c>
      <c r="AK167" s="34">
        <f t="shared" si="448"/>
        <v>7.4999999999999997E-2</v>
      </c>
      <c r="AL167" s="34">
        <f t="shared" si="448"/>
        <v>7.4999999999999997E-2</v>
      </c>
      <c r="AM167" s="34">
        <f t="shared" si="448"/>
        <v>0.05</v>
      </c>
      <c r="AN167" s="34">
        <f t="shared" si="448"/>
        <v>0.05</v>
      </c>
      <c r="AO167" s="34">
        <f t="shared" si="448"/>
        <v>0.02</v>
      </c>
      <c r="AP167" s="1" t="e">
        <f t="shared" ca="1" si="415"/>
        <v>#DIV/0!</v>
      </c>
      <c r="AQ167" s="22" t="e">
        <f t="shared" ca="1" si="397"/>
        <v>#DIV/0!</v>
      </c>
      <c r="AR167" s="42" t="e">
        <f t="shared" ca="1" si="398"/>
        <v>#DIV/0!</v>
      </c>
      <c r="AS167" s="13" t="e">
        <f t="shared" si="444"/>
        <v>#DIV/0!</v>
      </c>
      <c r="AT167" s="13" t="e">
        <f t="shared" si="445"/>
        <v>#DIV/0!</v>
      </c>
      <c r="AU167" s="13" t="e">
        <f t="shared" si="446"/>
        <v>#DIV/0!</v>
      </c>
      <c r="AV167" s="11" t="e">
        <f t="shared" ca="1" si="416"/>
        <v>#DIV/0!</v>
      </c>
      <c r="AW167" s="2" t="e">
        <f t="shared" ca="1" si="447"/>
        <v>#DIV/0!</v>
      </c>
      <c r="AX167" s="49">
        <f t="shared" ca="1" si="403"/>
        <v>0</v>
      </c>
      <c r="AY167" s="4" t="e">
        <f t="shared" ca="1" si="423"/>
        <v>#DIV/0!</v>
      </c>
      <c r="AZ167" s="4" t="e">
        <f t="shared" ca="1" si="417"/>
        <v>#DIV/0!</v>
      </c>
      <c r="BA167" s="4" t="e">
        <f t="shared" ca="1" si="418"/>
        <v>#DIV/0!</v>
      </c>
      <c r="BB167" s="4" t="e">
        <f t="shared" ca="1" si="419"/>
        <v>#DIV/0!</v>
      </c>
      <c r="BC167" s="4" t="e">
        <f t="shared" ca="1" si="420"/>
        <v>#DIV/0!</v>
      </c>
      <c r="BD167" s="4" t="e">
        <f t="shared" ca="1" si="421"/>
        <v>#DIV/0!</v>
      </c>
    </row>
    <row r="168" spans="1:56" x14ac:dyDescent="0.2">
      <c r="A168" s="132"/>
      <c r="B168" s="133"/>
      <c r="C168" s="134"/>
      <c r="D168" s="134"/>
      <c r="E168" s="134"/>
      <c r="F168" s="134"/>
      <c r="G168" s="134"/>
      <c r="H168" s="102">
        <f t="shared" si="425"/>
        <v>0</v>
      </c>
      <c r="I168" s="103">
        <f t="shared" si="426"/>
        <v>0</v>
      </c>
      <c r="J168" s="104">
        <f t="shared" si="427"/>
        <v>0</v>
      </c>
      <c r="K168" s="104">
        <f t="shared" si="428"/>
        <v>0</v>
      </c>
      <c r="L168" s="104">
        <f t="shared" si="429"/>
        <v>0</v>
      </c>
      <c r="M168" s="112" t="e">
        <f t="shared" ca="1" si="406"/>
        <v>#DIV/0!</v>
      </c>
      <c r="N168" s="134"/>
      <c r="O168" s="71"/>
      <c r="P168" s="135"/>
      <c r="Q168" s="7">
        <f t="shared" si="430"/>
        <v>0</v>
      </c>
      <c r="R168" s="7" t="e">
        <f t="shared" ca="1" si="431"/>
        <v>#DIV/0!</v>
      </c>
      <c r="S168" s="40" t="e">
        <f t="shared" ca="1" si="432"/>
        <v>#DIV/0!</v>
      </c>
      <c r="T168" s="1"/>
      <c r="U168" s="3" t="e">
        <f t="shared" ca="1" si="433"/>
        <v>#DIV/0!</v>
      </c>
      <c r="V168" s="3" t="e">
        <f t="shared" ca="1" si="434"/>
        <v>#DIV/0!</v>
      </c>
      <c r="W168" s="3" t="e">
        <f t="shared" ca="1" si="409"/>
        <v>#DIV/0!</v>
      </c>
      <c r="X168" s="3" t="e">
        <f t="shared" ca="1" si="435"/>
        <v>#DIV/0!</v>
      </c>
      <c r="Y168" s="3" t="e">
        <f t="shared" ca="1" si="410"/>
        <v>#DIV/0!</v>
      </c>
      <c r="AA168" s="1" t="e">
        <f t="shared" ca="1" si="436"/>
        <v>#DIV/0!</v>
      </c>
      <c r="AB168" s="9" t="e">
        <f t="shared" ca="1" si="437"/>
        <v>#DIV/0!</v>
      </c>
      <c r="AC168" s="9" t="e">
        <f t="shared" ca="1" si="438"/>
        <v>#DIV/0!</v>
      </c>
      <c r="AD168" s="3" t="e">
        <f t="shared" ca="1" si="392"/>
        <v>#DIV/0!</v>
      </c>
      <c r="AE168" s="9" t="e">
        <f t="shared" ca="1" si="439"/>
        <v>#DIV/0!</v>
      </c>
      <c r="AF168" s="43" t="e">
        <f t="shared" ca="1" si="440"/>
        <v>#DIV/0!</v>
      </c>
      <c r="AG168" s="43" t="e">
        <f t="shared" ca="1" si="394"/>
        <v>#DIV/0!</v>
      </c>
      <c r="AH168" s="13" t="e">
        <f t="shared" ca="1" si="441"/>
        <v>#DIV/0!</v>
      </c>
      <c r="AI168" s="3" t="e">
        <f t="shared" ca="1" si="442"/>
        <v>#DIV/0!</v>
      </c>
      <c r="AJ168" s="3" t="e">
        <f t="shared" ca="1" si="443"/>
        <v>#DIV/0!</v>
      </c>
      <c r="AK168" s="34">
        <f t="shared" si="448"/>
        <v>7.4999999999999997E-2</v>
      </c>
      <c r="AL168" s="34">
        <f t="shared" si="448"/>
        <v>7.4999999999999997E-2</v>
      </c>
      <c r="AM168" s="34">
        <f t="shared" si="448"/>
        <v>0.05</v>
      </c>
      <c r="AN168" s="34">
        <f t="shared" si="448"/>
        <v>0.05</v>
      </c>
      <c r="AO168" s="34">
        <f t="shared" si="448"/>
        <v>0.02</v>
      </c>
      <c r="AP168" s="1" t="e">
        <f t="shared" ca="1" si="415"/>
        <v>#DIV/0!</v>
      </c>
      <c r="AQ168" s="22" t="e">
        <f t="shared" ca="1" si="397"/>
        <v>#DIV/0!</v>
      </c>
      <c r="AR168" s="42" t="e">
        <f t="shared" ca="1" si="398"/>
        <v>#DIV/0!</v>
      </c>
      <c r="AS168" s="13" t="e">
        <f t="shared" si="444"/>
        <v>#DIV/0!</v>
      </c>
      <c r="AT168" s="13" t="e">
        <f t="shared" si="445"/>
        <v>#DIV/0!</v>
      </c>
      <c r="AU168" s="13" t="e">
        <f t="shared" si="446"/>
        <v>#DIV/0!</v>
      </c>
      <c r="AV168" s="11" t="e">
        <f t="shared" ca="1" si="416"/>
        <v>#DIV/0!</v>
      </c>
      <c r="AW168" s="2" t="e">
        <f t="shared" ca="1" si="447"/>
        <v>#DIV/0!</v>
      </c>
      <c r="AX168" s="49">
        <f t="shared" ca="1" si="403"/>
        <v>0</v>
      </c>
      <c r="AY168" s="4" t="e">
        <f t="shared" ca="1" si="423"/>
        <v>#DIV/0!</v>
      </c>
      <c r="AZ168" s="4" t="e">
        <f t="shared" ca="1" si="417"/>
        <v>#DIV/0!</v>
      </c>
      <c r="BA168" s="4" t="e">
        <f t="shared" ca="1" si="418"/>
        <v>#DIV/0!</v>
      </c>
      <c r="BB168" s="4" t="e">
        <f t="shared" ca="1" si="419"/>
        <v>#DIV/0!</v>
      </c>
      <c r="BC168" s="4" t="e">
        <f t="shared" ca="1" si="420"/>
        <v>#DIV/0!</v>
      </c>
      <c r="BD168" s="4" t="e">
        <f t="shared" ca="1" si="421"/>
        <v>#DIV/0!</v>
      </c>
    </row>
    <row r="169" spans="1:56" x14ac:dyDescent="0.2">
      <c r="A169" s="132"/>
      <c r="B169" s="133"/>
      <c r="C169" s="134"/>
      <c r="D169" s="134"/>
      <c r="E169" s="134"/>
      <c r="F169" s="134"/>
      <c r="G169" s="134"/>
      <c r="H169" s="102">
        <f t="shared" si="425"/>
        <v>0</v>
      </c>
      <c r="I169" s="103">
        <f t="shared" si="426"/>
        <v>0</v>
      </c>
      <c r="J169" s="104">
        <f t="shared" si="427"/>
        <v>0</v>
      </c>
      <c r="K169" s="104">
        <f t="shared" si="428"/>
        <v>0</v>
      </c>
      <c r="L169" s="104">
        <f t="shared" si="429"/>
        <v>0</v>
      </c>
      <c r="M169" s="112" t="e">
        <f t="shared" ca="1" si="406"/>
        <v>#DIV/0!</v>
      </c>
      <c r="N169" s="134"/>
      <c r="O169" s="71"/>
      <c r="P169" s="135"/>
      <c r="Q169" s="7">
        <f t="shared" si="430"/>
        <v>0</v>
      </c>
      <c r="R169" s="7" t="e">
        <f t="shared" ca="1" si="431"/>
        <v>#DIV/0!</v>
      </c>
      <c r="S169" s="40" t="e">
        <f t="shared" ca="1" si="432"/>
        <v>#DIV/0!</v>
      </c>
      <c r="T169" s="1"/>
      <c r="U169" s="3" t="e">
        <f t="shared" ca="1" si="433"/>
        <v>#DIV/0!</v>
      </c>
      <c r="V169" s="3" t="e">
        <f t="shared" ca="1" si="434"/>
        <v>#DIV/0!</v>
      </c>
      <c r="W169" s="3" t="e">
        <f t="shared" ca="1" si="409"/>
        <v>#DIV/0!</v>
      </c>
      <c r="X169" s="3" t="e">
        <f t="shared" ca="1" si="435"/>
        <v>#DIV/0!</v>
      </c>
      <c r="Y169" s="3" t="e">
        <f t="shared" ca="1" si="410"/>
        <v>#DIV/0!</v>
      </c>
      <c r="AA169" s="1" t="e">
        <f t="shared" ca="1" si="436"/>
        <v>#DIV/0!</v>
      </c>
      <c r="AB169" s="9" t="e">
        <f t="shared" ca="1" si="437"/>
        <v>#DIV/0!</v>
      </c>
      <c r="AC169" s="9" t="e">
        <f t="shared" ca="1" si="438"/>
        <v>#DIV/0!</v>
      </c>
      <c r="AD169" s="3" t="e">
        <f t="shared" ca="1" si="392"/>
        <v>#DIV/0!</v>
      </c>
      <c r="AE169" s="9" t="e">
        <f t="shared" ca="1" si="439"/>
        <v>#DIV/0!</v>
      </c>
      <c r="AF169" s="43" t="e">
        <f t="shared" ca="1" si="440"/>
        <v>#DIV/0!</v>
      </c>
      <c r="AG169" s="43" t="e">
        <f t="shared" ca="1" si="394"/>
        <v>#DIV/0!</v>
      </c>
      <c r="AH169" s="13" t="e">
        <f t="shared" ca="1" si="441"/>
        <v>#DIV/0!</v>
      </c>
      <c r="AI169" s="3" t="e">
        <f t="shared" ca="1" si="442"/>
        <v>#DIV/0!</v>
      </c>
      <c r="AJ169" s="3" t="e">
        <f t="shared" ca="1" si="443"/>
        <v>#DIV/0!</v>
      </c>
      <c r="AK169" s="34">
        <f t="shared" si="448"/>
        <v>7.4999999999999997E-2</v>
      </c>
      <c r="AL169" s="34">
        <f t="shared" si="448"/>
        <v>7.4999999999999997E-2</v>
      </c>
      <c r="AM169" s="34">
        <f t="shared" si="448"/>
        <v>0.05</v>
      </c>
      <c r="AN169" s="34">
        <f t="shared" si="448"/>
        <v>0.05</v>
      </c>
      <c r="AO169" s="34">
        <f t="shared" si="448"/>
        <v>0.02</v>
      </c>
      <c r="AP169" s="1" t="e">
        <f t="shared" ca="1" si="415"/>
        <v>#DIV/0!</v>
      </c>
      <c r="AQ169" s="22" t="e">
        <f t="shared" ca="1" si="397"/>
        <v>#DIV/0!</v>
      </c>
      <c r="AR169" s="42" t="e">
        <f t="shared" ca="1" si="398"/>
        <v>#DIV/0!</v>
      </c>
      <c r="AS169" s="13" t="e">
        <f t="shared" si="444"/>
        <v>#DIV/0!</v>
      </c>
      <c r="AT169" s="13" t="e">
        <f t="shared" si="445"/>
        <v>#DIV/0!</v>
      </c>
      <c r="AU169" s="13" t="e">
        <f t="shared" si="446"/>
        <v>#DIV/0!</v>
      </c>
      <c r="AV169" s="11" t="e">
        <f t="shared" ca="1" si="416"/>
        <v>#DIV/0!</v>
      </c>
      <c r="AW169" s="2" t="e">
        <f t="shared" ca="1" si="447"/>
        <v>#DIV/0!</v>
      </c>
      <c r="AX169" s="49">
        <f t="shared" ca="1" si="403"/>
        <v>0</v>
      </c>
      <c r="AY169" s="4" t="e">
        <f t="shared" ca="1" si="423"/>
        <v>#DIV/0!</v>
      </c>
      <c r="AZ169" s="4" t="e">
        <f t="shared" ca="1" si="417"/>
        <v>#DIV/0!</v>
      </c>
      <c r="BA169" s="4" t="e">
        <f t="shared" ca="1" si="418"/>
        <v>#DIV/0!</v>
      </c>
      <c r="BB169" s="4" t="e">
        <f t="shared" ca="1" si="419"/>
        <v>#DIV/0!</v>
      </c>
      <c r="BC169" s="4" t="e">
        <f t="shared" ca="1" si="420"/>
        <v>#DIV/0!</v>
      </c>
      <c r="BD169" s="4" t="e">
        <f t="shared" ca="1" si="421"/>
        <v>#DIV/0!</v>
      </c>
    </row>
    <row r="170" spans="1:56" x14ac:dyDescent="0.2">
      <c r="A170" s="132"/>
      <c r="B170" s="133"/>
      <c r="C170" s="134"/>
      <c r="D170" s="134"/>
      <c r="E170" s="134"/>
      <c r="F170" s="134"/>
      <c r="G170" s="134"/>
      <c r="H170" s="102">
        <f t="shared" si="425"/>
        <v>0</v>
      </c>
      <c r="I170" s="103">
        <f t="shared" si="426"/>
        <v>0</v>
      </c>
      <c r="J170" s="104">
        <f t="shared" si="427"/>
        <v>0</v>
      </c>
      <c r="K170" s="104">
        <f t="shared" si="428"/>
        <v>0</v>
      </c>
      <c r="L170" s="104">
        <f t="shared" si="429"/>
        <v>0</v>
      </c>
      <c r="M170" s="112" t="e">
        <f t="shared" ca="1" si="406"/>
        <v>#DIV/0!</v>
      </c>
      <c r="N170" s="134"/>
      <c r="O170" s="71"/>
      <c r="P170" s="135"/>
      <c r="Q170" s="7">
        <f t="shared" si="430"/>
        <v>0</v>
      </c>
      <c r="R170" s="7" t="e">
        <f t="shared" ca="1" si="431"/>
        <v>#DIV/0!</v>
      </c>
      <c r="S170" s="40" t="e">
        <f t="shared" ca="1" si="432"/>
        <v>#DIV/0!</v>
      </c>
      <c r="T170" s="1"/>
      <c r="U170" s="3" t="e">
        <f t="shared" ca="1" si="433"/>
        <v>#DIV/0!</v>
      </c>
      <c r="V170" s="3" t="e">
        <f t="shared" ca="1" si="434"/>
        <v>#DIV/0!</v>
      </c>
      <c r="W170" s="3" t="e">
        <f t="shared" ca="1" si="409"/>
        <v>#DIV/0!</v>
      </c>
      <c r="X170" s="3" t="e">
        <f t="shared" ca="1" si="435"/>
        <v>#DIV/0!</v>
      </c>
      <c r="Y170" s="3" t="e">
        <f t="shared" ca="1" si="410"/>
        <v>#DIV/0!</v>
      </c>
      <c r="AA170" s="1" t="e">
        <f t="shared" ca="1" si="436"/>
        <v>#DIV/0!</v>
      </c>
      <c r="AB170" s="9" t="e">
        <f t="shared" ca="1" si="437"/>
        <v>#DIV/0!</v>
      </c>
      <c r="AC170" s="9" t="e">
        <f t="shared" ca="1" si="438"/>
        <v>#DIV/0!</v>
      </c>
      <c r="AD170" s="3" t="e">
        <f t="shared" ca="1" si="392"/>
        <v>#DIV/0!</v>
      </c>
      <c r="AE170" s="9" t="e">
        <f t="shared" ca="1" si="439"/>
        <v>#DIV/0!</v>
      </c>
      <c r="AF170" s="43" t="e">
        <f t="shared" ca="1" si="440"/>
        <v>#DIV/0!</v>
      </c>
      <c r="AG170" s="43" t="e">
        <f t="shared" ca="1" si="394"/>
        <v>#DIV/0!</v>
      </c>
      <c r="AH170" s="13" t="e">
        <f t="shared" ca="1" si="441"/>
        <v>#DIV/0!</v>
      </c>
      <c r="AI170" s="3" t="e">
        <f t="shared" ca="1" si="442"/>
        <v>#DIV/0!</v>
      </c>
      <c r="AJ170" s="3" t="e">
        <f t="shared" ca="1" si="443"/>
        <v>#DIV/0!</v>
      </c>
      <c r="AK170" s="34">
        <f t="shared" si="448"/>
        <v>7.4999999999999997E-2</v>
      </c>
      <c r="AL170" s="34">
        <f t="shared" si="448"/>
        <v>7.4999999999999997E-2</v>
      </c>
      <c r="AM170" s="34">
        <f t="shared" si="448"/>
        <v>0.05</v>
      </c>
      <c r="AN170" s="34">
        <f t="shared" si="448"/>
        <v>0.05</v>
      </c>
      <c r="AO170" s="34">
        <f t="shared" si="448"/>
        <v>0.02</v>
      </c>
      <c r="AP170" s="1" t="e">
        <f t="shared" ca="1" si="415"/>
        <v>#DIV/0!</v>
      </c>
      <c r="AQ170" s="22" t="e">
        <f t="shared" ca="1" si="397"/>
        <v>#DIV/0!</v>
      </c>
      <c r="AR170" s="42" t="e">
        <f t="shared" ca="1" si="398"/>
        <v>#DIV/0!</v>
      </c>
      <c r="AS170" s="13" t="e">
        <f t="shared" si="444"/>
        <v>#DIV/0!</v>
      </c>
      <c r="AT170" s="13" t="e">
        <f t="shared" si="445"/>
        <v>#DIV/0!</v>
      </c>
      <c r="AU170" s="13" t="e">
        <f t="shared" si="446"/>
        <v>#DIV/0!</v>
      </c>
      <c r="AV170" s="11" t="e">
        <f t="shared" ca="1" si="416"/>
        <v>#DIV/0!</v>
      </c>
      <c r="AW170" s="2" t="e">
        <f t="shared" ca="1" si="447"/>
        <v>#DIV/0!</v>
      </c>
      <c r="AX170" s="49">
        <f t="shared" ca="1" si="403"/>
        <v>0</v>
      </c>
      <c r="AY170" s="4" t="e">
        <f t="shared" ca="1" si="423"/>
        <v>#DIV/0!</v>
      </c>
      <c r="AZ170" s="4" t="e">
        <f t="shared" ca="1" si="417"/>
        <v>#DIV/0!</v>
      </c>
      <c r="BA170" s="4" t="e">
        <f t="shared" ca="1" si="418"/>
        <v>#DIV/0!</v>
      </c>
      <c r="BB170" s="4" t="e">
        <f t="shared" ca="1" si="419"/>
        <v>#DIV/0!</v>
      </c>
      <c r="BC170" s="4" t="e">
        <f t="shared" ca="1" si="420"/>
        <v>#DIV/0!</v>
      </c>
      <c r="BD170" s="4" t="e">
        <f t="shared" ca="1" si="421"/>
        <v>#DIV/0!</v>
      </c>
    </row>
    <row r="171" spans="1:56" x14ac:dyDescent="0.2">
      <c r="A171" s="132"/>
      <c r="B171" s="133"/>
      <c r="C171" s="134"/>
      <c r="D171" s="134"/>
      <c r="E171" s="134"/>
      <c r="F171" s="134"/>
      <c r="G171" s="134"/>
      <c r="H171" s="102">
        <f t="shared" si="425"/>
        <v>0</v>
      </c>
      <c r="I171" s="103">
        <f t="shared" si="426"/>
        <v>0</v>
      </c>
      <c r="J171" s="104">
        <f t="shared" si="427"/>
        <v>0</v>
      </c>
      <c r="K171" s="104">
        <f t="shared" si="428"/>
        <v>0</v>
      </c>
      <c r="L171" s="104">
        <f t="shared" si="429"/>
        <v>0</v>
      </c>
      <c r="M171" s="112" t="e">
        <f t="shared" ca="1" si="406"/>
        <v>#DIV/0!</v>
      </c>
      <c r="N171" s="134"/>
      <c r="O171" s="71"/>
      <c r="P171" s="135"/>
      <c r="Q171" s="7">
        <f t="shared" si="430"/>
        <v>0</v>
      </c>
      <c r="R171" s="7" t="e">
        <f t="shared" ca="1" si="431"/>
        <v>#DIV/0!</v>
      </c>
      <c r="S171" s="40" t="e">
        <f t="shared" ca="1" si="432"/>
        <v>#DIV/0!</v>
      </c>
      <c r="T171" s="1"/>
      <c r="U171" s="3" t="e">
        <f t="shared" ca="1" si="433"/>
        <v>#DIV/0!</v>
      </c>
      <c r="V171" s="3" t="e">
        <f t="shared" ca="1" si="434"/>
        <v>#DIV/0!</v>
      </c>
      <c r="W171" s="3" t="e">
        <f t="shared" ca="1" si="409"/>
        <v>#DIV/0!</v>
      </c>
      <c r="X171" s="3" t="e">
        <f t="shared" ca="1" si="435"/>
        <v>#DIV/0!</v>
      </c>
      <c r="Y171" s="3" t="e">
        <f t="shared" ca="1" si="410"/>
        <v>#DIV/0!</v>
      </c>
      <c r="AA171" s="1" t="e">
        <f t="shared" ca="1" si="436"/>
        <v>#DIV/0!</v>
      </c>
      <c r="AB171" s="9" t="e">
        <f t="shared" ca="1" si="437"/>
        <v>#DIV/0!</v>
      </c>
      <c r="AC171" s="9" t="e">
        <f t="shared" ca="1" si="438"/>
        <v>#DIV/0!</v>
      </c>
      <c r="AD171" s="3" t="e">
        <f t="shared" ca="1" si="392"/>
        <v>#DIV/0!</v>
      </c>
      <c r="AE171" s="9" t="e">
        <f t="shared" ca="1" si="439"/>
        <v>#DIV/0!</v>
      </c>
      <c r="AF171" s="43" t="e">
        <f t="shared" ca="1" si="440"/>
        <v>#DIV/0!</v>
      </c>
      <c r="AG171" s="43" t="e">
        <f t="shared" ca="1" si="394"/>
        <v>#DIV/0!</v>
      </c>
      <c r="AH171" s="13" t="e">
        <f t="shared" ca="1" si="441"/>
        <v>#DIV/0!</v>
      </c>
      <c r="AI171" s="3" t="e">
        <f t="shared" ca="1" si="442"/>
        <v>#DIV/0!</v>
      </c>
      <c r="AJ171" s="3" t="e">
        <f t="shared" ca="1" si="443"/>
        <v>#DIV/0!</v>
      </c>
      <c r="AK171" s="34">
        <f t="shared" si="448"/>
        <v>7.4999999999999997E-2</v>
      </c>
      <c r="AL171" s="34">
        <f t="shared" si="448"/>
        <v>7.4999999999999997E-2</v>
      </c>
      <c r="AM171" s="34">
        <f t="shared" si="448"/>
        <v>0.05</v>
      </c>
      <c r="AN171" s="34">
        <f t="shared" si="448"/>
        <v>0.05</v>
      </c>
      <c r="AO171" s="34">
        <f t="shared" si="448"/>
        <v>0.02</v>
      </c>
      <c r="AP171" s="1" t="e">
        <f t="shared" ca="1" si="415"/>
        <v>#DIV/0!</v>
      </c>
      <c r="AQ171" s="22" t="e">
        <f t="shared" ca="1" si="397"/>
        <v>#DIV/0!</v>
      </c>
      <c r="AR171" s="42" t="e">
        <f t="shared" ca="1" si="398"/>
        <v>#DIV/0!</v>
      </c>
      <c r="AS171" s="13" t="e">
        <f t="shared" si="444"/>
        <v>#DIV/0!</v>
      </c>
      <c r="AT171" s="13" t="e">
        <f t="shared" si="445"/>
        <v>#DIV/0!</v>
      </c>
      <c r="AU171" s="13" t="e">
        <f t="shared" si="446"/>
        <v>#DIV/0!</v>
      </c>
      <c r="AV171" s="11" t="e">
        <f t="shared" ca="1" si="416"/>
        <v>#DIV/0!</v>
      </c>
      <c r="AW171" s="2" t="e">
        <f t="shared" ca="1" si="447"/>
        <v>#DIV/0!</v>
      </c>
      <c r="AX171" s="49">
        <f t="shared" ca="1" si="403"/>
        <v>0</v>
      </c>
      <c r="AY171" s="4" t="e">
        <f t="shared" ca="1" si="423"/>
        <v>#DIV/0!</v>
      </c>
      <c r="AZ171" s="4" t="e">
        <f t="shared" ca="1" si="417"/>
        <v>#DIV/0!</v>
      </c>
      <c r="BA171" s="4" t="e">
        <f t="shared" ca="1" si="418"/>
        <v>#DIV/0!</v>
      </c>
      <c r="BB171" s="4" t="e">
        <f t="shared" ca="1" si="419"/>
        <v>#DIV/0!</v>
      </c>
      <c r="BC171" s="4" t="e">
        <f t="shared" ca="1" si="420"/>
        <v>#DIV/0!</v>
      </c>
      <c r="BD171" s="4" t="e">
        <f t="shared" ca="1" si="421"/>
        <v>#DIV/0!</v>
      </c>
    </row>
    <row r="172" spans="1:56" x14ac:dyDescent="0.2">
      <c r="A172" s="132"/>
      <c r="B172" s="133"/>
      <c r="C172" s="134"/>
      <c r="D172" s="134"/>
      <c r="E172" s="134"/>
      <c r="F172" s="134"/>
      <c r="G172" s="134"/>
      <c r="H172" s="102">
        <f t="shared" si="425"/>
        <v>0</v>
      </c>
      <c r="I172" s="103">
        <f t="shared" si="426"/>
        <v>0</v>
      </c>
      <c r="J172" s="104">
        <f t="shared" si="427"/>
        <v>0</v>
      </c>
      <c r="K172" s="104">
        <f t="shared" si="428"/>
        <v>0</v>
      </c>
      <c r="L172" s="104">
        <f t="shared" si="429"/>
        <v>0</v>
      </c>
      <c r="M172" s="112" t="e">
        <f t="shared" ca="1" si="406"/>
        <v>#DIV/0!</v>
      </c>
      <c r="N172" s="134"/>
      <c r="O172" s="71"/>
      <c r="P172" s="135"/>
      <c r="Q172" s="7">
        <f t="shared" si="430"/>
        <v>0</v>
      </c>
      <c r="R172" s="7" t="e">
        <f t="shared" ca="1" si="431"/>
        <v>#DIV/0!</v>
      </c>
      <c r="S172" s="40" t="e">
        <f t="shared" ca="1" si="432"/>
        <v>#DIV/0!</v>
      </c>
      <c r="T172" s="1"/>
      <c r="U172" s="3" t="e">
        <f t="shared" ca="1" si="433"/>
        <v>#DIV/0!</v>
      </c>
      <c r="V172" s="3" t="e">
        <f t="shared" ca="1" si="434"/>
        <v>#DIV/0!</v>
      </c>
      <c r="W172" s="3" t="e">
        <f t="shared" ca="1" si="409"/>
        <v>#DIV/0!</v>
      </c>
      <c r="X172" s="3" t="e">
        <f t="shared" ca="1" si="435"/>
        <v>#DIV/0!</v>
      </c>
      <c r="Y172" s="3" t="e">
        <f t="shared" ca="1" si="410"/>
        <v>#DIV/0!</v>
      </c>
      <c r="AA172" s="1" t="e">
        <f t="shared" ca="1" si="436"/>
        <v>#DIV/0!</v>
      </c>
      <c r="AB172" s="9" t="e">
        <f t="shared" ca="1" si="437"/>
        <v>#DIV/0!</v>
      </c>
      <c r="AC172" s="9" t="e">
        <f t="shared" ca="1" si="438"/>
        <v>#DIV/0!</v>
      </c>
      <c r="AD172" s="3" t="e">
        <f t="shared" ca="1" si="392"/>
        <v>#DIV/0!</v>
      </c>
      <c r="AE172" s="9" t="e">
        <f t="shared" ca="1" si="439"/>
        <v>#DIV/0!</v>
      </c>
      <c r="AF172" s="43" t="e">
        <f t="shared" ca="1" si="440"/>
        <v>#DIV/0!</v>
      </c>
      <c r="AG172" s="43" t="e">
        <f t="shared" ca="1" si="394"/>
        <v>#DIV/0!</v>
      </c>
      <c r="AH172" s="13" t="e">
        <f t="shared" ca="1" si="441"/>
        <v>#DIV/0!</v>
      </c>
      <c r="AI172" s="3" t="e">
        <f t="shared" ca="1" si="442"/>
        <v>#DIV/0!</v>
      </c>
      <c r="AJ172" s="3" t="e">
        <f t="shared" ca="1" si="443"/>
        <v>#DIV/0!</v>
      </c>
      <c r="AK172" s="34">
        <f t="shared" si="448"/>
        <v>7.4999999999999997E-2</v>
      </c>
      <c r="AL172" s="34">
        <f t="shared" si="448"/>
        <v>7.4999999999999997E-2</v>
      </c>
      <c r="AM172" s="34">
        <f t="shared" si="448"/>
        <v>0.05</v>
      </c>
      <c r="AN172" s="34">
        <f t="shared" si="448"/>
        <v>0.05</v>
      </c>
      <c r="AO172" s="34">
        <f t="shared" si="448"/>
        <v>0.02</v>
      </c>
      <c r="AP172" s="1" t="e">
        <f t="shared" ca="1" si="415"/>
        <v>#DIV/0!</v>
      </c>
      <c r="AQ172" s="22" t="e">
        <f t="shared" ca="1" si="397"/>
        <v>#DIV/0!</v>
      </c>
      <c r="AR172" s="42" t="e">
        <f t="shared" ca="1" si="398"/>
        <v>#DIV/0!</v>
      </c>
      <c r="AS172" s="13" t="e">
        <f t="shared" si="444"/>
        <v>#DIV/0!</v>
      </c>
      <c r="AT172" s="13" t="e">
        <f t="shared" si="445"/>
        <v>#DIV/0!</v>
      </c>
      <c r="AU172" s="13" t="e">
        <f t="shared" si="446"/>
        <v>#DIV/0!</v>
      </c>
      <c r="AV172" s="11" t="e">
        <f t="shared" ca="1" si="416"/>
        <v>#DIV/0!</v>
      </c>
      <c r="AW172" s="2" t="e">
        <f t="shared" ca="1" si="447"/>
        <v>#DIV/0!</v>
      </c>
      <c r="AX172" s="49">
        <f t="shared" ca="1" si="403"/>
        <v>0</v>
      </c>
      <c r="AY172" s="4" t="e">
        <f t="shared" ca="1" si="423"/>
        <v>#DIV/0!</v>
      </c>
      <c r="AZ172" s="4" t="e">
        <f t="shared" ca="1" si="417"/>
        <v>#DIV/0!</v>
      </c>
      <c r="BA172" s="4" t="e">
        <f t="shared" ca="1" si="418"/>
        <v>#DIV/0!</v>
      </c>
      <c r="BB172" s="4" t="e">
        <f t="shared" ca="1" si="419"/>
        <v>#DIV/0!</v>
      </c>
      <c r="BC172" s="4" t="e">
        <f t="shared" ca="1" si="420"/>
        <v>#DIV/0!</v>
      </c>
      <c r="BD172" s="4" t="e">
        <f t="shared" ca="1" si="421"/>
        <v>#DIV/0!</v>
      </c>
    </row>
    <row r="173" spans="1:56" x14ac:dyDescent="0.2">
      <c r="A173" s="132"/>
      <c r="B173" s="133"/>
      <c r="C173" s="134"/>
      <c r="D173" s="134"/>
      <c r="E173" s="134"/>
      <c r="F173" s="134"/>
      <c r="G173" s="134"/>
      <c r="H173" s="102">
        <f t="shared" si="425"/>
        <v>0</v>
      </c>
      <c r="I173" s="103">
        <f t="shared" si="426"/>
        <v>0</v>
      </c>
      <c r="J173" s="104">
        <f t="shared" si="427"/>
        <v>0</v>
      </c>
      <c r="K173" s="104">
        <f t="shared" si="428"/>
        <v>0</v>
      </c>
      <c r="L173" s="104">
        <f t="shared" si="429"/>
        <v>0</v>
      </c>
      <c r="M173" s="112" t="e">
        <f t="shared" ca="1" si="406"/>
        <v>#DIV/0!</v>
      </c>
      <c r="N173" s="134"/>
      <c r="O173" s="71"/>
      <c r="P173" s="135"/>
      <c r="Q173" s="7">
        <f t="shared" si="430"/>
        <v>0</v>
      </c>
      <c r="R173" s="7" t="e">
        <f t="shared" ca="1" si="431"/>
        <v>#DIV/0!</v>
      </c>
      <c r="S173" s="40" t="e">
        <f t="shared" ca="1" si="432"/>
        <v>#DIV/0!</v>
      </c>
      <c r="T173" s="1"/>
      <c r="U173" s="3" t="e">
        <f t="shared" ca="1" si="433"/>
        <v>#DIV/0!</v>
      </c>
      <c r="V173" s="3" t="e">
        <f t="shared" ca="1" si="434"/>
        <v>#DIV/0!</v>
      </c>
      <c r="W173" s="3" t="e">
        <f t="shared" ca="1" si="409"/>
        <v>#DIV/0!</v>
      </c>
      <c r="X173" s="3" t="e">
        <f t="shared" ca="1" si="435"/>
        <v>#DIV/0!</v>
      </c>
      <c r="Y173" s="3" t="e">
        <f t="shared" ca="1" si="410"/>
        <v>#DIV/0!</v>
      </c>
      <c r="AA173" s="1" t="e">
        <f t="shared" ca="1" si="436"/>
        <v>#DIV/0!</v>
      </c>
      <c r="AB173" s="9" t="e">
        <f t="shared" ca="1" si="437"/>
        <v>#DIV/0!</v>
      </c>
      <c r="AC173" s="9" t="e">
        <f t="shared" ca="1" si="438"/>
        <v>#DIV/0!</v>
      </c>
      <c r="AD173" s="3" t="e">
        <f t="shared" ca="1" si="392"/>
        <v>#DIV/0!</v>
      </c>
      <c r="AE173" s="9" t="e">
        <f t="shared" ca="1" si="439"/>
        <v>#DIV/0!</v>
      </c>
      <c r="AF173" s="43" t="e">
        <f t="shared" ca="1" si="440"/>
        <v>#DIV/0!</v>
      </c>
      <c r="AG173" s="43" t="e">
        <f t="shared" ca="1" si="394"/>
        <v>#DIV/0!</v>
      </c>
      <c r="AH173" s="13" t="e">
        <f t="shared" ca="1" si="441"/>
        <v>#DIV/0!</v>
      </c>
      <c r="AI173" s="3" t="e">
        <f t="shared" ca="1" si="442"/>
        <v>#DIV/0!</v>
      </c>
      <c r="AJ173" s="3" t="e">
        <f t="shared" ca="1" si="443"/>
        <v>#DIV/0!</v>
      </c>
      <c r="AK173" s="34">
        <f t="shared" si="448"/>
        <v>7.4999999999999997E-2</v>
      </c>
      <c r="AL173" s="34">
        <f t="shared" si="448"/>
        <v>7.4999999999999997E-2</v>
      </c>
      <c r="AM173" s="34">
        <f t="shared" si="448"/>
        <v>0.05</v>
      </c>
      <c r="AN173" s="34">
        <f t="shared" si="448"/>
        <v>0.05</v>
      </c>
      <c r="AO173" s="34">
        <f t="shared" si="448"/>
        <v>0.02</v>
      </c>
      <c r="AP173" s="1" t="e">
        <f t="shared" ca="1" si="415"/>
        <v>#DIV/0!</v>
      </c>
      <c r="AQ173" s="22" t="e">
        <f t="shared" ca="1" si="397"/>
        <v>#DIV/0!</v>
      </c>
      <c r="AR173" s="42" t="e">
        <f t="shared" ca="1" si="398"/>
        <v>#DIV/0!</v>
      </c>
      <c r="AS173" s="13" t="e">
        <f t="shared" si="444"/>
        <v>#DIV/0!</v>
      </c>
      <c r="AT173" s="13" t="e">
        <f t="shared" si="445"/>
        <v>#DIV/0!</v>
      </c>
      <c r="AU173" s="13" t="e">
        <f t="shared" si="446"/>
        <v>#DIV/0!</v>
      </c>
      <c r="AV173" s="11" t="e">
        <f t="shared" ca="1" si="416"/>
        <v>#DIV/0!</v>
      </c>
      <c r="AW173" s="2" t="e">
        <f t="shared" ca="1" si="447"/>
        <v>#DIV/0!</v>
      </c>
      <c r="AX173" s="49">
        <f t="shared" ca="1" si="403"/>
        <v>0</v>
      </c>
      <c r="AY173" s="4" t="e">
        <f t="shared" ca="1" si="423"/>
        <v>#DIV/0!</v>
      </c>
      <c r="AZ173" s="4" t="e">
        <f t="shared" ca="1" si="417"/>
        <v>#DIV/0!</v>
      </c>
      <c r="BA173" s="4" t="e">
        <f t="shared" ca="1" si="418"/>
        <v>#DIV/0!</v>
      </c>
      <c r="BB173" s="4" t="e">
        <f t="shared" ca="1" si="419"/>
        <v>#DIV/0!</v>
      </c>
      <c r="BC173" s="4" t="e">
        <f t="shared" ca="1" si="420"/>
        <v>#DIV/0!</v>
      </c>
      <c r="BD173" s="4" t="e">
        <f t="shared" ca="1" si="421"/>
        <v>#DIV/0!</v>
      </c>
    </row>
    <row r="174" spans="1:56" x14ac:dyDescent="0.2">
      <c r="A174" s="132"/>
      <c r="B174" s="133"/>
      <c r="C174" s="134"/>
      <c r="D174" s="134"/>
      <c r="E174" s="134"/>
      <c r="F174" s="134"/>
      <c r="G174" s="134"/>
      <c r="H174" s="102">
        <f t="shared" si="425"/>
        <v>0</v>
      </c>
      <c r="I174" s="103">
        <f t="shared" si="426"/>
        <v>0</v>
      </c>
      <c r="J174" s="104">
        <f t="shared" si="427"/>
        <v>0</v>
      </c>
      <c r="K174" s="104">
        <f t="shared" si="428"/>
        <v>0</v>
      </c>
      <c r="L174" s="104">
        <f t="shared" si="429"/>
        <v>0</v>
      </c>
      <c r="M174" s="112" t="e">
        <f t="shared" ca="1" si="406"/>
        <v>#DIV/0!</v>
      </c>
      <c r="N174" s="134"/>
      <c r="O174" s="71"/>
      <c r="P174" s="135"/>
      <c r="Q174" s="7">
        <f t="shared" si="430"/>
        <v>0</v>
      </c>
      <c r="R174" s="7" t="e">
        <f t="shared" ca="1" si="431"/>
        <v>#DIV/0!</v>
      </c>
      <c r="S174" s="40" t="e">
        <f t="shared" ca="1" si="432"/>
        <v>#DIV/0!</v>
      </c>
      <c r="T174" s="1"/>
      <c r="U174" s="3" t="e">
        <f t="shared" ca="1" si="433"/>
        <v>#DIV/0!</v>
      </c>
      <c r="V174" s="3" t="e">
        <f t="shared" ca="1" si="434"/>
        <v>#DIV/0!</v>
      </c>
      <c r="W174" s="3" t="e">
        <f t="shared" ca="1" si="409"/>
        <v>#DIV/0!</v>
      </c>
      <c r="X174" s="3" t="e">
        <f t="shared" ca="1" si="435"/>
        <v>#DIV/0!</v>
      </c>
      <c r="Y174" s="3" t="e">
        <f t="shared" ca="1" si="410"/>
        <v>#DIV/0!</v>
      </c>
      <c r="AA174" s="1" t="e">
        <f t="shared" ca="1" si="436"/>
        <v>#DIV/0!</v>
      </c>
      <c r="AB174" s="9" t="e">
        <f t="shared" ca="1" si="437"/>
        <v>#DIV/0!</v>
      </c>
      <c r="AC174" s="9" t="e">
        <f t="shared" ca="1" si="438"/>
        <v>#DIV/0!</v>
      </c>
      <c r="AD174" s="3" t="e">
        <f t="shared" ca="1" si="392"/>
        <v>#DIV/0!</v>
      </c>
      <c r="AE174" s="9" t="e">
        <f t="shared" ca="1" si="439"/>
        <v>#DIV/0!</v>
      </c>
      <c r="AF174" s="43" t="e">
        <f t="shared" ca="1" si="440"/>
        <v>#DIV/0!</v>
      </c>
      <c r="AG174" s="43" t="e">
        <f t="shared" ca="1" si="394"/>
        <v>#DIV/0!</v>
      </c>
      <c r="AH174" s="13" t="e">
        <f t="shared" ca="1" si="441"/>
        <v>#DIV/0!</v>
      </c>
      <c r="AI174" s="3" t="e">
        <f t="shared" ca="1" si="442"/>
        <v>#DIV/0!</v>
      </c>
      <c r="AJ174" s="3" t="e">
        <f t="shared" ca="1" si="443"/>
        <v>#DIV/0!</v>
      </c>
      <c r="AK174" s="34">
        <f t="shared" si="448"/>
        <v>7.4999999999999997E-2</v>
      </c>
      <c r="AL174" s="34">
        <f t="shared" si="448"/>
        <v>7.4999999999999997E-2</v>
      </c>
      <c r="AM174" s="34">
        <f t="shared" si="448"/>
        <v>0.05</v>
      </c>
      <c r="AN174" s="34">
        <f t="shared" si="448"/>
        <v>0.05</v>
      </c>
      <c r="AO174" s="34">
        <f t="shared" si="448"/>
        <v>0.02</v>
      </c>
      <c r="AP174" s="1" t="e">
        <f t="shared" ca="1" si="415"/>
        <v>#DIV/0!</v>
      </c>
      <c r="AQ174" s="22" t="e">
        <f t="shared" ca="1" si="397"/>
        <v>#DIV/0!</v>
      </c>
      <c r="AR174" s="42" t="e">
        <f t="shared" ca="1" si="398"/>
        <v>#DIV/0!</v>
      </c>
      <c r="AS174" s="13" t="e">
        <f t="shared" si="444"/>
        <v>#DIV/0!</v>
      </c>
      <c r="AT174" s="13" t="e">
        <f t="shared" si="445"/>
        <v>#DIV/0!</v>
      </c>
      <c r="AU174" s="13" t="e">
        <f t="shared" si="446"/>
        <v>#DIV/0!</v>
      </c>
      <c r="AV174" s="11" t="e">
        <f t="shared" ca="1" si="416"/>
        <v>#DIV/0!</v>
      </c>
      <c r="AW174" s="2" t="e">
        <f t="shared" ca="1" si="447"/>
        <v>#DIV/0!</v>
      </c>
      <c r="AX174" s="49">
        <f t="shared" ca="1" si="403"/>
        <v>0</v>
      </c>
      <c r="AY174" s="4" t="e">
        <f t="shared" ca="1" si="423"/>
        <v>#DIV/0!</v>
      </c>
      <c r="AZ174" s="4" t="e">
        <f t="shared" ca="1" si="417"/>
        <v>#DIV/0!</v>
      </c>
      <c r="BA174" s="4" t="e">
        <f t="shared" ca="1" si="418"/>
        <v>#DIV/0!</v>
      </c>
      <c r="BB174" s="4" t="e">
        <f t="shared" ca="1" si="419"/>
        <v>#DIV/0!</v>
      </c>
      <c r="BC174" s="4" t="e">
        <f t="shared" ca="1" si="420"/>
        <v>#DIV/0!</v>
      </c>
      <c r="BD174" s="4" t="e">
        <f t="shared" ca="1" si="421"/>
        <v>#DIV/0!</v>
      </c>
    </row>
    <row r="175" spans="1:56" x14ac:dyDescent="0.2">
      <c r="A175" s="132"/>
      <c r="B175" s="133"/>
      <c r="C175" s="134"/>
      <c r="D175" s="134"/>
      <c r="E175" s="134"/>
      <c r="F175" s="134"/>
      <c r="G175" s="134"/>
      <c r="H175" s="102">
        <f t="shared" si="425"/>
        <v>0</v>
      </c>
      <c r="I175" s="103">
        <f t="shared" si="426"/>
        <v>0</v>
      </c>
      <c r="J175" s="104">
        <f t="shared" si="427"/>
        <v>0</v>
      </c>
      <c r="K175" s="104">
        <f t="shared" si="428"/>
        <v>0</v>
      </c>
      <c r="L175" s="104">
        <f t="shared" si="429"/>
        <v>0</v>
      </c>
      <c r="M175" s="112" t="e">
        <f t="shared" ca="1" si="406"/>
        <v>#DIV/0!</v>
      </c>
      <c r="N175" s="134"/>
      <c r="O175" s="71"/>
      <c r="P175" s="135"/>
      <c r="Q175" s="7">
        <f t="shared" si="430"/>
        <v>0</v>
      </c>
      <c r="R175" s="7" t="e">
        <f t="shared" ca="1" si="431"/>
        <v>#DIV/0!</v>
      </c>
      <c r="S175" s="40" t="e">
        <f t="shared" ca="1" si="432"/>
        <v>#DIV/0!</v>
      </c>
      <c r="T175" s="1"/>
      <c r="U175" s="3" t="e">
        <f t="shared" ca="1" si="433"/>
        <v>#DIV/0!</v>
      </c>
      <c r="V175" s="3" t="e">
        <f t="shared" ca="1" si="434"/>
        <v>#DIV/0!</v>
      </c>
      <c r="W175" s="3" t="e">
        <f t="shared" ca="1" si="409"/>
        <v>#DIV/0!</v>
      </c>
      <c r="X175" s="3" t="e">
        <f t="shared" ca="1" si="435"/>
        <v>#DIV/0!</v>
      </c>
      <c r="Y175" s="3" t="e">
        <f t="shared" ca="1" si="410"/>
        <v>#DIV/0!</v>
      </c>
      <c r="AA175" s="1" t="e">
        <f t="shared" ca="1" si="436"/>
        <v>#DIV/0!</v>
      </c>
      <c r="AB175" s="9" t="e">
        <f t="shared" ca="1" si="437"/>
        <v>#DIV/0!</v>
      </c>
      <c r="AC175" s="9" t="e">
        <f t="shared" ca="1" si="438"/>
        <v>#DIV/0!</v>
      </c>
      <c r="AD175" s="3" t="e">
        <f t="shared" ca="1" si="392"/>
        <v>#DIV/0!</v>
      </c>
      <c r="AE175" s="9" t="e">
        <f t="shared" ca="1" si="439"/>
        <v>#DIV/0!</v>
      </c>
      <c r="AF175" s="43" t="e">
        <f t="shared" ca="1" si="440"/>
        <v>#DIV/0!</v>
      </c>
      <c r="AG175" s="43" t="e">
        <f t="shared" ca="1" si="394"/>
        <v>#DIV/0!</v>
      </c>
      <c r="AH175" s="13" t="e">
        <f t="shared" ca="1" si="441"/>
        <v>#DIV/0!</v>
      </c>
      <c r="AI175" s="3" t="e">
        <f t="shared" ca="1" si="442"/>
        <v>#DIV/0!</v>
      </c>
      <c r="AJ175" s="3" t="e">
        <f t="shared" ca="1" si="443"/>
        <v>#DIV/0!</v>
      </c>
      <c r="AK175" s="34">
        <f t="shared" si="448"/>
        <v>7.4999999999999997E-2</v>
      </c>
      <c r="AL175" s="34">
        <f t="shared" si="448"/>
        <v>7.4999999999999997E-2</v>
      </c>
      <c r="AM175" s="34">
        <f t="shared" si="448"/>
        <v>0.05</v>
      </c>
      <c r="AN175" s="34">
        <f t="shared" si="448"/>
        <v>0.05</v>
      </c>
      <c r="AO175" s="34">
        <f t="shared" si="448"/>
        <v>0.02</v>
      </c>
      <c r="AP175" s="1" t="e">
        <f t="shared" ca="1" si="415"/>
        <v>#DIV/0!</v>
      </c>
      <c r="AQ175" s="22" t="e">
        <f t="shared" ca="1" si="397"/>
        <v>#DIV/0!</v>
      </c>
      <c r="AR175" s="42" t="e">
        <f t="shared" ca="1" si="398"/>
        <v>#DIV/0!</v>
      </c>
      <c r="AS175" s="13" t="e">
        <f t="shared" si="444"/>
        <v>#DIV/0!</v>
      </c>
      <c r="AT175" s="13" t="e">
        <f t="shared" si="445"/>
        <v>#DIV/0!</v>
      </c>
      <c r="AU175" s="13" t="e">
        <f t="shared" si="446"/>
        <v>#DIV/0!</v>
      </c>
      <c r="AV175" s="11" t="e">
        <f t="shared" ca="1" si="416"/>
        <v>#DIV/0!</v>
      </c>
      <c r="AW175" s="2" t="e">
        <f t="shared" ca="1" si="447"/>
        <v>#DIV/0!</v>
      </c>
      <c r="AX175" s="49">
        <f t="shared" ca="1" si="403"/>
        <v>0</v>
      </c>
      <c r="AY175" s="4" t="e">
        <f t="shared" ca="1" si="423"/>
        <v>#DIV/0!</v>
      </c>
      <c r="AZ175" s="4" t="e">
        <f t="shared" ca="1" si="417"/>
        <v>#DIV/0!</v>
      </c>
      <c r="BA175" s="4" t="e">
        <f t="shared" ca="1" si="418"/>
        <v>#DIV/0!</v>
      </c>
      <c r="BB175" s="4" t="e">
        <f t="shared" ca="1" si="419"/>
        <v>#DIV/0!</v>
      </c>
      <c r="BC175" s="4" t="e">
        <f t="shared" ca="1" si="420"/>
        <v>#DIV/0!</v>
      </c>
      <c r="BD175" s="4" t="e">
        <f t="shared" ca="1" si="421"/>
        <v>#DIV/0!</v>
      </c>
    </row>
    <row r="176" spans="1:56" x14ac:dyDescent="0.2">
      <c r="A176" s="132"/>
      <c r="B176" s="133"/>
      <c r="C176" s="134"/>
      <c r="D176" s="134"/>
      <c r="E176" s="134"/>
      <c r="F176" s="134"/>
      <c r="G176" s="134"/>
      <c r="H176" s="102">
        <f t="shared" si="425"/>
        <v>0</v>
      </c>
      <c r="I176" s="103">
        <f t="shared" si="426"/>
        <v>0</v>
      </c>
      <c r="J176" s="104">
        <f t="shared" si="427"/>
        <v>0</v>
      </c>
      <c r="K176" s="104">
        <f t="shared" si="428"/>
        <v>0</v>
      </c>
      <c r="L176" s="104">
        <f t="shared" si="429"/>
        <v>0</v>
      </c>
      <c r="M176" s="112" t="e">
        <f t="shared" ca="1" si="406"/>
        <v>#DIV/0!</v>
      </c>
      <c r="N176" s="134"/>
      <c r="O176" s="71"/>
      <c r="P176" s="135"/>
      <c r="Q176" s="7">
        <f t="shared" si="430"/>
        <v>0</v>
      </c>
      <c r="R176" s="7" t="e">
        <f t="shared" ca="1" si="431"/>
        <v>#DIV/0!</v>
      </c>
      <c r="S176" s="40" t="e">
        <f t="shared" ca="1" si="432"/>
        <v>#DIV/0!</v>
      </c>
      <c r="T176" s="1"/>
      <c r="U176" s="3" t="e">
        <f t="shared" ca="1" si="433"/>
        <v>#DIV/0!</v>
      </c>
      <c r="V176" s="3" t="e">
        <f t="shared" ca="1" si="434"/>
        <v>#DIV/0!</v>
      </c>
      <c r="W176" s="3" t="e">
        <f t="shared" ca="1" si="409"/>
        <v>#DIV/0!</v>
      </c>
      <c r="X176" s="3" t="e">
        <f t="shared" ca="1" si="435"/>
        <v>#DIV/0!</v>
      </c>
      <c r="Y176" s="3" t="e">
        <f t="shared" ca="1" si="410"/>
        <v>#DIV/0!</v>
      </c>
      <c r="AA176" s="1" t="e">
        <f t="shared" ca="1" si="436"/>
        <v>#DIV/0!</v>
      </c>
      <c r="AB176" s="9" t="e">
        <f t="shared" ca="1" si="437"/>
        <v>#DIV/0!</v>
      </c>
      <c r="AC176" s="9" t="e">
        <f t="shared" ca="1" si="438"/>
        <v>#DIV/0!</v>
      </c>
      <c r="AD176" s="3" t="e">
        <f t="shared" ca="1" si="392"/>
        <v>#DIV/0!</v>
      </c>
      <c r="AE176" s="9" t="e">
        <f t="shared" ca="1" si="439"/>
        <v>#DIV/0!</v>
      </c>
      <c r="AF176" s="43" t="e">
        <f t="shared" ca="1" si="440"/>
        <v>#DIV/0!</v>
      </c>
      <c r="AG176" s="43" t="e">
        <f t="shared" ca="1" si="394"/>
        <v>#DIV/0!</v>
      </c>
      <c r="AH176" s="13" t="e">
        <f t="shared" ca="1" si="441"/>
        <v>#DIV/0!</v>
      </c>
      <c r="AI176" s="3" t="e">
        <f t="shared" ca="1" si="442"/>
        <v>#DIV/0!</v>
      </c>
      <c r="AJ176" s="3" t="e">
        <f t="shared" ca="1" si="443"/>
        <v>#DIV/0!</v>
      </c>
      <c r="AK176" s="34">
        <f t="shared" si="448"/>
        <v>7.4999999999999997E-2</v>
      </c>
      <c r="AL176" s="34">
        <f t="shared" si="448"/>
        <v>7.4999999999999997E-2</v>
      </c>
      <c r="AM176" s="34">
        <f t="shared" si="448"/>
        <v>0.05</v>
      </c>
      <c r="AN176" s="34">
        <f t="shared" si="448"/>
        <v>0.05</v>
      </c>
      <c r="AO176" s="34">
        <f t="shared" si="448"/>
        <v>0.02</v>
      </c>
      <c r="AP176" s="1" t="e">
        <f t="shared" ca="1" si="415"/>
        <v>#DIV/0!</v>
      </c>
      <c r="AQ176" s="22" t="e">
        <f t="shared" ca="1" si="397"/>
        <v>#DIV/0!</v>
      </c>
      <c r="AR176" s="42" t="e">
        <f t="shared" ca="1" si="398"/>
        <v>#DIV/0!</v>
      </c>
      <c r="AS176" s="13" t="e">
        <f t="shared" si="444"/>
        <v>#DIV/0!</v>
      </c>
      <c r="AT176" s="13" t="e">
        <f t="shared" si="445"/>
        <v>#DIV/0!</v>
      </c>
      <c r="AU176" s="13" t="e">
        <f t="shared" si="446"/>
        <v>#DIV/0!</v>
      </c>
      <c r="AV176" s="11" t="e">
        <f t="shared" ca="1" si="416"/>
        <v>#DIV/0!</v>
      </c>
      <c r="AW176" s="2" t="e">
        <f t="shared" ca="1" si="447"/>
        <v>#DIV/0!</v>
      </c>
      <c r="AX176" s="49">
        <f t="shared" ca="1" si="403"/>
        <v>0</v>
      </c>
      <c r="AY176" s="4" t="e">
        <f t="shared" ca="1" si="423"/>
        <v>#DIV/0!</v>
      </c>
      <c r="AZ176" s="4" t="e">
        <f t="shared" ca="1" si="417"/>
        <v>#DIV/0!</v>
      </c>
      <c r="BA176" s="4" t="e">
        <f t="shared" ca="1" si="418"/>
        <v>#DIV/0!</v>
      </c>
      <c r="BB176" s="4" t="e">
        <f t="shared" ca="1" si="419"/>
        <v>#DIV/0!</v>
      </c>
      <c r="BC176" s="4" t="e">
        <f t="shared" ca="1" si="420"/>
        <v>#DIV/0!</v>
      </c>
      <c r="BD176" s="4" t="e">
        <f t="shared" ca="1" si="421"/>
        <v>#DIV/0!</v>
      </c>
    </row>
    <row r="177" spans="1:56" x14ac:dyDescent="0.2">
      <c r="A177" s="132"/>
      <c r="B177" s="133"/>
      <c r="C177" s="134"/>
      <c r="D177" s="134"/>
      <c r="E177" s="134"/>
      <c r="F177" s="134"/>
      <c r="G177" s="134"/>
      <c r="H177" s="102">
        <f t="shared" si="425"/>
        <v>0</v>
      </c>
      <c r="I177" s="103">
        <f t="shared" si="426"/>
        <v>0</v>
      </c>
      <c r="J177" s="104">
        <f t="shared" si="427"/>
        <v>0</v>
      </c>
      <c r="K177" s="104">
        <f t="shared" si="428"/>
        <v>0</v>
      </c>
      <c r="L177" s="104">
        <f t="shared" si="429"/>
        <v>0</v>
      </c>
      <c r="M177" s="112" t="e">
        <f t="shared" ca="1" si="406"/>
        <v>#DIV/0!</v>
      </c>
      <c r="N177" s="134"/>
      <c r="O177" s="71"/>
      <c r="P177" s="135"/>
      <c r="Q177" s="7">
        <f t="shared" si="430"/>
        <v>0</v>
      </c>
      <c r="R177" s="7" t="e">
        <f t="shared" ca="1" si="431"/>
        <v>#DIV/0!</v>
      </c>
      <c r="S177" s="40" t="e">
        <f t="shared" ca="1" si="432"/>
        <v>#DIV/0!</v>
      </c>
      <c r="T177" s="1"/>
      <c r="U177" s="3" t="e">
        <f t="shared" ca="1" si="433"/>
        <v>#DIV/0!</v>
      </c>
      <c r="V177" s="3" t="e">
        <f t="shared" ca="1" si="434"/>
        <v>#DIV/0!</v>
      </c>
      <c r="W177" s="3" t="e">
        <f t="shared" ca="1" si="409"/>
        <v>#DIV/0!</v>
      </c>
      <c r="X177" s="3" t="e">
        <f t="shared" ca="1" si="435"/>
        <v>#DIV/0!</v>
      </c>
      <c r="Y177" s="3" t="e">
        <f t="shared" ca="1" si="410"/>
        <v>#DIV/0!</v>
      </c>
      <c r="AA177" s="1" t="e">
        <f t="shared" ca="1" si="436"/>
        <v>#DIV/0!</v>
      </c>
      <c r="AB177" s="9" t="e">
        <f t="shared" ca="1" si="437"/>
        <v>#DIV/0!</v>
      </c>
      <c r="AC177" s="9" t="e">
        <f t="shared" ca="1" si="438"/>
        <v>#DIV/0!</v>
      </c>
      <c r="AD177" s="3" t="e">
        <f t="shared" ref="AD177:AD203" ca="1" si="449">AD$17</f>
        <v>#DIV/0!</v>
      </c>
      <c r="AE177" s="9" t="e">
        <f t="shared" ca="1" si="439"/>
        <v>#DIV/0!</v>
      </c>
      <c r="AF177" s="43" t="e">
        <f t="shared" ca="1" si="440"/>
        <v>#DIV/0!</v>
      </c>
      <c r="AG177" s="43" t="e">
        <f t="shared" ref="AG177:AG203" ca="1" si="450">AF177*SQRT(AE$17^2-AM177^2 + AO177^2)/2</f>
        <v>#DIV/0!</v>
      </c>
      <c r="AH177" s="13" t="e">
        <f t="shared" ca="1" si="441"/>
        <v>#DIV/0!</v>
      </c>
      <c r="AI177" s="3" t="e">
        <f t="shared" ca="1" si="442"/>
        <v>#DIV/0!</v>
      </c>
      <c r="AJ177" s="3" t="e">
        <f t="shared" ca="1" si="443"/>
        <v>#DIV/0!</v>
      </c>
      <c r="AK177" s="34">
        <f t="shared" si="448"/>
        <v>7.4999999999999997E-2</v>
      </c>
      <c r="AL177" s="34">
        <f t="shared" si="448"/>
        <v>7.4999999999999997E-2</v>
      </c>
      <c r="AM177" s="34">
        <f t="shared" si="448"/>
        <v>0.05</v>
      </c>
      <c r="AN177" s="34">
        <f t="shared" si="448"/>
        <v>0.05</v>
      </c>
      <c r="AO177" s="34">
        <f t="shared" si="448"/>
        <v>0.02</v>
      </c>
      <c r="AP177" s="1" t="e">
        <f t="shared" ca="1" si="415"/>
        <v>#DIV/0!</v>
      </c>
      <c r="AQ177" s="22" t="e">
        <f t="shared" ref="AQ177:AQ203" ca="1" si="451">(AQ$17-(H177/Q177))*AK177</f>
        <v>#DIV/0!</v>
      </c>
      <c r="AR177" s="42" t="e">
        <f t="shared" ref="AR177:AR203" ca="1" si="452">(AR$17+(I177/Q177))*AL177</f>
        <v>#DIV/0!</v>
      </c>
      <c r="AS177" s="13" t="e">
        <f t="shared" si="444"/>
        <v>#DIV/0!</v>
      </c>
      <c r="AT177" s="13" t="e">
        <f t="shared" si="445"/>
        <v>#DIV/0!</v>
      </c>
      <c r="AU177" s="13" t="e">
        <f t="shared" si="446"/>
        <v>#DIV/0!</v>
      </c>
      <c r="AV177" s="11" t="e">
        <f t="shared" ca="1" si="416"/>
        <v>#DIV/0!</v>
      </c>
      <c r="AW177" s="2" t="e">
        <f t="shared" ca="1" si="447"/>
        <v>#DIV/0!</v>
      </c>
      <c r="AX177" s="49">
        <f t="shared" ref="AX177:AX203" ca="1" si="453">P177-AW$17</f>
        <v>0</v>
      </c>
      <c r="AY177" s="4" t="e">
        <f t="shared" ca="1" si="423"/>
        <v>#DIV/0!</v>
      </c>
      <c r="AZ177" s="4" t="e">
        <f t="shared" ca="1" si="417"/>
        <v>#DIV/0!</v>
      </c>
      <c r="BA177" s="4" t="e">
        <f t="shared" ca="1" si="418"/>
        <v>#DIV/0!</v>
      </c>
      <c r="BB177" s="4" t="e">
        <f t="shared" ca="1" si="419"/>
        <v>#DIV/0!</v>
      </c>
      <c r="BC177" s="4" t="e">
        <f t="shared" ca="1" si="420"/>
        <v>#DIV/0!</v>
      </c>
      <c r="BD177" s="4" t="e">
        <f t="shared" ca="1" si="421"/>
        <v>#DIV/0!</v>
      </c>
    </row>
    <row r="178" spans="1:56" x14ac:dyDescent="0.2">
      <c r="A178" s="132"/>
      <c r="B178" s="133"/>
      <c r="C178" s="134"/>
      <c r="D178" s="134"/>
      <c r="E178" s="134"/>
      <c r="F178" s="134"/>
      <c r="G178" s="134"/>
      <c r="H178" s="102">
        <f t="shared" si="425"/>
        <v>0</v>
      </c>
      <c r="I178" s="103">
        <f t="shared" si="426"/>
        <v>0</v>
      </c>
      <c r="J178" s="104">
        <f t="shared" si="427"/>
        <v>0</v>
      </c>
      <c r="K178" s="104">
        <f t="shared" si="428"/>
        <v>0</v>
      </c>
      <c r="L178" s="104">
        <f t="shared" si="429"/>
        <v>0</v>
      </c>
      <c r="M178" s="112" t="e">
        <f t="shared" ref="M178:M203" ca="1" si="454">IF(AB178&gt;AC$17,1,-1)</f>
        <v>#DIV/0!</v>
      </c>
      <c r="N178" s="134"/>
      <c r="O178" s="71"/>
      <c r="P178" s="135"/>
      <c r="Q178" s="7">
        <f t="shared" si="430"/>
        <v>0</v>
      </c>
      <c r="R178" s="7" t="e">
        <f t="shared" ca="1" si="431"/>
        <v>#DIV/0!</v>
      </c>
      <c r="S178" s="40" t="e">
        <f t="shared" ca="1" si="432"/>
        <v>#DIV/0!</v>
      </c>
      <c r="T178" s="1"/>
      <c r="U178" s="3" t="e">
        <f t="shared" ca="1" si="433"/>
        <v>#DIV/0!</v>
      </c>
      <c r="V178" s="3" t="e">
        <f t="shared" ca="1" si="434"/>
        <v>#DIV/0!</v>
      </c>
      <c r="W178" s="3" t="e">
        <f t="shared" ca="1" si="409"/>
        <v>#DIV/0!</v>
      </c>
      <c r="X178" s="3" t="e">
        <f t="shared" ca="1" si="435"/>
        <v>#DIV/0!</v>
      </c>
      <c r="Y178" s="3" t="e">
        <f t="shared" ref="Y178:Y203" ca="1" si="455">W178/AC$17</f>
        <v>#DIV/0!</v>
      </c>
      <c r="AA178" s="1" t="e">
        <f t="shared" ca="1" si="436"/>
        <v>#DIV/0!</v>
      </c>
      <c r="AB178" s="9" t="e">
        <f t="shared" ca="1" si="437"/>
        <v>#DIV/0!</v>
      </c>
      <c r="AC178" s="9" t="e">
        <f t="shared" ca="1" si="438"/>
        <v>#DIV/0!</v>
      </c>
      <c r="AD178" s="3" t="e">
        <f t="shared" ca="1" si="449"/>
        <v>#DIV/0!</v>
      </c>
      <c r="AE178" s="9" t="e">
        <f t="shared" ca="1" si="439"/>
        <v>#DIV/0!</v>
      </c>
      <c r="AF178" s="43" t="e">
        <f t="shared" ca="1" si="440"/>
        <v>#DIV/0!</v>
      </c>
      <c r="AG178" s="43" t="e">
        <f t="shared" ca="1" si="450"/>
        <v>#DIV/0!</v>
      </c>
      <c r="AH178" s="13" t="e">
        <f t="shared" ca="1" si="441"/>
        <v>#DIV/0!</v>
      </c>
      <c r="AI178" s="3" t="e">
        <f t="shared" ca="1" si="442"/>
        <v>#DIV/0!</v>
      </c>
      <c r="AJ178" s="3" t="e">
        <f t="shared" ca="1" si="443"/>
        <v>#DIV/0!</v>
      </c>
      <c r="AK178" s="34">
        <f t="shared" si="448"/>
        <v>7.4999999999999997E-2</v>
      </c>
      <c r="AL178" s="34">
        <f t="shared" si="448"/>
        <v>7.4999999999999997E-2</v>
      </c>
      <c r="AM178" s="34">
        <f t="shared" si="448"/>
        <v>0.05</v>
      </c>
      <c r="AN178" s="34">
        <f t="shared" si="448"/>
        <v>0.05</v>
      </c>
      <c r="AO178" s="34">
        <f t="shared" si="448"/>
        <v>0.02</v>
      </c>
      <c r="AP178" s="1" t="e">
        <f t="shared" ref="AP178:AP203" ca="1" si="456">AT$17</f>
        <v>#DIV/0!</v>
      </c>
      <c r="AQ178" s="22" t="e">
        <f t="shared" ca="1" si="451"/>
        <v>#DIV/0!</v>
      </c>
      <c r="AR178" s="42" t="e">
        <f t="shared" ca="1" si="452"/>
        <v>#DIV/0!</v>
      </c>
      <c r="AS178" s="13" t="e">
        <f t="shared" si="444"/>
        <v>#DIV/0!</v>
      </c>
      <c r="AT178" s="13" t="e">
        <f t="shared" si="445"/>
        <v>#DIV/0!</v>
      </c>
      <c r="AU178" s="13" t="e">
        <f t="shared" si="446"/>
        <v>#DIV/0!</v>
      </c>
      <c r="AV178" s="11" t="e">
        <f t="shared" ref="AV178:AV203" ca="1" si="457">SQRT((AQ178^2)+(AR178^2)+(AS$17^2)+(AT$17^2)+(AS178^2)+(AT178^2)+(AU178^2)+(((K178*AN178)/Q178)^2)+(((L178*AN178)/Q178)^2))</f>
        <v>#DIV/0!</v>
      </c>
      <c r="AW178" s="2" t="e">
        <f t="shared" ca="1" si="447"/>
        <v>#DIV/0!</v>
      </c>
      <c r="AX178" s="49">
        <f t="shared" ca="1" si="453"/>
        <v>0</v>
      </c>
      <c r="AY178" s="4" t="e">
        <f t="shared" ca="1" si="423"/>
        <v>#DIV/0!</v>
      </c>
      <c r="AZ178" s="4" t="e">
        <f t="shared" ref="AZ178:AZ203" ca="1" si="458">(AV$17-(SQRT(H178)/(M178*SQRT(I178)+SQRT(H178))))*AK178</f>
        <v>#DIV/0!</v>
      </c>
      <c r="BA178" s="4" t="e">
        <f t="shared" ref="BA178:BA203" ca="1" si="459">(AU$17-(M178*SQRT(I178)/(M178*(SQRT(I178)+SQRT(H178)))))*AL178</f>
        <v>#DIV/0!</v>
      </c>
      <c r="BB178" s="4" t="e">
        <f t="shared" ca="1" si="419"/>
        <v>#DIV/0!</v>
      </c>
      <c r="BC178" s="4" t="e">
        <f t="shared" ca="1" si="420"/>
        <v>#DIV/0!</v>
      </c>
      <c r="BD178" s="4" t="e">
        <f t="shared" ref="BD178:BD203" ca="1" si="460">SQRT(AZ178^2+BA178^2+BB178^2+BC178^2+AT$17^2+AO178^2)</f>
        <v>#DIV/0!</v>
      </c>
    </row>
    <row r="179" spans="1:56" x14ac:dyDescent="0.2">
      <c r="A179" s="132"/>
      <c r="B179" s="133"/>
      <c r="C179" s="134"/>
      <c r="D179" s="134"/>
      <c r="E179" s="134"/>
      <c r="F179" s="134"/>
      <c r="G179" s="134"/>
      <c r="H179" s="102">
        <f t="shared" si="425"/>
        <v>0</v>
      </c>
      <c r="I179" s="103">
        <f t="shared" si="426"/>
        <v>0</v>
      </c>
      <c r="J179" s="104">
        <f t="shared" si="427"/>
        <v>0</v>
      </c>
      <c r="K179" s="104">
        <f t="shared" si="428"/>
        <v>0</v>
      </c>
      <c r="L179" s="104">
        <f t="shared" si="429"/>
        <v>0</v>
      </c>
      <c r="M179" s="112" t="e">
        <f t="shared" ca="1" si="454"/>
        <v>#DIV/0!</v>
      </c>
      <c r="N179" s="134"/>
      <c r="O179" s="71"/>
      <c r="P179" s="135"/>
      <c r="Q179" s="7">
        <f t="shared" si="430"/>
        <v>0</v>
      </c>
      <c r="R179" s="7" t="e">
        <f t="shared" ca="1" si="431"/>
        <v>#DIV/0!</v>
      </c>
      <c r="S179" s="40" t="e">
        <f t="shared" ca="1" si="432"/>
        <v>#DIV/0!</v>
      </c>
      <c r="T179" s="1"/>
      <c r="U179" s="3" t="e">
        <f t="shared" ca="1" si="433"/>
        <v>#DIV/0!</v>
      </c>
      <c r="V179" s="3" t="e">
        <f t="shared" ca="1" si="434"/>
        <v>#DIV/0!</v>
      </c>
      <c r="W179" s="3" t="e">
        <f t="shared" ca="1" si="409"/>
        <v>#DIV/0!</v>
      </c>
      <c r="X179" s="3" t="e">
        <f t="shared" ca="1" si="435"/>
        <v>#DIV/0!</v>
      </c>
      <c r="Y179" s="3" t="e">
        <f t="shared" ca="1" si="455"/>
        <v>#DIV/0!</v>
      </c>
      <c r="AA179" s="1" t="e">
        <f t="shared" ca="1" si="436"/>
        <v>#DIV/0!</v>
      </c>
      <c r="AB179" s="9" t="e">
        <f t="shared" ca="1" si="437"/>
        <v>#DIV/0!</v>
      </c>
      <c r="AC179" s="9" t="e">
        <f t="shared" ca="1" si="438"/>
        <v>#DIV/0!</v>
      </c>
      <c r="AD179" s="3" t="e">
        <f t="shared" ca="1" si="449"/>
        <v>#DIV/0!</v>
      </c>
      <c r="AE179" s="9" t="e">
        <f t="shared" ca="1" si="439"/>
        <v>#DIV/0!</v>
      </c>
      <c r="AF179" s="43" t="e">
        <f t="shared" ca="1" si="440"/>
        <v>#DIV/0!</v>
      </c>
      <c r="AG179" s="43" t="e">
        <f t="shared" ca="1" si="450"/>
        <v>#DIV/0!</v>
      </c>
      <c r="AH179" s="13" t="e">
        <f t="shared" ca="1" si="441"/>
        <v>#DIV/0!</v>
      </c>
      <c r="AI179" s="3" t="e">
        <f t="shared" ca="1" si="442"/>
        <v>#DIV/0!</v>
      </c>
      <c r="AJ179" s="3" t="e">
        <f t="shared" ca="1" si="443"/>
        <v>#DIV/0!</v>
      </c>
      <c r="AK179" s="34">
        <f t="shared" si="448"/>
        <v>7.4999999999999997E-2</v>
      </c>
      <c r="AL179" s="34">
        <f t="shared" si="448"/>
        <v>7.4999999999999997E-2</v>
      </c>
      <c r="AM179" s="34">
        <f t="shared" si="448"/>
        <v>0.05</v>
      </c>
      <c r="AN179" s="34">
        <f t="shared" si="448"/>
        <v>0.05</v>
      </c>
      <c r="AO179" s="34">
        <f t="shared" si="448"/>
        <v>0.02</v>
      </c>
      <c r="AP179" s="1" t="e">
        <f t="shared" ca="1" si="456"/>
        <v>#DIV/0!</v>
      </c>
      <c r="AQ179" s="22" t="e">
        <f t="shared" ca="1" si="451"/>
        <v>#DIV/0!</v>
      </c>
      <c r="AR179" s="42" t="e">
        <f t="shared" ca="1" si="452"/>
        <v>#DIV/0!</v>
      </c>
      <c r="AS179" s="13" t="e">
        <f t="shared" si="444"/>
        <v>#DIV/0!</v>
      </c>
      <c r="AT179" s="13" t="e">
        <f t="shared" si="445"/>
        <v>#DIV/0!</v>
      </c>
      <c r="AU179" s="13" t="e">
        <f t="shared" si="446"/>
        <v>#DIV/0!</v>
      </c>
      <c r="AV179" s="11" t="e">
        <f t="shared" ca="1" si="457"/>
        <v>#DIV/0!</v>
      </c>
      <c r="AW179" s="2" t="e">
        <f t="shared" ca="1" si="447"/>
        <v>#DIV/0!</v>
      </c>
      <c r="AX179" s="49">
        <f t="shared" ca="1" si="453"/>
        <v>0</v>
      </c>
      <c r="AY179" s="4" t="e">
        <f t="shared" ca="1" si="423"/>
        <v>#DIV/0!</v>
      </c>
      <c r="AZ179" s="4" t="e">
        <f t="shared" ca="1" si="458"/>
        <v>#DIV/0!</v>
      </c>
      <c r="BA179" s="4" t="e">
        <f t="shared" ca="1" si="459"/>
        <v>#DIV/0!</v>
      </c>
      <c r="BB179" s="4" t="e">
        <f t="shared" ca="1" si="419"/>
        <v>#DIV/0!</v>
      </c>
      <c r="BC179" s="4" t="e">
        <f t="shared" ca="1" si="420"/>
        <v>#DIV/0!</v>
      </c>
      <c r="BD179" s="4" t="e">
        <f t="shared" ca="1" si="460"/>
        <v>#DIV/0!</v>
      </c>
    </row>
    <row r="180" spans="1:56" x14ac:dyDescent="0.2">
      <c r="A180" s="132"/>
      <c r="B180" s="133"/>
      <c r="C180" s="134"/>
      <c r="D180" s="134"/>
      <c r="E180" s="134"/>
      <c r="F180" s="134"/>
      <c r="G180" s="134"/>
      <c r="H180" s="102">
        <f t="shared" si="425"/>
        <v>0</v>
      </c>
      <c r="I180" s="103">
        <f t="shared" si="426"/>
        <v>0</v>
      </c>
      <c r="J180" s="104">
        <f t="shared" si="427"/>
        <v>0</v>
      </c>
      <c r="K180" s="104">
        <f t="shared" si="428"/>
        <v>0</v>
      </c>
      <c r="L180" s="104">
        <f t="shared" si="429"/>
        <v>0</v>
      </c>
      <c r="M180" s="112" t="e">
        <f t="shared" ca="1" si="454"/>
        <v>#DIV/0!</v>
      </c>
      <c r="N180" s="134"/>
      <c r="O180" s="71"/>
      <c r="P180" s="135"/>
      <c r="Q180" s="7">
        <f t="shared" si="430"/>
        <v>0</v>
      </c>
      <c r="R180" s="7" t="e">
        <f t="shared" ca="1" si="431"/>
        <v>#DIV/0!</v>
      </c>
      <c r="S180" s="40" t="e">
        <f t="shared" ca="1" si="432"/>
        <v>#DIV/0!</v>
      </c>
      <c r="T180" s="1"/>
      <c r="U180" s="3" t="e">
        <f t="shared" ca="1" si="433"/>
        <v>#DIV/0!</v>
      </c>
      <c r="V180" s="3" t="e">
        <f t="shared" ca="1" si="434"/>
        <v>#DIV/0!</v>
      </c>
      <c r="W180" s="3" t="e">
        <f t="shared" ca="1" si="409"/>
        <v>#DIV/0!</v>
      </c>
      <c r="X180" s="3" t="e">
        <f t="shared" ca="1" si="435"/>
        <v>#DIV/0!</v>
      </c>
      <c r="Y180" s="3" t="e">
        <f t="shared" ca="1" si="455"/>
        <v>#DIV/0!</v>
      </c>
      <c r="AA180" s="1" t="e">
        <f t="shared" ca="1" si="436"/>
        <v>#DIV/0!</v>
      </c>
      <c r="AB180" s="9" t="e">
        <f t="shared" ca="1" si="437"/>
        <v>#DIV/0!</v>
      </c>
      <c r="AC180" s="9" t="e">
        <f t="shared" ca="1" si="438"/>
        <v>#DIV/0!</v>
      </c>
      <c r="AD180" s="3" t="e">
        <f t="shared" ca="1" si="449"/>
        <v>#DIV/0!</v>
      </c>
      <c r="AE180" s="9" t="e">
        <f t="shared" ca="1" si="439"/>
        <v>#DIV/0!</v>
      </c>
      <c r="AF180" s="43" t="e">
        <f t="shared" ca="1" si="440"/>
        <v>#DIV/0!</v>
      </c>
      <c r="AG180" s="43" t="e">
        <f t="shared" ca="1" si="450"/>
        <v>#DIV/0!</v>
      </c>
      <c r="AH180" s="13" t="e">
        <f t="shared" ca="1" si="441"/>
        <v>#DIV/0!</v>
      </c>
      <c r="AI180" s="3" t="e">
        <f t="shared" ca="1" si="442"/>
        <v>#DIV/0!</v>
      </c>
      <c r="AJ180" s="3" t="e">
        <f t="shared" ca="1" si="443"/>
        <v>#DIV/0!</v>
      </c>
      <c r="AK180" s="34">
        <f t="shared" si="448"/>
        <v>7.4999999999999997E-2</v>
      </c>
      <c r="AL180" s="34">
        <f t="shared" si="448"/>
        <v>7.4999999999999997E-2</v>
      </c>
      <c r="AM180" s="34">
        <f t="shared" si="448"/>
        <v>0.05</v>
      </c>
      <c r="AN180" s="34">
        <f t="shared" si="448"/>
        <v>0.05</v>
      </c>
      <c r="AO180" s="34">
        <f t="shared" si="448"/>
        <v>0.02</v>
      </c>
      <c r="AP180" s="1" t="e">
        <f t="shared" ca="1" si="456"/>
        <v>#DIV/0!</v>
      </c>
      <c r="AQ180" s="22" t="e">
        <f t="shared" ca="1" si="451"/>
        <v>#DIV/0!</v>
      </c>
      <c r="AR180" s="42" t="e">
        <f t="shared" ca="1" si="452"/>
        <v>#DIV/0!</v>
      </c>
      <c r="AS180" s="13" t="e">
        <f t="shared" si="444"/>
        <v>#DIV/0!</v>
      </c>
      <c r="AT180" s="13" t="e">
        <f t="shared" si="445"/>
        <v>#DIV/0!</v>
      </c>
      <c r="AU180" s="13" t="e">
        <f t="shared" si="446"/>
        <v>#DIV/0!</v>
      </c>
      <c r="AV180" s="11" t="e">
        <f t="shared" ca="1" si="457"/>
        <v>#DIV/0!</v>
      </c>
      <c r="AW180" s="2" t="e">
        <f t="shared" ca="1" si="447"/>
        <v>#DIV/0!</v>
      </c>
      <c r="AX180" s="49">
        <f t="shared" ca="1" si="453"/>
        <v>0</v>
      </c>
      <c r="AY180" s="4" t="e">
        <f t="shared" ca="1" si="423"/>
        <v>#DIV/0!</v>
      </c>
      <c r="AZ180" s="4" t="e">
        <f t="shared" ca="1" si="458"/>
        <v>#DIV/0!</v>
      </c>
      <c r="BA180" s="4" t="e">
        <f t="shared" ca="1" si="459"/>
        <v>#DIV/0!</v>
      </c>
      <c r="BB180" s="4" t="e">
        <f t="shared" ca="1" si="419"/>
        <v>#DIV/0!</v>
      </c>
      <c r="BC180" s="4" t="e">
        <f t="shared" ca="1" si="420"/>
        <v>#DIV/0!</v>
      </c>
      <c r="BD180" s="4" t="e">
        <f t="shared" ca="1" si="460"/>
        <v>#DIV/0!</v>
      </c>
    </row>
    <row r="181" spans="1:56" x14ac:dyDescent="0.2">
      <c r="A181" s="132"/>
      <c r="B181" s="133"/>
      <c r="C181" s="134"/>
      <c r="D181" s="134"/>
      <c r="E181" s="134"/>
      <c r="F181" s="134"/>
      <c r="G181" s="134"/>
      <c r="H181" s="102">
        <f t="shared" si="425"/>
        <v>0</v>
      </c>
      <c r="I181" s="103">
        <f t="shared" si="426"/>
        <v>0</v>
      </c>
      <c r="J181" s="104">
        <f t="shared" si="427"/>
        <v>0</v>
      </c>
      <c r="K181" s="104">
        <f t="shared" si="428"/>
        <v>0</v>
      </c>
      <c r="L181" s="104">
        <f t="shared" si="429"/>
        <v>0</v>
      </c>
      <c r="M181" s="112" t="e">
        <f t="shared" ca="1" si="454"/>
        <v>#DIV/0!</v>
      </c>
      <c r="N181" s="134"/>
      <c r="O181" s="71"/>
      <c r="P181" s="135"/>
      <c r="Q181" s="7">
        <f t="shared" si="430"/>
        <v>0</v>
      </c>
      <c r="R181" s="7" t="e">
        <f t="shared" ca="1" si="431"/>
        <v>#DIV/0!</v>
      </c>
      <c r="S181" s="40" t="e">
        <f t="shared" ca="1" si="432"/>
        <v>#DIV/0!</v>
      </c>
      <c r="T181" s="1"/>
      <c r="U181" s="3" t="e">
        <f t="shared" ca="1" si="433"/>
        <v>#DIV/0!</v>
      </c>
      <c r="V181" s="3" t="e">
        <f t="shared" ca="1" si="434"/>
        <v>#DIV/0!</v>
      </c>
      <c r="W181" s="3" t="e">
        <f t="shared" ca="1" si="409"/>
        <v>#DIV/0!</v>
      </c>
      <c r="X181" s="3" t="e">
        <f t="shared" ca="1" si="435"/>
        <v>#DIV/0!</v>
      </c>
      <c r="Y181" s="3" t="e">
        <f t="shared" ca="1" si="455"/>
        <v>#DIV/0!</v>
      </c>
      <c r="AA181" s="1" t="e">
        <f t="shared" ca="1" si="436"/>
        <v>#DIV/0!</v>
      </c>
      <c r="AB181" s="9" t="e">
        <f t="shared" ca="1" si="437"/>
        <v>#DIV/0!</v>
      </c>
      <c r="AC181" s="9" t="e">
        <f t="shared" ca="1" si="438"/>
        <v>#DIV/0!</v>
      </c>
      <c r="AD181" s="3" t="e">
        <f t="shared" ca="1" si="449"/>
        <v>#DIV/0!</v>
      </c>
      <c r="AE181" s="9" t="e">
        <f t="shared" ca="1" si="439"/>
        <v>#DIV/0!</v>
      </c>
      <c r="AF181" s="43" t="e">
        <f t="shared" ca="1" si="440"/>
        <v>#DIV/0!</v>
      </c>
      <c r="AG181" s="43" t="e">
        <f t="shared" ca="1" si="450"/>
        <v>#DIV/0!</v>
      </c>
      <c r="AH181" s="13" t="e">
        <f t="shared" ca="1" si="441"/>
        <v>#DIV/0!</v>
      </c>
      <c r="AI181" s="3" t="e">
        <f t="shared" ca="1" si="442"/>
        <v>#DIV/0!</v>
      </c>
      <c r="AJ181" s="3" t="e">
        <f t="shared" ca="1" si="443"/>
        <v>#DIV/0!</v>
      </c>
      <c r="AK181" s="34">
        <f t="shared" si="448"/>
        <v>7.4999999999999997E-2</v>
      </c>
      <c r="AL181" s="34">
        <f t="shared" si="448"/>
        <v>7.4999999999999997E-2</v>
      </c>
      <c r="AM181" s="34">
        <f t="shared" si="448"/>
        <v>0.05</v>
      </c>
      <c r="AN181" s="34">
        <f t="shared" si="448"/>
        <v>0.05</v>
      </c>
      <c r="AO181" s="34">
        <f t="shared" si="448"/>
        <v>0.02</v>
      </c>
      <c r="AP181" s="1" t="e">
        <f t="shared" ca="1" si="456"/>
        <v>#DIV/0!</v>
      </c>
      <c r="AQ181" s="22" t="e">
        <f t="shared" ca="1" si="451"/>
        <v>#DIV/0!</v>
      </c>
      <c r="AR181" s="42" t="e">
        <f t="shared" ca="1" si="452"/>
        <v>#DIV/0!</v>
      </c>
      <c r="AS181" s="13" t="e">
        <f t="shared" si="444"/>
        <v>#DIV/0!</v>
      </c>
      <c r="AT181" s="13" t="e">
        <f t="shared" si="445"/>
        <v>#DIV/0!</v>
      </c>
      <c r="AU181" s="13" t="e">
        <f t="shared" si="446"/>
        <v>#DIV/0!</v>
      </c>
      <c r="AV181" s="11" t="e">
        <f t="shared" ca="1" si="457"/>
        <v>#DIV/0!</v>
      </c>
      <c r="AW181" s="2" t="e">
        <f t="shared" ca="1" si="447"/>
        <v>#DIV/0!</v>
      </c>
      <c r="AX181" s="49">
        <f t="shared" ca="1" si="453"/>
        <v>0</v>
      </c>
      <c r="AY181" s="4" t="e">
        <f t="shared" ca="1" si="423"/>
        <v>#DIV/0!</v>
      </c>
      <c r="AZ181" s="4" t="e">
        <f t="shared" ca="1" si="458"/>
        <v>#DIV/0!</v>
      </c>
      <c r="BA181" s="4" t="e">
        <f t="shared" ca="1" si="459"/>
        <v>#DIV/0!</v>
      </c>
      <c r="BB181" s="4" t="e">
        <f t="shared" ca="1" si="419"/>
        <v>#DIV/0!</v>
      </c>
      <c r="BC181" s="4" t="e">
        <f t="shared" ca="1" si="420"/>
        <v>#DIV/0!</v>
      </c>
      <c r="BD181" s="4" t="e">
        <f t="shared" ca="1" si="460"/>
        <v>#DIV/0!</v>
      </c>
    </row>
    <row r="182" spans="1:56" x14ac:dyDescent="0.2">
      <c r="A182" s="132"/>
      <c r="B182" s="133"/>
      <c r="C182" s="134"/>
      <c r="D182" s="134"/>
      <c r="E182" s="134"/>
      <c r="F182" s="134"/>
      <c r="G182" s="134"/>
      <c r="H182" s="102">
        <f t="shared" si="425"/>
        <v>0</v>
      </c>
      <c r="I182" s="103">
        <f t="shared" si="426"/>
        <v>0</v>
      </c>
      <c r="J182" s="104">
        <f t="shared" si="427"/>
        <v>0</v>
      </c>
      <c r="K182" s="104">
        <f t="shared" si="428"/>
        <v>0</v>
      </c>
      <c r="L182" s="104">
        <f t="shared" si="429"/>
        <v>0</v>
      </c>
      <c r="M182" s="112" t="e">
        <f t="shared" ca="1" si="454"/>
        <v>#DIV/0!</v>
      </c>
      <c r="N182" s="134"/>
      <c r="O182" s="71"/>
      <c r="P182" s="135"/>
      <c r="Q182" s="7">
        <f t="shared" si="430"/>
        <v>0</v>
      </c>
      <c r="R182" s="7" t="e">
        <f t="shared" ca="1" si="431"/>
        <v>#DIV/0!</v>
      </c>
      <c r="S182" s="40" t="e">
        <f t="shared" ca="1" si="432"/>
        <v>#DIV/0!</v>
      </c>
      <c r="T182" s="1"/>
      <c r="U182" s="3" t="e">
        <f t="shared" ca="1" si="433"/>
        <v>#DIV/0!</v>
      </c>
      <c r="V182" s="3" t="e">
        <f t="shared" ca="1" si="434"/>
        <v>#DIV/0!</v>
      </c>
      <c r="W182" s="3" t="e">
        <f t="shared" ca="1" si="409"/>
        <v>#DIV/0!</v>
      </c>
      <c r="X182" s="3" t="e">
        <f t="shared" ca="1" si="435"/>
        <v>#DIV/0!</v>
      </c>
      <c r="Y182" s="3" t="e">
        <f t="shared" ca="1" si="455"/>
        <v>#DIV/0!</v>
      </c>
      <c r="AA182" s="1" t="e">
        <f t="shared" ca="1" si="436"/>
        <v>#DIV/0!</v>
      </c>
      <c r="AB182" s="9" t="e">
        <f t="shared" ca="1" si="437"/>
        <v>#DIV/0!</v>
      </c>
      <c r="AC182" s="9" t="e">
        <f t="shared" ca="1" si="438"/>
        <v>#DIV/0!</v>
      </c>
      <c r="AD182" s="3" t="e">
        <f t="shared" ca="1" si="449"/>
        <v>#DIV/0!</v>
      </c>
      <c r="AE182" s="9" t="e">
        <f t="shared" ca="1" si="439"/>
        <v>#DIV/0!</v>
      </c>
      <c r="AF182" s="43" t="e">
        <f t="shared" ca="1" si="440"/>
        <v>#DIV/0!</v>
      </c>
      <c r="AG182" s="43" t="e">
        <f t="shared" ca="1" si="450"/>
        <v>#DIV/0!</v>
      </c>
      <c r="AH182" s="13" t="e">
        <f t="shared" ca="1" si="441"/>
        <v>#DIV/0!</v>
      </c>
      <c r="AI182" s="3" t="e">
        <f t="shared" ca="1" si="442"/>
        <v>#DIV/0!</v>
      </c>
      <c r="AJ182" s="3" t="e">
        <f t="shared" ca="1" si="443"/>
        <v>#DIV/0!</v>
      </c>
      <c r="AK182" s="34">
        <f t="shared" si="448"/>
        <v>7.4999999999999997E-2</v>
      </c>
      <c r="AL182" s="34">
        <f t="shared" si="448"/>
        <v>7.4999999999999997E-2</v>
      </c>
      <c r="AM182" s="34">
        <f t="shared" si="448"/>
        <v>0.05</v>
      </c>
      <c r="AN182" s="34">
        <f t="shared" si="448"/>
        <v>0.05</v>
      </c>
      <c r="AO182" s="34">
        <f t="shared" si="448"/>
        <v>0.02</v>
      </c>
      <c r="AP182" s="1" t="e">
        <f t="shared" ca="1" si="456"/>
        <v>#DIV/0!</v>
      </c>
      <c r="AQ182" s="22" t="e">
        <f t="shared" ca="1" si="451"/>
        <v>#DIV/0!</v>
      </c>
      <c r="AR182" s="42" t="e">
        <f t="shared" ca="1" si="452"/>
        <v>#DIV/0!</v>
      </c>
      <c r="AS182" s="13" t="e">
        <f t="shared" si="444"/>
        <v>#DIV/0!</v>
      </c>
      <c r="AT182" s="13" t="e">
        <f t="shared" si="445"/>
        <v>#DIV/0!</v>
      </c>
      <c r="AU182" s="13" t="e">
        <f t="shared" si="446"/>
        <v>#DIV/0!</v>
      </c>
      <c r="AV182" s="11" t="e">
        <f t="shared" ca="1" si="457"/>
        <v>#DIV/0!</v>
      </c>
      <c r="AW182" s="2" t="e">
        <f t="shared" ca="1" si="447"/>
        <v>#DIV/0!</v>
      </c>
      <c r="AX182" s="49">
        <f t="shared" ca="1" si="453"/>
        <v>0</v>
      </c>
      <c r="AY182" s="4" t="e">
        <f t="shared" ca="1" si="423"/>
        <v>#DIV/0!</v>
      </c>
      <c r="AZ182" s="4" t="e">
        <f t="shared" ca="1" si="458"/>
        <v>#DIV/0!</v>
      </c>
      <c r="BA182" s="4" t="e">
        <f t="shared" ca="1" si="459"/>
        <v>#DIV/0!</v>
      </c>
      <c r="BB182" s="4" t="e">
        <f t="shared" ca="1" si="419"/>
        <v>#DIV/0!</v>
      </c>
      <c r="BC182" s="4" t="e">
        <f t="shared" ca="1" si="420"/>
        <v>#DIV/0!</v>
      </c>
      <c r="BD182" s="4" t="e">
        <f t="shared" ca="1" si="460"/>
        <v>#DIV/0!</v>
      </c>
    </row>
    <row r="183" spans="1:56" x14ac:dyDescent="0.2">
      <c r="A183" s="132"/>
      <c r="B183" s="133"/>
      <c r="C183" s="134"/>
      <c r="D183" s="134"/>
      <c r="E183" s="134"/>
      <c r="F183" s="134"/>
      <c r="G183" s="134"/>
      <c r="H183" s="102">
        <f t="shared" si="425"/>
        <v>0</v>
      </c>
      <c r="I183" s="103">
        <f t="shared" si="426"/>
        <v>0</v>
      </c>
      <c r="J183" s="104">
        <f t="shared" si="427"/>
        <v>0</v>
      </c>
      <c r="K183" s="104">
        <f t="shared" si="428"/>
        <v>0</v>
      </c>
      <c r="L183" s="104">
        <f t="shared" si="429"/>
        <v>0</v>
      </c>
      <c r="M183" s="112" t="e">
        <f t="shared" ca="1" si="454"/>
        <v>#DIV/0!</v>
      </c>
      <c r="N183" s="134"/>
      <c r="O183" s="71"/>
      <c r="P183" s="135"/>
      <c r="Q183" s="7">
        <f t="shared" si="430"/>
        <v>0</v>
      </c>
      <c r="R183" s="7" t="e">
        <f t="shared" ca="1" si="431"/>
        <v>#DIV/0!</v>
      </c>
      <c r="S183" s="40" t="e">
        <f t="shared" ca="1" si="432"/>
        <v>#DIV/0!</v>
      </c>
      <c r="T183" s="1"/>
      <c r="U183" s="3" t="e">
        <f t="shared" ca="1" si="433"/>
        <v>#DIV/0!</v>
      </c>
      <c r="V183" s="3" t="e">
        <f t="shared" ca="1" si="434"/>
        <v>#DIV/0!</v>
      </c>
      <c r="W183" s="3" t="e">
        <f t="shared" ca="1" si="409"/>
        <v>#DIV/0!</v>
      </c>
      <c r="X183" s="3" t="e">
        <f t="shared" ca="1" si="435"/>
        <v>#DIV/0!</v>
      </c>
      <c r="Y183" s="3" t="e">
        <f t="shared" ca="1" si="455"/>
        <v>#DIV/0!</v>
      </c>
      <c r="AA183" s="1" t="e">
        <f t="shared" ca="1" si="436"/>
        <v>#DIV/0!</v>
      </c>
      <c r="AB183" s="9" t="e">
        <f t="shared" ca="1" si="437"/>
        <v>#DIV/0!</v>
      </c>
      <c r="AC183" s="9" t="e">
        <f t="shared" ca="1" si="438"/>
        <v>#DIV/0!</v>
      </c>
      <c r="AD183" s="3" t="e">
        <f t="shared" ca="1" si="449"/>
        <v>#DIV/0!</v>
      </c>
      <c r="AE183" s="9" t="e">
        <f t="shared" ca="1" si="439"/>
        <v>#DIV/0!</v>
      </c>
      <c r="AF183" s="43" t="e">
        <f t="shared" ca="1" si="440"/>
        <v>#DIV/0!</v>
      </c>
      <c r="AG183" s="43" t="e">
        <f t="shared" ca="1" si="450"/>
        <v>#DIV/0!</v>
      </c>
      <c r="AH183" s="13" t="e">
        <f t="shared" ca="1" si="441"/>
        <v>#DIV/0!</v>
      </c>
      <c r="AI183" s="3" t="e">
        <f t="shared" ca="1" si="442"/>
        <v>#DIV/0!</v>
      </c>
      <c r="AJ183" s="3" t="e">
        <f t="shared" ca="1" si="443"/>
        <v>#DIV/0!</v>
      </c>
      <c r="AK183" s="34">
        <f t="shared" si="448"/>
        <v>7.4999999999999997E-2</v>
      </c>
      <c r="AL183" s="34">
        <f t="shared" si="448"/>
        <v>7.4999999999999997E-2</v>
      </c>
      <c r="AM183" s="34">
        <f t="shared" si="448"/>
        <v>0.05</v>
      </c>
      <c r="AN183" s="34">
        <f t="shared" si="448"/>
        <v>0.05</v>
      </c>
      <c r="AO183" s="34">
        <f t="shared" si="448"/>
        <v>0.02</v>
      </c>
      <c r="AP183" s="1" t="e">
        <f t="shared" ca="1" si="456"/>
        <v>#DIV/0!</v>
      </c>
      <c r="AQ183" s="22" t="e">
        <f t="shared" ca="1" si="451"/>
        <v>#DIV/0!</v>
      </c>
      <c r="AR183" s="42" t="e">
        <f t="shared" ca="1" si="452"/>
        <v>#DIV/0!</v>
      </c>
      <c r="AS183" s="13" t="e">
        <f t="shared" si="444"/>
        <v>#DIV/0!</v>
      </c>
      <c r="AT183" s="13" t="e">
        <f t="shared" si="445"/>
        <v>#DIV/0!</v>
      </c>
      <c r="AU183" s="13" t="e">
        <f t="shared" si="446"/>
        <v>#DIV/0!</v>
      </c>
      <c r="AV183" s="11" t="e">
        <f t="shared" ca="1" si="457"/>
        <v>#DIV/0!</v>
      </c>
      <c r="AW183" s="2" t="e">
        <f t="shared" ca="1" si="447"/>
        <v>#DIV/0!</v>
      </c>
      <c r="AX183" s="49">
        <f t="shared" ca="1" si="453"/>
        <v>0</v>
      </c>
      <c r="AY183" s="4" t="e">
        <f t="shared" ca="1" si="423"/>
        <v>#DIV/0!</v>
      </c>
      <c r="AZ183" s="4" t="e">
        <f t="shared" ca="1" si="458"/>
        <v>#DIV/0!</v>
      </c>
      <c r="BA183" s="4" t="e">
        <f t="shared" ca="1" si="459"/>
        <v>#DIV/0!</v>
      </c>
      <c r="BB183" s="4" t="e">
        <f t="shared" ca="1" si="419"/>
        <v>#DIV/0!</v>
      </c>
      <c r="BC183" s="4" t="e">
        <f t="shared" ca="1" si="420"/>
        <v>#DIV/0!</v>
      </c>
      <c r="BD183" s="4" t="e">
        <f t="shared" ca="1" si="460"/>
        <v>#DIV/0!</v>
      </c>
    </row>
    <row r="184" spans="1:56" x14ac:dyDescent="0.2">
      <c r="A184" s="132"/>
      <c r="B184" s="133"/>
      <c r="C184" s="134"/>
      <c r="D184" s="134"/>
      <c r="E184" s="134"/>
      <c r="F184" s="134"/>
      <c r="G184" s="134"/>
      <c r="H184" s="102">
        <f t="shared" si="425"/>
        <v>0</v>
      </c>
      <c r="I184" s="103">
        <f t="shared" si="426"/>
        <v>0</v>
      </c>
      <c r="J184" s="104">
        <f t="shared" si="427"/>
        <v>0</v>
      </c>
      <c r="K184" s="104">
        <f t="shared" si="428"/>
        <v>0</v>
      </c>
      <c r="L184" s="104">
        <f t="shared" si="429"/>
        <v>0</v>
      </c>
      <c r="M184" s="112" t="e">
        <f t="shared" ca="1" si="454"/>
        <v>#DIV/0!</v>
      </c>
      <c r="N184" s="134"/>
      <c r="O184" s="71"/>
      <c r="P184" s="135"/>
      <c r="Q184" s="7">
        <f t="shared" si="430"/>
        <v>0</v>
      </c>
      <c r="R184" s="7" t="e">
        <f t="shared" ca="1" si="431"/>
        <v>#DIV/0!</v>
      </c>
      <c r="S184" s="40" t="e">
        <f t="shared" ca="1" si="432"/>
        <v>#DIV/0!</v>
      </c>
      <c r="T184" s="1"/>
      <c r="U184" s="3" t="e">
        <f t="shared" ca="1" si="433"/>
        <v>#DIV/0!</v>
      </c>
      <c r="V184" s="3" t="e">
        <f t="shared" ca="1" si="434"/>
        <v>#DIV/0!</v>
      </c>
      <c r="W184" s="3" t="e">
        <f t="shared" ca="1" si="409"/>
        <v>#DIV/0!</v>
      </c>
      <c r="X184" s="3" t="e">
        <f t="shared" ca="1" si="435"/>
        <v>#DIV/0!</v>
      </c>
      <c r="Y184" s="3" t="e">
        <f t="shared" ca="1" si="455"/>
        <v>#DIV/0!</v>
      </c>
      <c r="AA184" s="1" t="e">
        <f t="shared" ca="1" si="436"/>
        <v>#DIV/0!</v>
      </c>
      <c r="AB184" s="9" t="e">
        <f t="shared" ca="1" si="437"/>
        <v>#DIV/0!</v>
      </c>
      <c r="AC184" s="9" t="e">
        <f t="shared" ca="1" si="438"/>
        <v>#DIV/0!</v>
      </c>
      <c r="AD184" s="3" t="e">
        <f t="shared" ca="1" si="449"/>
        <v>#DIV/0!</v>
      </c>
      <c r="AE184" s="9" t="e">
        <f t="shared" ca="1" si="439"/>
        <v>#DIV/0!</v>
      </c>
      <c r="AF184" s="43" t="e">
        <f t="shared" ca="1" si="440"/>
        <v>#DIV/0!</v>
      </c>
      <c r="AG184" s="43" t="e">
        <f t="shared" ca="1" si="450"/>
        <v>#DIV/0!</v>
      </c>
      <c r="AH184" s="13" t="e">
        <f t="shared" ca="1" si="441"/>
        <v>#DIV/0!</v>
      </c>
      <c r="AI184" s="3" t="e">
        <f t="shared" ca="1" si="442"/>
        <v>#DIV/0!</v>
      </c>
      <c r="AJ184" s="3" t="e">
        <f t="shared" ca="1" si="443"/>
        <v>#DIV/0!</v>
      </c>
      <c r="AK184" s="34">
        <f t="shared" si="448"/>
        <v>7.4999999999999997E-2</v>
      </c>
      <c r="AL184" s="34">
        <f t="shared" si="448"/>
        <v>7.4999999999999997E-2</v>
      </c>
      <c r="AM184" s="34">
        <f t="shared" si="448"/>
        <v>0.05</v>
      </c>
      <c r="AN184" s="34">
        <f t="shared" si="448"/>
        <v>0.05</v>
      </c>
      <c r="AO184" s="34">
        <f t="shared" si="448"/>
        <v>0.02</v>
      </c>
      <c r="AP184" s="1" t="e">
        <f t="shared" ca="1" si="456"/>
        <v>#DIV/0!</v>
      </c>
      <c r="AQ184" s="22" t="e">
        <f t="shared" ca="1" si="451"/>
        <v>#DIV/0!</v>
      </c>
      <c r="AR184" s="42" t="e">
        <f t="shared" ca="1" si="452"/>
        <v>#DIV/0!</v>
      </c>
      <c r="AS184" s="13" t="e">
        <f t="shared" si="444"/>
        <v>#DIV/0!</v>
      </c>
      <c r="AT184" s="13" t="e">
        <f t="shared" si="445"/>
        <v>#DIV/0!</v>
      </c>
      <c r="AU184" s="13" t="e">
        <f t="shared" si="446"/>
        <v>#DIV/0!</v>
      </c>
      <c r="AV184" s="11" t="e">
        <f t="shared" ca="1" si="457"/>
        <v>#DIV/0!</v>
      </c>
      <c r="AW184" s="2" t="e">
        <f t="shared" ca="1" si="447"/>
        <v>#DIV/0!</v>
      </c>
      <c r="AX184" s="49">
        <f t="shared" ca="1" si="453"/>
        <v>0</v>
      </c>
      <c r="AY184" s="4" t="e">
        <f t="shared" ca="1" si="423"/>
        <v>#DIV/0!</v>
      </c>
      <c r="AZ184" s="4" t="e">
        <f t="shared" ca="1" si="458"/>
        <v>#DIV/0!</v>
      </c>
      <c r="BA184" s="4" t="e">
        <f t="shared" ca="1" si="459"/>
        <v>#DIV/0!</v>
      </c>
      <c r="BB184" s="4" t="e">
        <f t="shared" ca="1" si="419"/>
        <v>#DIV/0!</v>
      </c>
      <c r="BC184" s="4" t="e">
        <f t="shared" ca="1" si="420"/>
        <v>#DIV/0!</v>
      </c>
      <c r="BD184" s="4" t="e">
        <f t="shared" ca="1" si="460"/>
        <v>#DIV/0!</v>
      </c>
    </row>
    <row r="185" spans="1:56" x14ac:dyDescent="0.2">
      <c r="A185" s="132"/>
      <c r="B185" s="133"/>
      <c r="C185" s="134"/>
      <c r="D185" s="134"/>
      <c r="E185" s="134"/>
      <c r="F185" s="134"/>
      <c r="G185" s="134"/>
      <c r="H185" s="102">
        <f t="shared" si="425"/>
        <v>0</v>
      </c>
      <c r="I185" s="103">
        <f t="shared" si="426"/>
        <v>0</v>
      </c>
      <c r="J185" s="104">
        <f t="shared" si="427"/>
        <v>0</v>
      </c>
      <c r="K185" s="104">
        <f t="shared" si="428"/>
        <v>0</v>
      </c>
      <c r="L185" s="104">
        <f t="shared" si="429"/>
        <v>0</v>
      </c>
      <c r="M185" s="112" t="e">
        <f t="shared" ca="1" si="454"/>
        <v>#DIV/0!</v>
      </c>
      <c r="N185" s="134"/>
      <c r="O185" s="71"/>
      <c r="P185" s="135"/>
      <c r="Q185" s="7">
        <f t="shared" si="430"/>
        <v>0</v>
      </c>
      <c r="R185" s="7" t="e">
        <f t="shared" ca="1" si="431"/>
        <v>#DIV/0!</v>
      </c>
      <c r="S185" s="40" t="e">
        <f t="shared" ca="1" si="432"/>
        <v>#DIV/0!</v>
      </c>
      <c r="T185" s="1"/>
      <c r="U185" s="3" t="e">
        <f t="shared" ca="1" si="433"/>
        <v>#DIV/0!</v>
      </c>
      <c r="V185" s="3" t="e">
        <f t="shared" ca="1" si="434"/>
        <v>#DIV/0!</v>
      </c>
      <c r="W185" s="3" t="e">
        <f t="shared" ca="1" si="409"/>
        <v>#DIV/0!</v>
      </c>
      <c r="X185" s="3" t="e">
        <f t="shared" ca="1" si="435"/>
        <v>#DIV/0!</v>
      </c>
      <c r="Y185" s="3" t="e">
        <f t="shared" ca="1" si="455"/>
        <v>#DIV/0!</v>
      </c>
      <c r="AA185" s="1" t="e">
        <f t="shared" ca="1" si="436"/>
        <v>#DIV/0!</v>
      </c>
      <c r="AB185" s="9" t="e">
        <f t="shared" ca="1" si="437"/>
        <v>#DIV/0!</v>
      </c>
      <c r="AC185" s="9" t="e">
        <f t="shared" ca="1" si="438"/>
        <v>#DIV/0!</v>
      </c>
      <c r="AD185" s="3" t="e">
        <f t="shared" ca="1" si="449"/>
        <v>#DIV/0!</v>
      </c>
      <c r="AE185" s="9" t="e">
        <f t="shared" ca="1" si="439"/>
        <v>#DIV/0!</v>
      </c>
      <c r="AF185" s="43" t="e">
        <f t="shared" ca="1" si="440"/>
        <v>#DIV/0!</v>
      </c>
      <c r="AG185" s="43" t="e">
        <f t="shared" ca="1" si="450"/>
        <v>#DIV/0!</v>
      </c>
      <c r="AH185" s="13" t="e">
        <f t="shared" ca="1" si="441"/>
        <v>#DIV/0!</v>
      </c>
      <c r="AI185" s="3" t="e">
        <f t="shared" ca="1" si="442"/>
        <v>#DIV/0!</v>
      </c>
      <c r="AJ185" s="3" t="e">
        <f t="shared" ca="1" si="443"/>
        <v>#DIV/0!</v>
      </c>
      <c r="AK185" s="34">
        <f t="shared" si="448"/>
        <v>7.4999999999999997E-2</v>
      </c>
      <c r="AL185" s="34">
        <f t="shared" si="448"/>
        <v>7.4999999999999997E-2</v>
      </c>
      <c r="AM185" s="34">
        <f t="shared" si="448"/>
        <v>0.05</v>
      </c>
      <c r="AN185" s="34">
        <f t="shared" si="448"/>
        <v>0.05</v>
      </c>
      <c r="AO185" s="34">
        <f t="shared" si="448"/>
        <v>0.02</v>
      </c>
      <c r="AP185" s="1" t="e">
        <f t="shared" ca="1" si="456"/>
        <v>#DIV/0!</v>
      </c>
      <c r="AQ185" s="22" t="e">
        <f t="shared" ca="1" si="451"/>
        <v>#DIV/0!</v>
      </c>
      <c r="AR185" s="42" t="e">
        <f t="shared" ca="1" si="452"/>
        <v>#DIV/0!</v>
      </c>
      <c r="AS185" s="13" t="e">
        <f t="shared" si="444"/>
        <v>#DIV/0!</v>
      </c>
      <c r="AT185" s="13" t="e">
        <f t="shared" si="445"/>
        <v>#DIV/0!</v>
      </c>
      <c r="AU185" s="13" t="e">
        <f t="shared" si="446"/>
        <v>#DIV/0!</v>
      </c>
      <c r="AV185" s="11" t="e">
        <f t="shared" ca="1" si="457"/>
        <v>#DIV/0!</v>
      </c>
      <c r="AW185" s="2" t="e">
        <f t="shared" ca="1" si="447"/>
        <v>#DIV/0!</v>
      </c>
      <c r="AX185" s="49">
        <f t="shared" ca="1" si="453"/>
        <v>0</v>
      </c>
      <c r="AY185" s="4" t="e">
        <f t="shared" ca="1" si="423"/>
        <v>#DIV/0!</v>
      </c>
      <c r="AZ185" s="4" t="e">
        <f t="shared" ca="1" si="458"/>
        <v>#DIV/0!</v>
      </c>
      <c r="BA185" s="4" t="e">
        <f t="shared" ca="1" si="459"/>
        <v>#DIV/0!</v>
      </c>
      <c r="BB185" s="4" t="e">
        <f t="shared" ca="1" si="419"/>
        <v>#DIV/0!</v>
      </c>
      <c r="BC185" s="4" t="e">
        <f t="shared" ca="1" si="420"/>
        <v>#DIV/0!</v>
      </c>
      <c r="BD185" s="4" t="e">
        <f t="shared" ca="1" si="460"/>
        <v>#DIV/0!</v>
      </c>
    </row>
    <row r="186" spans="1:56" x14ac:dyDescent="0.2">
      <c r="A186" s="132"/>
      <c r="B186" s="133"/>
      <c r="C186" s="134"/>
      <c r="D186" s="134"/>
      <c r="E186" s="134"/>
      <c r="F186" s="134"/>
      <c r="G186" s="134"/>
      <c r="H186" s="102">
        <f t="shared" si="425"/>
        <v>0</v>
      </c>
      <c r="I186" s="103">
        <f t="shared" si="426"/>
        <v>0</v>
      </c>
      <c r="J186" s="104">
        <f t="shared" si="427"/>
        <v>0</v>
      </c>
      <c r="K186" s="104">
        <f t="shared" si="428"/>
        <v>0</v>
      </c>
      <c r="L186" s="104">
        <f t="shared" si="429"/>
        <v>0</v>
      </c>
      <c r="M186" s="112" t="e">
        <f t="shared" ca="1" si="454"/>
        <v>#DIV/0!</v>
      </c>
      <c r="N186" s="134"/>
      <c r="O186" s="71"/>
      <c r="P186" s="135"/>
      <c r="Q186" s="7">
        <f t="shared" si="430"/>
        <v>0</v>
      </c>
      <c r="R186" s="7" t="e">
        <f t="shared" ca="1" si="431"/>
        <v>#DIV/0!</v>
      </c>
      <c r="S186" s="40" t="e">
        <f t="shared" ca="1" si="432"/>
        <v>#DIV/0!</v>
      </c>
      <c r="T186" s="1"/>
      <c r="U186" s="3" t="e">
        <f t="shared" ca="1" si="433"/>
        <v>#DIV/0!</v>
      </c>
      <c r="V186" s="3" t="e">
        <f t="shared" ca="1" si="434"/>
        <v>#DIV/0!</v>
      </c>
      <c r="W186" s="3" t="e">
        <f t="shared" ca="1" si="409"/>
        <v>#DIV/0!</v>
      </c>
      <c r="X186" s="3" t="e">
        <f t="shared" ca="1" si="435"/>
        <v>#DIV/0!</v>
      </c>
      <c r="Y186" s="3" t="e">
        <f t="shared" ca="1" si="455"/>
        <v>#DIV/0!</v>
      </c>
      <c r="AA186" s="1" t="e">
        <f t="shared" ca="1" si="436"/>
        <v>#DIV/0!</v>
      </c>
      <c r="AB186" s="9" t="e">
        <f t="shared" ca="1" si="437"/>
        <v>#DIV/0!</v>
      </c>
      <c r="AC186" s="9" t="e">
        <f t="shared" ca="1" si="438"/>
        <v>#DIV/0!</v>
      </c>
      <c r="AD186" s="3" t="e">
        <f t="shared" ca="1" si="449"/>
        <v>#DIV/0!</v>
      </c>
      <c r="AE186" s="9" t="e">
        <f t="shared" ca="1" si="439"/>
        <v>#DIV/0!</v>
      </c>
      <c r="AF186" s="43" t="e">
        <f t="shared" ca="1" si="440"/>
        <v>#DIV/0!</v>
      </c>
      <c r="AG186" s="43" t="e">
        <f t="shared" ca="1" si="450"/>
        <v>#DIV/0!</v>
      </c>
      <c r="AH186" s="13" t="e">
        <f t="shared" ca="1" si="441"/>
        <v>#DIV/0!</v>
      </c>
      <c r="AI186" s="3" t="e">
        <f t="shared" ca="1" si="442"/>
        <v>#DIV/0!</v>
      </c>
      <c r="AJ186" s="3" t="e">
        <f t="shared" ca="1" si="443"/>
        <v>#DIV/0!</v>
      </c>
      <c r="AK186" s="34">
        <f t="shared" si="448"/>
        <v>7.4999999999999997E-2</v>
      </c>
      <c r="AL186" s="34">
        <f t="shared" si="448"/>
        <v>7.4999999999999997E-2</v>
      </c>
      <c r="AM186" s="34">
        <f t="shared" si="448"/>
        <v>0.05</v>
      </c>
      <c r="AN186" s="34">
        <f t="shared" si="448"/>
        <v>0.05</v>
      </c>
      <c r="AO186" s="34">
        <f t="shared" si="448"/>
        <v>0.02</v>
      </c>
      <c r="AP186" s="1" t="e">
        <f t="shared" ca="1" si="456"/>
        <v>#DIV/0!</v>
      </c>
      <c r="AQ186" s="22" t="e">
        <f t="shared" ca="1" si="451"/>
        <v>#DIV/0!</v>
      </c>
      <c r="AR186" s="42" t="e">
        <f t="shared" ca="1" si="452"/>
        <v>#DIV/0!</v>
      </c>
      <c r="AS186" s="13" t="e">
        <f t="shared" si="444"/>
        <v>#DIV/0!</v>
      </c>
      <c r="AT186" s="13" t="e">
        <f t="shared" si="445"/>
        <v>#DIV/0!</v>
      </c>
      <c r="AU186" s="13" t="e">
        <f t="shared" si="446"/>
        <v>#DIV/0!</v>
      </c>
      <c r="AV186" s="11" t="e">
        <f t="shared" ca="1" si="457"/>
        <v>#DIV/0!</v>
      </c>
      <c r="AW186" s="2" t="e">
        <f t="shared" ca="1" si="447"/>
        <v>#DIV/0!</v>
      </c>
      <c r="AX186" s="49">
        <f t="shared" ca="1" si="453"/>
        <v>0</v>
      </c>
      <c r="AY186" s="4" t="e">
        <f t="shared" ca="1" si="423"/>
        <v>#DIV/0!</v>
      </c>
      <c r="AZ186" s="4" t="e">
        <f t="shared" ca="1" si="458"/>
        <v>#DIV/0!</v>
      </c>
      <c r="BA186" s="4" t="e">
        <f t="shared" ca="1" si="459"/>
        <v>#DIV/0!</v>
      </c>
      <c r="BB186" s="4" t="e">
        <f t="shared" ca="1" si="419"/>
        <v>#DIV/0!</v>
      </c>
      <c r="BC186" s="4" t="e">
        <f t="shared" ca="1" si="420"/>
        <v>#DIV/0!</v>
      </c>
      <c r="BD186" s="4" t="e">
        <f t="shared" ca="1" si="460"/>
        <v>#DIV/0!</v>
      </c>
    </row>
    <row r="187" spans="1:56" x14ac:dyDescent="0.2">
      <c r="A187" s="132"/>
      <c r="B187" s="133"/>
      <c r="C187" s="134"/>
      <c r="D187" s="134"/>
      <c r="E187" s="134"/>
      <c r="F187" s="134"/>
      <c r="G187" s="134"/>
      <c r="H187" s="102">
        <f t="shared" si="425"/>
        <v>0</v>
      </c>
      <c r="I187" s="103">
        <f t="shared" si="426"/>
        <v>0</v>
      </c>
      <c r="J187" s="104">
        <f t="shared" si="427"/>
        <v>0</v>
      </c>
      <c r="K187" s="104">
        <f t="shared" si="428"/>
        <v>0</v>
      </c>
      <c r="L187" s="104">
        <f t="shared" si="429"/>
        <v>0</v>
      </c>
      <c r="M187" s="112" t="e">
        <f t="shared" ca="1" si="454"/>
        <v>#DIV/0!</v>
      </c>
      <c r="N187" s="134"/>
      <c r="O187" s="71"/>
      <c r="P187" s="135"/>
      <c r="Q187" s="7">
        <f t="shared" si="430"/>
        <v>0</v>
      </c>
      <c r="R187" s="7" t="e">
        <f t="shared" ca="1" si="431"/>
        <v>#DIV/0!</v>
      </c>
      <c r="S187" s="40" t="e">
        <f t="shared" ca="1" si="432"/>
        <v>#DIV/0!</v>
      </c>
      <c r="T187" s="1"/>
      <c r="U187" s="3" t="e">
        <f t="shared" ca="1" si="433"/>
        <v>#DIV/0!</v>
      </c>
      <c r="V187" s="3" t="e">
        <f t="shared" ca="1" si="434"/>
        <v>#DIV/0!</v>
      </c>
      <c r="W187" s="3" t="e">
        <f t="shared" ca="1" si="409"/>
        <v>#DIV/0!</v>
      </c>
      <c r="X187" s="3" t="e">
        <f t="shared" ca="1" si="435"/>
        <v>#DIV/0!</v>
      </c>
      <c r="Y187" s="3" t="e">
        <f t="shared" ca="1" si="455"/>
        <v>#DIV/0!</v>
      </c>
      <c r="AA187" s="1" t="e">
        <f t="shared" ca="1" si="436"/>
        <v>#DIV/0!</v>
      </c>
      <c r="AB187" s="9" t="e">
        <f t="shared" ca="1" si="437"/>
        <v>#DIV/0!</v>
      </c>
      <c r="AC187" s="9" t="e">
        <f t="shared" ca="1" si="438"/>
        <v>#DIV/0!</v>
      </c>
      <c r="AD187" s="3" t="e">
        <f t="shared" ca="1" si="449"/>
        <v>#DIV/0!</v>
      </c>
      <c r="AE187" s="9" t="e">
        <f t="shared" ca="1" si="439"/>
        <v>#DIV/0!</v>
      </c>
      <c r="AF187" s="43" t="e">
        <f t="shared" ca="1" si="440"/>
        <v>#DIV/0!</v>
      </c>
      <c r="AG187" s="43" t="e">
        <f t="shared" ca="1" si="450"/>
        <v>#DIV/0!</v>
      </c>
      <c r="AH187" s="13" t="e">
        <f t="shared" ca="1" si="441"/>
        <v>#DIV/0!</v>
      </c>
      <c r="AI187" s="3" t="e">
        <f t="shared" ca="1" si="442"/>
        <v>#DIV/0!</v>
      </c>
      <c r="AJ187" s="3" t="e">
        <f t="shared" ca="1" si="443"/>
        <v>#DIV/0!</v>
      </c>
      <c r="AK187" s="34">
        <f t="shared" si="448"/>
        <v>7.4999999999999997E-2</v>
      </c>
      <c r="AL187" s="34">
        <f t="shared" si="448"/>
        <v>7.4999999999999997E-2</v>
      </c>
      <c r="AM187" s="34">
        <f t="shared" si="448"/>
        <v>0.05</v>
      </c>
      <c r="AN187" s="34">
        <f t="shared" si="448"/>
        <v>0.05</v>
      </c>
      <c r="AO187" s="34">
        <f t="shared" si="448"/>
        <v>0.02</v>
      </c>
      <c r="AP187" s="1" t="e">
        <f t="shared" ca="1" si="456"/>
        <v>#DIV/0!</v>
      </c>
      <c r="AQ187" s="22" t="e">
        <f t="shared" ca="1" si="451"/>
        <v>#DIV/0!</v>
      </c>
      <c r="AR187" s="42" t="e">
        <f t="shared" ca="1" si="452"/>
        <v>#DIV/0!</v>
      </c>
      <c r="AS187" s="13" t="e">
        <f t="shared" si="444"/>
        <v>#DIV/0!</v>
      </c>
      <c r="AT187" s="13" t="e">
        <f t="shared" si="445"/>
        <v>#DIV/0!</v>
      </c>
      <c r="AU187" s="13" t="e">
        <f t="shared" si="446"/>
        <v>#DIV/0!</v>
      </c>
      <c r="AV187" s="11" t="e">
        <f t="shared" ca="1" si="457"/>
        <v>#DIV/0!</v>
      </c>
      <c r="AW187" s="2" t="e">
        <f t="shared" ca="1" si="447"/>
        <v>#DIV/0!</v>
      </c>
      <c r="AX187" s="49">
        <f t="shared" ca="1" si="453"/>
        <v>0</v>
      </c>
      <c r="AY187" s="4" t="e">
        <f t="shared" ca="1" si="423"/>
        <v>#DIV/0!</v>
      </c>
      <c r="AZ187" s="4" t="e">
        <f t="shared" ca="1" si="458"/>
        <v>#DIV/0!</v>
      </c>
      <c r="BA187" s="4" t="e">
        <f t="shared" ca="1" si="459"/>
        <v>#DIV/0!</v>
      </c>
      <c r="BB187" s="4" t="e">
        <f t="shared" ca="1" si="419"/>
        <v>#DIV/0!</v>
      </c>
      <c r="BC187" s="4" t="e">
        <f t="shared" ca="1" si="420"/>
        <v>#DIV/0!</v>
      </c>
      <c r="BD187" s="4" t="e">
        <f t="shared" ca="1" si="460"/>
        <v>#DIV/0!</v>
      </c>
    </row>
    <row r="188" spans="1:56" x14ac:dyDescent="0.2">
      <c r="A188" s="132"/>
      <c r="B188" s="133"/>
      <c r="C188" s="134"/>
      <c r="D188" s="134"/>
      <c r="E188" s="134"/>
      <c r="F188" s="134"/>
      <c r="G188" s="134"/>
      <c r="H188" s="102">
        <f t="shared" si="425"/>
        <v>0</v>
      </c>
      <c r="I188" s="103">
        <f t="shared" si="426"/>
        <v>0</v>
      </c>
      <c r="J188" s="104">
        <f t="shared" si="427"/>
        <v>0</v>
      </c>
      <c r="K188" s="104">
        <f t="shared" si="428"/>
        <v>0</v>
      </c>
      <c r="L188" s="104">
        <f t="shared" si="429"/>
        <v>0</v>
      </c>
      <c r="M188" s="112" t="e">
        <f t="shared" ca="1" si="454"/>
        <v>#DIV/0!</v>
      </c>
      <c r="N188" s="134"/>
      <c r="O188" s="71"/>
      <c r="P188" s="135"/>
      <c r="Q188" s="7">
        <f t="shared" si="430"/>
        <v>0</v>
      </c>
      <c r="R188" s="7" t="e">
        <f t="shared" ca="1" si="431"/>
        <v>#DIV/0!</v>
      </c>
      <c r="S188" s="40" t="e">
        <f t="shared" ca="1" si="432"/>
        <v>#DIV/0!</v>
      </c>
      <c r="T188" s="1"/>
      <c r="U188" s="3" t="e">
        <f t="shared" ca="1" si="433"/>
        <v>#DIV/0!</v>
      </c>
      <c r="V188" s="3" t="e">
        <f t="shared" ca="1" si="434"/>
        <v>#DIV/0!</v>
      </c>
      <c r="W188" s="3" t="e">
        <f t="shared" ca="1" si="409"/>
        <v>#DIV/0!</v>
      </c>
      <c r="X188" s="3" t="e">
        <f t="shared" ca="1" si="435"/>
        <v>#DIV/0!</v>
      </c>
      <c r="Y188" s="3" t="e">
        <f t="shared" ca="1" si="455"/>
        <v>#DIV/0!</v>
      </c>
      <c r="AA188" s="1" t="e">
        <f t="shared" ca="1" si="436"/>
        <v>#DIV/0!</v>
      </c>
      <c r="AB188" s="9" t="e">
        <f t="shared" ca="1" si="437"/>
        <v>#DIV/0!</v>
      </c>
      <c r="AC188" s="9" t="e">
        <f t="shared" ca="1" si="438"/>
        <v>#DIV/0!</v>
      </c>
      <c r="AD188" s="3" t="e">
        <f t="shared" ca="1" si="449"/>
        <v>#DIV/0!</v>
      </c>
      <c r="AE188" s="9" t="e">
        <f t="shared" ca="1" si="439"/>
        <v>#DIV/0!</v>
      </c>
      <c r="AF188" s="43" t="e">
        <f t="shared" ca="1" si="440"/>
        <v>#DIV/0!</v>
      </c>
      <c r="AG188" s="43" t="e">
        <f t="shared" ca="1" si="450"/>
        <v>#DIV/0!</v>
      </c>
      <c r="AH188" s="13" t="e">
        <f t="shared" ca="1" si="441"/>
        <v>#DIV/0!</v>
      </c>
      <c r="AI188" s="3" t="e">
        <f t="shared" ca="1" si="442"/>
        <v>#DIV/0!</v>
      </c>
      <c r="AJ188" s="3" t="e">
        <f t="shared" ca="1" si="443"/>
        <v>#DIV/0!</v>
      </c>
      <c r="AK188" s="34">
        <f t="shared" si="448"/>
        <v>7.4999999999999997E-2</v>
      </c>
      <c r="AL188" s="34">
        <f t="shared" si="448"/>
        <v>7.4999999999999997E-2</v>
      </c>
      <c r="AM188" s="34">
        <f t="shared" si="448"/>
        <v>0.05</v>
      </c>
      <c r="AN188" s="34">
        <f t="shared" si="448"/>
        <v>0.05</v>
      </c>
      <c r="AO188" s="34">
        <f t="shared" si="448"/>
        <v>0.02</v>
      </c>
      <c r="AP188" s="1" t="e">
        <f t="shared" ca="1" si="456"/>
        <v>#DIV/0!</v>
      </c>
      <c r="AQ188" s="22" t="e">
        <f t="shared" ca="1" si="451"/>
        <v>#DIV/0!</v>
      </c>
      <c r="AR188" s="42" t="e">
        <f t="shared" ca="1" si="452"/>
        <v>#DIV/0!</v>
      </c>
      <c r="AS188" s="13" t="e">
        <f t="shared" si="444"/>
        <v>#DIV/0!</v>
      </c>
      <c r="AT188" s="13" t="e">
        <f t="shared" si="445"/>
        <v>#DIV/0!</v>
      </c>
      <c r="AU188" s="13" t="e">
        <f t="shared" si="446"/>
        <v>#DIV/0!</v>
      </c>
      <c r="AV188" s="11" t="e">
        <f t="shared" ca="1" si="457"/>
        <v>#DIV/0!</v>
      </c>
      <c r="AW188" s="2" t="e">
        <f t="shared" ca="1" si="447"/>
        <v>#DIV/0!</v>
      </c>
      <c r="AX188" s="49">
        <f t="shared" ca="1" si="453"/>
        <v>0</v>
      </c>
      <c r="AY188" s="4" t="e">
        <f t="shared" ca="1" si="423"/>
        <v>#DIV/0!</v>
      </c>
      <c r="AZ188" s="4" t="e">
        <f t="shared" ca="1" si="458"/>
        <v>#DIV/0!</v>
      </c>
      <c r="BA188" s="4" t="e">
        <f t="shared" ca="1" si="459"/>
        <v>#DIV/0!</v>
      </c>
      <c r="BB188" s="4" t="e">
        <f t="shared" ca="1" si="419"/>
        <v>#DIV/0!</v>
      </c>
      <c r="BC188" s="4" t="e">
        <f t="shared" ca="1" si="420"/>
        <v>#DIV/0!</v>
      </c>
      <c r="BD188" s="4" t="e">
        <f t="shared" ca="1" si="460"/>
        <v>#DIV/0!</v>
      </c>
    </row>
    <row r="189" spans="1:56" x14ac:dyDescent="0.2">
      <c r="A189" s="132"/>
      <c r="B189" s="133"/>
      <c r="C189" s="134"/>
      <c r="D189" s="134"/>
      <c r="E189" s="134"/>
      <c r="F189" s="134"/>
      <c r="G189" s="134"/>
      <c r="H189" s="102">
        <f t="shared" si="425"/>
        <v>0</v>
      </c>
      <c r="I189" s="103">
        <f t="shared" si="426"/>
        <v>0</v>
      </c>
      <c r="J189" s="104">
        <f t="shared" si="427"/>
        <v>0</v>
      </c>
      <c r="K189" s="104">
        <f t="shared" si="428"/>
        <v>0</v>
      </c>
      <c r="L189" s="104">
        <f t="shared" si="429"/>
        <v>0</v>
      </c>
      <c r="M189" s="112" t="e">
        <f t="shared" ca="1" si="454"/>
        <v>#DIV/0!</v>
      </c>
      <c r="N189" s="134"/>
      <c r="O189" s="71"/>
      <c r="P189" s="135"/>
      <c r="Q189" s="7">
        <f t="shared" si="430"/>
        <v>0</v>
      </c>
      <c r="R189" s="7" t="e">
        <f t="shared" ca="1" si="431"/>
        <v>#DIV/0!</v>
      </c>
      <c r="S189" s="40" t="e">
        <f t="shared" ca="1" si="432"/>
        <v>#DIV/0!</v>
      </c>
      <c r="T189" s="1"/>
      <c r="U189" s="3" t="e">
        <f t="shared" ca="1" si="433"/>
        <v>#DIV/0!</v>
      </c>
      <c r="V189" s="3" t="e">
        <f t="shared" ca="1" si="434"/>
        <v>#DIV/0!</v>
      </c>
      <c r="W189" s="3" t="e">
        <f t="shared" ca="1" si="409"/>
        <v>#DIV/0!</v>
      </c>
      <c r="X189" s="3" t="e">
        <f t="shared" ca="1" si="435"/>
        <v>#DIV/0!</v>
      </c>
      <c r="Y189" s="3" t="e">
        <f t="shared" ca="1" si="455"/>
        <v>#DIV/0!</v>
      </c>
      <c r="AA189" s="1" t="e">
        <f t="shared" ca="1" si="436"/>
        <v>#DIV/0!</v>
      </c>
      <c r="AB189" s="9" t="e">
        <f t="shared" ca="1" si="437"/>
        <v>#DIV/0!</v>
      </c>
      <c r="AC189" s="9" t="e">
        <f t="shared" ca="1" si="438"/>
        <v>#DIV/0!</v>
      </c>
      <c r="AD189" s="3" t="e">
        <f t="shared" ca="1" si="449"/>
        <v>#DIV/0!</v>
      </c>
      <c r="AE189" s="9" t="e">
        <f t="shared" ca="1" si="439"/>
        <v>#DIV/0!</v>
      </c>
      <c r="AF189" s="43" t="e">
        <f t="shared" ca="1" si="440"/>
        <v>#DIV/0!</v>
      </c>
      <c r="AG189" s="43" t="e">
        <f t="shared" ca="1" si="450"/>
        <v>#DIV/0!</v>
      </c>
      <c r="AH189" s="13" t="e">
        <f t="shared" ca="1" si="441"/>
        <v>#DIV/0!</v>
      </c>
      <c r="AI189" s="3" t="e">
        <f t="shared" ca="1" si="442"/>
        <v>#DIV/0!</v>
      </c>
      <c r="AJ189" s="3" t="e">
        <f t="shared" ca="1" si="443"/>
        <v>#DIV/0!</v>
      </c>
      <c r="AK189" s="34">
        <f t="shared" si="448"/>
        <v>7.4999999999999997E-2</v>
      </c>
      <c r="AL189" s="34">
        <f t="shared" si="448"/>
        <v>7.4999999999999997E-2</v>
      </c>
      <c r="AM189" s="34">
        <f t="shared" si="448"/>
        <v>0.05</v>
      </c>
      <c r="AN189" s="34">
        <f t="shared" si="448"/>
        <v>0.05</v>
      </c>
      <c r="AO189" s="34">
        <f t="shared" si="448"/>
        <v>0.02</v>
      </c>
      <c r="AP189" s="1" t="e">
        <f t="shared" ca="1" si="456"/>
        <v>#DIV/0!</v>
      </c>
      <c r="AQ189" s="22" t="e">
        <f t="shared" ca="1" si="451"/>
        <v>#DIV/0!</v>
      </c>
      <c r="AR189" s="42" t="e">
        <f t="shared" ca="1" si="452"/>
        <v>#DIV/0!</v>
      </c>
      <c r="AS189" s="13" t="e">
        <f t="shared" si="444"/>
        <v>#DIV/0!</v>
      </c>
      <c r="AT189" s="13" t="e">
        <f t="shared" si="445"/>
        <v>#DIV/0!</v>
      </c>
      <c r="AU189" s="13" t="e">
        <f t="shared" si="446"/>
        <v>#DIV/0!</v>
      </c>
      <c r="AV189" s="11" t="e">
        <f t="shared" ca="1" si="457"/>
        <v>#DIV/0!</v>
      </c>
      <c r="AW189" s="2" t="e">
        <f t="shared" ca="1" si="447"/>
        <v>#DIV/0!</v>
      </c>
      <c r="AX189" s="49">
        <f t="shared" ca="1" si="453"/>
        <v>0</v>
      </c>
      <c r="AY189" s="4" t="e">
        <f t="shared" ca="1" si="423"/>
        <v>#DIV/0!</v>
      </c>
      <c r="AZ189" s="4" t="e">
        <f t="shared" ca="1" si="458"/>
        <v>#DIV/0!</v>
      </c>
      <c r="BA189" s="4" t="e">
        <f t="shared" ca="1" si="459"/>
        <v>#DIV/0!</v>
      </c>
      <c r="BB189" s="4" t="e">
        <f t="shared" ca="1" si="419"/>
        <v>#DIV/0!</v>
      </c>
      <c r="BC189" s="4" t="e">
        <f t="shared" ca="1" si="420"/>
        <v>#DIV/0!</v>
      </c>
      <c r="BD189" s="4" t="e">
        <f t="shared" ca="1" si="460"/>
        <v>#DIV/0!</v>
      </c>
    </row>
    <row r="190" spans="1:56" x14ac:dyDescent="0.2">
      <c r="A190" s="132"/>
      <c r="B190" s="133"/>
      <c r="C190" s="134"/>
      <c r="D190" s="134"/>
      <c r="E190" s="134"/>
      <c r="F190" s="134"/>
      <c r="G190" s="134"/>
      <c r="H190" s="102">
        <f t="shared" si="425"/>
        <v>0</v>
      </c>
      <c r="I190" s="103">
        <f t="shared" si="426"/>
        <v>0</v>
      </c>
      <c r="J190" s="104">
        <f t="shared" si="427"/>
        <v>0</v>
      </c>
      <c r="K190" s="104">
        <f t="shared" si="428"/>
        <v>0</v>
      </c>
      <c r="L190" s="104">
        <f t="shared" si="429"/>
        <v>0</v>
      </c>
      <c r="M190" s="112" t="e">
        <f t="shared" ca="1" si="454"/>
        <v>#DIV/0!</v>
      </c>
      <c r="N190" s="134"/>
      <c r="O190" s="71"/>
      <c r="P190" s="135"/>
      <c r="Q190" s="7">
        <f t="shared" si="430"/>
        <v>0</v>
      </c>
      <c r="R190" s="7" t="e">
        <f t="shared" ca="1" si="431"/>
        <v>#DIV/0!</v>
      </c>
      <c r="S190" s="40" t="e">
        <f t="shared" ca="1" si="432"/>
        <v>#DIV/0!</v>
      </c>
      <c r="T190" s="1"/>
      <c r="U190" s="3" t="e">
        <f t="shared" ca="1" si="433"/>
        <v>#DIV/0!</v>
      </c>
      <c r="V190" s="3" t="e">
        <f t="shared" ca="1" si="434"/>
        <v>#DIV/0!</v>
      </c>
      <c r="W190" s="3" t="e">
        <f t="shared" ca="1" si="409"/>
        <v>#DIV/0!</v>
      </c>
      <c r="X190" s="3" t="e">
        <f t="shared" ca="1" si="435"/>
        <v>#DIV/0!</v>
      </c>
      <c r="Y190" s="3" t="e">
        <f t="shared" ca="1" si="455"/>
        <v>#DIV/0!</v>
      </c>
      <c r="AA190" s="1" t="e">
        <f t="shared" ca="1" si="436"/>
        <v>#DIV/0!</v>
      </c>
      <c r="AB190" s="9" t="e">
        <f t="shared" ca="1" si="437"/>
        <v>#DIV/0!</v>
      </c>
      <c r="AC190" s="9" t="e">
        <f t="shared" ca="1" si="438"/>
        <v>#DIV/0!</v>
      </c>
      <c r="AD190" s="3" t="e">
        <f t="shared" ca="1" si="449"/>
        <v>#DIV/0!</v>
      </c>
      <c r="AE190" s="9" t="e">
        <f t="shared" ca="1" si="439"/>
        <v>#DIV/0!</v>
      </c>
      <c r="AF190" s="43" t="e">
        <f t="shared" ca="1" si="440"/>
        <v>#DIV/0!</v>
      </c>
      <c r="AG190" s="43" t="e">
        <f t="shared" ca="1" si="450"/>
        <v>#DIV/0!</v>
      </c>
      <c r="AH190" s="13" t="e">
        <f t="shared" ca="1" si="441"/>
        <v>#DIV/0!</v>
      </c>
      <c r="AI190" s="3" t="e">
        <f t="shared" ca="1" si="442"/>
        <v>#DIV/0!</v>
      </c>
      <c r="AJ190" s="3" t="e">
        <f t="shared" ca="1" si="443"/>
        <v>#DIV/0!</v>
      </c>
      <c r="AK190" s="34">
        <f t="shared" si="448"/>
        <v>7.4999999999999997E-2</v>
      </c>
      <c r="AL190" s="34">
        <f t="shared" si="448"/>
        <v>7.4999999999999997E-2</v>
      </c>
      <c r="AM190" s="34">
        <f t="shared" si="448"/>
        <v>0.05</v>
      </c>
      <c r="AN190" s="34">
        <f t="shared" si="448"/>
        <v>0.05</v>
      </c>
      <c r="AO190" s="34">
        <f t="shared" si="448"/>
        <v>0.02</v>
      </c>
      <c r="AP190" s="1" t="e">
        <f t="shared" ca="1" si="456"/>
        <v>#DIV/0!</v>
      </c>
      <c r="AQ190" s="22" t="e">
        <f t="shared" ca="1" si="451"/>
        <v>#DIV/0!</v>
      </c>
      <c r="AR190" s="42" t="e">
        <f t="shared" ca="1" si="452"/>
        <v>#DIV/0!</v>
      </c>
      <c r="AS190" s="13" t="e">
        <f t="shared" si="444"/>
        <v>#DIV/0!</v>
      </c>
      <c r="AT190" s="13" t="e">
        <f t="shared" si="445"/>
        <v>#DIV/0!</v>
      </c>
      <c r="AU190" s="13" t="e">
        <f t="shared" si="446"/>
        <v>#DIV/0!</v>
      </c>
      <c r="AV190" s="11" t="e">
        <f t="shared" ca="1" si="457"/>
        <v>#DIV/0!</v>
      </c>
      <c r="AW190" s="2" t="e">
        <f t="shared" ca="1" si="447"/>
        <v>#DIV/0!</v>
      </c>
      <c r="AX190" s="49">
        <f t="shared" ca="1" si="453"/>
        <v>0</v>
      </c>
      <c r="AY190" s="4" t="e">
        <f t="shared" ca="1" si="423"/>
        <v>#DIV/0!</v>
      </c>
      <c r="AZ190" s="4" t="e">
        <f t="shared" ca="1" si="458"/>
        <v>#DIV/0!</v>
      </c>
      <c r="BA190" s="4" t="e">
        <f t="shared" ca="1" si="459"/>
        <v>#DIV/0!</v>
      </c>
      <c r="BB190" s="4" t="e">
        <f t="shared" ca="1" si="419"/>
        <v>#DIV/0!</v>
      </c>
      <c r="BC190" s="4" t="e">
        <f t="shared" ca="1" si="420"/>
        <v>#DIV/0!</v>
      </c>
      <c r="BD190" s="4" t="e">
        <f t="shared" ca="1" si="460"/>
        <v>#DIV/0!</v>
      </c>
    </row>
    <row r="191" spans="1:56" x14ac:dyDescent="0.2">
      <c r="A191" s="132"/>
      <c r="B191" s="133"/>
      <c r="C191" s="134"/>
      <c r="D191" s="134"/>
      <c r="E191" s="134"/>
      <c r="F191" s="134"/>
      <c r="G191" s="134"/>
      <c r="H191" s="102">
        <f t="shared" si="425"/>
        <v>0</v>
      </c>
      <c r="I191" s="103">
        <f t="shared" si="426"/>
        <v>0</v>
      </c>
      <c r="J191" s="104">
        <f t="shared" si="427"/>
        <v>0</v>
      </c>
      <c r="K191" s="104">
        <f t="shared" si="428"/>
        <v>0</v>
      </c>
      <c r="L191" s="104">
        <f t="shared" si="429"/>
        <v>0</v>
      </c>
      <c r="M191" s="112" t="e">
        <f t="shared" ca="1" si="454"/>
        <v>#DIV/0!</v>
      </c>
      <c r="N191" s="134"/>
      <c r="O191" s="71"/>
      <c r="P191" s="135"/>
      <c r="Q191" s="7">
        <f t="shared" si="430"/>
        <v>0</v>
      </c>
      <c r="R191" s="7" t="e">
        <f t="shared" ca="1" si="431"/>
        <v>#DIV/0!</v>
      </c>
      <c r="S191" s="40" t="e">
        <f t="shared" ca="1" si="432"/>
        <v>#DIV/0!</v>
      </c>
      <c r="T191" s="1"/>
      <c r="U191" s="3" t="e">
        <f t="shared" ca="1" si="433"/>
        <v>#DIV/0!</v>
      </c>
      <c r="V191" s="3" t="e">
        <f t="shared" ca="1" si="434"/>
        <v>#DIV/0!</v>
      </c>
      <c r="W191" s="3" t="e">
        <f t="shared" ca="1" si="409"/>
        <v>#DIV/0!</v>
      </c>
      <c r="X191" s="3" t="e">
        <f t="shared" ca="1" si="435"/>
        <v>#DIV/0!</v>
      </c>
      <c r="Y191" s="3" t="e">
        <f t="shared" ca="1" si="455"/>
        <v>#DIV/0!</v>
      </c>
      <c r="AA191" s="1" t="e">
        <f t="shared" ca="1" si="436"/>
        <v>#DIV/0!</v>
      </c>
      <c r="AB191" s="9" t="e">
        <f t="shared" ca="1" si="437"/>
        <v>#DIV/0!</v>
      </c>
      <c r="AC191" s="9" t="e">
        <f t="shared" ca="1" si="438"/>
        <v>#DIV/0!</v>
      </c>
      <c r="AD191" s="3" t="e">
        <f t="shared" ca="1" si="449"/>
        <v>#DIV/0!</v>
      </c>
      <c r="AE191" s="9" t="e">
        <f t="shared" ca="1" si="439"/>
        <v>#DIV/0!</v>
      </c>
      <c r="AF191" s="43" t="e">
        <f t="shared" ca="1" si="440"/>
        <v>#DIV/0!</v>
      </c>
      <c r="AG191" s="43" t="e">
        <f t="shared" ca="1" si="450"/>
        <v>#DIV/0!</v>
      </c>
      <c r="AH191" s="13" t="e">
        <f t="shared" ca="1" si="441"/>
        <v>#DIV/0!</v>
      </c>
      <c r="AI191" s="3" t="e">
        <f t="shared" ca="1" si="442"/>
        <v>#DIV/0!</v>
      </c>
      <c r="AJ191" s="3" t="e">
        <f t="shared" ca="1" si="443"/>
        <v>#DIV/0!</v>
      </c>
      <c r="AK191" s="34">
        <f t="shared" si="448"/>
        <v>7.4999999999999997E-2</v>
      </c>
      <c r="AL191" s="34">
        <f t="shared" si="448"/>
        <v>7.4999999999999997E-2</v>
      </c>
      <c r="AM191" s="34">
        <f t="shared" si="448"/>
        <v>0.05</v>
      </c>
      <c r="AN191" s="34">
        <f t="shared" si="448"/>
        <v>0.05</v>
      </c>
      <c r="AO191" s="34">
        <f t="shared" si="448"/>
        <v>0.02</v>
      </c>
      <c r="AP191" s="1" t="e">
        <f t="shared" ca="1" si="456"/>
        <v>#DIV/0!</v>
      </c>
      <c r="AQ191" s="22" t="e">
        <f t="shared" ca="1" si="451"/>
        <v>#DIV/0!</v>
      </c>
      <c r="AR191" s="42" t="e">
        <f t="shared" ca="1" si="452"/>
        <v>#DIV/0!</v>
      </c>
      <c r="AS191" s="13" t="e">
        <f t="shared" si="444"/>
        <v>#DIV/0!</v>
      </c>
      <c r="AT191" s="13" t="e">
        <f t="shared" si="445"/>
        <v>#DIV/0!</v>
      </c>
      <c r="AU191" s="13" t="e">
        <f t="shared" si="446"/>
        <v>#DIV/0!</v>
      </c>
      <c r="AV191" s="11" t="e">
        <f t="shared" ca="1" si="457"/>
        <v>#DIV/0!</v>
      </c>
      <c r="AW191" s="2" t="e">
        <f t="shared" ca="1" si="447"/>
        <v>#DIV/0!</v>
      </c>
      <c r="AX191" s="49">
        <f t="shared" ca="1" si="453"/>
        <v>0</v>
      </c>
      <c r="AY191" s="4" t="e">
        <f t="shared" ca="1" si="423"/>
        <v>#DIV/0!</v>
      </c>
      <c r="AZ191" s="4" t="e">
        <f t="shared" ca="1" si="458"/>
        <v>#DIV/0!</v>
      </c>
      <c r="BA191" s="4" t="e">
        <f t="shared" ca="1" si="459"/>
        <v>#DIV/0!</v>
      </c>
      <c r="BB191" s="4" t="e">
        <f t="shared" ca="1" si="419"/>
        <v>#DIV/0!</v>
      </c>
      <c r="BC191" s="4" t="e">
        <f t="shared" ca="1" si="420"/>
        <v>#DIV/0!</v>
      </c>
      <c r="BD191" s="4" t="e">
        <f t="shared" ca="1" si="460"/>
        <v>#DIV/0!</v>
      </c>
    </row>
    <row r="192" spans="1:56" x14ac:dyDescent="0.2">
      <c r="A192" s="132"/>
      <c r="B192" s="133"/>
      <c r="C192" s="134"/>
      <c r="D192" s="134"/>
      <c r="E192" s="134"/>
      <c r="F192" s="134"/>
      <c r="G192" s="134"/>
      <c r="H192" s="102">
        <f t="shared" si="425"/>
        <v>0</v>
      </c>
      <c r="I192" s="103">
        <f t="shared" si="426"/>
        <v>0</v>
      </c>
      <c r="J192" s="104">
        <f t="shared" si="427"/>
        <v>0</v>
      </c>
      <c r="K192" s="104">
        <f t="shared" si="428"/>
        <v>0</v>
      </c>
      <c r="L192" s="104">
        <f t="shared" si="429"/>
        <v>0</v>
      </c>
      <c r="M192" s="112" t="e">
        <f t="shared" ca="1" si="454"/>
        <v>#DIV/0!</v>
      </c>
      <c r="N192" s="134"/>
      <c r="O192" s="71"/>
      <c r="P192" s="135"/>
      <c r="Q192" s="7">
        <f t="shared" si="430"/>
        <v>0</v>
      </c>
      <c r="R192" s="7" t="e">
        <f t="shared" ca="1" si="431"/>
        <v>#DIV/0!</v>
      </c>
      <c r="S192" s="40" t="e">
        <f t="shared" ca="1" si="432"/>
        <v>#DIV/0!</v>
      </c>
      <c r="T192" s="1"/>
      <c r="U192" s="3" t="e">
        <f t="shared" ca="1" si="433"/>
        <v>#DIV/0!</v>
      </c>
      <c r="V192" s="3" t="e">
        <f t="shared" ca="1" si="434"/>
        <v>#DIV/0!</v>
      </c>
      <c r="W192" s="3" t="e">
        <f t="shared" ca="1" si="409"/>
        <v>#DIV/0!</v>
      </c>
      <c r="X192" s="3" t="e">
        <f t="shared" ca="1" si="435"/>
        <v>#DIV/0!</v>
      </c>
      <c r="Y192" s="3" t="e">
        <f t="shared" ca="1" si="455"/>
        <v>#DIV/0!</v>
      </c>
      <c r="AA192" s="1" t="e">
        <f t="shared" ca="1" si="436"/>
        <v>#DIV/0!</v>
      </c>
      <c r="AB192" s="9" t="e">
        <f t="shared" ca="1" si="437"/>
        <v>#DIV/0!</v>
      </c>
      <c r="AC192" s="9" t="e">
        <f t="shared" ca="1" si="438"/>
        <v>#DIV/0!</v>
      </c>
      <c r="AD192" s="3" t="e">
        <f t="shared" ca="1" si="449"/>
        <v>#DIV/0!</v>
      </c>
      <c r="AE192" s="9" t="e">
        <f t="shared" ca="1" si="439"/>
        <v>#DIV/0!</v>
      </c>
      <c r="AF192" s="43" t="e">
        <f t="shared" ca="1" si="440"/>
        <v>#DIV/0!</v>
      </c>
      <c r="AG192" s="43" t="e">
        <f t="shared" ca="1" si="450"/>
        <v>#DIV/0!</v>
      </c>
      <c r="AH192" s="13" t="e">
        <f t="shared" ca="1" si="441"/>
        <v>#DIV/0!</v>
      </c>
      <c r="AI192" s="3" t="e">
        <f t="shared" ca="1" si="442"/>
        <v>#DIV/0!</v>
      </c>
      <c r="AJ192" s="3" t="e">
        <f t="shared" ca="1" si="443"/>
        <v>#DIV/0!</v>
      </c>
      <c r="AK192" s="34">
        <f t="shared" si="448"/>
        <v>7.4999999999999997E-2</v>
      </c>
      <c r="AL192" s="34">
        <f t="shared" si="448"/>
        <v>7.4999999999999997E-2</v>
      </c>
      <c r="AM192" s="34">
        <f t="shared" si="448"/>
        <v>0.05</v>
      </c>
      <c r="AN192" s="34">
        <f t="shared" si="448"/>
        <v>0.05</v>
      </c>
      <c r="AO192" s="34">
        <f t="shared" si="448"/>
        <v>0.02</v>
      </c>
      <c r="AP192" s="1" t="e">
        <f t="shared" ca="1" si="456"/>
        <v>#DIV/0!</v>
      </c>
      <c r="AQ192" s="22" t="e">
        <f t="shared" ca="1" si="451"/>
        <v>#DIV/0!</v>
      </c>
      <c r="AR192" s="42" t="e">
        <f t="shared" ca="1" si="452"/>
        <v>#DIV/0!</v>
      </c>
      <c r="AS192" s="13" t="e">
        <f t="shared" si="444"/>
        <v>#DIV/0!</v>
      </c>
      <c r="AT192" s="13" t="e">
        <f t="shared" si="445"/>
        <v>#DIV/0!</v>
      </c>
      <c r="AU192" s="13" t="e">
        <f t="shared" si="446"/>
        <v>#DIV/0!</v>
      </c>
      <c r="AV192" s="11" t="e">
        <f t="shared" ca="1" si="457"/>
        <v>#DIV/0!</v>
      </c>
      <c r="AW192" s="2" t="e">
        <f t="shared" ca="1" si="447"/>
        <v>#DIV/0!</v>
      </c>
      <c r="AX192" s="49">
        <f t="shared" ca="1" si="453"/>
        <v>0</v>
      </c>
      <c r="AY192" s="4" t="e">
        <f t="shared" ca="1" si="423"/>
        <v>#DIV/0!</v>
      </c>
      <c r="AZ192" s="4" t="e">
        <f t="shared" ca="1" si="458"/>
        <v>#DIV/0!</v>
      </c>
      <c r="BA192" s="4" t="e">
        <f t="shared" ca="1" si="459"/>
        <v>#DIV/0!</v>
      </c>
      <c r="BB192" s="4" t="e">
        <f t="shared" ca="1" si="419"/>
        <v>#DIV/0!</v>
      </c>
      <c r="BC192" s="4" t="e">
        <f t="shared" ca="1" si="420"/>
        <v>#DIV/0!</v>
      </c>
      <c r="BD192" s="4" t="e">
        <f t="shared" ca="1" si="460"/>
        <v>#DIV/0!</v>
      </c>
    </row>
    <row r="193" spans="1:56" x14ac:dyDescent="0.2">
      <c r="A193" s="132"/>
      <c r="B193" s="133"/>
      <c r="C193" s="134"/>
      <c r="D193" s="134"/>
      <c r="E193" s="134"/>
      <c r="F193" s="134"/>
      <c r="G193" s="134"/>
      <c r="H193" s="102">
        <f t="shared" si="425"/>
        <v>0</v>
      </c>
      <c r="I193" s="103">
        <f t="shared" si="426"/>
        <v>0</v>
      </c>
      <c r="J193" s="104">
        <f t="shared" si="427"/>
        <v>0</v>
      </c>
      <c r="K193" s="104">
        <f t="shared" si="428"/>
        <v>0</v>
      </c>
      <c r="L193" s="104">
        <f t="shared" si="429"/>
        <v>0</v>
      </c>
      <c r="M193" s="112" t="e">
        <f t="shared" ca="1" si="454"/>
        <v>#DIV/0!</v>
      </c>
      <c r="N193" s="134"/>
      <c r="O193" s="71"/>
      <c r="P193" s="135"/>
      <c r="Q193" s="7">
        <f t="shared" si="430"/>
        <v>0</v>
      </c>
      <c r="R193" s="7" t="e">
        <f t="shared" ca="1" si="431"/>
        <v>#DIV/0!</v>
      </c>
      <c r="S193" s="40" t="e">
        <f t="shared" ca="1" si="432"/>
        <v>#DIV/0!</v>
      </c>
      <c r="T193" s="1"/>
      <c r="U193" s="3" t="e">
        <f t="shared" ca="1" si="433"/>
        <v>#DIV/0!</v>
      </c>
      <c r="V193" s="3" t="e">
        <f t="shared" ca="1" si="434"/>
        <v>#DIV/0!</v>
      </c>
      <c r="W193" s="3" t="e">
        <f t="shared" ca="1" si="409"/>
        <v>#DIV/0!</v>
      </c>
      <c r="X193" s="3" t="e">
        <f t="shared" ca="1" si="435"/>
        <v>#DIV/0!</v>
      </c>
      <c r="Y193" s="3" t="e">
        <f t="shared" ca="1" si="455"/>
        <v>#DIV/0!</v>
      </c>
      <c r="AA193" s="1" t="e">
        <f t="shared" ca="1" si="436"/>
        <v>#DIV/0!</v>
      </c>
      <c r="AB193" s="9" t="e">
        <f t="shared" ca="1" si="437"/>
        <v>#DIV/0!</v>
      </c>
      <c r="AC193" s="9" t="e">
        <f t="shared" ca="1" si="438"/>
        <v>#DIV/0!</v>
      </c>
      <c r="AD193" s="3" t="e">
        <f t="shared" ca="1" si="449"/>
        <v>#DIV/0!</v>
      </c>
      <c r="AE193" s="9" t="e">
        <f t="shared" ca="1" si="439"/>
        <v>#DIV/0!</v>
      </c>
      <c r="AF193" s="43" t="e">
        <f t="shared" ca="1" si="440"/>
        <v>#DIV/0!</v>
      </c>
      <c r="AG193" s="43" t="e">
        <f t="shared" ca="1" si="450"/>
        <v>#DIV/0!</v>
      </c>
      <c r="AH193" s="13" t="e">
        <f t="shared" ca="1" si="441"/>
        <v>#DIV/0!</v>
      </c>
      <c r="AI193" s="3" t="e">
        <f t="shared" ca="1" si="442"/>
        <v>#DIV/0!</v>
      </c>
      <c r="AJ193" s="3" t="e">
        <f t="shared" ca="1" si="443"/>
        <v>#DIV/0!</v>
      </c>
      <c r="AK193" s="34">
        <f t="shared" si="448"/>
        <v>7.4999999999999997E-2</v>
      </c>
      <c r="AL193" s="34">
        <f t="shared" si="448"/>
        <v>7.4999999999999997E-2</v>
      </c>
      <c r="AM193" s="34">
        <f t="shared" si="448"/>
        <v>0.05</v>
      </c>
      <c r="AN193" s="34">
        <f t="shared" si="448"/>
        <v>0.05</v>
      </c>
      <c r="AO193" s="34">
        <f t="shared" si="448"/>
        <v>0.02</v>
      </c>
      <c r="AP193" s="1" t="e">
        <f t="shared" ca="1" si="456"/>
        <v>#DIV/0!</v>
      </c>
      <c r="AQ193" s="22" t="e">
        <f t="shared" ca="1" si="451"/>
        <v>#DIV/0!</v>
      </c>
      <c r="AR193" s="42" t="e">
        <f t="shared" ca="1" si="452"/>
        <v>#DIV/0!</v>
      </c>
      <c r="AS193" s="13" t="e">
        <f t="shared" si="444"/>
        <v>#DIV/0!</v>
      </c>
      <c r="AT193" s="13" t="e">
        <f t="shared" si="445"/>
        <v>#DIV/0!</v>
      </c>
      <c r="AU193" s="13" t="e">
        <f t="shared" si="446"/>
        <v>#DIV/0!</v>
      </c>
      <c r="AV193" s="11" t="e">
        <f t="shared" ca="1" si="457"/>
        <v>#DIV/0!</v>
      </c>
      <c r="AW193" s="2" t="e">
        <f t="shared" ca="1" si="447"/>
        <v>#DIV/0!</v>
      </c>
      <c r="AX193" s="49">
        <f t="shared" ca="1" si="453"/>
        <v>0</v>
      </c>
      <c r="AY193" s="4" t="e">
        <f t="shared" ca="1" si="423"/>
        <v>#DIV/0!</v>
      </c>
      <c r="AZ193" s="4" t="e">
        <f t="shared" ca="1" si="458"/>
        <v>#DIV/0!</v>
      </c>
      <c r="BA193" s="4" t="e">
        <f t="shared" ca="1" si="459"/>
        <v>#DIV/0!</v>
      </c>
      <c r="BB193" s="4" t="e">
        <f t="shared" ca="1" si="419"/>
        <v>#DIV/0!</v>
      </c>
      <c r="BC193" s="4" t="e">
        <f t="shared" ca="1" si="420"/>
        <v>#DIV/0!</v>
      </c>
      <c r="BD193" s="4" t="e">
        <f t="shared" ca="1" si="460"/>
        <v>#DIV/0!</v>
      </c>
    </row>
    <row r="194" spans="1:56" x14ac:dyDescent="0.2">
      <c r="A194" s="132"/>
      <c r="B194" s="133"/>
      <c r="C194" s="134"/>
      <c r="D194" s="134"/>
      <c r="E194" s="134"/>
      <c r="F194" s="134"/>
      <c r="G194" s="134"/>
      <c r="H194" s="102">
        <f t="shared" si="425"/>
        <v>0</v>
      </c>
      <c r="I194" s="103">
        <f t="shared" si="426"/>
        <v>0</v>
      </c>
      <c r="J194" s="104">
        <f t="shared" si="427"/>
        <v>0</v>
      </c>
      <c r="K194" s="104">
        <f t="shared" si="428"/>
        <v>0</v>
      </c>
      <c r="L194" s="104">
        <f t="shared" si="429"/>
        <v>0</v>
      </c>
      <c r="M194" s="112" t="e">
        <f t="shared" ca="1" si="454"/>
        <v>#DIV/0!</v>
      </c>
      <c r="N194" s="134"/>
      <c r="O194" s="71"/>
      <c r="P194" s="135"/>
      <c r="Q194" s="7">
        <f t="shared" si="430"/>
        <v>0</v>
      </c>
      <c r="R194" s="7" t="e">
        <f t="shared" ca="1" si="431"/>
        <v>#DIV/0!</v>
      </c>
      <c r="S194" s="40" t="e">
        <f t="shared" ca="1" si="432"/>
        <v>#DIV/0!</v>
      </c>
      <c r="T194" s="1"/>
      <c r="U194" s="3" t="e">
        <f t="shared" ca="1" si="433"/>
        <v>#DIV/0!</v>
      </c>
      <c r="V194" s="3" t="e">
        <f t="shared" ca="1" si="434"/>
        <v>#DIV/0!</v>
      </c>
      <c r="W194" s="3" t="e">
        <f t="shared" ca="1" si="409"/>
        <v>#DIV/0!</v>
      </c>
      <c r="X194" s="3" t="e">
        <f t="shared" ca="1" si="435"/>
        <v>#DIV/0!</v>
      </c>
      <c r="Y194" s="3" t="e">
        <f t="shared" ca="1" si="455"/>
        <v>#DIV/0!</v>
      </c>
      <c r="AA194" s="1" t="e">
        <f t="shared" ca="1" si="436"/>
        <v>#DIV/0!</v>
      </c>
      <c r="AB194" s="9" t="e">
        <f t="shared" ca="1" si="437"/>
        <v>#DIV/0!</v>
      </c>
      <c r="AC194" s="9" t="e">
        <f t="shared" ca="1" si="438"/>
        <v>#DIV/0!</v>
      </c>
      <c r="AD194" s="3" t="e">
        <f t="shared" ca="1" si="449"/>
        <v>#DIV/0!</v>
      </c>
      <c r="AE194" s="9" t="e">
        <f t="shared" ca="1" si="439"/>
        <v>#DIV/0!</v>
      </c>
      <c r="AF194" s="43" t="e">
        <f t="shared" ca="1" si="440"/>
        <v>#DIV/0!</v>
      </c>
      <c r="AG194" s="43" t="e">
        <f t="shared" ca="1" si="450"/>
        <v>#DIV/0!</v>
      </c>
      <c r="AH194" s="13" t="e">
        <f t="shared" ca="1" si="441"/>
        <v>#DIV/0!</v>
      </c>
      <c r="AI194" s="3" t="e">
        <f t="shared" ca="1" si="442"/>
        <v>#DIV/0!</v>
      </c>
      <c r="AJ194" s="3" t="e">
        <f t="shared" ca="1" si="443"/>
        <v>#DIV/0!</v>
      </c>
      <c r="AK194" s="34">
        <f t="shared" si="448"/>
        <v>7.4999999999999997E-2</v>
      </c>
      <c r="AL194" s="34">
        <f t="shared" si="448"/>
        <v>7.4999999999999997E-2</v>
      </c>
      <c r="AM194" s="34">
        <f t="shared" si="448"/>
        <v>0.05</v>
      </c>
      <c r="AN194" s="34">
        <f t="shared" si="448"/>
        <v>0.05</v>
      </c>
      <c r="AO194" s="34">
        <f t="shared" si="448"/>
        <v>0.02</v>
      </c>
      <c r="AP194" s="1" t="e">
        <f t="shared" ca="1" si="456"/>
        <v>#DIV/0!</v>
      </c>
      <c r="AQ194" s="22" t="e">
        <f t="shared" ca="1" si="451"/>
        <v>#DIV/0!</v>
      </c>
      <c r="AR194" s="42" t="e">
        <f t="shared" ca="1" si="452"/>
        <v>#DIV/0!</v>
      </c>
      <c r="AS194" s="13" t="e">
        <f t="shared" si="444"/>
        <v>#DIV/0!</v>
      </c>
      <c r="AT194" s="13" t="e">
        <f t="shared" si="445"/>
        <v>#DIV/0!</v>
      </c>
      <c r="AU194" s="13" t="e">
        <f t="shared" si="446"/>
        <v>#DIV/0!</v>
      </c>
      <c r="AV194" s="11" t="e">
        <f t="shared" ca="1" si="457"/>
        <v>#DIV/0!</v>
      </c>
      <c r="AW194" s="2" t="e">
        <f t="shared" ca="1" si="447"/>
        <v>#DIV/0!</v>
      </c>
      <c r="AX194" s="49">
        <f t="shared" ca="1" si="453"/>
        <v>0</v>
      </c>
      <c r="AY194" s="4" t="e">
        <f t="shared" ca="1" si="423"/>
        <v>#DIV/0!</v>
      </c>
      <c r="AZ194" s="4" t="e">
        <f t="shared" ca="1" si="458"/>
        <v>#DIV/0!</v>
      </c>
      <c r="BA194" s="4" t="e">
        <f t="shared" ca="1" si="459"/>
        <v>#DIV/0!</v>
      </c>
      <c r="BB194" s="4" t="e">
        <f t="shared" ca="1" si="419"/>
        <v>#DIV/0!</v>
      </c>
      <c r="BC194" s="4" t="e">
        <f t="shared" ca="1" si="420"/>
        <v>#DIV/0!</v>
      </c>
      <c r="BD194" s="4" t="e">
        <f t="shared" ca="1" si="460"/>
        <v>#DIV/0!</v>
      </c>
    </row>
    <row r="195" spans="1:56" x14ac:dyDescent="0.2">
      <c r="A195" s="132"/>
      <c r="B195" s="133"/>
      <c r="C195" s="134"/>
      <c r="D195" s="134"/>
      <c r="E195" s="134"/>
      <c r="F195" s="134"/>
      <c r="G195" s="134"/>
      <c r="H195" s="102">
        <f t="shared" si="425"/>
        <v>0</v>
      </c>
      <c r="I195" s="103">
        <f t="shared" si="426"/>
        <v>0</v>
      </c>
      <c r="J195" s="104">
        <f t="shared" si="427"/>
        <v>0</v>
      </c>
      <c r="K195" s="104">
        <f t="shared" si="428"/>
        <v>0</v>
      </c>
      <c r="L195" s="104">
        <f t="shared" si="429"/>
        <v>0</v>
      </c>
      <c r="M195" s="112" t="e">
        <f t="shared" ca="1" si="454"/>
        <v>#DIV/0!</v>
      </c>
      <c r="N195" s="134"/>
      <c r="O195" s="71"/>
      <c r="P195" s="135"/>
      <c r="Q195" s="7">
        <f t="shared" si="430"/>
        <v>0</v>
      </c>
      <c r="R195" s="7" t="e">
        <f t="shared" ca="1" si="431"/>
        <v>#DIV/0!</v>
      </c>
      <c r="S195" s="40" t="e">
        <f t="shared" ca="1" si="432"/>
        <v>#DIV/0!</v>
      </c>
      <c r="T195" s="1"/>
      <c r="U195" s="3" t="e">
        <f t="shared" ca="1" si="433"/>
        <v>#DIV/0!</v>
      </c>
      <c r="V195" s="3" t="e">
        <f t="shared" ca="1" si="434"/>
        <v>#DIV/0!</v>
      </c>
      <c r="W195" s="3" t="e">
        <f t="shared" ca="1" si="409"/>
        <v>#DIV/0!</v>
      </c>
      <c r="X195" s="3" t="e">
        <f t="shared" ca="1" si="435"/>
        <v>#DIV/0!</v>
      </c>
      <c r="Y195" s="3" t="e">
        <f t="shared" ca="1" si="455"/>
        <v>#DIV/0!</v>
      </c>
      <c r="AA195" s="1" t="e">
        <f t="shared" ca="1" si="436"/>
        <v>#DIV/0!</v>
      </c>
      <c r="AB195" s="9" t="e">
        <f t="shared" ca="1" si="437"/>
        <v>#DIV/0!</v>
      </c>
      <c r="AC195" s="9" t="e">
        <f t="shared" ca="1" si="438"/>
        <v>#DIV/0!</v>
      </c>
      <c r="AD195" s="3" t="e">
        <f t="shared" ca="1" si="449"/>
        <v>#DIV/0!</v>
      </c>
      <c r="AE195" s="9" t="e">
        <f t="shared" ca="1" si="439"/>
        <v>#DIV/0!</v>
      </c>
      <c r="AF195" s="43" t="e">
        <f t="shared" ca="1" si="440"/>
        <v>#DIV/0!</v>
      </c>
      <c r="AG195" s="43" t="e">
        <f t="shared" ca="1" si="450"/>
        <v>#DIV/0!</v>
      </c>
      <c r="AH195" s="13" t="e">
        <f t="shared" ca="1" si="441"/>
        <v>#DIV/0!</v>
      </c>
      <c r="AI195" s="3" t="e">
        <f t="shared" ca="1" si="442"/>
        <v>#DIV/0!</v>
      </c>
      <c r="AJ195" s="3" t="e">
        <f t="shared" ca="1" si="443"/>
        <v>#DIV/0!</v>
      </c>
      <c r="AK195" s="34">
        <f t="shared" si="448"/>
        <v>7.4999999999999997E-2</v>
      </c>
      <c r="AL195" s="34">
        <f t="shared" si="448"/>
        <v>7.4999999999999997E-2</v>
      </c>
      <c r="AM195" s="34">
        <f t="shared" si="448"/>
        <v>0.05</v>
      </c>
      <c r="AN195" s="34">
        <f t="shared" si="448"/>
        <v>0.05</v>
      </c>
      <c r="AO195" s="34">
        <f t="shared" si="448"/>
        <v>0.02</v>
      </c>
      <c r="AP195" s="1" t="e">
        <f t="shared" ca="1" si="456"/>
        <v>#DIV/0!</v>
      </c>
      <c r="AQ195" s="22" t="e">
        <f t="shared" ca="1" si="451"/>
        <v>#DIV/0!</v>
      </c>
      <c r="AR195" s="42" t="e">
        <f t="shared" ca="1" si="452"/>
        <v>#DIV/0!</v>
      </c>
      <c r="AS195" s="13" t="e">
        <f t="shared" si="444"/>
        <v>#DIV/0!</v>
      </c>
      <c r="AT195" s="13" t="e">
        <f t="shared" si="445"/>
        <v>#DIV/0!</v>
      </c>
      <c r="AU195" s="13" t="e">
        <f t="shared" si="446"/>
        <v>#DIV/0!</v>
      </c>
      <c r="AV195" s="11" t="e">
        <f t="shared" ca="1" si="457"/>
        <v>#DIV/0!</v>
      </c>
      <c r="AW195" s="2" t="e">
        <f t="shared" ca="1" si="447"/>
        <v>#DIV/0!</v>
      </c>
      <c r="AX195" s="49">
        <f t="shared" ca="1" si="453"/>
        <v>0</v>
      </c>
      <c r="AY195" s="4" t="e">
        <f t="shared" ca="1" si="423"/>
        <v>#DIV/0!</v>
      </c>
      <c r="AZ195" s="4" t="e">
        <f t="shared" ca="1" si="458"/>
        <v>#DIV/0!</v>
      </c>
      <c r="BA195" s="4" t="e">
        <f t="shared" ca="1" si="459"/>
        <v>#DIV/0!</v>
      </c>
      <c r="BB195" s="4" t="e">
        <f t="shared" ca="1" si="419"/>
        <v>#DIV/0!</v>
      </c>
      <c r="BC195" s="4" t="e">
        <f t="shared" ca="1" si="420"/>
        <v>#DIV/0!</v>
      </c>
      <c r="BD195" s="4" t="e">
        <f t="shared" ca="1" si="460"/>
        <v>#DIV/0!</v>
      </c>
    </row>
    <row r="196" spans="1:56" x14ac:dyDescent="0.2">
      <c r="A196" s="132"/>
      <c r="B196" s="133"/>
      <c r="C196" s="134"/>
      <c r="D196" s="134"/>
      <c r="E196" s="134"/>
      <c r="F196" s="134"/>
      <c r="G196" s="134"/>
      <c r="H196" s="102">
        <f t="shared" si="425"/>
        <v>0</v>
      </c>
      <c r="I196" s="103">
        <f t="shared" si="426"/>
        <v>0</v>
      </c>
      <c r="J196" s="104">
        <f t="shared" si="427"/>
        <v>0</v>
      </c>
      <c r="K196" s="104">
        <f t="shared" si="428"/>
        <v>0</v>
      </c>
      <c r="L196" s="104">
        <f t="shared" si="429"/>
        <v>0</v>
      </c>
      <c r="M196" s="112" t="e">
        <f t="shared" ca="1" si="454"/>
        <v>#DIV/0!</v>
      </c>
      <c r="N196" s="134"/>
      <c r="O196" s="71"/>
      <c r="P196" s="135"/>
      <c r="Q196" s="7">
        <f t="shared" si="430"/>
        <v>0</v>
      </c>
      <c r="R196" s="7" t="e">
        <f t="shared" ca="1" si="431"/>
        <v>#DIV/0!</v>
      </c>
      <c r="S196" s="40" t="e">
        <f t="shared" ca="1" si="432"/>
        <v>#DIV/0!</v>
      </c>
      <c r="T196" s="1"/>
      <c r="U196" s="3" t="e">
        <f t="shared" ca="1" si="433"/>
        <v>#DIV/0!</v>
      </c>
      <c r="V196" s="3" t="e">
        <f t="shared" ca="1" si="434"/>
        <v>#DIV/0!</v>
      </c>
      <c r="W196" s="3" t="e">
        <f t="shared" ca="1" si="409"/>
        <v>#DIV/0!</v>
      </c>
      <c r="X196" s="3" t="e">
        <f t="shared" ca="1" si="435"/>
        <v>#DIV/0!</v>
      </c>
      <c r="Y196" s="3" t="e">
        <f t="shared" ca="1" si="455"/>
        <v>#DIV/0!</v>
      </c>
      <c r="AA196" s="1" t="e">
        <f t="shared" ca="1" si="436"/>
        <v>#DIV/0!</v>
      </c>
      <c r="AB196" s="9" t="e">
        <f t="shared" ca="1" si="437"/>
        <v>#DIV/0!</v>
      </c>
      <c r="AC196" s="9" t="e">
        <f t="shared" ca="1" si="438"/>
        <v>#DIV/0!</v>
      </c>
      <c r="AD196" s="3" t="e">
        <f t="shared" ca="1" si="449"/>
        <v>#DIV/0!</v>
      </c>
      <c r="AE196" s="9" t="e">
        <f t="shared" ca="1" si="439"/>
        <v>#DIV/0!</v>
      </c>
      <c r="AF196" s="43" t="e">
        <f t="shared" ca="1" si="440"/>
        <v>#DIV/0!</v>
      </c>
      <c r="AG196" s="43" t="e">
        <f t="shared" ca="1" si="450"/>
        <v>#DIV/0!</v>
      </c>
      <c r="AH196" s="13" t="e">
        <f t="shared" ca="1" si="441"/>
        <v>#DIV/0!</v>
      </c>
      <c r="AI196" s="3" t="e">
        <f t="shared" ca="1" si="442"/>
        <v>#DIV/0!</v>
      </c>
      <c r="AJ196" s="3" t="e">
        <f t="shared" ca="1" si="443"/>
        <v>#DIV/0!</v>
      </c>
      <c r="AK196" s="34">
        <f t="shared" si="448"/>
        <v>7.4999999999999997E-2</v>
      </c>
      <c r="AL196" s="34">
        <f t="shared" si="448"/>
        <v>7.4999999999999997E-2</v>
      </c>
      <c r="AM196" s="34">
        <f t="shared" si="448"/>
        <v>0.05</v>
      </c>
      <c r="AN196" s="34">
        <f t="shared" si="448"/>
        <v>0.05</v>
      </c>
      <c r="AO196" s="34">
        <f t="shared" si="448"/>
        <v>0.02</v>
      </c>
      <c r="AP196" s="1" t="e">
        <f t="shared" ca="1" si="456"/>
        <v>#DIV/0!</v>
      </c>
      <c r="AQ196" s="22" t="e">
        <f t="shared" ca="1" si="451"/>
        <v>#DIV/0!</v>
      </c>
      <c r="AR196" s="42" t="e">
        <f t="shared" ca="1" si="452"/>
        <v>#DIV/0!</v>
      </c>
      <c r="AS196" s="13" t="e">
        <f t="shared" si="444"/>
        <v>#DIV/0!</v>
      </c>
      <c r="AT196" s="13" t="e">
        <f t="shared" si="445"/>
        <v>#DIV/0!</v>
      </c>
      <c r="AU196" s="13" t="e">
        <f t="shared" si="446"/>
        <v>#DIV/0!</v>
      </c>
      <c r="AV196" s="11" t="e">
        <f t="shared" ca="1" si="457"/>
        <v>#DIV/0!</v>
      </c>
      <c r="AW196" s="2" t="e">
        <f t="shared" ca="1" si="447"/>
        <v>#DIV/0!</v>
      </c>
      <c r="AX196" s="49">
        <f t="shared" ca="1" si="453"/>
        <v>0</v>
      </c>
      <c r="AY196" s="4" t="e">
        <f t="shared" ca="1" si="423"/>
        <v>#DIV/0!</v>
      </c>
      <c r="AZ196" s="4" t="e">
        <f t="shared" ca="1" si="458"/>
        <v>#DIV/0!</v>
      </c>
      <c r="BA196" s="4" t="e">
        <f t="shared" ca="1" si="459"/>
        <v>#DIV/0!</v>
      </c>
      <c r="BB196" s="4" t="e">
        <f t="shared" ca="1" si="419"/>
        <v>#DIV/0!</v>
      </c>
      <c r="BC196" s="4" t="e">
        <f t="shared" ca="1" si="420"/>
        <v>#DIV/0!</v>
      </c>
      <c r="BD196" s="4" t="e">
        <f t="shared" ca="1" si="460"/>
        <v>#DIV/0!</v>
      </c>
    </row>
    <row r="197" spans="1:56" x14ac:dyDescent="0.2">
      <c r="A197" s="132"/>
      <c r="B197" s="133"/>
      <c r="C197" s="134"/>
      <c r="D197" s="134"/>
      <c r="E197" s="134"/>
      <c r="F197" s="134"/>
      <c r="G197" s="134"/>
      <c r="H197" s="102">
        <f t="shared" si="425"/>
        <v>0</v>
      </c>
      <c r="I197" s="103">
        <f t="shared" si="426"/>
        <v>0</v>
      </c>
      <c r="J197" s="104">
        <f t="shared" si="427"/>
        <v>0</v>
      </c>
      <c r="K197" s="104">
        <f t="shared" si="428"/>
        <v>0</v>
      </c>
      <c r="L197" s="104">
        <f t="shared" si="429"/>
        <v>0</v>
      </c>
      <c r="M197" s="112" t="e">
        <f t="shared" ca="1" si="454"/>
        <v>#DIV/0!</v>
      </c>
      <c r="N197" s="134"/>
      <c r="O197" s="71"/>
      <c r="P197" s="135"/>
      <c r="Q197" s="7">
        <f t="shared" si="430"/>
        <v>0</v>
      </c>
      <c r="R197" s="7" t="e">
        <f t="shared" ca="1" si="431"/>
        <v>#DIV/0!</v>
      </c>
      <c r="S197" s="40" t="e">
        <f t="shared" ca="1" si="432"/>
        <v>#DIV/0!</v>
      </c>
      <c r="T197" s="1"/>
      <c r="U197" s="3" t="e">
        <f t="shared" ca="1" si="433"/>
        <v>#DIV/0!</v>
      </c>
      <c r="V197" s="3" t="e">
        <f t="shared" ca="1" si="434"/>
        <v>#DIV/0!</v>
      </c>
      <c r="W197" s="3" t="e">
        <f t="shared" ca="1" si="409"/>
        <v>#DIV/0!</v>
      </c>
      <c r="X197" s="3" t="e">
        <f t="shared" ca="1" si="435"/>
        <v>#DIV/0!</v>
      </c>
      <c r="Y197" s="3" t="e">
        <f t="shared" ca="1" si="455"/>
        <v>#DIV/0!</v>
      </c>
      <c r="AA197" s="1" t="e">
        <f t="shared" ca="1" si="436"/>
        <v>#DIV/0!</v>
      </c>
      <c r="AB197" s="9" t="e">
        <f t="shared" ca="1" si="437"/>
        <v>#DIV/0!</v>
      </c>
      <c r="AC197" s="9" t="e">
        <f t="shared" ca="1" si="438"/>
        <v>#DIV/0!</v>
      </c>
      <c r="AD197" s="3" t="e">
        <f t="shared" ca="1" si="449"/>
        <v>#DIV/0!</v>
      </c>
      <c r="AE197" s="9" t="e">
        <f t="shared" ca="1" si="439"/>
        <v>#DIV/0!</v>
      </c>
      <c r="AF197" s="43" t="e">
        <f t="shared" ca="1" si="440"/>
        <v>#DIV/0!</v>
      </c>
      <c r="AG197" s="43" t="e">
        <f t="shared" ca="1" si="450"/>
        <v>#DIV/0!</v>
      </c>
      <c r="AH197" s="13" t="e">
        <f t="shared" ca="1" si="441"/>
        <v>#DIV/0!</v>
      </c>
      <c r="AI197" s="3" t="e">
        <f t="shared" ca="1" si="442"/>
        <v>#DIV/0!</v>
      </c>
      <c r="AJ197" s="3" t="e">
        <f t="shared" ca="1" si="443"/>
        <v>#DIV/0!</v>
      </c>
      <c r="AK197" s="34">
        <f t="shared" si="448"/>
        <v>7.4999999999999997E-2</v>
      </c>
      <c r="AL197" s="34">
        <f t="shared" si="448"/>
        <v>7.4999999999999997E-2</v>
      </c>
      <c r="AM197" s="34">
        <f t="shared" si="448"/>
        <v>0.05</v>
      </c>
      <c r="AN197" s="34">
        <f t="shared" si="448"/>
        <v>0.05</v>
      </c>
      <c r="AO197" s="34">
        <f t="shared" si="448"/>
        <v>0.02</v>
      </c>
      <c r="AP197" s="1" t="e">
        <f t="shared" ca="1" si="456"/>
        <v>#DIV/0!</v>
      </c>
      <c r="AQ197" s="22" t="e">
        <f t="shared" ca="1" si="451"/>
        <v>#DIV/0!</v>
      </c>
      <c r="AR197" s="42" t="e">
        <f t="shared" ca="1" si="452"/>
        <v>#DIV/0!</v>
      </c>
      <c r="AS197" s="13" t="e">
        <f t="shared" si="444"/>
        <v>#DIV/0!</v>
      </c>
      <c r="AT197" s="13" t="e">
        <f t="shared" si="445"/>
        <v>#DIV/0!</v>
      </c>
      <c r="AU197" s="13" t="e">
        <f t="shared" si="446"/>
        <v>#DIV/0!</v>
      </c>
      <c r="AV197" s="11" t="e">
        <f t="shared" ca="1" si="457"/>
        <v>#DIV/0!</v>
      </c>
      <c r="AW197" s="2" t="e">
        <f t="shared" ca="1" si="447"/>
        <v>#DIV/0!</v>
      </c>
      <c r="AX197" s="49">
        <f t="shared" ca="1" si="453"/>
        <v>0</v>
      </c>
      <c r="AY197" s="4" t="e">
        <f t="shared" ca="1" si="423"/>
        <v>#DIV/0!</v>
      </c>
      <c r="AZ197" s="4" t="e">
        <f t="shared" ca="1" si="458"/>
        <v>#DIV/0!</v>
      </c>
      <c r="BA197" s="4" t="e">
        <f t="shared" ca="1" si="459"/>
        <v>#DIV/0!</v>
      </c>
      <c r="BB197" s="4" t="e">
        <f t="shared" ca="1" si="419"/>
        <v>#DIV/0!</v>
      </c>
      <c r="BC197" s="4" t="e">
        <f t="shared" ca="1" si="420"/>
        <v>#DIV/0!</v>
      </c>
      <c r="BD197" s="4" t="e">
        <f t="shared" ca="1" si="460"/>
        <v>#DIV/0!</v>
      </c>
    </row>
    <row r="198" spans="1:56" x14ac:dyDescent="0.2">
      <c r="A198" s="132"/>
      <c r="B198" s="133"/>
      <c r="C198" s="134"/>
      <c r="D198" s="134"/>
      <c r="E198" s="134"/>
      <c r="F198" s="134"/>
      <c r="G198" s="134"/>
      <c r="H198" s="102">
        <f t="shared" si="425"/>
        <v>0</v>
      </c>
      <c r="I198" s="103">
        <f t="shared" si="426"/>
        <v>0</v>
      </c>
      <c r="J198" s="104">
        <f t="shared" si="427"/>
        <v>0</v>
      </c>
      <c r="K198" s="104">
        <f t="shared" si="428"/>
        <v>0</v>
      </c>
      <c r="L198" s="104">
        <f t="shared" si="429"/>
        <v>0</v>
      </c>
      <c r="M198" s="112" t="e">
        <f t="shared" ca="1" si="454"/>
        <v>#DIV/0!</v>
      </c>
      <c r="N198" s="134"/>
      <c r="O198" s="71"/>
      <c r="P198" s="135"/>
      <c r="Q198" s="7">
        <f t="shared" si="430"/>
        <v>0</v>
      </c>
      <c r="R198" s="7" t="e">
        <f t="shared" ca="1" si="431"/>
        <v>#DIV/0!</v>
      </c>
      <c r="S198" s="40" t="e">
        <f t="shared" ca="1" si="432"/>
        <v>#DIV/0!</v>
      </c>
      <c r="T198" s="1"/>
      <c r="U198" s="3" t="e">
        <f t="shared" ca="1" si="433"/>
        <v>#DIV/0!</v>
      </c>
      <c r="V198" s="3" t="e">
        <f t="shared" ca="1" si="434"/>
        <v>#DIV/0!</v>
      </c>
      <c r="W198" s="3" t="e">
        <f t="shared" ca="1" si="409"/>
        <v>#DIV/0!</v>
      </c>
      <c r="X198" s="3" t="e">
        <f t="shared" ca="1" si="435"/>
        <v>#DIV/0!</v>
      </c>
      <c r="Y198" s="3" t="e">
        <f t="shared" ca="1" si="455"/>
        <v>#DIV/0!</v>
      </c>
      <c r="AA198" s="1" t="e">
        <f t="shared" ca="1" si="436"/>
        <v>#DIV/0!</v>
      </c>
      <c r="AB198" s="9" t="e">
        <f t="shared" ca="1" si="437"/>
        <v>#DIV/0!</v>
      </c>
      <c r="AC198" s="9" t="e">
        <f t="shared" ca="1" si="438"/>
        <v>#DIV/0!</v>
      </c>
      <c r="AD198" s="3" t="e">
        <f t="shared" ca="1" si="449"/>
        <v>#DIV/0!</v>
      </c>
      <c r="AE198" s="9" t="e">
        <f t="shared" ca="1" si="439"/>
        <v>#DIV/0!</v>
      </c>
      <c r="AF198" s="43" t="e">
        <f t="shared" ca="1" si="440"/>
        <v>#DIV/0!</v>
      </c>
      <c r="AG198" s="43" t="e">
        <f t="shared" ca="1" si="450"/>
        <v>#DIV/0!</v>
      </c>
      <c r="AH198" s="13" t="e">
        <f t="shared" ca="1" si="441"/>
        <v>#DIV/0!</v>
      </c>
      <c r="AI198" s="3" t="e">
        <f t="shared" ca="1" si="442"/>
        <v>#DIV/0!</v>
      </c>
      <c r="AJ198" s="3" t="e">
        <f t="shared" ca="1" si="443"/>
        <v>#DIV/0!</v>
      </c>
      <c r="AK198" s="34">
        <f t="shared" si="448"/>
        <v>7.4999999999999997E-2</v>
      </c>
      <c r="AL198" s="34">
        <f t="shared" si="448"/>
        <v>7.4999999999999997E-2</v>
      </c>
      <c r="AM198" s="34">
        <f t="shared" si="448"/>
        <v>0.05</v>
      </c>
      <c r="AN198" s="34">
        <f t="shared" si="448"/>
        <v>0.05</v>
      </c>
      <c r="AO198" s="34">
        <f t="shared" si="448"/>
        <v>0.02</v>
      </c>
      <c r="AP198" s="1" t="e">
        <f t="shared" ca="1" si="456"/>
        <v>#DIV/0!</v>
      </c>
      <c r="AQ198" s="22" t="e">
        <f t="shared" ca="1" si="451"/>
        <v>#DIV/0!</v>
      </c>
      <c r="AR198" s="42" t="e">
        <f t="shared" ca="1" si="452"/>
        <v>#DIV/0!</v>
      </c>
      <c r="AS198" s="13" t="e">
        <f t="shared" si="444"/>
        <v>#DIV/0!</v>
      </c>
      <c r="AT198" s="13" t="e">
        <f t="shared" si="445"/>
        <v>#DIV/0!</v>
      </c>
      <c r="AU198" s="13" t="e">
        <f t="shared" si="446"/>
        <v>#DIV/0!</v>
      </c>
      <c r="AV198" s="11" t="e">
        <f t="shared" ca="1" si="457"/>
        <v>#DIV/0!</v>
      </c>
      <c r="AW198" s="2" t="e">
        <f t="shared" ca="1" si="447"/>
        <v>#DIV/0!</v>
      </c>
      <c r="AX198" s="49">
        <f t="shared" ca="1" si="453"/>
        <v>0</v>
      </c>
      <c r="AY198" s="4" t="e">
        <f t="shared" ca="1" si="423"/>
        <v>#DIV/0!</v>
      </c>
      <c r="AZ198" s="4" t="e">
        <f t="shared" ca="1" si="458"/>
        <v>#DIV/0!</v>
      </c>
      <c r="BA198" s="4" t="e">
        <f t="shared" ca="1" si="459"/>
        <v>#DIV/0!</v>
      </c>
      <c r="BB198" s="4" t="e">
        <f t="shared" ca="1" si="419"/>
        <v>#DIV/0!</v>
      </c>
      <c r="BC198" s="4" t="e">
        <f t="shared" ca="1" si="420"/>
        <v>#DIV/0!</v>
      </c>
      <c r="BD198" s="4" t="e">
        <f t="shared" ca="1" si="460"/>
        <v>#DIV/0!</v>
      </c>
    </row>
    <row r="199" spans="1:56" x14ac:dyDescent="0.2">
      <c r="A199" s="132"/>
      <c r="B199" s="133"/>
      <c r="C199" s="134"/>
      <c r="D199" s="134"/>
      <c r="E199" s="134"/>
      <c r="F199" s="134"/>
      <c r="G199" s="134"/>
      <c r="H199" s="102">
        <f t="shared" si="425"/>
        <v>0</v>
      </c>
      <c r="I199" s="103">
        <f t="shared" si="426"/>
        <v>0</v>
      </c>
      <c r="J199" s="104">
        <f t="shared" si="427"/>
        <v>0</v>
      </c>
      <c r="K199" s="104">
        <f t="shared" si="428"/>
        <v>0</v>
      </c>
      <c r="L199" s="104">
        <f t="shared" si="429"/>
        <v>0</v>
      </c>
      <c r="M199" s="112" t="e">
        <f t="shared" ca="1" si="454"/>
        <v>#DIV/0!</v>
      </c>
      <c r="N199" s="134"/>
      <c r="O199" s="71"/>
      <c r="P199" s="135"/>
      <c r="Q199" s="7">
        <f t="shared" si="430"/>
        <v>0</v>
      </c>
      <c r="R199" s="7" t="e">
        <f t="shared" ca="1" si="431"/>
        <v>#DIV/0!</v>
      </c>
      <c r="S199" s="40" t="e">
        <f t="shared" ca="1" si="432"/>
        <v>#DIV/0!</v>
      </c>
      <c r="T199" s="1"/>
      <c r="U199" s="3" t="e">
        <f t="shared" ca="1" si="433"/>
        <v>#DIV/0!</v>
      </c>
      <c r="V199" s="3" t="e">
        <f t="shared" ca="1" si="434"/>
        <v>#DIV/0!</v>
      </c>
      <c r="W199" s="3" t="e">
        <f t="shared" ca="1" si="409"/>
        <v>#DIV/0!</v>
      </c>
      <c r="X199" s="3" t="e">
        <f t="shared" ca="1" si="435"/>
        <v>#DIV/0!</v>
      </c>
      <c r="Y199" s="3" t="e">
        <f t="shared" ca="1" si="455"/>
        <v>#DIV/0!</v>
      </c>
      <c r="AA199" s="1" t="e">
        <f t="shared" ca="1" si="436"/>
        <v>#DIV/0!</v>
      </c>
      <c r="AB199" s="9" t="e">
        <f t="shared" ca="1" si="437"/>
        <v>#DIV/0!</v>
      </c>
      <c r="AC199" s="9" t="e">
        <f t="shared" ca="1" si="438"/>
        <v>#DIV/0!</v>
      </c>
      <c r="AD199" s="3" t="e">
        <f t="shared" ca="1" si="449"/>
        <v>#DIV/0!</v>
      </c>
      <c r="AE199" s="9" t="e">
        <f t="shared" ca="1" si="439"/>
        <v>#DIV/0!</v>
      </c>
      <c r="AF199" s="43" t="e">
        <f t="shared" ca="1" si="440"/>
        <v>#DIV/0!</v>
      </c>
      <c r="AG199" s="43" t="e">
        <f t="shared" ca="1" si="450"/>
        <v>#DIV/0!</v>
      </c>
      <c r="AH199" s="13" t="e">
        <f t="shared" ca="1" si="441"/>
        <v>#DIV/0!</v>
      </c>
      <c r="AI199" s="3" t="e">
        <f t="shared" ca="1" si="442"/>
        <v>#DIV/0!</v>
      </c>
      <c r="AJ199" s="3" t="e">
        <f t="shared" ca="1" si="443"/>
        <v>#DIV/0!</v>
      </c>
      <c r="AK199" s="34">
        <f t="shared" si="448"/>
        <v>7.4999999999999997E-2</v>
      </c>
      <c r="AL199" s="34">
        <f t="shared" si="448"/>
        <v>7.4999999999999997E-2</v>
      </c>
      <c r="AM199" s="34">
        <f t="shared" si="448"/>
        <v>0.05</v>
      </c>
      <c r="AN199" s="34">
        <f t="shared" si="448"/>
        <v>0.05</v>
      </c>
      <c r="AO199" s="34">
        <f t="shared" si="448"/>
        <v>0.02</v>
      </c>
      <c r="AP199" s="1" t="e">
        <f t="shared" ca="1" si="456"/>
        <v>#DIV/0!</v>
      </c>
      <c r="AQ199" s="22" t="e">
        <f t="shared" ca="1" si="451"/>
        <v>#DIV/0!</v>
      </c>
      <c r="AR199" s="42" t="e">
        <f t="shared" ca="1" si="452"/>
        <v>#DIV/0!</v>
      </c>
      <c r="AS199" s="13" t="e">
        <f t="shared" si="444"/>
        <v>#DIV/0!</v>
      </c>
      <c r="AT199" s="13" t="e">
        <f t="shared" si="445"/>
        <v>#DIV/0!</v>
      </c>
      <c r="AU199" s="13" t="e">
        <f t="shared" si="446"/>
        <v>#DIV/0!</v>
      </c>
      <c r="AV199" s="11" t="e">
        <f t="shared" ca="1" si="457"/>
        <v>#DIV/0!</v>
      </c>
      <c r="AW199" s="2" t="e">
        <f t="shared" ca="1" si="447"/>
        <v>#DIV/0!</v>
      </c>
      <c r="AX199" s="49">
        <f t="shared" ca="1" si="453"/>
        <v>0</v>
      </c>
      <c r="AY199" s="4" t="e">
        <f t="shared" ca="1" si="423"/>
        <v>#DIV/0!</v>
      </c>
      <c r="AZ199" s="4" t="e">
        <f t="shared" ca="1" si="458"/>
        <v>#DIV/0!</v>
      </c>
      <c r="BA199" s="4" t="e">
        <f t="shared" ca="1" si="459"/>
        <v>#DIV/0!</v>
      </c>
      <c r="BB199" s="4" t="e">
        <f t="shared" ca="1" si="419"/>
        <v>#DIV/0!</v>
      </c>
      <c r="BC199" s="4" t="e">
        <f t="shared" ca="1" si="420"/>
        <v>#DIV/0!</v>
      </c>
      <c r="BD199" s="4" t="e">
        <f t="shared" ca="1" si="460"/>
        <v>#DIV/0!</v>
      </c>
    </row>
    <row r="200" spans="1:56" x14ac:dyDescent="0.2">
      <c r="A200" s="132"/>
      <c r="B200" s="133"/>
      <c r="C200" s="134"/>
      <c r="D200" s="134"/>
      <c r="E200" s="134"/>
      <c r="F200" s="134"/>
      <c r="G200" s="134"/>
      <c r="H200" s="102">
        <f t="shared" si="425"/>
        <v>0</v>
      </c>
      <c r="I200" s="103">
        <f t="shared" si="426"/>
        <v>0</v>
      </c>
      <c r="J200" s="104">
        <f t="shared" si="427"/>
        <v>0</v>
      </c>
      <c r="K200" s="104">
        <f t="shared" si="428"/>
        <v>0</v>
      </c>
      <c r="L200" s="104">
        <f t="shared" si="429"/>
        <v>0</v>
      </c>
      <c r="M200" s="112" t="e">
        <f t="shared" ca="1" si="454"/>
        <v>#DIV/0!</v>
      </c>
      <c r="N200" s="134"/>
      <c r="O200" s="71"/>
      <c r="P200" s="135"/>
      <c r="Q200" s="7">
        <f t="shared" si="430"/>
        <v>0</v>
      </c>
      <c r="R200" s="7" t="e">
        <f t="shared" ca="1" si="431"/>
        <v>#DIV/0!</v>
      </c>
      <c r="S200" s="40" t="e">
        <f t="shared" ca="1" si="432"/>
        <v>#DIV/0!</v>
      </c>
      <c r="T200" s="1"/>
      <c r="U200" s="3" t="e">
        <f t="shared" ca="1" si="433"/>
        <v>#DIV/0!</v>
      </c>
      <c r="V200" s="3" t="e">
        <f t="shared" ca="1" si="434"/>
        <v>#DIV/0!</v>
      </c>
      <c r="W200" s="3" t="e">
        <f t="shared" ca="1" si="409"/>
        <v>#DIV/0!</v>
      </c>
      <c r="X200" s="3" t="e">
        <f t="shared" ca="1" si="435"/>
        <v>#DIV/0!</v>
      </c>
      <c r="Y200" s="3" t="e">
        <f t="shared" ca="1" si="455"/>
        <v>#DIV/0!</v>
      </c>
      <c r="AA200" s="1" t="e">
        <f t="shared" ca="1" si="436"/>
        <v>#DIV/0!</v>
      </c>
      <c r="AB200" s="9" t="e">
        <f t="shared" ca="1" si="437"/>
        <v>#DIV/0!</v>
      </c>
      <c r="AC200" s="9" t="e">
        <f t="shared" ca="1" si="438"/>
        <v>#DIV/0!</v>
      </c>
      <c r="AD200" s="3" t="e">
        <f t="shared" ca="1" si="449"/>
        <v>#DIV/0!</v>
      </c>
      <c r="AE200" s="9" t="e">
        <f t="shared" ca="1" si="439"/>
        <v>#DIV/0!</v>
      </c>
      <c r="AF200" s="43" t="e">
        <f t="shared" ca="1" si="440"/>
        <v>#DIV/0!</v>
      </c>
      <c r="AG200" s="43" t="e">
        <f t="shared" ca="1" si="450"/>
        <v>#DIV/0!</v>
      </c>
      <c r="AH200" s="13" t="e">
        <f t="shared" ca="1" si="441"/>
        <v>#DIV/0!</v>
      </c>
      <c r="AI200" s="3" t="e">
        <f t="shared" ca="1" si="442"/>
        <v>#DIV/0!</v>
      </c>
      <c r="AJ200" s="3" t="e">
        <f t="shared" ca="1" si="443"/>
        <v>#DIV/0!</v>
      </c>
      <c r="AK200" s="34">
        <f t="shared" si="448"/>
        <v>7.4999999999999997E-2</v>
      </c>
      <c r="AL200" s="34">
        <f t="shared" si="448"/>
        <v>7.4999999999999997E-2</v>
      </c>
      <c r="AM200" s="34">
        <f t="shared" si="448"/>
        <v>0.05</v>
      </c>
      <c r="AN200" s="34">
        <f t="shared" si="448"/>
        <v>0.05</v>
      </c>
      <c r="AO200" s="34">
        <f t="shared" si="448"/>
        <v>0.02</v>
      </c>
      <c r="AP200" s="1" t="e">
        <f t="shared" ca="1" si="456"/>
        <v>#DIV/0!</v>
      </c>
      <c r="AQ200" s="22" t="e">
        <f t="shared" ca="1" si="451"/>
        <v>#DIV/0!</v>
      </c>
      <c r="AR200" s="42" t="e">
        <f t="shared" ca="1" si="452"/>
        <v>#DIV/0!</v>
      </c>
      <c r="AS200" s="13" t="e">
        <f t="shared" si="444"/>
        <v>#DIV/0!</v>
      </c>
      <c r="AT200" s="13" t="e">
        <f t="shared" si="445"/>
        <v>#DIV/0!</v>
      </c>
      <c r="AU200" s="13" t="e">
        <f t="shared" si="446"/>
        <v>#DIV/0!</v>
      </c>
      <c r="AV200" s="11" t="e">
        <f t="shared" ca="1" si="457"/>
        <v>#DIV/0!</v>
      </c>
      <c r="AW200" s="2" t="e">
        <f t="shared" ca="1" si="447"/>
        <v>#DIV/0!</v>
      </c>
      <c r="AX200" s="49">
        <f t="shared" ca="1" si="453"/>
        <v>0</v>
      </c>
      <c r="AY200" s="4" t="e">
        <f t="shared" ca="1" si="423"/>
        <v>#DIV/0!</v>
      </c>
      <c r="AZ200" s="4" t="e">
        <f t="shared" ca="1" si="458"/>
        <v>#DIV/0!</v>
      </c>
      <c r="BA200" s="4" t="e">
        <f t="shared" ca="1" si="459"/>
        <v>#DIV/0!</v>
      </c>
      <c r="BB200" s="4" t="e">
        <f t="shared" ca="1" si="419"/>
        <v>#DIV/0!</v>
      </c>
      <c r="BC200" s="4" t="e">
        <f t="shared" ca="1" si="420"/>
        <v>#DIV/0!</v>
      </c>
      <c r="BD200" s="4" t="e">
        <f t="shared" ca="1" si="460"/>
        <v>#DIV/0!</v>
      </c>
    </row>
    <row r="201" spans="1:56" x14ac:dyDescent="0.2">
      <c r="A201" s="132"/>
      <c r="B201" s="133"/>
      <c r="C201" s="134"/>
      <c r="D201" s="134"/>
      <c r="E201" s="134"/>
      <c r="F201" s="134"/>
      <c r="G201" s="134"/>
      <c r="H201" s="102">
        <f t="shared" si="425"/>
        <v>0</v>
      </c>
      <c r="I201" s="103">
        <f t="shared" si="426"/>
        <v>0</v>
      </c>
      <c r="J201" s="104">
        <f t="shared" si="427"/>
        <v>0</v>
      </c>
      <c r="K201" s="104">
        <f t="shared" si="428"/>
        <v>0</v>
      </c>
      <c r="L201" s="104">
        <f t="shared" si="429"/>
        <v>0</v>
      </c>
      <c r="M201" s="112" t="e">
        <f t="shared" ca="1" si="454"/>
        <v>#DIV/0!</v>
      </c>
      <c r="N201" s="134"/>
      <c r="O201" s="71"/>
      <c r="P201" s="135"/>
      <c r="Q201" s="7">
        <f t="shared" si="430"/>
        <v>0</v>
      </c>
      <c r="R201" s="7" t="e">
        <f t="shared" ca="1" si="431"/>
        <v>#DIV/0!</v>
      </c>
      <c r="S201" s="40" t="e">
        <f t="shared" ca="1" si="432"/>
        <v>#DIV/0!</v>
      </c>
      <c r="T201" s="1"/>
      <c r="U201" s="3" t="e">
        <f t="shared" ca="1" si="433"/>
        <v>#DIV/0!</v>
      </c>
      <c r="V201" s="3" t="e">
        <f t="shared" ca="1" si="434"/>
        <v>#DIV/0!</v>
      </c>
      <c r="W201" s="3" t="e">
        <f t="shared" ca="1" si="409"/>
        <v>#DIV/0!</v>
      </c>
      <c r="X201" s="3" t="e">
        <f t="shared" ca="1" si="435"/>
        <v>#DIV/0!</v>
      </c>
      <c r="Y201" s="3" t="e">
        <f t="shared" ca="1" si="455"/>
        <v>#DIV/0!</v>
      </c>
      <c r="AA201" s="1" t="e">
        <f t="shared" ca="1" si="436"/>
        <v>#DIV/0!</v>
      </c>
      <c r="AB201" s="9" t="e">
        <f t="shared" ca="1" si="437"/>
        <v>#DIV/0!</v>
      </c>
      <c r="AC201" s="9" t="e">
        <f t="shared" ca="1" si="438"/>
        <v>#DIV/0!</v>
      </c>
      <c r="AD201" s="3" t="e">
        <f t="shared" ca="1" si="449"/>
        <v>#DIV/0!</v>
      </c>
      <c r="AE201" s="9" t="e">
        <f t="shared" ca="1" si="439"/>
        <v>#DIV/0!</v>
      </c>
      <c r="AF201" s="43" t="e">
        <f t="shared" ca="1" si="440"/>
        <v>#DIV/0!</v>
      </c>
      <c r="AG201" s="43" t="e">
        <f t="shared" ca="1" si="450"/>
        <v>#DIV/0!</v>
      </c>
      <c r="AH201" s="13" t="e">
        <f t="shared" ca="1" si="441"/>
        <v>#DIV/0!</v>
      </c>
      <c r="AI201" s="3" t="e">
        <f t="shared" ca="1" si="442"/>
        <v>#DIV/0!</v>
      </c>
      <c r="AJ201" s="3" t="e">
        <f t="shared" ca="1" si="443"/>
        <v>#DIV/0!</v>
      </c>
      <c r="AK201" s="34">
        <f t="shared" si="448"/>
        <v>7.4999999999999997E-2</v>
      </c>
      <c r="AL201" s="34">
        <f t="shared" si="448"/>
        <v>7.4999999999999997E-2</v>
      </c>
      <c r="AM201" s="34">
        <f t="shared" si="448"/>
        <v>0.05</v>
      </c>
      <c r="AN201" s="34">
        <f t="shared" si="448"/>
        <v>0.05</v>
      </c>
      <c r="AO201" s="34">
        <f t="shared" si="448"/>
        <v>0.02</v>
      </c>
      <c r="AP201" s="1" t="e">
        <f t="shared" ca="1" si="456"/>
        <v>#DIV/0!</v>
      </c>
      <c r="AQ201" s="22" t="e">
        <f t="shared" ca="1" si="451"/>
        <v>#DIV/0!</v>
      </c>
      <c r="AR201" s="42" t="e">
        <f t="shared" ca="1" si="452"/>
        <v>#DIV/0!</v>
      </c>
      <c r="AS201" s="13" t="e">
        <f t="shared" si="444"/>
        <v>#DIV/0!</v>
      </c>
      <c r="AT201" s="13" t="e">
        <f t="shared" si="445"/>
        <v>#DIV/0!</v>
      </c>
      <c r="AU201" s="13" t="e">
        <f t="shared" si="446"/>
        <v>#DIV/0!</v>
      </c>
      <c r="AV201" s="11" t="e">
        <f t="shared" ca="1" si="457"/>
        <v>#DIV/0!</v>
      </c>
      <c r="AW201" s="2" t="e">
        <f t="shared" ca="1" si="447"/>
        <v>#DIV/0!</v>
      </c>
      <c r="AX201" s="49">
        <f t="shared" ca="1" si="453"/>
        <v>0</v>
      </c>
      <c r="AY201" s="4" t="e">
        <f t="shared" ca="1" si="423"/>
        <v>#DIV/0!</v>
      </c>
      <c r="AZ201" s="4" t="e">
        <f t="shared" ca="1" si="458"/>
        <v>#DIV/0!</v>
      </c>
      <c r="BA201" s="4" t="e">
        <f t="shared" ca="1" si="459"/>
        <v>#DIV/0!</v>
      </c>
      <c r="BB201" s="4" t="e">
        <f t="shared" ca="1" si="419"/>
        <v>#DIV/0!</v>
      </c>
      <c r="BC201" s="4" t="e">
        <f t="shared" ca="1" si="420"/>
        <v>#DIV/0!</v>
      </c>
      <c r="BD201" s="4" t="e">
        <f t="shared" ca="1" si="460"/>
        <v>#DIV/0!</v>
      </c>
    </row>
    <row r="202" spans="1:56" x14ac:dyDescent="0.2">
      <c r="A202" s="132"/>
      <c r="B202" s="133"/>
      <c r="C202" s="134"/>
      <c r="D202" s="134"/>
      <c r="E202" s="134"/>
      <c r="F202" s="134"/>
      <c r="G202" s="134"/>
      <c r="H202" s="102">
        <f t="shared" si="425"/>
        <v>0</v>
      </c>
      <c r="I202" s="103">
        <f t="shared" si="426"/>
        <v>0</v>
      </c>
      <c r="J202" s="104">
        <f t="shared" si="427"/>
        <v>0</v>
      </c>
      <c r="K202" s="104">
        <f t="shared" si="428"/>
        <v>0</v>
      </c>
      <c r="L202" s="104">
        <f t="shared" si="429"/>
        <v>0</v>
      </c>
      <c r="M202" s="112" t="e">
        <f t="shared" ca="1" si="454"/>
        <v>#DIV/0!</v>
      </c>
      <c r="N202" s="134"/>
      <c r="O202" s="71"/>
      <c r="P202" s="135"/>
      <c r="Q202" s="7">
        <f t="shared" si="430"/>
        <v>0</v>
      </c>
      <c r="R202" s="7" t="e">
        <f t="shared" ca="1" si="431"/>
        <v>#DIV/0!</v>
      </c>
      <c r="S202" s="40" t="e">
        <f t="shared" ca="1" si="432"/>
        <v>#DIV/0!</v>
      </c>
      <c r="T202" s="1"/>
      <c r="U202" s="3" t="e">
        <f t="shared" ca="1" si="433"/>
        <v>#DIV/0!</v>
      </c>
      <c r="V202" s="3" t="e">
        <f t="shared" ca="1" si="434"/>
        <v>#DIV/0!</v>
      </c>
      <c r="W202" s="3" t="e">
        <f t="shared" ca="1" si="409"/>
        <v>#DIV/0!</v>
      </c>
      <c r="X202" s="3" t="e">
        <f t="shared" ca="1" si="435"/>
        <v>#DIV/0!</v>
      </c>
      <c r="Y202" s="3" t="e">
        <f t="shared" ca="1" si="455"/>
        <v>#DIV/0!</v>
      </c>
      <c r="AA202" s="1" t="e">
        <f t="shared" ca="1" si="436"/>
        <v>#DIV/0!</v>
      </c>
      <c r="AB202" s="9" t="e">
        <f t="shared" ca="1" si="437"/>
        <v>#DIV/0!</v>
      </c>
      <c r="AC202" s="9" t="e">
        <f t="shared" ca="1" si="438"/>
        <v>#DIV/0!</v>
      </c>
      <c r="AD202" s="3" t="e">
        <f t="shared" ca="1" si="449"/>
        <v>#DIV/0!</v>
      </c>
      <c r="AE202" s="9" t="e">
        <f t="shared" ca="1" si="439"/>
        <v>#DIV/0!</v>
      </c>
      <c r="AF202" s="43" t="e">
        <f t="shared" ca="1" si="440"/>
        <v>#DIV/0!</v>
      </c>
      <c r="AG202" s="43" t="e">
        <f t="shared" ca="1" si="450"/>
        <v>#DIV/0!</v>
      </c>
      <c r="AH202" s="13" t="e">
        <f t="shared" ca="1" si="441"/>
        <v>#DIV/0!</v>
      </c>
      <c r="AI202" s="3" t="e">
        <f t="shared" ca="1" si="442"/>
        <v>#DIV/0!</v>
      </c>
      <c r="AJ202" s="3" t="e">
        <f t="shared" ca="1" si="443"/>
        <v>#DIV/0!</v>
      </c>
      <c r="AK202" s="34">
        <f t="shared" si="448"/>
        <v>7.4999999999999997E-2</v>
      </c>
      <c r="AL202" s="34">
        <f t="shared" si="448"/>
        <v>7.4999999999999997E-2</v>
      </c>
      <c r="AM202" s="34">
        <f t="shared" si="448"/>
        <v>0.05</v>
      </c>
      <c r="AN202" s="34">
        <f t="shared" si="448"/>
        <v>0.05</v>
      </c>
      <c r="AO202" s="34">
        <f t="shared" si="448"/>
        <v>0.02</v>
      </c>
      <c r="AP202" s="1" t="e">
        <f t="shared" ca="1" si="456"/>
        <v>#DIV/0!</v>
      </c>
      <c r="AQ202" s="22" t="e">
        <f t="shared" ca="1" si="451"/>
        <v>#DIV/0!</v>
      </c>
      <c r="AR202" s="42" t="e">
        <f t="shared" ca="1" si="452"/>
        <v>#DIV/0!</v>
      </c>
      <c r="AS202" s="13" t="e">
        <f t="shared" si="444"/>
        <v>#DIV/0!</v>
      </c>
      <c r="AT202" s="13" t="e">
        <f t="shared" si="445"/>
        <v>#DIV/0!</v>
      </c>
      <c r="AU202" s="13" t="e">
        <f t="shared" si="446"/>
        <v>#DIV/0!</v>
      </c>
      <c r="AV202" s="11" t="e">
        <f t="shared" ca="1" si="457"/>
        <v>#DIV/0!</v>
      </c>
      <c r="AW202" s="2" t="e">
        <f t="shared" ca="1" si="447"/>
        <v>#DIV/0!</v>
      </c>
      <c r="AX202" s="49">
        <f t="shared" ca="1" si="453"/>
        <v>0</v>
      </c>
      <c r="AY202" s="4" t="e">
        <f t="shared" ca="1" si="423"/>
        <v>#DIV/0!</v>
      </c>
      <c r="AZ202" s="4" t="e">
        <f t="shared" ca="1" si="458"/>
        <v>#DIV/0!</v>
      </c>
      <c r="BA202" s="4" t="e">
        <f t="shared" ca="1" si="459"/>
        <v>#DIV/0!</v>
      </c>
      <c r="BB202" s="4" t="e">
        <f t="shared" ca="1" si="419"/>
        <v>#DIV/0!</v>
      </c>
      <c r="BC202" s="4" t="e">
        <f t="shared" ca="1" si="420"/>
        <v>#DIV/0!</v>
      </c>
      <c r="BD202" s="4" t="e">
        <f t="shared" ca="1" si="460"/>
        <v>#DIV/0!</v>
      </c>
    </row>
    <row r="203" spans="1:56" x14ac:dyDescent="0.2">
      <c r="A203" s="132"/>
      <c r="B203" s="133"/>
      <c r="C203" s="134"/>
      <c r="D203" s="134"/>
      <c r="E203" s="134"/>
      <c r="F203" s="134"/>
      <c r="G203" s="134"/>
      <c r="H203" s="102">
        <f t="shared" si="425"/>
        <v>0</v>
      </c>
      <c r="I203" s="103">
        <f t="shared" si="426"/>
        <v>0</v>
      </c>
      <c r="J203" s="104">
        <f t="shared" si="427"/>
        <v>0</v>
      </c>
      <c r="K203" s="104">
        <f t="shared" si="428"/>
        <v>0</v>
      </c>
      <c r="L203" s="104">
        <f t="shared" si="429"/>
        <v>0</v>
      </c>
      <c r="M203" s="112" t="e">
        <f t="shared" ca="1" si="454"/>
        <v>#DIV/0!</v>
      </c>
      <c r="N203" s="134"/>
      <c r="O203" s="71"/>
      <c r="P203" s="135"/>
      <c r="Q203" s="7">
        <f t="shared" si="430"/>
        <v>0</v>
      </c>
      <c r="R203" s="7" t="e">
        <f t="shared" ca="1" si="431"/>
        <v>#DIV/0!</v>
      </c>
      <c r="S203" s="40" t="e">
        <f t="shared" ca="1" si="432"/>
        <v>#DIV/0!</v>
      </c>
      <c r="T203" s="1"/>
      <c r="U203" s="3" t="e">
        <f t="shared" ca="1" si="433"/>
        <v>#DIV/0!</v>
      </c>
      <c r="V203" s="3" t="e">
        <f t="shared" ca="1" si="434"/>
        <v>#DIV/0!</v>
      </c>
      <c r="W203" s="3" t="e">
        <f t="shared" ca="1" si="409"/>
        <v>#DIV/0!</v>
      </c>
      <c r="X203" s="3" t="e">
        <f t="shared" ca="1" si="435"/>
        <v>#DIV/0!</v>
      </c>
      <c r="Y203" s="3" t="e">
        <f t="shared" ca="1" si="455"/>
        <v>#DIV/0!</v>
      </c>
      <c r="AA203" s="1" t="e">
        <f t="shared" ca="1" si="436"/>
        <v>#DIV/0!</v>
      </c>
      <c r="AB203" s="9" t="e">
        <f t="shared" ca="1" si="437"/>
        <v>#DIV/0!</v>
      </c>
      <c r="AC203" s="9" t="e">
        <f t="shared" ca="1" si="438"/>
        <v>#DIV/0!</v>
      </c>
      <c r="AD203" s="3" t="e">
        <f t="shared" ca="1" si="449"/>
        <v>#DIV/0!</v>
      </c>
      <c r="AE203" s="9" t="e">
        <f t="shared" ca="1" si="439"/>
        <v>#DIV/0!</v>
      </c>
      <c r="AF203" s="43" t="e">
        <f t="shared" ca="1" si="440"/>
        <v>#DIV/0!</v>
      </c>
      <c r="AG203" s="43" t="e">
        <f t="shared" ca="1" si="450"/>
        <v>#DIV/0!</v>
      </c>
      <c r="AH203" s="13" t="e">
        <f t="shared" ca="1" si="441"/>
        <v>#DIV/0!</v>
      </c>
      <c r="AI203" s="3" t="e">
        <f t="shared" ca="1" si="442"/>
        <v>#DIV/0!</v>
      </c>
      <c r="AJ203" s="3" t="e">
        <f t="shared" ca="1" si="443"/>
        <v>#DIV/0!</v>
      </c>
      <c r="AK203" s="34">
        <f t="shared" si="448"/>
        <v>7.4999999999999997E-2</v>
      </c>
      <c r="AL203" s="34">
        <f t="shared" si="448"/>
        <v>7.4999999999999997E-2</v>
      </c>
      <c r="AM203" s="34">
        <f t="shared" si="448"/>
        <v>0.05</v>
      </c>
      <c r="AN203" s="34">
        <f t="shared" si="448"/>
        <v>0.05</v>
      </c>
      <c r="AO203" s="34">
        <f t="shared" si="448"/>
        <v>0.02</v>
      </c>
      <c r="AP203" s="1" t="e">
        <f t="shared" ca="1" si="456"/>
        <v>#DIV/0!</v>
      </c>
      <c r="AQ203" s="22" t="e">
        <f t="shared" ca="1" si="451"/>
        <v>#DIV/0!</v>
      </c>
      <c r="AR203" s="42" t="e">
        <f t="shared" ca="1" si="452"/>
        <v>#DIV/0!</v>
      </c>
      <c r="AS203" s="13" t="e">
        <f t="shared" si="444"/>
        <v>#DIV/0!</v>
      </c>
      <c r="AT203" s="13" t="e">
        <f t="shared" si="445"/>
        <v>#DIV/0!</v>
      </c>
      <c r="AU203" s="13" t="e">
        <f t="shared" si="446"/>
        <v>#DIV/0!</v>
      </c>
      <c r="AV203" s="11" t="e">
        <f t="shared" ca="1" si="457"/>
        <v>#DIV/0!</v>
      </c>
      <c r="AW203" s="2" t="e">
        <f t="shared" ca="1" si="447"/>
        <v>#DIV/0!</v>
      </c>
      <c r="AX203" s="49">
        <f t="shared" ca="1" si="453"/>
        <v>0</v>
      </c>
      <c r="AY203" s="4" t="e">
        <f t="shared" ca="1" si="423"/>
        <v>#DIV/0!</v>
      </c>
      <c r="AZ203" s="4" t="e">
        <f t="shared" ca="1" si="458"/>
        <v>#DIV/0!</v>
      </c>
      <c r="BA203" s="4" t="e">
        <f t="shared" ca="1" si="459"/>
        <v>#DIV/0!</v>
      </c>
      <c r="BB203" s="4" t="e">
        <f t="shared" ca="1" si="419"/>
        <v>#DIV/0!</v>
      </c>
      <c r="BC203" s="4" t="e">
        <f t="shared" ca="1" si="420"/>
        <v>#DIV/0!</v>
      </c>
      <c r="BD203" s="4" t="e">
        <f t="shared" ca="1" si="460"/>
        <v>#DIV/0!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195"/>
  <sheetViews>
    <sheetView topLeftCell="X1" workbookViewId="0">
      <pane ySplit="2040" topLeftCell="A153" activePane="bottomLeft"/>
      <selection activeCell="X6" sqref="A6:XFD195"/>
      <selection pane="bottomLeft" activeCell="AA168" sqref="AA168"/>
    </sheetView>
  </sheetViews>
  <sheetFormatPr defaultColWidth="11.42578125" defaultRowHeight="12.75" x14ac:dyDescent="0.2"/>
  <cols>
    <col min="3" max="3" width="11.42578125" style="111"/>
    <col min="29" max="29" width="11.42578125" style="123"/>
    <col min="30" max="30" width="11.42578125" style="64"/>
  </cols>
  <sheetData>
    <row r="1" spans="1:65" x14ac:dyDescent="0.2">
      <c r="A1" t="s">
        <v>65</v>
      </c>
      <c r="B1" t="s">
        <v>66</v>
      </c>
      <c r="C1" s="111" t="s">
        <v>67</v>
      </c>
      <c r="D1" t="s">
        <v>132</v>
      </c>
      <c r="E1" t="s">
        <v>68</v>
      </c>
      <c r="F1" t="s">
        <v>133</v>
      </c>
      <c r="G1" t="s">
        <v>69</v>
      </c>
      <c r="H1" t="s">
        <v>134</v>
      </c>
      <c r="I1" t="s">
        <v>70</v>
      </c>
      <c r="J1" t="s">
        <v>135</v>
      </c>
      <c r="K1" t="s">
        <v>71</v>
      </c>
      <c r="L1" t="s">
        <v>136</v>
      </c>
      <c r="M1" t="s">
        <v>137</v>
      </c>
      <c r="N1" t="s">
        <v>138</v>
      </c>
      <c r="O1" t="s">
        <v>139</v>
      </c>
      <c r="P1" t="s">
        <v>140</v>
      </c>
      <c r="Q1" t="s">
        <v>141</v>
      </c>
      <c r="R1" t="s">
        <v>142</v>
      </c>
      <c r="S1" t="s">
        <v>72</v>
      </c>
      <c r="T1" t="s">
        <v>143</v>
      </c>
      <c r="U1" t="s">
        <v>73</v>
      </c>
      <c r="V1" t="s">
        <v>144</v>
      </c>
      <c r="W1" t="s">
        <v>74</v>
      </c>
      <c r="X1" t="s">
        <v>145</v>
      </c>
      <c r="Y1" t="s">
        <v>75</v>
      </c>
      <c r="Z1" t="s">
        <v>146</v>
      </c>
      <c r="AA1" t="s">
        <v>76</v>
      </c>
      <c r="AB1" t="s">
        <v>147</v>
      </c>
      <c r="AC1" s="123" t="s">
        <v>148</v>
      </c>
      <c r="AD1" s="64" t="s">
        <v>77</v>
      </c>
      <c r="AE1" t="s">
        <v>78</v>
      </c>
      <c r="AF1" t="s">
        <v>149</v>
      </c>
      <c r="AG1" t="s">
        <v>79</v>
      </c>
      <c r="AH1" t="s">
        <v>80</v>
      </c>
      <c r="AI1" t="s">
        <v>81</v>
      </c>
      <c r="AJ1" t="s">
        <v>82</v>
      </c>
      <c r="AK1" t="s">
        <v>83</v>
      </c>
      <c r="AL1" t="s">
        <v>84</v>
      </c>
      <c r="AM1" t="s">
        <v>85</v>
      </c>
      <c r="AN1" t="s">
        <v>86</v>
      </c>
      <c r="AO1" t="s">
        <v>87</v>
      </c>
      <c r="AP1" t="s">
        <v>88</v>
      </c>
      <c r="AQ1" t="s">
        <v>89</v>
      </c>
      <c r="AR1" t="s">
        <v>150</v>
      </c>
      <c r="AS1" t="s">
        <v>90</v>
      </c>
      <c r="AT1" t="s">
        <v>151</v>
      </c>
      <c r="AU1" t="s">
        <v>91</v>
      </c>
      <c r="AV1" t="s">
        <v>152</v>
      </c>
      <c r="AW1" t="s">
        <v>92</v>
      </c>
      <c r="AX1" t="s">
        <v>153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154</v>
      </c>
      <c r="BE1" t="s">
        <v>98</v>
      </c>
      <c r="BF1" t="s">
        <v>155</v>
      </c>
      <c r="BG1" t="s">
        <v>99</v>
      </c>
      <c r="BH1" t="s">
        <v>156</v>
      </c>
      <c r="BI1" t="s">
        <v>100</v>
      </c>
      <c r="BJ1" t="s">
        <v>157</v>
      </c>
      <c r="BK1" t="s">
        <v>158</v>
      </c>
      <c r="BL1" t="s">
        <v>159</v>
      </c>
      <c r="BM1" t="s">
        <v>160</v>
      </c>
    </row>
    <row r="2" spans="1:65" s="110" customFormat="1" x14ac:dyDescent="0.2">
      <c r="A2" s="105">
        <v>44708</v>
      </c>
      <c r="B2" s="106">
        <v>0.62596064814814811</v>
      </c>
      <c r="C2" s="108">
        <v>5.746560841</v>
      </c>
      <c r="D2" s="107">
        <v>0.264812361</v>
      </c>
      <c r="E2" s="107">
        <v>22031368240</v>
      </c>
      <c r="F2" s="107">
        <v>1575836718</v>
      </c>
      <c r="G2" s="107">
        <v>0.98180590670000001</v>
      </c>
      <c r="H2" s="107">
        <v>7.3635443009999996E-2</v>
      </c>
      <c r="I2" s="107">
        <v>0.12950103260000001</v>
      </c>
      <c r="J2" s="107">
        <v>9.7125774469999995E-3</v>
      </c>
      <c r="K2" s="107">
        <v>5.2313795169999996E-3</v>
      </c>
      <c r="L2" s="107">
        <v>3.6619656619999997E-4</v>
      </c>
      <c r="M2" s="107">
        <v>2.1406125970000001</v>
      </c>
      <c r="N2" s="107">
        <v>0</v>
      </c>
      <c r="O2" s="107">
        <v>6960532829</v>
      </c>
      <c r="P2" s="107">
        <v>449380507.69999999</v>
      </c>
      <c r="Q2" s="107">
        <v>2216297812</v>
      </c>
      <c r="R2" s="107">
        <v>67032057.729999997</v>
      </c>
      <c r="S2" s="107">
        <v>0.84568836790000002</v>
      </c>
      <c r="T2" s="107">
        <v>7.4274152060000001E-2</v>
      </c>
      <c r="U2" s="107">
        <v>2.1573603459999999</v>
      </c>
      <c r="V2" s="107">
        <v>1.378558217E-2</v>
      </c>
      <c r="W2" s="107">
        <v>6.185942382E-3</v>
      </c>
      <c r="X2" s="107">
        <v>6.9307224249999999E-4</v>
      </c>
      <c r="Y2" s="107">
        <v>10212187440</v>
      </c>
      <c r="Z2" s="107">
        <v>1047608808</v>
      </c>
      <c r="AA2" s="107">
        <v>3561521734000</v>
      </c>
      <c r="AB2" s="107">
        <v>412186111000</v>
      </c>
      <c r="AC2" s="124">
        <v>1496583265</v>
      </c>
      <c r="AD2" s="109">
        <v>0.74022156480000001</v>
      </c>
      <c r="AE2" s="107">
        <v>1.4200292859999999E-3</v>
      </c>
      <c r="AF2" s="107">
        <v>2.092168568</v>
      </c>
      <c r="AG2" s="107">
        <v>1.2233372099999999E-4</v>
      </c>
      <c r="AH2" s="107">
        <v>8.35088243E-6</v>
      </c>
      <c r="AI2" s="107">
        <v>1.50424954E-5</v>
      </c>
      <c r="AJ2" s="107">
        <v>8025.6359300000004</v>
      </c>
      <c r="AK2" s="107">
        <v>15507.46687</v>
      </c>
      <c r="AL2" s="107">
        <v>347.77338320000001</v>
      </c>
      <c r="AM2" s="107">
        <v>5.1687134999999996E-6</v>
      </c>
      <c r="AN2" s="107">
        <v>1.29581628E-7</v>
      </c>
      <c r="AO2" s="107">
        <v>262.0524547</v>
      </c>
      <c r="AP2" s="107">
        <v>236.55090079999999</v>
      </c>
      <c r="AQ2" s="107">
        <v>1.35447406E-3</v>
      </c>
      <c r="AR2" s="107">
        <v>5.4178962410000003E-5</v>
      </c>
      <c r="AS2" s="107">
        <v>3.0652650829999998E-5</v>
      </c>
      <c r="AT2" s="107">
        <v>1.226106033E-6</v>
      </c>
      <c r="AU2" s="107">
        <v>13755650550000</v>
      </c>
      <c r="AV2" s="107">
        <v>1382026099000</v>
      </c>
      <c r="AW2" s="107">
        <v>607832319400000</v>
      </c>
      <c r="AX2" s="107">
        <v>61068731440000</v>
      </c>
      <c r="AY2" s="107">
        <v>0</v>
      </c>
      <c r="AZ2" s="107">
        <v>0</v>
      </c>
      <c r="BA2" s="107">
        <v>1</v>
      </c>
      <c r="BB2" s="107">
        <v>1</v>
      </c>
      <c r="BC2" s="107">
        <v>9.9999999999999998E-13</v>
      </c>
      <c r="BD2" s="107">
        <v>0</v>
      </c>
      <c r="BE2" s="107">
        <v>9.9999999999999998E-13</v>
      </c>
      <c r="BF2" s="107">
        <v>0</v>
      </c>
      <c r="BG2" s="107">
        <v>0</v>
      </c>
      <c r="BH2" s="107">
        <v>0</v>
      </c>
      <c r="BI2" s="107">
        <v>0</v>
      </c>
      <c r="BJ2" s="107">
        <v>0</v>
      </c>
      <c r="BK2" s="107">
        <v>42.1</v>
      </c>
      <c r="BL2" s="107">
        <v>30.77999878</v>
      </c>
      <c r="BM2" s="107">
        <v>6.4561222359999997</v>
      </c>
    </row>
    <row r="3" spans="1:65" s="110" customFormat="1" x14ac:dyDescent="0.2">
      <c r="A3" s="105"/>
      <c r="B3" s="106"/>
      <c r="C3" s="108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24"/>
      <c r="AD3" s="109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</row>
    <row r="4" spans="1:65" s="110" customFormat="1" x14ac:dyDescent="0.2">
      <c r="A4" s="105"/>
      <c r="B4" s="106"/>
      <c r="C4" s="108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24"/>
      <c r="AD4" s="109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</row>
    <row r="5" spans="1:65" s="110" customFormat="1" x14ac:dyDescent="0.2">
      <c r="A5" s="105"/>
      <c r="B5" s="106"/>
      <c r="C5" s="108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24"/>
      <c r="AD5" s="109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</row>
    <row r="6" spans="1:65" s="131" customFormat="1" x14ac:dyDescent="0.2">
      <c r="A6" s="125"/>
      <c r="B6" s="126"/>
      <c r="C6" s="127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9"/>
      <c r="AD6" s="130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</row>
    <row r="7" spans="1:65" s="131" customFormat="1" x14ac:dyDescent="0.2">
      <c r="A7" s="125"/>
      <c r="B7" s="126"/>
      <c r="C7" s="127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9"/>
      <c r="AD7" s="130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</row>
    <row r="8" spans="1:65" s="131" customFormat="1" x14ac:dyDescent="0.2">
      <c r="A8" s="125"/>
      <c r="B8" s="126"/>
      <c r="C8" s="127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9"/>
      <c r="AD8" s="130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</row>
    <row r="9" spans="1:65" s="131" customFormat="1" x14ac:dyDescent="0.2">
      <c r="A9" s="125"/>
      <c r="B9" s="126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9"/>
      <c r="AD9" s="130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</row>
    <row r="10" spans="1:65" s="131" customFormat="1" x14ac:dyDescent="0.2">
      <c r="A10" s="125"/>
      <c r="B10" s="126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9"/>
      <c r="AD10" s="130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</row>
    <row r="11" spans="1:65" s="131" customFormat="1" x14ac:dyDescent="0.2">
      <c r="A11" s="125"/>
      <c r="B11" s="126"/>
      <c r="C11" s="12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9"/>
      <c r="AD11" s="130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</row>
    <row r="12" spans="1:65" s="131" customFormat="1" x14ac:dyDescent="0.2">
      <c r="A12" s="125"/>
      <c r="B12" s="126"/>
      <c r="C12" s="127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9"/>
      <c r="AD12" s="130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</row>
    <row r="13" spans="1:65" s="131" customFormat="1" x14ac:dyDescent="0.2">
      <c r="A13" s="125"/>
      <c r="B13" s="12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9"/>
      <c r="AD13" s="130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</row>
    <row r="14" spans="1:65" s="131" customFormat="1" x14ac:dyDescent="0.2">
      <c r="A14" s="125"/>
      <c r="B14" s="126"/>
      <c r="C14" s="127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9"/>
      <c r="AD14" s="130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</row>
    <row r="15" spans="1:65" s="131" customFormat="1" x14ac:dyDescent="0.2">
      <c r="A15" s="125"/>
      <c r="B15" s="126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9"/>
      <c r="AD15" s="130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</row>
    <row r="16" spans="1:65" s="131" customFormat="1" x14ac:dyDescent="0.2">
      <c r="A16" s="125"/>
      <c r="B16" s="126"/>
      <c r="C16" s="127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9"/>
      <c r="AD16" s="130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</row>
    <row r="17" spans="1:65" s="131" customFormat="1" x14ac:dyDescent="0.2">
      <c r="A17" s="125"/>
      <c r="B17" s="126"/>
      <c r="C17" s="127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9"/>
      <c r="AD17" s="130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</row>
    <row r="18" spans="1:65" s="131" customFormat="1" x14ac:dyDescent="0.2">
      <c r="A18" s="125"/>
      <c r="B18" s="126"/>
      <c r="C18" s="127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9"/>
      <c r="AD18" s="130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</row>
    <row r="19" spans="1:65" s="131" customFormat="1" x14ac:dyDescent="0.2">
      <c r="A19" s="125"/>
      <c r="B19" s="126"/>
      <c r="C19" s="127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9"/>
      <c r="AD19" s="130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</row>
    <row r="20" spans="1:65" s="131" customFormat="1" x14ac:dyDescent="0.2">
      <c r="A20" s="125"/>
      <c r="B20" s="126"/>
      <c r="C20" s="127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9"/>
      <c r="AD20" s="130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</row>
    <row r="21" spans="1:65" s="131" customFormat="1" x14ac:dyDescent="0.2">
      <c r="A21" s="125"/>
      <c r="B21" s="126"/>
      <c r="C21" s="127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9"/>
      <c r="AD21" s="130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</row>
    <row r="22" spans="1:65" s="131" customFormat="1" x14ac:dyDescent="0.2">
      <c r="A22" s="125"/>
      <c r="B22" s="126"/>
      <c r="C22" s="127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9"/>
      <c r="AD22" s="130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</row>
    <row r="23" spans="1:65" s="131" customFormat="1" x14ac:dyDescent="0.2">
      <c r="A23" s="125"/>
      <c r="B23" s="126"/>
      <c r="C23" s="127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9"/>
      <c r="AD23" s="130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</row>
    <row r="24" spans="1:65" s="131" customFormat="1" x14ac:dyDescent="0.2">
      <c r="A24" s="125"/>
      <c r="B24" s="126"/>
      <c r="C24" s="127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9"/>
      <c r="AD24" s="130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</row>
    <row r="25" spans="1:65" s="131" customFormat="1" x14ac:dyDescent="0.2">
      <c r="A25" s="125"/>
      <c r="B25" s="126"/>
      <c r="C25" s="127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9"/>
      <c r="AD25" s="130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</row>
    <row r="26" spans="1:65" s="131" customFormat="1" x14ac:dyDescent="0.2">
      <c r="A26" s="125"/>
      <c r="B26" s="126"/>
      <c r="C26" s="127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9"/>
      <c r="AD26" s="130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</row>
    <row r="27" spans="1:65" s="131" customFormat="1" x14ac:dyDescent="0.2">
      <c r="A27" s="125"/>
      <c r="B27" s="126"/>
      <c r="C27" s="127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9"/>
      <c r="AD27" s="130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</row>
    <row r="28" spans="1:65" s="131" customFormat="1" x14ac:dyDescent="0.2">
      <c r="A28" s="125"/>
      <c r="B28" s="126"/>
      <c r="C28" s="127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9"/>
      <c r="AD28" s="130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</row>
    <row r="29" spans="1:65" s="131" customFormat="1" x14ac:dyDescent="0.2">
      <c r="A29" s="125"/>
      <c r="B29" s="126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9"/>
      <c r="AD29" s="130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</row>
    <row r="30" spans="1:65" s="131" customFormat="1" x14ac:dyDescent="0.2">
      <c r="A30" s="125"/>
      <c r="B30" s="126"/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9"/>
      <c r="AD30" s="130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</row>
    <row r="31" spans="1:65" s="131" customFormat="1" x14ac:dyDescent="0.2">
      <c r="A31" s="125"/>
      <c r="B31" s="126"/>
      <c r="C31" s="127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9"/>
      <c r="AD31" s="130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</row>
    <row r="32" spans="1:65" s="131" customFormat="1" x14ac:dyDescent="0.2">
      <c r="A32" s="125"/>
      <c r="B32" s="126"/>
      <c r="C32" s="127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9"/>
      <c r="AD32" s="130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</row>
    <row r="33" spans="1:65" s="131" customFormat="1" x14ac:dyDescent="0.2">
      <c r="A33" s="125"/>
      <c r="B33" s="126"/>
      <c r="C33" s="127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9"/>
      <c r="AD33" s="130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</row>
    <row r="34" spans="1:65" s="131" customFormat="1" x14ac:dyDescent="0.2">
      <c r="A34" s="125"/>
      <c r="B34" s="126"/>
      <c r="C34" s="127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9"/>
      <c r="AD34" s="130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</row>
    <row r="35" spans="1:65" s="131" customFormat="1" x14ac:dyDescent="0.2">
      <c r="A35" s="125"/>
      <c r="B35" s="126"/>
      <c r="C35" s="127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9"/>
      <c r="AD35" s="130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</row>
    <row r="36" spans="1:65" s="131" customFormat="1" x14ac:dyDescent="0.2">
      <c r="A36" s="125"/>
      <c r="B36" s="126"/>
      <c r="C36" s="127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9"/>
      <c r="AD36" s="130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</row>
    <row r="37" spans="1:65" s="131" customFormat="1" x14ac:dyDescent="0.2">
      <c r="A37" s="125"/>
      <c r="B37" s="126"/>
      <c r="C37" s="127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9"/>
      <c r="AD37" s="130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</row>
    <row r="38" spans="1:65" s="131" customFormat="1" x14ac:dyDescent="0.2">
      <c r="A38" s="125"/>
      <c r="B38" s="126"/>
      <c r="C38" s="12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9"/>
      <c r="AD38" s="130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</row>
    <row r="39" spans="1:65" s="131" customFormat="1" x14ac:dyDescent="0.2">
      <c r="A39" s="125"/>
      <c r="B39" s="126"/>
      <c r="C39" s="127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9"/>
      <c r="AD39" s="130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</row>
    <row r="40" spans="1:65" s="131" customFormat="1" x14ac:dyDescent="0.2">
      <c r="A40" s="125"/>
      <c r="B40" s="126"/>
      <c r="C40" s="127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9"/>
      <c r="AD40" s="130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</row>
    <row r="41" spans="1:65" s="131" customFormat="1" x14ac:dyDescent="0.2">
      <c r="A41" s="125"/>
      <c r="B41" s="126"/>
      <c r="C41" s="127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9"/>
      <c r="AD41" s="130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</row>
    <row r="42" spans="1:65" s="131" customFormat="1" x14ac:dyDescent="0.2">
      <c r="A42" s="125"/>
      <c r="B42" s="126"/>
      <c r="C42" s="127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9"/>
      <c r="AD42" s="130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</row>
    <row r="43" spans="1:65" s="131" customFormat="1" x14ac:dyDescent="0.2">
      <c r="A43" s="125"/>
      <c r="B43" s="126"/>
      <c r="C43" s="127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9"/>
      <c r="AD43" s="130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</row>
    <row r="44" spans="1:65" s="131" customFormat="1" x14ac:dyDescent="0.2">
      <c r="A44" s="125"/>
      <c r="B44" s="126"/>
      <c r="C44" s="127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9"/>
      <c r="AD44" s="130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</row>
    <row r="45" spans="1:65" s="131" customFormat="1" x14ac:dyDescent="0.2">
      <c r="A45" s="125"/>
      <c r="B45" s="126"/>
      <c r="C45" s="127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9"/>
      <c r="AD45" s="130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</row>
    <row r="46" spans="1:65" s="131" customFormat="1" x14ac:dyDescent="0.2">
      <c r="A46" s="125"/>
      <c r="B46" s="126"/>
      <c r="C46" s="127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9"/>
      <c r="AD46" s="130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</row>
    <row r="47" spans="1:65" s="131" customFormat="1" x14ac:dyDescent="0.2">
      <c r="A47" s="125"/>
      <c r="B47" s="126"/>
      <c r="C47" s="127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9"/>
      <c r="AD47" s="130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</row>
    <row r="48" spans="1:65" s="131" customFormat="1" x14ac:dyDescent="0.2">
      <c r="A48" s="125"/>
      <c r="B48" s="126"/>
      <c r="C48" s="127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9"/>
      <c r="AD48" s="130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</row>
    <row r="49" spans="1:65" s="131" customFormat="1" x14ac:dyDescent="0.2">
      <c r="A49" s="125"/>
      <c r="B49" s="126"/>
      <c r="C49" s="127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9"/>
      <c r="AD49" s="130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</row>
    <row r="50" spans="1:65" s="131" customFormat="1" x14ac:dyDescent="0.2">
      <c r="A50" s="125"/>
      <c r="B50" s="126"/>
      <c r="C50" s="127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9"/>
      <c r="AD50" s="130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</row>
    <row r="51" spans="1:65" s="131" customFormat="1" x14ac:dyDescent="0.2">
      <c r="A51" s="125"/>
      <c r="B51" s="126"/>
      <c r="C51" s="127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9"/>
      <c r="AD51" s="130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</row>
    <row r="52" spans="1:65" s="131" customFormat="1" x14ac:dyDescent="0.2">
      <c r="A52" s="125"/>
      <c r="B52" s="126"/>
      <c r="C52" s="127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9"/>
      <c r="AD52" s="130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</row>
    <row r="53" spans="1:65" s="131" customFormat="1" x14ac:dyDescent="0.2">
      <c r="A53" s="125"/>
      <c r="B53" s="126"/>
      <c r="C53" s="127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9"/>
      <c r="AD53" s="130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</row>
    <row r="54" spans="1:65" s="131" customFormat="1" x14ac:dyDescent="0.2">
      <c r="A54" s="125"/>
      <c r="B54" s="126"/>
      <c r="C54" s="127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9"/>
      <c r="AD54" s="130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</row>
    <row r="55" spans="1:65" s="131" customFormat="1" x14ac:dyDescent="0.2">
      <c r="A55" s="125"/>
      <c r="B55" s="126"/>
      <c r="C55" s="127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9"/>
      <c r="AD55" s="130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</row>
    <row r="56" spans="1:65" s="131" customFormat="1" x14ac:dyDescent="0.2">
      <c r="A56" s="125"/>
      <c r="B56" s="126"/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9"/>
      <c r="AD56" s="130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</row>
    <row r="57" spans="1:65" s="131" customFormat="1" x14ac:dyDescent="0.2">
      <c r="A57" s="125"/>
      <c r="B57" s="126"/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9"/>
      <c r="AD57" s="130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</row>
    <row r="58" spans="1:65" s="131" customFormat="1" x14ac:dyDescent="0.2">
      <c r="A58" s="125"/>
      <c r="B58" s="126"/>
      <c r="C58" s="127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9"/>
      <c r="AD58" s="130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</row>
    <row r="59" spans="1:65" s="131" customFormat="1" x14ac:dyDescent="0.2">
      <c r="A59" s="125"/>
      <c r="B59" s="126"/>
      <c r="C59" s="127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9"/>
      <c r="AD59" s="130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</row>
    <row r="60" spans="1:65" s="131" customFormat="1" x14ac:dyDescent="0.2">
      <c r="A60" s="125"/>
      <c r="B60" s="126"/>
      <c r="C60" s="127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9"/>
      <c r="AD60" s="130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</row>
    <row r="61" spans="1:65" s="131" customFormat="1" x14ac:dyDescent="0.2">
      <c r="A61" s="125"/>
      <c r="B61" s="126"/>
      <c r="C61" s="127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9"/>
      <c r="AD61" s="130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</row>
    <row r="62" spans="1:65" s="131" customFormat="1" x14ac:dyDescent="0.2">
      <c r="A62" s="125"/>
      <c r="B62" s="126"/>
      <c r="C62" s="127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9"/>
      <c r="AD62" s="130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</row>
    <row r="63" spans="1:65" s="131" customFormat="1" x14ac:dyDescent="0.2">
      <c r="A63" s="125"/>
      <c r="B63" s="126"/>
      <c r="C63" s="127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9"/>
      <c r="AD63" s="130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</row>
    <row r="64" spans="1:65" s="131" customFormat="1" x14ac:dyDescent="0.2">
      <c r="A64" s="125"/>
      <c r="B64" s="126"/>
      <c r="C64" s="127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9"/>
      <c r="AD64" s="130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</row>
    <row r="65" spans="1:65" s="131" customFormat="1" x14ac:dyDescent="0.2">
      <c r="A65" s="125"/>
      <c r="B65" s="126"/>
      <c r="C65" s="127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9"/>
      <c r="AD65" s="130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</row>
    <row r="66" spans="1:65" s="131" customFormat="1" x14ac:dyDescent="0.2">
      <c r="A66" s="125"/>
      <c r="B66" s="126"/>
      <c r="C66" s="127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9"/>
      <c r="AD66" s="130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</row>
    <row r="67" spans="1:65" s="131" customFormat="1" x14ac:dyDescent="0.2">
      <c r="A67" s="125"/>
      <c r="B67" s="126"/>
      <c r="C67" s="127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9"/>
      <c r="AD67" s="130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</row>
    <row r="68" spans="1:65" s="131" customFormat="1" x14ac:dyDescent="0.2">
      <c r="A68" s="125"/>
      <c r="B68" s="126"/>
      <c r="C68" s="127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9"/>
      <c r="AD68" s="130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</row>
    <row r="69" spans="1:65" s="131" customFormat="1" x14ac:dyDescent="0.2">
      <c r="A69" s="125"/>
      <c r="B69" s="126"/>
      <c r="C69" s="127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9"/>
      <c r="AD69" s="130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</row>
    <row r="70" spans="1:65" s="131" customFormat="1" x14ac:dyDescent="0.2">
      <c r="A70" s="125"/>
      <c r="B70" s="126"/>
      <c r="C70" s="127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9"/>
      <c r="AD70" s="130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</row>
    <row r="71" spans="1:65" s="131" customFormat="1" x14ac:dyDescent="0.2">
      <c r="A71" s="125"/>
      <c r="B71" s="126"/>
      <c r="C71" s="127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9"/>
      <c r="AD71" s="130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</row>
    <row r="72" spans="1:65" s="131" customFormat="1" x14ac:dyDescent="0.2">
      <c r="A72" s="125"/>
      <c r="B72" s="126"/>
      <c r="C72" s="127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9"/>
      <c r="AD72" s="130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</row>
    <row r="73" spans="1:65" s="131" customFormat="1" x14ac:dyDescent="0.2">
      <c r="A73" s="125"/>
      <c r="B73" s="126"/>
      <c r="C73" s="127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9"/>
      <c r="AD73" s="130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</row>
    <row r="74" spans="1:65" s="131" customFormat="1" x14ac:dyDescent="0.2">
      <c r="A74" s="125"/>
      <c r="B74" s="126"/>
      <c r="C74" s="127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9"/>
      <c r="AD74" s="130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</row>
    <row r="75" spans="1:65" s="131" customFormat="1" x14ac:dyDescent="0.2">
      <c r="A75" s="125"/>
      <c r="B75" s="126"/>
      <c r="C75" s="127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9"/>
      <c r="AD75" s="130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</row>
    <row r="76" spans="1:65" s="131" customFormat="1" x14ac:dyDescent="0.2">
      <c r="A76" s="125"/>
      <c r="B76" s="126"/>
      <c r="C76" s="127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9"/>
      <c r="AD76" s="130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</row>
    <row r="77" spans="1:65" s="131" customFormat="1" x14ac:dyDescent="0.2">
      <c r="A77" s="125"/>
      <c r="B77" s="126"/>
      <c r="C77" s="127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9"/>
      <c r="AD77" s="130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</row>
    <row r="78" spans="1:65" s="131" customFormat="1" x14ac:dyDescent="0.2">
      <c r="A78" s="125"/>
      <c r="B78" s="126"/>
      <c r="C78" s="127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9"/>
      <c r="AD78" s="130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</row>
    <row r="79" spans="1:65" s="131" customFormat="1" x14ac:dyDescent="0.2">
      <c r="A79" s="125"/>
      <c r="B79" s="126"/>
      <c r="C79" s="127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9"/>
      <c r="AD79" s="130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</row>
    <row r="80" spans="1:65" s="131" customFormat="1" x14ac:dyDescent="0.2">
      <c r="A80" s="125"/>
      <c r="B80" s="126"/>
      <c r="C80" s="127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9"/>
      <c r="AD80" s="130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</row>
    <row r="81" spans="1:65" s="131" customFormat="1" x14ac:dyDescent="0.2">
      <c r="A81" s="125"/>
      <c r="B81" s="126"/>
      <c r="C81" s="127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9"/>
      <c r="AD81" s="130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</row>
    <row r="82" spans="1:65" s="131" customFormat="1" x14ac:dyDescent="0.2">
      <c r="A82" s="125"/>
      <c r="B82" s="126"/>
      <c r="C82" s="127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9"/>
      <c r="AD82" s="130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</row>
    <row r="83" spans="1:65" s="131" customFormat="1" x14ac:dyDescent="0.2">
      <c r="A83" s="125"/>
      <c r="B83" s="126"/>
      <c r="C83" s="127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9"/>
      <c r="AD83" s="130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</row>
    <row r="84" spans="1:65" s="131" customFormat="1" x14ac:dyDescent="0.2">
      <c r="A84" s="125"/>
      <c r="B84" s="126"/>
      <c r="C84" s="127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9"/>
      <c r="AD84" s="130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</row>
    <row r="85" spans="1:65" s="131" customFormat="1" x14ac:dyDescent="0.2">
      <c r="A85" s="125"/>
      <c r="B85" s="126"/>
      <c r="C85" s="127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9"/>
      <c r="AD85" s="130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</row>
    <row r="86" spans="1:65" s="131" customFormat="1" x14ac:dyDescent="0.2">
      <c r="A86" s="125"/>
      <c r="B86" s="126"/>
      <c r="C86" s="127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9"/>
      <c r="AD86" s="130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</row>
    <row r="87" spans="1:65" s="131" customFormat="1" x14ac:dyDescent="0.2">
      <c r="A87" s="125"/>
      <c r="B87" s="126"/>
      <c r="C87" s="127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9"/>
      <c r="AD87" s="130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</row>
    <row r="88" spans="1:65" s="131" customFormat="1" x14ac:dyDescent="0.2">
      <c r="A88" s="125"/>
      <c r="B88" s="126"/>
      <c r="C88" s="127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9"/>
      <c r="AD88" s="130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</row>
    <row r="89" spans="1:65" s="131" customFormat="1" x14ac:dyDescent="0.2">
      <c r="A89" s="125"/>
      <c r="B89" s="126"/>
      <c r="C89" s="127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9"/>
      <c r="AD89" s="130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</row>
    <row r="90" spans="1:65" s="131" customFormat="1" x14ac:dyDescent="0.2">
      <c r="A90" s="125"/>
      <c r="B90" s="126"/>
      <c r="C90" s="127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9"/>
      <c r="AD90" s="130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</row>
    <row r="91" spans="1:65" s="131" customFormat="1" x14ac:dyDescent="0.2">
      <c r="A91" s="125"/>
      <c r="B91" s="126"/>
      <c r="C91" s="127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9"/>
      <c r="AD91" s="130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</row>
    <row r="92" spans="1:65" s="131" customFormat="1" x14ac:dyDescent="0.2">
      <c r="A92" s="125"/>
      <c r="B92" s="126"/>
      <c r="C92" s="127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9"/>
      <c r="AD92" s="130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</row>
    <row r="93" spans="1:65" s="131" customFormat="1" x14ac:dyDescent="0.2">
      <c r="A93" s="125"/>
      <c r="B93" s="126"/>
      <c r="C93" s="127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9"/>
      <c r="AD93" s="130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</row>
    <row r="94" spans="1:65" s="131" customFormat="1" x14ac:dyDescent="0.2">
      <c r="A94" s="125"/>
      <c r="B94" s="126"/>
      <c r="C94" s="127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9"/>
      <c r="AD94" s="130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</row>
    <row r="95" spans="1:65" s="131" customFormat="1" x14ac:dyDescent="0.2">
      <c r="A95" s="125"/>
      <c r="B95" s="126"/>
      <c r="C95" s="127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9"/>
      <c r="AD95" s="130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</row>
    <row r="96" spans="1:65" s="131" customFormat="1" x14ac:dyDescent="0.2">
      <c r="A96" s="125"/>
      <c r="B96" s="126"/>
      <c r="C96" s="127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9"/>
      <c r="AD96" s="130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</row>
    <row r="97" spans="1:65" s="131" customFormat="1" x14ac:dyDescent="0.2">
      <c r="A97" s="125"/>
      <c r="B97" s="126"/>
      <c r="C97" s="127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9"/>
      <c r="AD97" s="130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</row>
    <row r="98" spans="1:65" s="131" customFormat="1" x14ac:dyDescent="0.2">
      <c r="A98" s="125"/>
      <c r="B98" s="126"/>
      <c r="C98" s="127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9"/>
      <c r="AD98" s="130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</row>
    <row r="99" spans="1:65" s="131" customFormat="1" x14ac:dyDescent="0.2">
      <c r="A99" s="125"/>
      <c r="B99" s="126"/>
      <c r="C99" s="127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9"/>
      <c r="AD99" s="130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</row>
    <row r="100" spans="1:65" s="131" customFormat="1" x14ac:dyDescent="0.2">
      <c r="A100" s="125"/>
      <c r="B100" s="126"/>
      <c r="C100" s="127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9"/>
      <c r="AD100" s="130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</row>
    <row r="101" spans="1:65" s="131" customFormat="1" x14ac:dyDescent="0.2">
      <c r="A101" s="125"/>
      <c r="B101" s="126"/>
      <c r="C101" s="127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9"/>
      <c r="AD101" s="130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</row>
    <row r="102" spans="1:65" s="131" customFormat="1" x14ac:dyDescent="0.2">
      <c r="A102" s="125"/>
      <c r="B102" s="126"/>
      <c r="C102" s="127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9"/>
      <c r="AD102" s="130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</row>
    <row r="103" spans="1:65" s="131" customFormat="1" x14ac:dyDescent="0.2">
      <c r="A103" s="125"/>
      <c r="B103" s="126"/>
      <c r="C103" s="127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9"/>
      <c r="AD103" s="130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</row>
    <row r="104" spans="1:65" s="131" customFormat="1" x14ac:dyDescent="0.2">
      <c r="A104" s="125"/>
      <c r="B104" s="126"/>
      <c r="C104" s="127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9"/>
      <c r="AD104" s="130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</row>
    <row r="105" spans="1:65" s="131" customFormat="1" x14ac:dyDescent="0.2">
      <c r="A105" s="125"/>
      <c r="B105" s="126"/>
      <c r="C105" s="127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9"/>
      <c r="AD105" s="130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</row>
    <row r="106" spans="1:65" s="131" customFormat="1" x14ac:dyDescent="0.2">
      <c r="A106" s="125"/>
      <c r="B106" s="126"/>
      <c r="C106" s="127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9"/>
      <c r="AD106" s="130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</row>
    <row r="107" spans="1:65" s="131" customFormat="1" x14ac:dyDescent="0.2">
      <c r="A107" s="125"/>
      <c r="B107" s="126"/>
      <c r="C107" s="127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9"/>
      <c r="AD107" s="130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</row>
    <row r="108" spans="1:65" s="131" customFormat="1" x14ac:dyDescent="0.2">
      <c r="A108" s="125"/>
      <c r="B108" s="126"/>
      <c r="C108" s="127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9"/>
      <c r="AD108" s="130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</row>
    <row r="109" spans="1:65" s="131" customFormat="1" x14ac:dyDescent="0.2">
      <c r="A109" s="125"/>
      <c r="B109" s="126"/>
      <c r="C109" s="127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9"/>
      <c r="AD109" s="130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</row>
    <row r="110" spans="1:65" s="131" customFormat="1" x14ac:dyDescent="0.2">
      <c r="A110" s="125"/>
      <c r="B110" s="126"/>
      <c r="C110" s="127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9"/>
      <c r="AD110" s="130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</row>
    <row r="111" spans="1:65" s="131" customFormat="1" x14ac:dyDescent="0.2">
      <c r="A111" s="125"/>
      <c r="B111" s="126"/>
      <c r="C111" s="127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9"/>
      <c r="AD111" s="130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</row>
    <row r="112" spans="1:65" s="131" customFormat="1" x14ac:dyDescent="0.2">
      <c r="A112" s="125"/>
      <c r="B112" s="126"/>
      <c r="C112" s="127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9"/>
      <c r="AD112" s="130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</row>
    <row r="113" spans="1:65" s="131" customFormat="1" x14ac:dyDescent="0.2">
      <c r="A113" s="125"/>
      <c r="B113" s="126"/>
      <c r="C113" s="127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9"/>
      <c r="AD113" s="130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</row>
    <row r="114" spans="1:65" s="131" customFormat="1" x14ac:dyDescent="0.2">
      <c r="A114" s="125"/>
      <c r="B114" s="126"/>
      <c r="C114" s="127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9"/>
      <c r="AD114" s="130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</row>
    <row r="115" spans="1:65" s="131" customFormat="1" x14ac:dyDescent="0.2">
      <c r="A115" s="125"/>
      <c r="B115" s="126"/>
      <c r="C115" s="127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9"/>
      <c r="AD115" s="130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</row>
    <row r="116" spans="1:65" s="131" customFormat="1" x14ac:dyDescent="0.2">
      <c r="A116" s="125"/>
      <c r="B116" s="126"/>
      <c r="C116" s="127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9"/>
      <c r="AD116" s="130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</row>
    <row r="117" spans="1:65" s="131" customFormat="1" x14ac:dyDescent="0.2">
      <c r="A117" s="125"/>
      <c r="B117" s="126"/>
      <c r="C117" s="127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9"/>
      <c r="AD117" s="130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28"/>
    </row>
    <row r="118" spans="1:65" s="131" customFormat="1" x14ac:dyDescent="0.2">
      <c r="A118" s="125"/>
      <c r="B118" s="126"/>
      <c r="C118" s="127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9"/>
      <c r="AD118" s="130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8"/>
      <c r="BH118" s="128"/>
      <c r="BI118" s="128"/>
      <c r="BJ118" s="128"/>
      <c r="BK118" s="128"/>
      <c r="BL118" s="128"/>
      <c r="BM118" s="128"/>
    </row>
    <row r="119" spans="1:65" s="131" customFormat="1" x14ac:dyDescent="0.2">
      <c r="A119" s="125"/>
      <c r="B119" s="126"/>
      <c r="C119" s="127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9"/>
      <c r="AD119" s="130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G119" s="128"/>
      <c r="BH119" s="128"/>
      <c r="BI119" s="128"/>
      <c r="BJ119" s="128"/>
      <c r="BK119" s="128"/>
      <c r="BL119" s="128"/>
      <c r="BM119" s="128"/>
    </row>
    <row r="120" spans="1:65" s="131" customFormat="1" x14ac:dyDescent="0.2">
      <c r="A120" s="125"/>
      <c r="B120" s="126"/>
      <c r="C120" s="127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9"/>
      <c r="AD120" s="130"/>
      <c r="AE120" s="128"/>
      <c r="AF120" s="128"/>
      <c r="AG120" s="128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  <c r="AV120" s="128"/>
      <c r="AW120" s="128"/>
      <c r="AX120" s="128"/>
      <c r="AY120" s="128"/>
      <c r="AZ120" s="128"/>
      <c r="BA120" s="128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</row>
    <row r="121" spans="1:65" s="131" customFormat="1" x14ac:dyDescent="0.2">
      <c r="A121" s="125"/>
      <c r="B121" s="126"/>
      <c r="C121" s="127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9"/>
      <c r="AD121" s="130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</row>
    <row r="122" spans="1:65" s="131" customFormat="1" x14ac:dyDescent="0.2">
      <c r="A122" s="125"/>
      <c r="B122" s="126"/>
      <c r="C122" s="127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9"/>
      <c r="AD122" s="130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  <c r="AV122" s="128"/>
      <c r="AW122" s="128"/>
      <c r="AX122" s="128"/>
      <c r="AY122" s="128"/>
      <c r="AZ122" s="128"/>
      <c r="BA122" s="128"/>
      <c r="BB122" s="128"/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</row>
    <row r="123" spans="1:65" s="131" customFormat="1" x14ac:dyDescent="0.2">
      <c r="A123" s="125"/>
      <c r="B123" s="126"/>
      <c r="C123" s="127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9"/>
      <c r="AD123" s="130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</row>
    <row r="124" spans="1:65" s="131" customFormat="1" x14ac:dyDescent="0.2">
      <c r="A124" s="125"/>
      <c r="B124" s="126"/>
      <c r="C124" s="127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9"/>
      <c r="AD124" s="130"/>
      <c r="AE124" s="128"/>
      <c r="AF124" s="128"/>
      <c r="AG124" s="128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</row>
    <row r="125" spans="1:65" s="131" customFormat="1" x14ac:dyDescent="0.2">
      <c r="A125" s="125"/>
      <c r="B125" s="126"/>
      <c r="C125" s="127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9"/>
      <c r="AD125" s="130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</row>
    <row r="126" spans="1:65" s="131" customFormat="1" x14ac:dyDescent="0.2">
      <c r="A126" s="125"/>
      <c r="B126" s="126"/>
      <c r="C126" s="127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9"/>
      <c r="AD126" s="130"/>
      <c r="AE126" s="128"/>
      <c r="AF126" s="128"/>
      <c r="AG126" s="128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128"/>
      <c r="BD126" s="128"/>
      <c r="BE126" s="128"/>
      <c r="BF126" s="128"/>
      <c r="BG126" s="128"/>
      <c r="BH126" s="128"/>
      <c r="BI126" s="128"/>
      <c r="BJ126" s="128"/>
      <c r="BK126" s="128"/>
      <c r="BL126" s="128"/>
      <c r="BM126" s="128"/>
    </row>
    <row r="127" spans="1:65" s="131" customFormat="1" x14ac:dyDescent="0.2">
      <c r="A127" s="125"/>
      <c r="B127" s="126"/>
      <c r="C127" s="127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9"/>
      <c r="AD127" s="130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  <c r="AV127" s="128"/>
      <c r="AW127" s="128"/>
      <c r="AX127" s="128"/>
      <c r="AY127" s="128"/>
      <c r="AZ127" s="128"/>
      <c r="BA127" s="128"/>
      <c r="BB127" s="128"/>
      <c r="BC127" s="128"/>
      <c r="BD127" s="128"/>
      <c r="BE127" s="128"/>
      <c r="BF127" s="128"/>
      <c r="BG127" s="128"/>
      <c r="BH127" s="128"/>
      <c r="BI127" s="128"/>
      <c r="BJ127" s="128"/>
      <c r="BK127" s="128"/>
      <c r="BL127" s="128"/>
      <c r="BM127" s="128"/>
    </row>
    <row r="128" spans="1:65" s="131" customFormat="1" x14ac:dyDescent="0.2">
      <c r="A128" s="125"/>
      <c r="B128" s="126"/>
      <c r="C128" s="127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9"/>
      <c r="AD128" s="130"/>
      <c r="AE128" s="128"/>
      <c r="AF128" s="128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  <c r="AV128" s="128"/>
      <c r="AW128" s="128"/>
      <c r="AX128" s="128"/>
      <c r="AY128" s="128"/>
      <c r="AZ128" s="128"/>
      <c r="BA128" s="128"/>
      <c r="BB128" s="128"/>
      <c r="BC128" s="128"/>
      <c r="BD128" s="128"/>
      <c r="BE128" s="128"/>
      <c r="BF128" s="128"/>
      <c r="BG128" s="128"/>
      <c r="BH128" s="128"/>
      <c r="BI128" s="128"/>
      <c r="BJ128" s="128"/>
      <c r="BK128" s="128"/>
      <c r="BL128" s="128"/>
      <c r="BM128" s="128"/>
    </row>
    <row r="129" spans="1:65" s="131" customFormat="1" x14ac:dyDescent="0.2">
      <c r="A129" s="125"/>
      <c r="B129" s="126"/>
      <c r="C129" s="127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9"/>
      <c r="AD129" s="130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/>
      <c r="BG129" s="128"/>
      <c r="BH129" s="128"/>
      <c r="BI129" s="128"/>
      <c r="BJ129" s="128"/>
      <c r="BK129" s="128"/>
      <c r="BL129" s="128"/>
      <c r="BM129" s="128"/>
    </row>
    <row r="130" spans="1:65" s="131" customFormat="1" x14ac:dyDescent="0.2">
      <c r="A130" s="125"/>
      <c r="B130" s="126"/>
      <c r="C130" s="127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9"/>
      <c r="AD130" s="130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8"/>
      <c r="BH130" s="128"/>
      <c r="BI130" s="128"/>
      <c r="BJ130" s="128"/>
      <c r="BK130" s="128"/>
      <c r="BL130" s="128"/>
      <c r="BM130" s="128"/>
    </row>
    <row r="131" spans="1:65" s="131" customFormat="1" x14ac:dyDescent="0.2">
      <c r="A131" s="125"/>
      <c r="B131" s="126"/>
      <c r="C131" s="127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9"/>
      <c r="AD131" s="130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  <c r="AV131" s="128"/>
      <c r="AW131" s="128"/>
      <c r="AX131" s="128"/>
      <c r="AY131" s="128"/>
      <c r="AZ131" s="128"/>
      <c r="BA131" s="128"/>
      <c r="BB131" s="128"/>
      <c r="BC131" s="128"/>
      <c r="BD131" s="128"/>
      <c r="BE131" s="128"/>
      <c r="BF131" s="128"/>
      <c r="BG131" s="128"/>
      <c r="BH131" s="128"/>
      <c r="BI131" s="128"/>
      <c r="BJ131" s="128"/>
      <c r="BK131" s="128"/>
      <c r="BL131" s="128"/>
      <c r="BM131" s="128"/>
    </row>
    <row r="132" spans="1:65" s="131" customFormat="1" x14ac:dyDescent="0.2">
      <c r="A132" s="125"/>
      <c r="B132" s="126"/>
      <c r="C132" s="127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9"/>
      <c r="AD132" s="130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</row>
    <row r="133" spans="1:65" s="131" customFormat="1" x14ac:dyDescent="0.2">
      <c r="A133" s="125"/>
      <c r="B133" s="126"/>
      <c r="C133" s="127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9"/>
      <c r="AD133" s="130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</row>
    <row r="134" spans="1:65" s="131" customFormat="1" x14ac:dyDescent="0.2">
      <c r="A134" s="125"/>
      <c r="B134" s="126"/>
      <c r="C134" s="127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9"/>
      <c r="AD134" s="130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128"/>
      <c r="BD134" s="128"/>
      <c r="BE134" s="128"/>
      <c r="BF134" s="128"/>
      <c r="BG134" s="128"/>
      <c r="BH134" s="128"/>
      <c r="BI134" s="128"/>
      <c r="BJ134" s="128"/>
      <c r="BK134" s="128"/>
      <c r="BL134" s="128"/>
      <c r="BM134" s="128"/>
    </row>
    <row r="135" spans="1:65" s="131" customFormat="1" x14ac:dyDescent="0.2">
      <c r="A135" s="125"/>
      <c r="B135" s="126"/>
      <c r="C135" s="127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9"/>
      <c r="AD135" s="130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</row>
    <row r="136" spans="1:65" s="131" customFormat="1" x14ac:dyDescent="0.2">
      <c r="A136" s="125"/>
      <c r="B136" s="126"/>
      <c r="C136" s="127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9"/>
      <c r="AD136" s="130"/>
      <c r="AE136" s="128"/>
      <c r="AF136" s="128"/>
      <c r="AG136" s="128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  <c r="AV136" s="128"/>
      <c r="AW136" s="128"/>
      <c r="AX136" s="128"/>
      <c r="AY136" s="128"/>
      <c r="AZ136" s="128"/>
      <c r="BA136" s="128"/>
      <c r="BB136" s="128"/>
      <c r="BC136" s="128"/>
      <c r="BD136" s="128"/>
      <c r="BE136" s="128"/>
      <c r="BF136" s="128"/>
      <c r="BG136" s="128"/>
      <c r="BH136" s="128"/>
      <c r="BI136" s="128"/>
      <c r="BJ136" s="128"/>
      <c r="BK136" s="128"/>
      <c r="BL136" s="128"/>
      <c r="BM136" s="128"/>
    </row>
    <row r="137" spans="1:65" s="131" customFormat="1" x14ac:dyDescent="0.2">
      <c r="A137" s="125"/>
      <c r="B137" s="126"/>
      <c r="C137" s="127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9"/>
      <c r="AD137" s="130"/>
      <c r="AE137" s="128"/>
      <c r="AF137" s="128"/>
      <c r="AG137" s="128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  <c r="AV137" s="128"/>
      <c r="AW137" s="128"/>
      <c r="AX137" s="128"/>
      <c r="AY137" s="128"/>
      <c r="AZ137" s="128"/>
      <c r="BA137" s="128"/>
      <c r="BB137" s="128"/>
      <c r="BC137" s="128"/>
      <c r="BD137" s="128"/>
      <c r="BE137" s="128"/>
      <c r="BF137" s="128"/>
      <c r="BG137" s="128"/>
      <c r="BH137" s="128"/>
      <c r="BI137" s="128"/>
      <c r="BJ137" s="128"/>
      <c r="BK137" s="128"/>
      <c r="BL137" s="128"/>
      <c r="BM137" s="128"/>
    </row>
    <row r="138" spans="1:65" s="131" customFormat="1" x14ac:dyDescent="0.2">
      <c r="A138" s="125"/>
      <c r="B138" s="126"/>
      <c r="C138" s="127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9"/>
      <c r="AD138" s="130"/>
      <c r="AE138" s="128"/>
      <c r="AF138" s="128"/>
      <c r="AG138" s="128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  <c r="AV138" s="128"/>
      <c r="AW138" s="128"/>
      <c r="AX138" s="128"/>
      <c r="AY138" s="128"/>
      <c r="AZ138" s="128"/>
      <c r="BA138" s="128"/>
      <c r="BB138" s="128"/>
      <c r="BC138" s="128"/>
      <c r="BD138" s="128"/>
      <c r="BE138" s="128"/>
      <c r="BF138" s="128"/>
      <c r="BG138" s="128"/>
      <c r="BH138" s="128"/>
      <c r="BI138" s="128"/>
      <c r="BJ138" s="128"/>
      <c r="BK138" s="128"/>
      <c r="BL138" s="128"/>
      <c r="BM138" s="128"/>
    </row>
    <row r="139" spans="1:65" s="131" customFormat="1" x14ac:dyDescent="0.2">
      <c r="A139" s="125"/>
      <c r="B139" s="126"/>
      <c r="C139" s="127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9"/>
      <c r="AD139" s="130"/>
      <c r="AE139" s="128"/>
      <c r="AF139" s="128"/>
      <c r="AG139" s="128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  <c r="AV139" s="128"/>
      <c r="AW139" s="128"/>
      <c r="AX139" s="128"/>
      <c r="AY139" s="128"/>
      <c r="AZ139" s="128"/>
      <c r="BA139" s="128"/>
      <c r="BB139" s="128"/>
      <c r="BC139" s="128"/>
      <c r="BD139" s="128"/>
      <c r="BE139" s="128"/>
      <c r="BF139" s="128"/>
      <c r="BG139" s="128"/>
      <c r="BH139" s="128"/>
      <c r="BI139" s="128"/>
      <c r="BJ139" s="128"/>
      <c r="BK139" s="128"/>
      <c r="BL139" s="128"/>
      <c r="BM139" s="128"/>
    </row>
    <row r="140" spans="1:65" s="131" customFormat="1" x14ac:dyDescent="0.2">
      <c r="A140" s="125"/>
      <c r="B140" s="126"/>
      <c r="C140" s="127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9"/>
      <c r="AD140" s="130"/>
      <c r="AE140" s="128"/>
      <c r="AF140" s="128"/>
      <c r="AG140" s="128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  <c r="AV140" s="128"/>
      <c r="AW140" s="128"/>
      <c r="AX140" s="128"/>
      <c r="AY140" s="128"/>
      <c r="AZ140" s="128"/>
      <c r="BA140" s="128"/>
      <c r="BB140" s="128"/>
      <c r="BC140" s="128"/>
      <c r="BD140" s="128"/>
      <c r="BE140" s="128"/>
      <c r="BF140" s="128"/>
      <c r="BG140" s="128"/>
      <c r="BH140" s="128"/>
      <c r="BI140" s="128"/>
      <c r="BJ140" s="128"/>
      <c r="BK140" s="128"/>
      <c r="BL140" s="128"/>
      <c r="BM140" s="128"/>
    </row>
    <row r="141" spans="1:65" s="131" customFormat="1" x14ac:dyDescent="0.2">
      <c r="A141" s="125"/>
      <c r="B141" s="126"/>
      <c r="C141" s="127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9"/>
      <c r="AD141" s="130"/>
      <c r="AE141" s="128"/>
      <c r="AF141" s="128"/>
      <c r="AG141" s="128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  <c r="AV141" s="128"/>
      <c r="AW141" s="128"/>
      <c r="AX141" s="128"/>
      <c r="AY141" s="128"/>
      <c r="AZ141" s="128"/>
      <c r="BA141" s="128"/>
      <c r="BB141" s="128"/>
      <c r="BC141" s="128"/>
      <c r="BD141" s="128"/>
      <c r="BE141" s="128"/>
      <c r="BF141" s="128"/>
      <c r="BG141" s="128"/>
      <c r="BH141" s="128"/>
      <c r="BI141" s="128"/>
      <c r="BJ141" s="128"/>
      <c r="BK141" s="128"/>
      <c r="BL141" s="128"/>
      <c r="BM141" s="128"/>
    </row>
    <row r="142" spans="1:65" s="131" customFormat="1" x14ac:dyDescent="0.2">
      <c r="A142" s="125"/>
      <c r="B142" s="126"/>
      <c r="C142" s="127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9"/>
      <c r="AD142" s="130"/>
      <c r="AE142" s="128"/>
      <c r="AF142" s="128"/>
      <c r="AG142" s="128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  <c r="AV142" s="128"/>
      <c r="AW142" s="128"/>
      <c r="AX142" s="128"/>
      <c r="AY142" s="128"/>
      <c r="AZ142" s="128"/>
      <c r="BA142" s="128"/>
      <c r="BB142" s="128"/>
      <c r="BC142" s="128"/>
      <c r="BD142" s="128"/>
      <c r="BE142" s="128"/>
      <c r="BF142" s="128"/>
      <c r="BG142" s="128"/>
      <c r="BH142" s="128"/>
      <c r="BI142" s="128"/>
      <c r="BJ142" s="128"/>
      <c r="BK142" s="128"/>
      <c r="BL142" s="128"/>
      <c r="BM142" s="128"/>
    </row>
    <row r="143" spans="1:65" s="131" customFormat="1" x14ac:dyDescent="0.2">
      <c r="A143" s="125"/>
      <c r="B143" s="126"/>
      <c r="C143" s="127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9"/>
      <c r="AD143" s="130"/>
      <c r="AE143" s="128"/>
      <c r="AF143" s="128"/>
      <c r="AG143" s="128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  <c r="AV143" s="128"/>
      <c r="AW143" s="128"/>
      <c r="AX143" s="128"/>
      <c r="AY143" s="128"/>
      <c r="AZ143" s="128"/>
      <c r="BA143" s="128"/>
      <c r="BB143" s="128"/>
      <c r="BC143" s="128"/>
      <c r="BD143" s="128"/>
      <c r="BE143" s="128"/>
      <c r="BF143" s="128"/>
      <c r="BG143" s="128"/>
      <c r="BH143" s="128"/>
      <c r="BI143" s="128"/>
      <c r="BJ143" s="128"/>
      <c r="BK143" s="128"/>
      <c r="BL143" s="128"/>
      <c r="BM143" s="128"/>
    </row>
    <row r="144" spans="1:65" s="131" customFormat="1" x14ac:dyDescent="0.2">
      <c r="A144" s="125"/>
      <c r="B144" s="126"/>
      <c r="C144" s="127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9"/>
      <c r="AD144" s="130"/>
      <c r="AE144" s="128"/>
      <c r="AF144" s="128"/>
      <c r="AG144" s="128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  <c r="AV144" s="128"/>
      <c r="AW144" s="128"/>
      <c r="AX144" s="128"/>
      <c r="AY144" s="128"/>
      <c r="AZ144" s="128"/>
      <c r="BA144" s="128"/>
      <c r="BB144" s="128"/>
      <c r="BC144" s="128"/>
      <c r="BD144" s="128"/>
      <c r="BE144" s="128"/>
      <c r="BF144" s="128"/>
      <c r="BG144" s="128"/>
      <c r="BH144" s="128"/>
      <c r="BI144" s="128"/>
      <c r="BJ144" s="128"/>
      <c r="BK144" s="128"/>
      <c r="BL144" s="128"/>
      <c r="BM144" s="128"/>
    </row>
    <row r="145" spans="1:65" s="131" customFormat="1" x14ac:dyDescent="0.2">
      <c r="A145" s="125"/>
      <c r="B145" s="126"/>
      <c r="C145" s="127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9"/>
      <c r="AD145" s="130"/>
      <c r="AE145" s="128"/>
      <c r="AF145" s="128"/>
      <c r="AG145" s="128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  <c r="AV145" s="128"/>
      <c r="AW145" s="128"/>
      <c r="AX145" s="128"/>
      <c r="AY145" s="128"/>
      <c r="AZ145" s="128"/>
      <c r="BA145" s="128"/>
      <c r="BB145" s="128"/>
      <c r="BC145" s="128"/>
      <c r="BD145" s="128"/>
      <c r="BE145" s="128"/>
      <c r="BF145" s="128"/>
      <c r="BG145" s="128"/>
      <c r="BH145" s="128"/>
      <c r="BI145" s="128"/>
      <c r="BJ145" s="128"/>
      <c r="BK145" s="128"/>
      <c r="BL145" s="128"/>
      <c r="BM145" s="128"/>
    </row>
    <row r="146" spans="1:65" s="131" customFormat="1" x14ac:dyDescent="0.2">
      <c r="A146" s="125"/>
      <c r="B146" s="126"/>
      <c r="C146" s="127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9"/>
      <c r="AD146" s="130"/>
      <c r="AE146" s="128"/>
      <c r="AF146" s="128"/>
      <c r="AG146" s="128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  <c r="AV146" s="128"/>
      <c r="AW146" s="128"/>
      <c r="AX146" s="128"/>
      <c r="AY146" s="128"/>
      <c r="AZ146" s="128"/>
      <c r="BA146" s="128"/>
      <c r="BB146" s="128"/>
      <c r="BC146" s="128"/>
      <c r="BD146" s="128"/>
      <c r="BE146" s="128"/>
      <c r="BF146" s="128"/>
      <c r="BG146" s="128"/>
      <c r="BH146" s="128"/>
      <c r="BI146" s="128"/>
      <c r="BJ146" s="128"/>
      <c r="BK146" s="128"/>
      <c r="BL146" s="128"/>
      <c r="BM146" s="128"/>
    </row>
    <row r="147" spans="1:65" s="131" customFormat="1" x14ac:dyDescent="0.2">
      <c r="A147" s="125"/>
      <c r="B147" s="126"/>
      <c r="C147" s="127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9"/>
      <c r="AD147" s="130"/>
      <c r="AE147" s="128"/>
      <c r="AF147" s="128"/>
      <c r="AG147" s="128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  <c r="AV147" s="128"/>
      <c r="AW147" s="128"/>
      <c r="AX147" s="128"/>
      <c r="AY147" s="128"/>
      <c r="AZ147" s="128"/>
      <c r="BA147" s="128"/>
      <c r="BB147" s="128"/>
      <c r="BC147" s="128"/>
      <c r="BD147" s="128"/>
      <c r="BE147" s="128"/>
      <c r="BF147" s="128"/>
      <c r="BG147" s="128"/>
      <c r="BH147" s="128"/>
      <c r="BI147" s="128"/>
      <c r="BJ147" s="128"/>
      <c r="BK147" s="128"/>
      <c r="BL147" s="128"/>
      <c r="BM147" s="128"/>
    </row>
    <row r="148" spans="1:65" s="131" customFormat="1" x14ac:dyDescent="0.2">
      <c r="A148" s="125"/>
      <c r="B148" s="126"/>
      <c r="C148" s="127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9"/>
      <c r="AD148" s="130"/>
      <c r="AE148" s="128"/>
      <c r="AF148" s="128"/>
      <c r="AG148" s="128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  <c r="AV148" s="128"/>
      <c r="AW148" s="128"/>
      <c r="AX148" s="128"/>
      <c r="AY148" s="128"/>
      <c r="AZ148" s="128"/>
      <c r="BA148" s="128"/>
      <c r="BB148" s="128"/>
      <c r="BC148" s="128"/>
      <c r="BD148" s="128"/>
      <c r="BE148" s="128"/>
      <c r="BF148" s="128"/>
      <c r="BG148" s="128"/>
      <c r="BH148" s="128"/>
      <c r="BI148" s="128"/>
      <c r="BJ148" s="128"/>
      <c r="BK148" s="128"/>
      <c r="BL148" s="128"/>
      <c r="BM148" s="128"/>
    </row>
    <row r="149" spans="1:65" s="131" customFormat="1" x14ac:dyDescent="0.2">
      <c r="A149" s="125"/>
      <c r="B149" s="126"/>
      <c r="C149" s="127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9"/>
      <c r="AD149" s="130"/>
      <c r="AE149" s="128"/>
      <c r="AF149" s="128"/>
      <c r="AG149" s="128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  <c r="AV149" s="128"/>
      <c r="AW149" s="128"/>
      <c r="AX149" s="128"/>
      <c r="AY149" s="128"/>
      <c r="AZ149" s="128"/>
      <c r="BA149" s="128"/>
      <c r="BB149" s="128"/>
      <c r="BC149" s="128"/>
      <c r="BD149" s="128"/>
      <c r="BE149" s="128"/>
      <c r="BF149" s="128"/>
      <c r="BG149" s="128"/>
      <c r="BH149" s="128"/>
      <c r="BI149" s="128"/>
      <c r="BJ149" s="128"/>
      <c r="BK149" s="128"/>
      <c r="BL149" s="128"/>
      <c r="BM149" s="128"/>
    </row>
    <row r="150" spans="1:65" s="131" customFormat="1" x14ac:dyDescent="0.2">
      <c r="A150" s="125"/>
      <c r="B150" s="126"/>
      <c r="C150" s="127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9"/>
      <c r="AD150" s="130"/>
      <c r="AE150" s="128"/>
      <c r="AF150" s="128"/>
      <c r="AG150" s="128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  <c r="AV150" s="128"/>
      <c r="AW150" s="128"/>
      <c r="AX150" s="128"/>
      <c r="AY150" s="128"/>
      <c r="AZ150" s="128"/>
      <c r="BA150" s="128"/>
      <c r="BB150" s="128"/>
      <c r="BC150" s="128"/>
      <c r="BD150" s="128"/>
      <c r="BE150" s="128"/>
      <c r="BF150" s="128"/>
      <c r="BG150" s="128"/>
      <c r="BH150" s="128"/>
      <c r="BI150" s="128"/>
      <c r="BJ150" s="128"/>
      <c r="BK150" s="128"/>
      <c r="BL150" s="128"/>
      <c r="BM150" s="128"/>
    </row>
    <row r="151" spans="1:65" s="131" customFormat="1" x14ac:dyDescent="0.2">
      <c r="A151" s="125"/>
      <c r="B151" s="126"/>
      <c r="C151" s="127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9"/>
      <c r="AD151" s="130"/>
      <c r="AE151" s="128"/>
      <c r="AF151" s="128"/>
      <c r="AG151" s="128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  <c r="AV151" s="128"/>
      <c r="AW151" s="128"/>
      <c r="AX151" s="128"/>
      <c r="AY151" s="128"/>
      <c r="AZ151" s="128"/>
      <c r="BA151" s="128"/>
      <c r="BB151" s="128"/>
      <c r="BC151" s="128"/>
      <c r="BD151" s="128"/>
      <c r="BE151" s="128"/>
      <c r="BF151" s="128"/>
      <c r="BG151" s="128"/>
      <c r="BH151" s="128"/>
      <c r="BI151" s="128"/>
      <c r="BJ151" s="128"/>
      <c r="BK151" s="128"/>
      <c r="BL151" s="128"/>
      <c r="BM151" s="128"/>
    </row>
    <row r="152" spans="1:65" s="131" customFormat="1" x14ac:dyDescent="0.2">
      <c r="A152" s="125"/>
      <c r="B152" s="126"/>
      <c r="C152" s="127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  <c r="AA152" s="128"/>
      <c r="AB152" s="128"/>
      <c r="AC152" s="129"/>
      <c r="AD152" s="130"/>
      <c r="AE152" s="128"/>
      <c r="AF152" s="128"/>
      <c r="AG152" s="128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  <c r="AV152" s="128"/>
      <c r="AW152" s="128"/>
      <c r="AX152" s="128"/>
      <c r="AY152" s="128"/>
      <c r="AZ152" s="128"/>
      <c r="BA152" s="128"/>
      <c r="BB152" s="128"/>
      <c r="BC152" s="128"/>
      <c r="BD152" s="128"/>
      <c r="BE152" s="128"/>
      <c r="BF152" s="128"/>
      <c r="BG152" s="128"/>
      <c r="BH152" s="128"/>
      <c r="BI152" s="128"/>
      <c r="BJ152" s="128"/>
      <c r="BK152" s="128"/>
      <c r="BL152" s="128"/>
      <c r="BM152" s="128"/>
    </row>
    <row r="153" spans="1:65" s="131" customFormat="1" x14ac:dyDescent="0.2">
      <c r="A153" s="125"/>
      <c r="B153" s="126"/>
      <c r="C153" s="127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9"/>
      <c r="AD153" s="130"/>
      <c r="AE153" s="128"/>
      <c r="AF153" s="128"/>
      <c r="AG153" s="128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  <c r="AV153" s="128"/>
      <c r="AW153" s="128"/>
      <c r="AX153" s="128"/>
      <c r="AY153" s="128"/>
      <c r="AZ153" s="128"/>
      <c r="BA153" s="128"/>
      <c r="BB153" s="128"/>
      <c r="BC153" s="128"/>
      <c r="BD153" s="128"/>
      <c r="BE153" s="128"/>
      <c r="BF153" s="128"/>
      <c r="BG153" s="128"/>
      <c r="BH153" s="128"/>
      <c r="BI153" s="128"/>
      <c r="BJ153" s="128"/>
      <c r="BK153" s="128"/>
      <c r="BL153" s="128"/>
      <c r="BM153" s="128"/>
    </row>
    <row r="154" spans="1:65" s="131" customFormat="1" x14ac:dyDescent="0.2">
      <c r="A154" s="125"/>
      <c r="B154" s="126"/>
      <c r="C154" s="127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9"/>
      <c r="AD154" s="130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  <c r="AV154" s="128"/>
      <c r="AW154" s="128"/>
      <c r="AX154" s="128"/>
      <c r="AY154" s="128"/>
      <c r="AZ154" s="128"/>
      <c r="BA154" s="128"/>
      <c r="BB154" s="128"/>
      <c r="BC154" s="128"/>
      <c r="BD154" s="128"/>
      <c r="BE154" s="128"/>
      <c r="BF154" s="128"/>
      <c r="BG154" s="128"/>
      <c r="BH154" s="128"/>
      <c r="BI154" s="128"/>
      <c r="BJ154" s="128"/>
      <c r="BK154" s="128"/>
      <c r="BL154" s="128"/>
      <c r="BM154" s="128"/>
    </row>
    <row r="155" spans="1:65" s="131" customFormat="1" x14ac:dyDescent="0.2">
      <c r="A155" s="125"/>
      <c r="B155" s="126"/>
      <c r="C155" s="127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9"/>
      <c r="AD155" s="130"/>
      <c r="AE155" s="128"/>
      <c r="AF155" s="128"/>
      <c r="AG155" s="128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  <c r="AV155" s="128"/>
      <c r="AW155" s="128"/>
      <c r="AX155" s="128"/>
      <c r="AY155" s="128"/>
      <c r="AZ155" s="128"/>
      <c r="BA155" s="128"/>
      <c r="BB155" s="128"/>
      <c r="BC155" s="128"/>
      <c r="BD155" s="128"/>
      <c r="BE155" s="128"/>
      <c r="BF155" s="128"/>
      <c r="BG155" s="128"/>
      <c r="BH155" s="128"/>
      <c r="BI155" s="128"/>
      <c r="BJ155" s="128"/>
      <c r="BK155" s="128"/>
      <c r="BL155" s="128"/>
      <c r="BM155" s="128"/>
    </row>
    <row r="156" spans="1:65" s="131" customFormat="1" x14ac:dyDescent="0.2">
      <c r="A156" s="125"/>
      <c r="B156" s="126"/>
      <c r="C156" s="127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9"/>
      <c r="AD156" s="130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8"/>
      <c r="BJ156" s="128"/>
      <c r="BK156" s="128"/>
      <c r="BL156" s="128"/>
      <c r="BM156" s="128"/>
    </row>
    <row r="157" spans="1:65" s="131" customFormat="1" x14ac:dyDescent="0.2">
      <c r="A157" s="125"/>
      <c r="B157" s="126"/>
      <c r="C157" s="127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9"/>
      <c r="AD157" s="130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/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/>
      <c r="BJ157" s="128"/>
      <c r="BK157" s="128"/>
      <c r="BL157" s="128"/>
      <c r="BM157" s="128"/>
    </row>
    <row r="158" spans="1:65" s="131" customFormat="1" x14ac:dyDescent="0.2">
      <c r="A158" s="125"/>
      <c r="B158" s="126"/>
      <c r="C158" s="127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9"/>
      <c r="AD158" s="130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8"/>
      <c r="BF158" s="128"/>
      <c r="BG158" s="128"/>
      <c r="BH158" s="128"/>
      <c r="BI158" s="128"/>
      <c r="BJ158" s="128"/>
      <c r="BK158" s="128"/>
      <c r="BL158" s="128"/>
      <c r="BM158" s="128"/>
    </row>
    <row r="159" spans="1:65" s="131" customFormat="1" x14ac:dyDescent="0.2">
      <c r="A159" s="125"/>
      <c r="B159" s="126"/>
      <c r="C159" s="127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9"/>
      <c r="AD159" s="130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  <c r="AV159" s="128"/>
      <c r="AW159" s="128"/>
      <c r="AX159" s="128"/>
      <c r="AY159" s="128"/>
      <c r="AZ159" s="128"/>
      <c r="BA159" s="128"/>
      <c r="BB159" s="128"/>
      <c r="BC159" s="128"/>
      <c r="BD159" s="128"/>
      <c r="BE159" s="128"/>
      <c r="BF159" s="128"/>
      <c r="BG159" s="128"/>
      <c r="BH159" s="128"/>
      <c r="BI159" s="128"/>
      <c r="BJ159" s="128"/>
      <c r="BK159" s="128"/>
      <c r="BL159" s="128"/>
      <c r="BM159" s="128"/>
    </row>
    <row r="160" spans="1:65" s="131" customFormat="1" x14ac:dyDescent="0.2">
      <c r="A160" s="125"/>
      <c r="B160" s="126"/>
      <c r="C160" s="127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9"/>
      <c r="AD160" s="130"/>
      <c r="AE160" s="128"/>
      <c r="AF160" s="128"/>
      <c r="AG160" s="128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  <c r="AV160" s="128"/>
      <c r="AW160" s="128"/>
      <c r="AX160" s="128"/>
      <c r="AY160" s="128"/>
      <c r="AZ160" s="128"/>
      <c r="BA160" s="128"/>
      <c r="BB160" s="128"/>
      <c r="BC160" s="128"/>
      <c r="BD160" s="128"/>
      <c r="BE160" s="128"/>
      <c r="BF160" s="128"/>
      <c r="BG160" s="128"/>
      <c r="BH160" s="128"/>
      <c r="BI160" s="128"/>
      <c r="BJ160" s="128"/>
      <c r="BK160" s="128"/>
      <c r="BL160" s="128"/>
      <c r="BM160" s="128"/>
    </row>
    <row r="161" spans="1:65" s="131" customFormat="1" x14ac:dyDescent="0.2">
      <c r="A161" s="125"/>
      <c r="B161" s="126"/>
      <c r="C161" s="127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9"/>
      <c r="AD161" s="130"/>
      <c r="AE161" s="128"/>
      <c r="AF161" s="128"/>
      <c r="AG161" s="128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  <c r="AV161" s="128"/>
      <c r="AW161" s="128"/>
      <c r="AX161" s="128"/>
      <c r="AY161" s="128"/>
      <c r="AZ161" s="128"/>
      <c r="BA161" s="128"/>
      <c r="BB161" s="128"/>
      <c r="BC161" s="128"/>
      <c r="BD161" s="128"/>
      <c r="BE161" s="128"/>
      <c r="BF161" s="128"/>
      <c r="BG161" s="128"/>
      <c r="BH161" s="128"/>
      <c r="BI161" s="128"/>
      <c r="BJ161" s="128"/>
      <c r="BK161" s="128"/>
      <c r="BL161" s="128"/>
      <c r="BM161" s="128"/>
    </row>
    <row r="162" spans="1:65" s="131" customFormat="1" x14ac:dyDescent="0.2">
      <c r="A162" s="125"/>
      <c r="B162" s="126"/>
      <c r="C162" s="127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9"/>
      <c r="AD162" s="130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  <c r="AV162" s="128"/>
      <c r="AW162" s="128"/>
      <c r="AX162" s="128"/>
      <c r="AY162" s="128"/>
      <c r="AZ162" s="128"/>
      <c r="BA162" s="128"/>
      <c r="BB162" s="128"/>
      <c r="BC162" s="128"/>
      <c r="BD162" s="128"/>
      <c r="BE162" s="128"/>
      <c r="BF162" s="128"/>
      <c r="BG162" s="128"/>
      <c r="BH162" s="128"/>
      <c r="BI162" s="128"/>
      <c r="BJ162" s="128"/>
      <c r="BK162" s="128"/>
      <c r="BL162" s="128"/>
      <c r="BM162" s="128"/>
    </row>
    <row r="163" spans="1:65" s="131" customFormat="1" x14ac:dyDescent="0.2">
      <c r="A163" s="125"/>
      <c r="B163" s="126"/>
      <c r="C163" s="127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9"/>
      <c r="AD163" s="130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  <c r="AV163" s="128"/>
      <c r="AW163" s="128"/>
      <c r="AX163" s="128"/>
      <c r="AY163" s="128"/>
      <c r="AZ163" s="128"/>
      <c r="BA163" s="128"/>
      <c r="BB163" s="128"/>
      <c r="BC163" s="128"/>
      <c r="BD163" s="128"/>
      <c r="BE163" s="128"/>
      <c r="BF163" s="128"/>
      <c r="BG163" s="128"/>
      <c r="BH163" s="128"/>
      <c r="BI163" s="128"/>
      <c r="BJ163" s="128"/>
      <c r="BK163" s="128"/>
      <c r="BL163" s="128"/>
      <c r="BM163" s="128"/>
    </row>
    <row r="164" spans="1:65" s="131" customFormat="1" x14ac:dyDescent="0.2">
      <c r="A164" s="125"/>
      <c r="B164" s="126"/>
      <c r="C164" s="127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9"/>
      <c r="AD164" s="130"/>
      <c r="AE164" s="128"/>
      <c r="AF164" s="128"/>
      <c r="AG164" s="128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  <c r="AV164" s="128"/>
      <c r="AW164" s="128"/>
      <c r="AX164" s="128"/>
      <c r="AY164" s="128"/>
      <c r="AZ164" s="128"/>
      <c r="BA164" s="128"/>
      <c r="BB164" s="128"/>
      <c r="BC164" s="128"/>
      <c r="BD164" s="128"/>
      <c r="BE164" s="128"/>
      <c r="BF164" s="128"/>
      <c r="BG164" s="128"/>
      <c r="BH164" s="128"/>
      <c r="BI164" s="128"/>
      <c r="BJ164" s="128"/>
      <c r="BK164" s="128"/>
      <c r="BL164" s="128"/>
      <c r="BM164" s="128"/>
    </row>
    <row r="165" spans="1:65" s="131" customFormat="1" x14ac:dyDescent="0.2">
      <c r="A165" s="125"/>
      <c r="B165" s="126"/>
      <c r="C165" s="127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9"/>
      <c r="AD165" s="130"/>
      <c r="AE165" s="128"/>
      <c r="AF165" s="128"/>
      <c r="AG165" s="128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  <c r="AV165" s="128"/>
      <c r="AW165" s="128"/>
      <c r="AX165" s="128"/>
      <c r="AY165" s="128"/>
      <c r="AZ165" s="128"/>
      <c r="BA165" s="128"/>
      <c r="BB165" s="128"/>
      <c r="BC165" s="128"/>
      <c r="BD165" s="128"/>
      <c r="BE165" s="128"/>
      <c r="BF165" s="128"/>
      <c r="BG165" s="128"/>
      <c r="BH165" s="128"/>
      <c r="BI165" s="128"/>
      <c r="BJ165" s="128"/>
      <c r="BK165" s="128"/>
      <c r="BL165" s="128"/>
      <c r="BM165" s="128"/>
    </row>
    <row r="166" spans="1:65" s="131" customFormat="1" x14ac:dyDescent="0.2">
      <c r="A166" s="125"/>
      <c r="B166" s="126"/>
      <c r="C166" s="127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9"/>
      <c r="AD166" s="130"/>
      <c r="AE166" s="128"/>
      <c r="AF166" s="128"/>
      <c r="AG166" s="128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  <c r="AV166" s="128"/>
      <c r="AW166" s="128"/>
      <c r="AX166" s="128"/>
      <c r="AY166" s="128"/>
      <c r="AZ166" s="128"/>
      <c r="BA166" s="128"/>
      <c r="BB166" s="128"/>
      <c r="BC166" s="128"/>
      <c r="BD166" s="128"/>
      <c r="BE166" s="128"/>
      <c r="BF166" s="128"/>
      <c r="BG166" s="128"/>
      <c r="BH166" s="128"/>
      <c r="BI166" s="128"/>
      <c r="BJ166" s="128"/>
      <c r="BK166" s="128"/>
      <c r="BL166" s="128"/>
      <c r="BM166" s="128"/>
    </row>
    <row r="167" spans="1:65" s="131" customFormat="1" x14ac:dyDescent="0.2">
      <c r="A167" s="125"/>
      <c r="B167" s="126"/>
      <c r="C167" s="127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9"/>
      <c r="AD167" s="130"/>
      <c r="AE167" s="128"/>
      <c r="AF167" s="128"/>
      <c r="AG167" s="128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  <c r="AV167" s="128"/>
      <c r="AW167" s="128"/>
      <c r="AX167" s="128"/>
      <c r="AY167" s="128"/>
      <c r="AZ167" s="128"/>
      <c r="BA167" s="128"/>
      <c r="BB167" s="128"/>
      <c r="BC167" s="128"/>
      <c r="BD167" s="128"/>
      <c r="BE167" s="128"/>
      <c r="BF167" s="128"/>
      <c r="BG167" s="128"/>
      <c r="BH167" s="128"/>
      <c r="BI167" s="128"/>
      <c r="BJ167" s="128"/>
      <c r="BK167" s="128"/>
      <c r="BL167" s="128"/>
      <c r="BM167" s="128"/>
    </row>
    <row r="168" spans="1:65" s="131" customFormat="1" x14ac:dyDescent="0.2">
      <c r="A168" s="125"/>
      <c r="B168" s="126"/>
      <c r="C168" s="127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9"/>
      <c r="AD168" s="130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28"/>
      <c r="BD168" s="128"/>
      <c r="BE168" s="128"/>
      <c r="BF168" s="128"/>
      <c r="BG168" s="128"/>
      <c r="BH168" s="128"/>
      <c r="BI168" s="128"/>
      <c r="BJ168" s="128"/>
      <c r="BK168" s="128"/>
      <c r="BL168" s="128"/>
      <c r="BM168" s="128"/>
    </row>
    <row r="169" spans="1:65" s="131" customFormat="1" x14ac:dyDescent="0.2">
      <c r="A169" s="125"/>
      <c r="B169" s="126"/>
      <c r="C169" s="127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9"/>
      <c r="AD169" s="130"/>
      <c r="AE169" s="128"/>
      <c r="AF169" s="128"/>
      <c r="AG169" s="128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  <c r="AV169" s="128"/>
      <c r="AW169" s="128"/>
      <c r="AX169" s="128"/>
      <c r="AY169" s="128"/>
      <c r="AZ169" s="128"/>
      <c r="BA169" s="128"/>
      <c r="BB169" s="128"/>
      <c r="BC169" s="128"/>
      <c r="BD169" s="128"/>
      <c r="BE169" s="128"/>
      <c r="BF169" s="128"/>
      <c r="BG169" s="128"/>
      <c r="BH169" s="128"/>
      <c r="BI169" s="128"/>
      <c r="BJ169" s="128"/>
      <c r="BK169" s="128"/>
      <c r="BL169" s="128"/>
      <c r="BM169" s="128"/>
    </row>
    <row r="170" spans="1:65" s="131" customFormat="1" x14ac:dyDescent="0.2">
      <c r="A170" s="125"/>
      <c r="B170" s="126"/>
      <c r="C170" s="127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9"/>
      <c r="AD170" s="130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  <c r="AV170" s="128"/>
      <c r="AW170" s="128"/>
      <c r="AX170" s="128"/>
      <c r="AY170" s="128"/>
      <c r="AZ170" s="128"/>
      <c r="BA170" s="128"/>
      <c r="BB170" s="128"/>
      <c r="BC170" s="128"/>
      <c r="BD170" s="128"/>
      <c r="BE170" s="128"/>
      <c r="BF170" s="128"/>
      <c r="BG170" s="128"/>
      <c r="BH170" s="128"/>
      <c r="BI170" s="128"/>
      <c r="BJ170" s="128"/>
      <c r="BK170" s="128"/>
      <c r="BL170" s="128"/>
      <c r="BM170" s="128"/>
    </row>
    <row r="171" spans="1:65" s="131" customFormat="1" x14ac:dyDescent="0.2">
      <c r="A171" s="125"/>
      <c r="B171" s="126"/>
      <c r="C171" s="127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9"/>
      <c r="AD171" s="130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  <c r="AV171" s="128"/>
      <c r="AW171" s="128"/>
      <c r="AX171" s="128"/>
      <c r="AY171" s="128"/>
      <c r="AZ171" s="128"/>
      <c r="BA171" s="128"/>
      <c r="BB171" s="128"/>
      <c r="BC171" s="128"/>
      <c r="BD171" s="128"/>
      <c r="BE171" s="128"/>
      <c r="BF171" s="128"/>
      <c r="BG171" s="128"/>
      <c r="BH171" s="128"/>
      <c r="BI171" s="128"/>
      <c r="BJ171" s="128"/>
      <c r="BK171" s="128"/>
      <c r="BL171" s="128"/>
      <c r="BM171" s="128"/>
    </row>
    <row r="172" spans="1:65" s="131" customFormat="1" x14ac:dyDescent="0.2">
      <c r="A172" s="125"/>
      <c r="B172" s="126"/>
      <c r="C172" s="127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  <c r="AA172" s="128"/>
      <c r="AB172" s="128"/>
      <c r="AC172" s="129"/>
      <c r="AD172" s="130"/>
      <c r="AE172" s="128"/>
      <c r="AF172" s="128"/>
      <c r="AG172" s="128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  <c r="AV172" s="128"/>
      <c r="AW172" s="128"/>
      <c r="AX172" s="128"/>
      <c r="AY172" s="128"/>
      <c r="AZ172" s="128"/>
      <c r="BA172" s="128"/>
      <c r="BB172" s="128"/>
      <c r="BC172" s="128"/>
      <c r="BD172" s="128"/>
      <c r="BE172" s="128"/>
      <c r="BF172" s="128"/>
      <c r="BG172" s="128"/>
      <c r="BH172" s="128"/>
      <c r="BI172" s="128"/>
      <c r="BJ172" s="128"/>
      <c r="BK172" s="128"/>
      <c r="BL172" s="128"/>
      <c r="BM172" s="128"/>
    </row>
    <row r="173" spans="1:65" s="131" customFormat="1" x14ac:dyDescent="0.2">
      <c r="A173" s="125"/>
      <c r="B173" s="126"/>
      <c r="C173" s="127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  <c r="AA173" s="128"/>
      <c r="AB173" s="128"/>
      <c r="AC173" s="129"/>
      <c r="AD173" s="130"/>
      <c r="AE173" s="128"/>
      <c r="AF173" s="128"/>
      <c r="AG173" s="128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  <c r="AV173" s="128"/>
      <c r="AW173" s="128"/>
      <c r="AX173" s="128"/>
      <c r="AY173" s="128"/>
      <c r="AZ173" s="128"/>
      <c r="BA173" s="128"/>
      <c r="BB173" s="128"/>
      <c r="BC173" s="128"/>
      <c r="BD173" s="128"/>
      <c r="BE173" s="128"/>
      <c r="BF173" s="128"/>
      <c r="BG173" s="128"/>
      <c r="BH173" s="128"/>
      <c r="BI173" s="128"/>
      <c r="BJ173" s="128"/>
      <c r="BK173" s="128"/>
      <c r="BL173" s="128"/>
      <c r="BM173" s="128"/>
    </row>
    <row r="174" spans="1:65" s="131" customFormat="1" x14ac:dyDescent="0.2">
      <c r="A174" s="125"/>
      <c r="B174" s="126"/>
      <c r="C174" s="127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  <c r="AA174" s="128"/>
      <c r="AB174" s="128"/>
      <c r="AC174" s="129"/>
      <c r="AD174" s="130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28"/>
      <c r="BD174" s="128"/>
      <c r="BE174" s="128"/>
      <c r="BF174" s="128"/>
      <c r="BG174" s="128"/>
      <c r="BH174" s="128"/>
      <c r="BI174" s="128"/>
      <c r="BJ174" s="128"/>
      <c r="BK174" s="128"/>
      <c r="BL174" s="128"/>
      <c r="BM174" s="128"/>
    </row>
    <row r="175" spans="1:65" s="131" customFormat="1" x14ac:dyDescent="0.2">
      <c r="A175" s="125"/>
      <c r="B175" s="126"/>
      <c r="C175" s="127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9"/>
      <c r="AD175" s="130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  <c r="AV175" s="128"/>
      <c r="AW175" s="128"/>
      <c r="AX175" s="128"/>
      <c r="AY175" s="128"/>
      <c r="AZ175" s="128"/>
      <c r="BA175" s="128"/>
      <c r="BB175" s="128"/>
      <c r="BC175" s="128"/>
      <c r="BD175" s="128"/>
      <c r="BE175" s="128"/>
      <c r="BF175" s="128"/>
      <c r="BG175" s="128"/>
      <c r="BH175" s="128"/>
      <c r="BI175" s="128"/>
      <c r="BJ175" s="128"/>
      <c r="BK175" s="128"/>
      <c r="BL175" s="128"/>
      <c r="BM175" s="128"/>
    </row>
    <row r="176" spans="1:65" s="131" customFormat="1" x14ac:dyDescent="0.2">
      <c r="A176" s="125"/>
      <c r="B176" s="126"/>
      <c r="C176" s="127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9"/>
      <c r="AD176" s="130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  <c r="AV176" s="128"/>
      <c r="AW176" s="128"/>
      <c r="AX176" s="128"/>
      <c r="AY176" s="128"/>
      <c r="AZ176" s="128"/>
      <c r="BA176" s="128"/>
      <c r="BB176" s="128"/>
      <c r="BC176" s="128"/>
      <c r="BD176" s="128"/>
      <c r="BE176" s="128"/>
      <c r="BF176" s="128"/>
      <c r="BG176" s="128"/>
      <c r="BH176" s="128"/>
      <c r="BI176" s="128"/>
      <c r="BJ176" s="128"/>
      <c r="BK176" s="128"/>
      <c r="BL176" s="128"/>
      <c r="BM176" s="128"/>
    </row>
    <row r="177" spans="1:65" s="131" customFormat="1" x14ac:dyDescent="0.2">
      <c r="A177" s="125"/>
      <c r="B177" s="126"/>
      <c r="C177" s="127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  <c r="AA177" s="128"/>
      <c r="AB177" s="128"/>
      <c r="AC177" s="129"/>
      <c r="AD177" s="130"/>
      <c r="AE177" s="128"/>
      <c r="AF177" s="128"/>
      <c r="AG177" s="128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  <c r="AV177" s="128"/>
      <c r="AW177" s="128"/>
      <c r="AX177" s="128"/>
      <c r="AY177" s="128"/>
      <c r="AZ177" s="128"/>
      <c r="BA177" s="128"/>
      <c r="BB177" s="128"/>
      <c r="BC177" s="128"/>
      <c r="BD177" s="128"/>
      <c r="BE177" s="128"/>
      <c r="BF177" s="128"/>
      <c r="BG177" s="128"/>
      <c r="BH177" s="128"/>
      <c r="BI177" s="128"/>
      <c r="BJ177" s="128"/>
      <c r="BK177" s="128"/>
      <c r="BL177" s="128"/>
      <c r="BM177" s="128"/>
    </row>
    <row r="178" spans="1:65" s="131" customFormat="1" x14ac:dyDescent="0.2">
      <c r="A178" s="125"/>
      <c r="B178" s="126"/>
      <c r="C178" s="127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9"/>
      <c r="AD178" s="130"/>
      <c r="AE178" s="128"/>
      <c r="AF178" s="128"/>
      <c r="AG178" s="128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  <c r="AV178" s="128"/>
      <c r="AW178" s="128"/>
      <c r="AX178" s="128"/>
      <c r="AY178" s="128"/>
      <c r="AZ178" s="128"/>
      <c r="BA178" s="128"/>
      <c r="BB178" s="128"/>
      <c r="BC178" s="128"/>
      <c r="BD178" s="128"/>
      <c r="BE178" s="128"/>
      <c r="BF178" s="128"/>
      <c r="BG178" s="128"/>
      <c r="BH178" s="128"/>
      <c r="BI178" s="128"/>
      <c r="BJ178" s="128"/>
      <c r="BK178" s="128"/>
      <c r="BL178" s="128"/>
      <c r="BM178" s="128"/>
    </row>
    <row r="179" spans="1:65" s="131" customFormat="1" x14ac:dyDescent="0.2">
      <c r="A179" s="125"/>
      <c r="B179" s="126"/>
      <c r="C179" s="127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9"/>
      <c r="AD179" s="130"/>
      <c r="AE179" s="128"/>
      <c r="AF179" s="128"/>
      <c r="AG179" s="128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  <c r="AV179" s="128"/>
      <c r="AW179" s="128"/>
      <c r="AX179" s="128"/>
      <c r="AY179" s="128"/>
      <c r="AZ179" s="128"/>
      <c r="BA179" s="128"/>
      <c r="BB179" s="128"/>
      <c r="BC179" s="128"/>
      <c r="BD179" s="128"/>
      <c r="BE179" s="128"/>
      <c r="BF179" s="128"/>
      <c r="BG179" s="128"/>
      <c r="BH179" s="128"/>
      <c r="BI179" s="128"/>
      <c r="BJ179" s="128"/>
      <c r="BK179" s="128"/>
      <c r="BL179" s="128"/>
      <c r="BM179" s="128"/>
    </row>
    <row r="180" spans="1:65" s="131" customFormat="1" x14ac:dyDescent="0.2">
      <c r="A180" s="125"/>
      <c r="B180" s="126"/>
      <c r="C180" s="127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  <c r="AA180" s="128"/>
      <c r="AB180" s="128"/>
      <c r="AC180" s="129"/>
      <c r="AD180" s="130"/>
      <c r="AE180" s="128"/>
      <c r="AF180" s="128"/>
      <c r="AG180" s="128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  <c r="AV180" s="128"/>
      <c r="AW180" s="128"/>
      <c r="AX180" s="128"/>
      <c r="AY180" s="128"/>
      <c r="AZ180" s="128"/>
      <c r="BA180" s="128"/>
      <c r="BB180" s="128"/>
      <c r="BC180" s="128"/>
      <c r="BD180" s="128"/>
      <c r="BE180" s="128"/>
      <c r="BF180" s="128"/>
      <c r="BG180" s="128"/>
      <c r="BH180" s="128"/>
      <c r="BI180" s="128"/>
      <c r="BJ180" s="128"/>
      <c r="BK180" s="128"/>
      <c r="BL180" s="128"/>
      <c r="BM180" s="128"/>
    </row>
    <row r="181" spans="1:65" s="131" customFormat="1" x14ac:dyDescent="0.2">
      <c r="A181" s="125"/>
      <c r="B181" s="126"/>
      <c r="C181" s="127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  <c r="AA181" s="128"/>
      <c r="AB181" s="128"/>
      <c r="AC181" s="129"/>
      <c r="AD181" s="130"/>
      <c r="AE181" s="128"/>
      <c r="AF181" s="128"/>
      <c r="AG181" s="128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  <c r="AV181" s="128"/>
      <c r="AW181" s="128"/>
      <c r="AX181" s="128"/>
      <c r="AY181" s="128"/>
      <c r="AZ181" s="128"/>
      <c r="BA181" s="128"/>
      <c r="BB181" s="128"/>
      <c r="BC181" s="128"/>
      <c r="BD181" s="128"/>
      <c r="BE181" s="128"/>
      <c r="BF181" s="128"/>
      <c r="BG181" s="128"/>
      <c r="BH181" s="128"/>
      <c r="BI181" s="128"/>
      <c r="BJ181" s="128"/>
      <c r="BK181" s="128"/>
      <c r="BL181" s="128"/>
      <c r="BM181" s="128"/>
    </row>
    <row r="182" spans="1:65" s="131" customFormat="1" x14ac:dyDescent="0.2">
      <c r="A182" s="125"/>
      <c r="B182" s="126"/>
      <c r="C182" s="127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  <c r="AA182" s="128"/>
      <c r="AB182" s="128"/>
      <c r="AC182" s="129"/>
      <c r="AD182" s="130"/>
      <c r="AE182" s="128"/>
      <c r="AF182" s="128"/>
      <c r="AG182" s="128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  <c r="AV182" s="128"/>
      <c r="AW182" s="128"/>
      <c r="AX182" s="128"/>
      <c r="AY182" s="128"/>
      <c r="AZ182" s="128"/>
      <c r="BA182" s="128"/>
      <c r="BB182" s="128"/>
      <c r="BC182" s="128"/>
      <c r="BD182" s="128"/>
      <c r="BE182" s="128"/>
      <c r="BF182" s="128"/>
      <c r="BG182" s="128"/>
      <c r="BH182" s="128"/>
      <c r="BI182" s="128"/>
      <c r="BJ182" s="128"/>
      <c r="BK182" s="128"/>
      <c r="BL182" s="128"/>
      <c r="BM182" s="128"/>
    </row>
    <row r="183" spans="1:65" s="131" customFormat="1" x14ac:dyDescent="0.2">
      <c r="A183" s="125"/>
      <c r="B183" s="126"/>
      <c r="C183" s="127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  <c r="AC183" s="129"/>
      <c r="AD183" s="130"/>
      <c r="AE183" s="128"/>
      <c r="AF183" s="128"/>
      <c r="AG183" s="128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  <c r="AV183" s="128"/>
      <c r="AW183" s="128"/>
      <c r="AX183" s="128"/>
      <c r="AY183" s="128"/>
      <c r="AZ183" s="128"/>
      <c r="BA183" s="128"/>
      <c r="BB183" s="128"/>
      <c r="BC183" s="128"/>
      <c r="BD183" s="128"/>
      <c r="BE183" s="128"/>
      <c r="BF183" s="128"/>
      <c r="BG183" s="128"/>
      <c r="BH183" s="128"/>
      <c r="BI183" s="128"/>
      <c r="BJ183" s="128"/>
      <c r="BK183" s="128"/>
      <c r="BL183" s="128"/>
      <c r="BM183" s="128"/>
    </row>
    <row r="184" spans="1:65" s="131" customFormat="1" x14ac:dyDescent="0.2">
      <c r="A184" s="125"/>
      <c r="B184" s="126"/>
      <c r="C184" s="127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  <c r="AA184" s="128"/>
      <c r="AB184" s="128"/>
      <c r="AC184" s="129"/>
      <c r="AD184" s="130"/>
      <c r="AE184" s="128"/>
      <c r="AF184" s="128"/>
      <c r="AG184" s="128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  <c r="AV184" s="128"/>
      <c r="AW184" s="128"/>
      <c r="AX184" s="128"/>
      <c r="AY184" s="128"/>
      <c r="AZ184" s="128"/>
      <c r="BA184" s="128"/>
      <c r="BB184" s="128"/>
      <c r="BC184" s="128"/>
      <c r="BD184" s="128"/>
      <c r="BE184" s="128"/>
      <c r="BF184" s="128"/>
      <c r="BG184" s="128"/>
      <c r="BH184" s="128"/>
      <c r="BI184" s="128"/>
      <c r="BJ184" s="128"/>
      <c r="BK184" s="128"/>
      <c r="BL184" s="128"/>
      <c r="BM184" s="128"/>
    </row>
    <row r="185" spans="1:65" s="131" customFormat="1" x14ac:dyDescent="0.2">
      <c r="A185" s="125"/>
      <c r="B185" s="126"/>
      <c r="C185" s="127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  <c r="AA185" s="128"/>
      <c r="AB185" s="128"/>
      <c r="AC185" s="129"/>
      <c r="AD185" s="130"/>
      <c r="AE185" s="128"/>
      <c r="AF185" s="128"/>
      <c r="AG185" s="128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  <c r="AV185" s="128"/>
      <c r="AW185" s="128"/>
      <c r="AX185" s="128"/>
      <c r="AY185" s="128"/>
      <c r="AZ185" s="128"/>
      <c r="BA185" s="128"/>
      <c r="BB185" s="128"/>
      <c r="BC185" s="128"/>
      <c r="BD185" s="128"/>
      <c r="BE185" s="128"/>
      <c r="BF185" s="128"/>
      <c r="BG185" s="128"/>
      <c r="BH185" s="128"/>
      <c r="BI185" s="128"/>
      <c r="BJ185" s="128"/>
      <c r="BK185" s="128"/>
      <c r="BL185" s="128"/>
      <c r="BM185" s="128"/>
    </row>
    <row r="186" spans="1:65" s="131" customFormat="1" x14ac:dyDescent="0.2">
      <c r="A186" s="125"/>
      <c r="B186" s="126"/>
      <c r="C186" s="127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9"/>
      <c r="AD186" s="130"/>
      <c r="AE186" s="128"/>
      <c r="AF186" s="128"/>
      <c r="AG186" s="128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  <c r="AV186" s="128"/>
      <c r="AW186" s="128"/>
      <c r="AX186" s="128"/>
      <c r="AY186" s="128"/>
      <c r="AZ186" s="128"/>
      <c r="BA186" s="128"/>
      <c r="BB186" s="128"/>
      <c r="BC186" s="128"/>
      <c r="BD186" s="128"/>
      <c r="BE186" s="128"/>
      <c r="BF186" s="128"/>
      <c r="BG186" s="128"/>
      <c r="BH186" s="128"/>
      <c r="BI186" s="128"/>
      <c r="BJ186" s="128"/>
      <c r="BK186" s="128"/>
      <c r="BL186" s="128"/>
      <c r="BM186" s="128"/>
    </row>
    <row r="187" spans="1:65" s="131" customFormat="1" x14ac:dyDescent="0.2">
      <c r="A187" s="125"/>
      <c r="B187" s="126"/>
      <c r="C187" s="127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  <c r="AA187" s="128"/>
      <c r="AB187" s="128"/>
      <c r="AC187" s="129"/>
      <c r="AD187" s="130"/>
      <c r="AE187" s="128"/>
      <c r="AF187" s="128"/>
      <c r="AG187" s="128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  <c r="AV187" s="128"/>
      <c r="AW187" s="128"/>
      <c r="AX187" s="128"/>
      <c r="AY187" s="128"/>
      <c r="AZ187" s="128"/>
      <c r="BA187" s="128"/>
      <c r="BB187" s="128"/>
      <c r="BC187" s="128"/>
      <c r="BD187" s="128"/>
      <c r="BE187" s="128"/>
      <c r="BF187" s="128"/>
      <c r="BG187" s="128"/>
      <c r="BH187" s="128"/>
      <c r="BI187" s="128"/>
      <c r="BJ187" s="128"/>
      <c r="BK187" s="128"/>
      <c r="BL187" s="128"/>
      <c r="BM187" s="128"/>
    </row>
    <row r="188" spans="1:65" s="131" customFormat="1" x14ac:dyDescent="0.2">
      <c r="A188" s="125"/>
      <c r="B188" s="126"/>
      <c r="C188" s="127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  <c r="AA188" s="128"/>
      <c r="AB188" s="128"/>
      <c r="AC188" s="129"/>
      <c r="AD188" s="130"/>
      <c r="AE188" s="128"/>
      <c r="AF188" s="128"/>
      <c r="AG188" s="128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  <c r="AV188" s="128"/>
      <c r="AW188" s="128"/>
      <c r="AX188" s="128"/>
      <c r="AY188" s="128"/>
      <c r="AZ188" s="128"/>
      <c r="BA188" s="128"/>
      <c r="BB188" s="128"/>
      <c r="BC188" s="128"/>
      <c r="BD188" s="128"/>
      <c r="BE188" s="128"/>
      <c r="BF188" s="128"/>
      <c r="BG188" s="128"/>
      <c r="BH188" s="128"/>
      <c r="BI188" s="128"/>
      <c r="BJ188" s="128"/>
      <c r="BK188" s="128"/>
      <c r="BL188" s="128"/>
      <c r="BM188" s="128"/>
    </row>
    <row r="189" spans="1:65" s="131" customFormat="1" x14ac:dyDescent="0.2">
      <c r="A189" s="125"/>
      <c r="B189" s="126"/>
      <c r="C189" s="127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  <c r="Z189" s="128"/>
      <c r="AA189" s="128"/>
      <c r="AB189" s="128"/>
      <c r="AC189" s="129"/>
      <c r="AD189" s="130"/>
      <c r="AE189" s="128"/>
      <c r="AF189" s="128"/>
      <c r="AG189" s="128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  <c r="AV189" s="128"/>
      <c r="AW189" s="128"/>
      <c r="AX189" s="128"/>
      <c r="AY189" s="128"/>
      <c r="AZ189" s="128"/>
      <c r="BA189" s="128"/>
      <c r="BB189" s="128"/>
      <c r="BC189" s="128"/>
      <c r="BD189" s="128"/>
      <c r="BE189" s="128"/>
      <c r="BF189" s="128"/>
      <c r="BG189" s="128"/>
      <c r="BH189" s="128"/>
      <c r="BI189" s="128"/>
      <c r="BJ189" s="128"/>
      <c r="BK189" s="128"/>
      <c r="BL189" s="128"/>
      <c r="BM189" s="128"/>
    </row>
    <row r="190" spans="1:65" s="131" customFormat="1" x14ac:dyDescent="0.2">
      <c r="A190" s="125"/>
      <c r="B190" s="126"/>
      <c r="C190" s="127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  <c r="AA190" s="128"/>
      <c r="AB190" s="128"/>
      <c r="AC190" s="129"/>
      <c r="AD190" s="130"/>
      <c r="AE190" s="128"/>
      <c r="AF190" s="128"/>
      <c r="AG190" s="128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  <c r="AV190" s="128"/>
      <c r="AW190" s="128"/>
      <c r="AX190" s="128"/>
      <c r="AY190" s="128"/>
      <c r="AZ190" s="128"/>
      <c r="BA190" s="128"/>
      <c r="BB190" s="128"/>
      <c r="BC190" s="128"/>
      <c r="BD190" s="128"/>
      <c r="BE190" s="128"/>
      <c r="BF190" s="128"/>
      <c r="BG190" s="128"/>
      <c r="BH190" s="128"/>
      <c r="BI190" s="128"/>
      <c r="BJ190" s="128"/>
      <c r="BK190" s="128"/>
      <c r="BL190" s="128"/>
      <c r="BM190" s="128"/>
    </row>
    <row r="191" spans="1:65" s="131" customFormat="1" x14ac:dyDescent="0.2">
      <c r="A191" s="125"/>
      <c r="B191" s="126"/>
      <c r="C191" s="127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9"/>
      <c r="AD191" s="130"/>
      <c r="AE191" s="128"/>
      <c r="AF191" s="128"/>
      <c r="AG191" s="128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  <c r="AV191" s="128"/>
      <c r="AW191" s="128"/>
      <c r="AX191" s="128"/>
      <c r="AY191" s="128"/>
      <c r="AZ191" s="128"/>
      <c r="BA191" s="128"/>
      <c r="BB191" s="128"/>
      <c r="BC191" s="128"/>
      <c r="BD191" s="128"/>
      <c r="BE191" s="128"/>
      <c r="BF191" s="128"/>
      <c r="BG191" s="128"/>
      <c r="BH191" s="128"/>
      <c r="BI191" s="128"/>
      <c r="BJ191" s="128"/>
      <c r="BK191" s="128"/>
      <c r="BL191" s="128"/>
      <c r="BM191" s="128"/>
    </row>
    <row r="192" spans="1:65" s="131" customFormat="1" x14ac:dyDescent="0.2">
      <c r="A192" s="125"/>
      <c r="B192" s="126"/>
      <c r="C192" s="127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  <c r="AA192" s="128"/>
      <c r="AB192" s="128"/>
      <c r="AC192" s="129"/>
      <c r="AD192" s="130"/>
      <c r="AE192" s="128"/>
      <c r="AF192" s="128"/>
      <c r="AG192" s="128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  <c r="AV192" s="128"/>
      <c r="AW192" s="128"/>
      <c r="AX192" s="128"/>
      <c r="AY192" s="128"/>
      <c r="AZ192" s="128"/>
      <c r="BA192" s="128"/>
      <c r="BB192" s="128"/>
      <c r="BC192" s="128"/>
      <c r="BD192" s="128"/>
      <c r="BE192" s="128"/>
      <c r="BF192" s="128"/>
      <c r="BG192" s="128"/>
      <c r="BH192" s="128"/>
      <c r="BI192" s="128"/>
      <c r="BJ192" s="128"/>
      <c r="BK192" s="128"/>
      <c r="BL192" s="128"/>
      <c r="BM192" s="128"/>
    </row>
    <row r="193" spans="1:65" s="131" customFormat="1" x14ac:dyDescent="0.2">
      <c r="A193" s="125"/>
      <c r="B193" s="126"/>
      <c r="C193" s="127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  <c r="AA193" s="128"/>
      <c r="AB193" s="128"/>
      <c r="AC193" s="129"/>
      <c r="AD193" s="130"/>
      <c r="AE193" s="128"/>
      <c r="AF193" s="128"/>
      <c r="AG193" s="128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  <c r="AV193" s="128"/>
      <c r="AW193" s="128"/>
      <c r="AX193" s="128"/>
      <c r="AY193" s="128"/>
      <c r="AZ193" s="128"/>
      <c r="BA193" s="128"/>
      <c r="BB193" s="128"/>
      <c r="BC193" s="128"/>
      <c r="BD193" s="128"/>
      <c r="BE193" s="128"/>
      <c r="BF193" s="128"/>
      <c r="BG193" s="128"/>
      <c r="BH193" s="128"/>
      <c r="BI193" s="128"/>
      <c r="BJ193" s="128"/>
      <c r="BK193" s="128"/>
      <c r="BL193" s="128"/>
      <c r="BM193" s="128"/>
    </row>
    <row r="194" spans="1:65" s="131" customFormat="1" x14ac:dyDescent="0.2">
      <c r="A194" s="125"/>
      <c r="B194" s="126"/>
      <c r="C194" s="127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  <c r="AA194" s="128"/>
      <c r="AB194" s="128"/>
      <c r="AC194" s="129"/>
      <c r="AD194" s="130"/>
      <c r="AE194" s="128"/>
      <c r="AF194" s="128"/>
      <c r="AG194" s="128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  <c r="AV194" s="128"/>
      <c r="AW194" s="128"/>
      <c r="AX194" s="128"/>
      <c r="AY194" s="128"/>
      <c r="AZ194" s="128"/>
      <c r="BA194" s="128"/>
      <c r="BB194" s="128"/>
      <c r="BC194" s="128"/>
      <c r="BD194" s="128"/>
      <c r="BE194" s="128"/>
      <c r="BF194" s="128"/>
      <c r="BG194" s="128"/>
      <c r="BH194" s="128"/>
      <c r="BI194" s="128"/>
      <c r="BJ194" s="128"/>
      <c r="BK194" s="128"/>
      <c r="BL194" s="128"/>
      <c r="BM194" s="128"/>
    </row>
    <row r="195" spans="1:65" s="131" customFormat="1" x14ac:dyDescent="0.2">
      <c r="A195" s="125"/>
      <c r="B195" s="126"/>
      <c r="C195" s="127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  <c r="AC195" s="129"/>
      <c r="AD195" s="130"/>
      <c r="AE195" s="128"/>
      <c r="AF195" s="128"/>
      <c r="AG195" s="128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  <c r="AV195" s="128"/>
      <c r="AW195" s="128"/>
      <c r="AX195" s="128"/>
      <c r="AY195" s="128"/>
      <c r="AZ195" s="128"/>
      <c r="BA195" s="128"/>
      <c r="BB195" s="128"/>
      <c r="BC195" s="128"/>
      <c r="BD195" s="128"/>
      <c r="BE195" s="128"/>
      <c r="BF195" s="128"/>
      <c r="BG195" s="128"/>
      <c r="BH195" s="128"/>
      <c r="BI195" s="128"/>
      <c r="BJ195" s="128"/>
      <c r="BK195" s="128"/>
      <c r="BL195" s="128"/>
      <c r="BM195" s="1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Do Calculations</vt:lpstr>
      <vt:lpstr>Raw Data</vt:lpstr>
      <vt:lpstr>Q and Rad VS E (2)</vt:lpstr>
      <vt:lpstr>Q and Rad VS E</vt:lpstr>
      <vt:lpstr>Lorentz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Powers</dc:creator>
  <cp:lastModifiedBy>Tom Powers</cp:lastModifiedBy>
  <cp:lastPrinted>2018-09-13T20:52:21Z</cp:lastPrinted>
  <dcterms:created xsi:type="dcterms:W3CDTF">2005-07-10T13:06:38Z</dcterms:created>
  <dcterms:modified xsi:type="dcterms:W3CDTF">2022-05-28T12:52:27Z</dcterms:modified>
</cp:coreProperties>
</file>