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asd\asddocs\Pansophy\Project Masterlists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" i="10" l="1"/>
  <c r="A38" i="10" l="1"/>
  <c r="A39" i="10"/>
  <c r="A40" i="10"/>
  <c r="A41" i="10"/>
  <c r="A48" i="10" l="1"/>
  <c r="A44" i="10"/>
  <c r="A45" i="10"/>
  <c r="A46" i="10"/>
  <c r="A47" i="10"/>
  <c r="A50" i="10"/>
  <c r="A51" i="10"/>
  <c r="A52" i="10"/>
  <c r="A53" i="10"/>
  <c r="A54" i="10"/>
  <c r="A55" i="10"/>
  <c r="A6" i="10" l="1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42" i="10"/>
  <c r="A43" i="10"/>
  <c r="A56" i="10"/>
  <c r="A57" i="10"/>
  <c r="A58" i="10"/>
  <c r="A59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4" i="10"/>
  <c r="C104" i="10" l="1"/>
  <c r="C109" i="10"/>
  <c r="C108" i="10"/>
  <c r="C107" i="10"/>
  <c r="C106" i="10"/>
  <c r="C105" i="10"/>
  <c r="C111" i="10" l="1"/>
  <c r="D106" i="10" l="1"/>
  <c r="D107" i="10"/>
  <c r="D105" i="10"/>
  <c r="D108" i="10"/>
  <c r="C110" i="10"/>
  <c r="D110" i="10" s="1"/>
  <c r="D104" i="10"/>
  <c r="D109" i="10"/>
</calcChain>
</file>

<file path=xl/sharedStrings.xml><?xml version="1.0" encoding="utf-8"?>
<sst xmlns="http://schemas.openxmlformats.org/spreadsheetml/2006/main" count="719" uniqueCount="341">
  <si>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</si>
  <si>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</si>
  <si>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</si>
  <si>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</si>
  <si>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</si>
  <si>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</si>
  <si>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</si>
  <si>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</si>
  <si>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</si>
  <si>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</si>
  <si>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</si>
  <si>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</si>
  <si>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</si>
  <si>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</si>
  <si>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</si>
  <si>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</si>
  <si>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</si>
  <si>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</si>
  <si>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</si>
  <si>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</si>
  <si>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</si>
  <si>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</si>
  <si>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</si>
  <si>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</si>
  <si>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</si>
  <si>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</si>
  <si>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</si>
  <si>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</si>
  <si>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</si>
  <si>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</si>
  <si>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</si>
  <si>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</si>
  <si>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</si>
  <si>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</si>
  <si>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</si>
  <si>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</si>
  <si>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</si>
  <si>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</si>
  <si>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</si>
  <si>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</si>
  <si>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</si>
  <si>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</si>
  <si>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</si>
  <si>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</si>
  <si>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</si>
  <si>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</si>
  <si>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</si>
  <si>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</si>
  <si>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</si>
  <si>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</si>
  <si>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</si>
  <si>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</si>
  <si>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</si>
  <si>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</si>
  <si>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</si>
  <si>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</si>
  <si>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</si>
  <si>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</si>
  <si>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</si>
  <si>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</si>
  <si>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</si>
  <si>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</si>
  <si>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</si>
  <si>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</si>
  <si>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</si>
  <si>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</si>
  <si>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</si>
  <si>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</si>
  <si>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</si>
  <si>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</si>
  <si>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</si>
  <si>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</si>
  <si>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</si>
  <si>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</si>
  <si>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</si>
  <si>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</si>
  <si>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</si>
  <si>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</si>
  <si>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</si>
  <si>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</si>
  <si>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</si>
  <si>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</si>
  <si>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</si>
  <si>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</si>
  <si>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</si>
  <si>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</si>
  <si>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</si>
  <si>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</si>
  <si>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</si>
  <si>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</si>
  <si>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</si>
  <si>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</si>
  <si>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</si>
  <si>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</si>
  <si>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</si>
  <si>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</si>
  <si>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</si>
  <si>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</si>
  <si>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</si>
  <si>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</si>
  <si>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</si>
  <si>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</si>
  <si>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</si>
  <si>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</si>
  <si>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</si>
  <si>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</si>
  <si>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</si>
  <si>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</si>
  <si>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</si>
  <si>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</si>
  <si>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</si>
  <si>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</si>
  <si>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</si>
  <si>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</si>
  <si>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</si>
  <si>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</si>
  <si>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</si>
  <si>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</si>
  <si>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</si>
  <si>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</si>
  <si>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</si>
  <si>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</si>
  <si>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</si>
  <si>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</si>
  <si>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</si>
  <si>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</si>
  <si>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</si>
  <si>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</si>
  <si>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</si>
  <si>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</si>
  <si>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</si>
  <si>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</si>
  <si>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</si>
  <si>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</si>
  <si>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</si>
  <si>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</si>
  <si>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</si>
  <si>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</si>
  <si>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</si>
  <si>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</si>
  <si>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</si>
  <si>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</si>
  <si>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</si>
  <si>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</si>
  <si>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</si>
  <si>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</si>
  <si>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</si>
  <si>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</si>
  <si>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</si>
  <si>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</si>
  <si>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</si>
  <si>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</si>
  <si>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</si>
  <si>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</si>
  <si>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</si>
  <si>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</si>
  <si>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</si>
  <si>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</si>
  <si>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</si>
  <si>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</si>
  <si>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</si>
  <si>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</si>
  <si>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</si>
  <si>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</si>
  <si>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</si>
  <si>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</si>
  <si>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</si>
  <si>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</si>
  <si>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</si>
  <si>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</si>
  <si>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</si>
  <si>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</si>
  <si>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</si>
  <si>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</si>
  <si>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</si>
  <si>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</si>
  <si>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</si>
  <si>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</si>
  <si>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</si>
  <si>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</si>
  <si>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</si>
  <si>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</si>
  <si>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</si>
  <si>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</si>
  <si>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</si>
  <si>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</si>
  <si>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</si>
  <si>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</si>
  <si>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</si>
  <si>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H-HOM Feedthrough</t>
  </si>
  <si>
    <t>H-HOM Feedthrough 25ohm Rod</t>
  </si>
  <si>
    <t>AUP-PREP-HHMFT-FTHMRD</t>
  </si>
  <si>
    <t>H-HOM Feedthrough Brazing Assembly</t>
  </si>
  <si>
    <t>AUP-ASSY-HHMFT-BRZAS</t>
  </si>
  <si>
    <t>H-HOM Feedthrough Assembly</t>
  </si>
  <si>
    <t>AUP-ASSY-HHMFT</t>
  </si>
  <si>
    <t>H-HOM Feedthrough 25ohm Pince Revised</t>
  </si>
  <si>
    <t>AUP-PREP-HHMFT-FTPCR</t>
  </si>
  <si>
    <t>JL0089755</t>
  </si>
  <si>
    <t>JL0089751</t>
  </si>
  <si>
    <t>JL0093243</t>
  </si>
  <si>
    <t>JL0101223</t>
  </si>
  <si>
    <t>Matthew Weaks</t>
  </si>
  <si>
    <t>Scott Williams</t>
  </si>
  <si>
    <t>Naeem Huque</t>
  </si>
  <si>
    <t>H-HOM Field Antenna</t>
  </si>
  <si>
    <t>Field Antenna 25ohm Hook</t>
  </si>
  <si>
    <t>AUP-PREP-FANT-FA25H</t>
  </si>
  <si>
    <t>Feedthrough Pince Cable 25ohm</t>
  </si>
  <si>
    <t>AUP-PREP-FANT-FTPC</t>
  </si>
  <si>
    <t>Feedthrough Cable Connector</t>
  </si>
  <si>
    <t>AUP-PREP-FANT-CNCTR</t>
  </si>
  <si>
    <t xml:space="preserve">Field Antenna 25ohm </t>
  </si>
  <si>
    <t>AUP-ASSY-FANT</t>
  </si>
  <si>
    <t>JL0090341</t>
  </si>
  <si>
    <t>JL0090344</t>
  </si>
  <si>
    <t>JL0090343</t>
  </si>
  <si>
    <t>JL0090340</t>
  </si>
  <si>
    <t>V-HOM Coupler</t>
  </si>
  <si>
    <t>V-HOM Couple 25ohm Hook</t>
  </si>
  <si>
    <t>AUP-PREP-VHOM-VH25SN</t>
  </si>
  <si>
    <t>V-HOM Couple 25ohm</t>
  </si>
  <si>
    <t>AUP-ASSY-VHOM-VCASSY</t>
  </si>
  <si>
    <t>AUP-ASSY-VHOM</t>
  </si>
  <si>
    <t>JL0090122</t>
  </si>
  <si>
    <t>JL0089940</t>
  </si>
  <si>
    <t>H-HOM Damper</t>
  </si>
  <si>
    <t>HOM Niobium Hook</t>
  </si>
  <si>
    <t>AUP-PREP-DAMP-HOOK</t>
  </si>
  <si>
    <t>HOM Tee</t>
  </si>
  <si>
    <t>AUP-PREP-DAMP-TEE</t>
  </si>
  <si>
    <t>Niobium Can Lid</t>
  </si>
  <si>
    <t>Niobium Can Lid Final Machining</t>
  </si>
  <si>
    <t>AUP-PREP-DAMP-LDMCH</t>
  </si>
  <si>
    <t>Outer Can Lid</t>
  </si>
  <si>
    <t>AUP-PREP-DAMP-OCLID</t>
  </si>
  <si>
    <t>Niobium Lid Brazing Assembly</t>
  </si>
  <si>
    <t>AUP-ASSY-DAMP-NLASSY</t>
  </si>
  <si>
    <t>Niobium Can Lid Machining Assembly</t>
  </si>
  <si>
    <t>AUP-ASSY-DAMP-CLASSY</t>
  </si>
  <si>
    <t>H-HOM Inner Tube</t>
  </si>
  <si>
    <t>AUP-PREP-DAMP-ITUBE</t>
  </si>
  <si>
    <t>H-HOM Flange DN100</t>
  </si>
  <si>
    <t>AUP-PREP-DAMP-DN100</t>
  </si>
  <si>
    <t>DN100 Braze Assembly</t>
  </si>
  <si>
    <t>AUP-ASSY-DAMP-FLGWLD</t>
  </si>
  <si>
    <t>DN100 Machining</t>
  </si>
  <si>
    <t>AUP-ASSY-DAMP-FLMCH</t>
  </si>
  <si>
    <t>Hook and Tee Weldment</t>
  </si>
  <si>
    <t>AUP-ASSY-DAMP-HKTEE</t>
  </si>
  <si>
    <t>Inner Can Assembly</t>
  </si>
  <si>
    <t>AUP-ASSY-DAMP-INCAN</t>
  </si>
  <si>
    <t>HOM H External Pipe</t>
  </si>
  <si>
    <t>AUP-PREP-DAMP-EXPIPE</t>
  </si>
  <si>
    <t>Outlet Tube</t>
  </si>
  <si>
    <t>AUP-PREP-DAMP-OTUBE</t>
  </si>
  <si>
    <t>Outer Tube Assembly</t>
  </si>
  <si>
    <t>AUP-ASSY-DAMP-TBASSY</t>
  </si>
  <si>
    <t>AUP RFD H-HOM Damper</t>
  </si>
  <si>
    <t>AUP-ASSY-DAMP-FASSY</t>
  </si>
  <si>
    <t>Common Travelers</t>
  </si>
  <si>
    <t>Pince Feedthrough</t>
  </si>
  <si>
    <t>AUP-PREP-CMN-FTPC</t>
  </si>
  <si>
    <t>Copper Ring</t>
  </si>
  <si>
    <t>AUP-PREP-CMN-CURING</t>
  </si>
  <si>
    <t>Feedthrough 25ohm Rod</t>
  </si>
  <si>
    <t>AUP-PREP-CMN-FTROD</t>
  </si>
  <si>
    <t>Custom DN40 Flange</t>
  </si>
  <si>
    <t>AUP-PREP-CMN-DN40F</t>
  </si>
  <si>
    <t>Ceramic D40d14</t>
  </si>
  <si>
    <t>AUP-PREP-CMN-DSCCRM</t>
  </si>
  <si>
    <t>Flange Brazing Assembly</t>
  </si>
  <si>
    <t>AUP-ASSY-CMN-FLBRZ</t>
  </si>
  <si>
    <t>Feedthrough 25ohm Brazing Assembly</t>
  </si>
  <si>
    <t>AUP-ASSY-CMN-BRZAS</t>
  </si>
  <si>
    <t>JL0086021</t>
  </si>
  <si>
    <t>JL0083868</t>
  </si>
  <si>
    <t>JL0086010</t>
  </si>
  <si>
    <t>JL0088326</t>
  </si>
  <si>
    <t>JL0088271</t>
  </si>
  <si>
    <t>JL0088238</t>
  </si>
  <si>
    <t>JL0088600</t>
  </si>
  <si>
    <t>JL0086026</t>
  </si>
  <si>
    <t>JL0086025</t>
  </si>
  <si>
    <t>JL0088274</t>
  </si>
  <si>
    <t>JL0088272</t>
  </si>
  <si>
    <t>JL0088266</t>
  </si>
  <si>
    <t>JL0088602</t>
  </si>
  <si>
    <t>JL0086009</t>
  </si>
  <si>
    <t>JL0088598</t>
  </si>
  <si>
    <t>JL0088268</t>
  </si>
  <si>
    <t>JL0086007</t>
  </si>
  <si>
    <t>JL0089865</t>
  </si>
  <si>
    <t>JL0090118</t>
  </si>
  <si>
    <t>JL0089760</t>
  </si>
  <si>
    <t>LHCACFHC0206</t>
  </si>
  <si>
    <t>JL0092614</t>
  </si>
  <si>
    <t>JL0090121</t>
  </si>
  <si>
    <t>NOT IN DOC REPO</t>
  </si>
  <si>
    <t>NO INSPECTION REQ (NO ACRONYM)</t>
  </si>
  <si>
    <t>(IS THIS SAME AS ABOVE LN 10 ?)</t>
  </si>
  <si>
    <t>Ceramic D40d14 Inspection</t>
  </si>
  <si>
    <t>weaksmc</t>
  </si>
  <si>
    <t>huque,scott</t>
  </si>
  <si>
    <t>huque,scott,weaksmc</t>
  </si>
  <si>
    <t>AUP-INSP-CMN-DSCCRM</t>
  </si>
  <si>
    <t>AUP-INV-DSCCRM</t>
  </si>
  <si>
    <t>AUP-INSP-CMN-CURING</t>
  </si>
  <si>
    <t>AUP-INV-CURING</t>
  </si>
  <si>
    <t>AUP-INSP-CMN-FTROD</t>
  </si>
  <si>
    <t>AUP-PREP-DAMP-NBLID</t>
  </si>
  <si>
    <t>Mike Dickey</t>
  </si>
  <si>
    <t>Calvin Barnes</t>
  </si>
  <si>
    <t>mdicky,cbarnes</t>
  </si>
  <si>
    <t>Copper Ring Inspection</t>
  </si>
  <si>
    <t>Copper Ring Inventory</t>
  </si>
  <si>
    <t>Ceramic D40d14 Inventory</t>
  </si>
  <si>
    <t>AUP-INV-FTHMRD</t>
  </si>
  <si>
    <t>Feedthrough 25ohm Rod Inspection</t>
  </si>
  <si>
    <t>Feedthrough 25ohm Rod Inventory</t>
  </si>
  <si>
    <t>V-HOM Coupler 25 Ohm Hook</t>
  </si>
  <si>
    <t>AUP-INV-VH25H</t>
  </si>
  <si>
    <t>AUP-INV-FTROD</t>
  </si>
  <si>
    <t>AUP-ASSY-DAMP-FLGBRZ</t>
  </si>
  <si>
    <t>jharris</t>
  </si>
  <si>
    <t>huque</t>
  </si>
  <si>
    <t>AUP H-HOM Damper Final Tuning and Shipping Prep</t>
  </si>
  <si>
    <t>AUP-ASSY-DAMP-FPREP</t>
  </si>
  <si>
    <t>N. Huque</t>
  </si>
  <si>
    <t>D. Forehand</t>
  </si>
  <si>
    <t>A. Mitchell</t>
  </si>
  <si>
    <t>AUP Liquid Nitrogen Thermal Shock Procedure</t>
  </si>
  <si>
    <t>AUP-PR-LEAK-CMA-LN2</t>
  </si>
  <si>
    <t>J. Harris</t>
  </si>
  <si>
    <t>J. Fischer</t>
  </si>
  <si>
    <t>AUP Acid Etching at the Chemical Fume Hood Procedure</t>
  </si>
  <si>
    <t>CP-AUP-CAV-CHEM-ACID</t>
  </si>
  <si>
    <t>T. Harris</t>
  </si>
  <si>
    <t>A. Reilly</t>
  </si>
  <si>
    <t>AUP Cavity Components and Parts Degreasing
Procedure</t>
  </si>
  <si>
    <t>CP-AUP-CAV-CHEM-DEGR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</si>
</sst>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22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3" xfId="0" applyBorder="1"/>
    <xf numFmtId="0" fontId="0" fillId="0" borderId="2" xfId="0" applyBorder="1"/>
    <xf numFmtId="0" fontId="19" fillId="0" borderId="7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0" borderId="0" xfId="0" applyFill="1"/>
    <xf numFmtId="15" fontId="0" fillId="0" borderId="1" xfId="0" applyNumberFormat="1" applyFill="1" applyBorder="1" applyAlignment="1">
      <alignment horizontal="right"/>
    </xf>
    <xf numFmtId="0" fontId="18" fillId="0" borderId="1" xfId="0" applyFont="1" applyFill="1" applyBorder="1"/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10" fillId="6" borderId="12" xfId="0" applyFont="1" applyFill="1" applyBorder="1"/>
    <xf numFmtId="0" fontId="10" fillId="0" borderId="12" xfId="0" applyFont="1" applyBorder="1"/>
    <xf numFmtId="0" fontId="0" fillId="6" borderId="12" xfId="0" applyFont="1" applyFill="1" applyBorder="1"/>
    <xf numFmtId="0" fontId="0" fillId="0" borderId="12" xfId="0" applyFont="1" applyBorder="1"/>
    <xf numFmtId="0" fontId="16" fillId="0" borderId="12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 applyAlignment="1">
      <alignment horizontal="center"/>
    </xf>
    <xf numFmtId="0" fontId="0" fillId="0" borderId="3" xfId="0" applyFont="1" applyFill="1" applyBorder="1"/>
    <xf numFmtId="0" fontId="2" fillId="3" borderId="9" xfId="0" applyFont="1" applyFill="1" applyBorder="1" applyAlignment="1">
      <alignment horizontal="left"/>
    </xf>
    <xf numFmtId="0" fontId="0" fillId="0" borderId="5" xfId="0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1" fillId="16" borderId="16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4" xfId="0" applyNumberFormat="1" applyFill="1" applyBorder="1"/>
    <xf numFmtId="165" fontId="0" fillId="0" borderId="3" xfId="0" applyNumberFormat="1" applyFill="1" applyBorder="1"/>
    <xf numFmtId="165" fontId="5" fillId="4" borderId="3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3" xfId="0" applyNumberFormat="1" applyBorder="1"/>
    <xf numFmtId="165" fontId="0" fillId="0" borderId="6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3" fillId="8" borderId="16" xfId="0" applyFont="1" applyFill="1" applyBorder="1" applyAlignment="1">
      <alignment horizontal="left"/>
    </xf>
    <xf numFmtId="0" fontId="25" fillId="10" borderId="16" xfId="0" applyFont="1" applyFill="1" applyBorder="1" applyAlignment="1">
      <alignment horizontal="left"/>
    </xf>
    <xf numFmtId="0" fontId="26" fillId="14" borderId="16" xfId="0" applyFont="1" applyFill="1" applyBorder="1" applyAlignment="1">
      <alignment horizontal="left"/>
    </xf>
    <xf numFmtId="0" fontId="24" fillId="15" borderId="16" xfId="0" applyFont="1" applyFill="1" applyBorder="1" applyAlignment="1">
      <alignment horizontal="left"/>
    </xf>
    <xf numFmtId="0" fontId="27" fillId="12" borderId="16" xfId="0" applyFont="1" applyFill="1" applyBorder="1" applyAlignment="1">
      <alignment horizontal="left"/>
    </xf>
    <xf numFmtId="0" fontId="22" fillId="17" borderId="1" xfId="0" applyFont="1" applyFill="1" applyBorder="1" applyAlignment="1">
      <alignment horizontal="left"/>
    </xf>
    <xf numFmtId="0" fontId="28" fillId="0" borderId="1" xfId="0" applyFont="1" applyFill="1" applyBorder="1"/>
    <xf numFmtId="165" fontId="28" fillId="0" borderId="1" xfId="0" applyNumberFormat="1" applyFont="1" applyFill="1" applyBorder="1"/>
    <xf numFmtId="0" fontId="28" fillId="0" borderId="0" xfId="0" applyFont="1" applyFill="1" applyBorder="1"/>
    <xf numFmtId="0" fontId="28" fillId="0" borderId="0" xfId="0" applyFont="1" applyFill="1"/>
    <xf numFmtId="0" fontId="0" fillId="4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5" fillId="4" borderId="1" xfId="0" applyFont="1" applyFill="1" applyBorder="1"/>
    <xf numFmtId="165" fontId="0" fillId="4" borderId="1" xfId="0" applyNumberFormat="1" applyFill="1" applyBorder="1"/>
    <xf numFmtId="0" fontId="3" fillId="0" borderId="1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 applyAlignment="1">
      <alignment horizontal="left" wrapText="1"/>
    </xf>
    <xf numFmtId="0" fontId="0" fillId="0" borderId="19" xfId="0" applyBorder="1"/>
    <xf numFmtId="165" fontId="0" fillId="0" borderId="1" xfId="0" applyNumberForma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165" fontId="0" fillId="0" borderId="1" xfId="0" applyNumberFormat="1" applyFont="1" applyFill="1" applyBorder="1"/>
    <xf numFmtId="0" fontId="0" fillId="0" borderId="0" xfId="0" applyFont="1" applyFill="1"/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165" fontId="0" fillId="0" borderId="4" xfId="0" applyNumberFormat="1" applyFont="1" applyFill="1" applyBorder="1"/>
    <xf numFmtId="165" fontId="0" fillId="0" borderId="3" xfId="0" applyNumberFormat="1" applyFont="1" applyFill="1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0" fillId="0" borderId="5" xfId="0" applyFont="1" applyFill="1" applyBorder="1"/>
    <xf numFmtId="0" fontId="10" fillId="4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165" fontId="7" fillId="0" borderId="1" xfId="0" applyNumberFormat="1" applyFont="1" applyFill="1" applyBorder="1"/>
    <xf numFmtId="165" fontId="7" fillId="0" borderId="3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4" borderId="1" xfId="0" applyNumberFormat="1" applyFont="1" applyFill="1" applyBorder="1"/>
    <xf numFmtId="165" fontId="7" fillId="0" borderId="3" xfId="0" applyNumberFormat="1" applyFont="1" applyFill="1" applyBorder="1"/>
    <xf numFmtId="0" fontId="28" fillId="0" borderId="1" xfId="0" applyFont="1" applyFill="1" applyBorder="1" applyAlignment="1">
      <alignment horizontal="left"/>
    </xf>
    <xf numFmtId="165" fontId="29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 wrapText="1"/>
    </xf>
    <xf numFmtId="0" fontId="28" fillId="0" borderId="0" xfId="0" applyFont="1" applyBorder="1"/>
    <xf numFmtId="0" fontId="7" fillId="0" borderId="3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/>
    <xf numFmtId="0" fontId="0" fillId="0" borderId="20" xfId="0" applyBorder="1" applyAlignment="1">
      <alignment vertical="top"/>
    </xf>
    <xf numFmtId="165" fontId="0" fillId="0" borderId="1" xfId="0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10" fontId="20" fillId="13" borderId="3" xfId="0" applyNumberFormat="1" applyFont="1" applyFill="1" applyBorder="1" applyAlignment="1">
      <alignment horizontal="center" vertical="center"/>
    </xf>
    <xf numFmtId="10" fontId="20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23"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11"/>
  <sheetViews>
    <sheetView tabSelected="1" zoomScaleNormal="100" workbookViewId="0">
      <pane ySplit="1" topLeftCell="A38" activePane="bottomLeft" state="frozen"/>
      <selection activeCell="C1" sqref="C1"/>
      <selection pane="bottomLeft" activeCell="R63" sqref="R63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146" customWidth="1"/>
    <col min="6" max="6" width="12.42578125" customWidth="1"/>
    <col min="7" max="7" width="17.5703125" bestFit="1" customWidth="1"/>
    <col min="8" max="8" width="16.42578125" customWidth="1"/>
    <col min="9" max="9" width="15.7109375" customWidth="1"/>
    <col min="10" max="10" width="11.28515625" bestFit="1" customWidth="1"/>
    <col min="11" max="11" width="11.28515625" customWidth="1"/>
    <col min="12" max="12" width="13.85546875" bestFit="1" customWidth="1"/>
    <col min="13" max="13" width="11.28515625" customWidth="1"/>
    <col min="14" max="15" width="28.7109375" customWidth="1"/>
    <col min="16" max="16" width="19.28515625" customWidth="1"/>
    <col min="17" max="17" width="23.140625" customWidth="1"/>
    <col min="19" max="19" width="9.7109375" bestFit="1" customWidth="1"/>
  </cols>
  <sheetData>
    <row r="1" spans="1:19" ht="45" x14ac:dyDescent="0.25">
      <c r="A1" s="9"/>
      <c r="B1" s="13" t="s">
        <v>30</v>
      </c>
      <c r="C1" s="8" t="s">
        <v>169</v>
      </c>
      <c r="D1" s="13" t="s">
        <v>35</v>
      </c>
      <c r="E1" s="135" t="s">
        <v>173</v>
      </c>
      <c r="F1" s="13" t="s">
        <v>15</v>
      </c>
      <c r="G1" s="13" t="s">
        <v>16</v>
      </c>
      <c r="H1" s="13" t="s">
        <v>16</v>
      </c>
      <c r="I1" s="8" t="s">
        <v>36</v>
      </c>
      <c r="J1" s="13" t="s">
        <v>37</v>
      </c>
      <c r="K1" s="132" t="s">
        <v>166</v>
      </c>
      <c r="L1" s="132" t="s">
        <v>167</v>
      </c>
      <c r="M1" s="132" t="s">
        <v>168</v>
      </c>
      <c r="N1" s="8" t="s">
        <v>171</v>
      </c>
      <c r="O1" s="132" t="s">
        <v>170</v>
      </c>
      <c r="P1" s="8" t="s">
        <v>172</v>
      </c>
      <c r="Q1" s="13" t="s">
        <v>42</v>
      </c>
      <c r="R1" t="s">
        <v>174</v>
      </c>
      <c r="S1" t="s">
        <v>178</v>
      </c>
    </row>
    <row r="2" spans="1:19" ht="15.75" x14ac:dyDescent="0.25">
      <c r="A2" s="11"/>
      <c r="B2" s="83"/>
      <c r="C2" s="84"/>
      <c r="D2" s="86"/>
      <c r="E2" s="136"/>
      <c r="F2" s="86"/>
      <c r="G2" s="86"/>
      <c r="H2" s="86"/>
      <c r="I2" s="86"/>
      <c r="J2" s="86"/>
      <c r="K2" s="86"/>
      <c r="L2" s="86"/>
      <c r="M2" s="86"/>
      <c r="N2" s="84"/>
      <c r="O2" s="84"/>
      <c r="P2" s="85"/>
      <c r="Q2" s="84"/>
      <c r="S2" s="134"/>
    </row>
    <row r="3" spans="1:19" s="88" customFormat="1" ht="15.75" x14ac:dyDescent="0.25">
      <c r="A3" s="5"/>
      <c r="B3" s="82" t="s">
        <v>189</v>
      </c>
      <c r="C3" s="103"/>
      <c r="D3" s="45"/>
      <c r="E3" s="137"/>
      <c r="F3" s="45"/>
      <c r="G3" s="45"/>
      <c r="H3" s="45"/>
      <c r="I3" s="45"/>
      <c r="J3" s="45"/>
      <c r="K3" s="45"/>
      <c r="L3" s="45"/>
      <c r="M3" s="45"/>
      <c r="N3" s="103"/>
      <c r="O3" s="82"/>
      <c r="P3" s="44"/>
      <c r="Q3" s="82"/>
    </row>
    <row r="4" spans="1:19" s="95" customFormat="1" x14ac:dyDescent="0.25">
      <c r="A4" s="2" t="str">
        <f ca="1">IF($R4="CP","CP",IF($R4="NR","NR",IF($R4="OA","OA",IF($E4="","",IF($E4-NOW()&lt;0,"OD",IF($E4-NOW()&lt;15,"15",IF($E4-NOW()&lt;30,"30"," ")))))))</f>
        <v>CP</v>
      </c>
      <c r="B4" s="2" t="s">
        <v>190</v>
      </c>
      <c r="C4" s="2" t="s">
        <v>191</v>
      </c>
      <c r="D4" s="2" t="s">
        <v>24</v>
      </c>
      <c r="E4" s="138">
        <v>44120</v>
      </c>
      <c r="F4" s="100" t="s">
        <v>202</v>
      </c>
      <c r="G4" s="100" t="s">
        <v>203</v>
      </c>
      <c r="H4" s="100"/>
      <c r="I4" s="100" t="s">
        <v>204</v>
      </c>
      <c r="J4" s="100"/>
      <c r="K4" s="100"/>
      <c r="L4" s="100"/>
      <c r="M4" s="100"/>
      <c r="N4" s="2"/>
      <c r="O4" s="2" t="s">
        <v>198</v>
      </c>
      <c r="P4" s="2"/>
      <c r="Q4" s="2"/>
      <c r="R4" s="95" t="s">
        <v>181</v>
      </c>
    </row>
    <row r="5" spans="1:19" s="95" customFormat="1" x14ac:dyDescent="0.25">
      <c r="A5" s="2"/>
      <c r="B5" s="2" t="s">
        <v>190</v>
      </c>
      <c r="C5" s="2" t="s">
        <v>317</v>
      </c>
      <c r="D5" s="2" t="s">
        <v>24</v>
      </c>
      <c r="E5" s="138">
        <v>43997</v>
      </c>
      <c r="F5" s="100" t="s">
        <v>311</v>
      </c>
      <c r="G5" s="100" t="s">
        <v>312</v>
      </c>
      <c r="H5" s="100"/>
      <c r="I5" s="100" t="s">
        <v>204</v>
      </c>
      <c r="J5" s="100"/>
      <c r="K5" s="100" t="s">
        <v>313</v>
      </c>
      <c r="L5" s="100" t="s">
        <v>303</v>
      </c>
      <c r="M5" s="100" t="s">
        <v>303</v>
      </c>
      <c r="N5" s="100"/>
      <c r="O5" s="100"/>
      <c r="P5" s="100"/>
      <c r="Q5" s="100"/>
      <c r="R5" s="174" t="s">
        <v>181</v>
      </c>
    </row>
    <row r="6" spans="1:19" s="157" customFormat="1" x14ac:dyDescent="0.25">
      <c r="A6" s="155" t="str">
        <f t="shared" ref="A6:A76" ca="1" si="0">IF($R6="CP","CP",IF($R6="NR","NR",IF($R6="OA","OA",IF($E6="","",IF($E6-NOW()&lt;0,"OD",IF($E6-NOW()&lt;15,"15",IF($E6-NOW()&lt;30,"30"," ")))))))</f>
        <v/>
      </c>
      <c r="B6" s="155" t="s">
        <v>192</v>
      </c>
      <c r="C6" s="155" t="s">
        <v>193</v>
      </c>
      <c r="D6" s="155" t="s">
        <v>24</v>
      </c>
      <c r="E6" s="156"/>
      <c r="F6" s="155" t="s">
        <v>202</v>
      </c>
      <c r="G6" s="155" t="s">
        <v>203</v>
      </c>
      <c r="H6" s="155"/>
      <c r="I6" s="155" t="s">
        <v>204</v>
      </c>
      <c r="J6" s="155"/>
      <c r="K6" s="155"/>
      <c r="L6" s="155"/>
      <c r="M6" s="155"/>
      <c r="N6" s="155"/>
      <c r="O6" s="155" t="s">
        <v>199</v>
      </c>
      <c r="P6" s="155"/>
      <c r="Q6" s="155"/>
    </row>
    <row r="7" spans="1:19" s="95" customFormat="1" x14ac:dyDescent="0.25">
      <c r="A7" s="2" t="str">
        <f t="shared" ca="1" si="0"/>
        <v>CP</v>
      </c>
      <c r="B7" s="2" t="s">
        <v>194</v>
      </c>
      <c r="C7" s="2" t="s">
        <v>195</v>
      </c>
      <c r="D7" s="2" t="s">
        <v>120</v>
      </c>
      <c r="E7" s="138">
        <v>44135</v>
      </c>
      <c r="F7" s="100" t="s">
        <v>202</v>
      </c>
      <c r="G7" s="100" t="s">
        <v>203</v>
      </c>
      <c r="H7" s="100"/>
      <c r="I7" s="100" t="s">
        <v>204</v>
      </c>
      <c r="J7" s="100"/>
      <c r="K7" s="100"/>
      <c r="L7" s="100"/>
      <c r="M7" s="100"/>
      <c r="N7" s="2"/>
      <c r="O7" s="2" t="s">
        <v>200</v>
      </c>
      <c r="P7" s="2"/>
      <c r="Q7" s="2"/>
      <c r="R7" s="95" t="s">
        <v>181</v>
      </c>
    </row>
    <row r="8" spans="1:19" s="95" customFormat="1" x14ac:dyDescent="0.25">
      <c r="A8" s="2" t="str">
        <f t="shared" ca="1" si="0"/>
        <v>CP</v>
      </c>
      <c r="B8" s="2" t="s">
        <v>196</v>
      </c>
      <c r="C8" s="2" t="s">
        <v>197</v>
      </c>
      <c r="D8" s="2" t="s">
        <v>24</v>
      </c>
      <c r="E8" s="138">
        <v>44135</v>
      </c>
      <c r="F8" s="100" t="s">
        <v>202</v>
      </c>
      <c r="G8" s="100" t="s">
        <v>203</v>
      </c>
      <c r="H8" s="100"/>
      <c r="I8" s="100" t="s">
        <v>204</v>
      </c>
      <c r="J8" s="100"/>
      <c r="K8" s="100"/>
      <c r="L8" s="100"/>
      <c r="M8" s="100"/>
      <c r="N8" s="2"/>
      <c r="O8" s="2" t="s">
        <v>201</v>
      </c>
      <c r="P8" s="2"/>
      <c r="Q8" s="2"/>
      <c r="R8" s="95" t="s">
        <v>181</v>
      </c>
    </row>
    <row r="9" spans="1:19" s="95" customFormat="1" x14ac:dyDescent="0.25">
      <c r="A9" s="2" t="str">
        <f t="shared" ca="1" si="0"/>
        <v/>
      </c>
      <c r="B9" s="106"/>
      <c r="C9" s="2"/>
      <c r="D9" s="2"/>
      <c r="E9" s="138"/>
      <c r="F9" s="100"/>
      <c r="G9" s="100"/>
      <c r="H9" s="100"/>
      <c r="I9" s="100"/>
      <c r="J9" s="100"/>
      <c r="K9" s="100"/>
      <c r="L9" s="100"/>
      <c r="M9" s="100"/>
      <c r="N9" s="4"/>
      <c r="O9" s="2"/>
      <c r="P9" s="2"/>
      <c r="Q9" s="2"/>
    </row>
    <row r="10" spans="1:19" s="95" customFormat="1" x14ac:dyDescent="0.25">
      <c r="A10" s="2" t="str">
        <f t="shared" ca="1" si="0"/>
        <v/>
      </c>
      <c r="B10" s="106"/>
      <c r="C10" s="2"/>
      <c r="D10" s="2"/>
      <c r="E10" s="138"/>
      <c r="F10" s="100"/>
      <c r="G10" s="100"/>
      <c r="H10" s="100"/>
      <c r="I10" s="100"/>
      <c r="J10" s="100"/>
      <c r="K10" s="100"/>
      <c r="L10" s="100"/>
      <c r="M10" s="100"/>
      <c r="N10" s="2"/>
      <c r="O10" s="2"/>
      <c r="P10" s="2"/>
      <c r="Q10" s="2"/>
    </row>
    <row r="11" spans="1:19" s="88" customFormat="1" ht="15.75" x14ac:dyDescent="0.25">
      <c r="A11" s="2" t="str">
        <f t="shared" ca="1" si="0"/>
        <v/>
      </c>
      <c r="B11" s="82" t="s">
        <v>205</v>
      </c>
      <c r="C11" s="103"/>
      <c r="D11" s="45"/>
      <c r="E11" s="137"/>
      <c r="F11" s="45"/>
      <c r="G11" s="45"/>
      <c r="H11" s="45"/>
      <c r="I11" s="45"/>
      <c r="J11" s="45"/>
      <c r="K11" s="45"/>
      <c r="L11" s="45"/>
      <c r="M11" s="45"/>
      <c r="N11" s="103"/>
      <c r="O11" s="82"/>
      <c r="P11" s="44"/>
      <c r="Q11" s="82"/>
      <c r="S11" s="88" t="s">
        <v>179</v>
      </c>
    </row>
    <row r="12" spans="1:19" s="104" customFormat="1" x14ac:dyDescent="0.25">
      <c r="A12" s="2" t="str">
        <f t="shared" ca="1" si="0"/>
        <v>CP</v>
      </c>
      <c r="B12" s="107" t="s">
        <v>206</v>
      </c>
      <c r="C12" s="107" t="s">
        <v>207</v>
      </c>
      <c r="D12" s="107" t="s">
        <v>24</v>
      </c>
      <c r="E12" s="139">
        <v>44120</v>
      </c>
      <c r="F12" s="2" t="s">
        <v>202</v>
      </c>
      <c r="G12" s="2" t="s">
        <v>203</v>
      </c>
      <c r="H12" s="2"/>
      <c r="I12" s="2" t="s">
        <v>204</v>
      </c>
      <c r="J12" s="2"/>
      <c r="K12" s="107"/>
      <c r="L12" s="107"/>
      <c r="M12" s="107"/>
      <c r="N12" s="107"/>
      <c r="O12" s="107" t="s">
        <v>214</v>
      </c>
      <c r="P12" s="107"/>
      <c r="Q12" s="107"/>
      <c r="R12" s="104" t="s">
        <v>181</v>
      </c>
    </row>
    <row r="13" spans="1:19" s="158" customFormat="1" x14ac:dyDescent="0.25">
      <c r="A13" s="155" t="str">
        <f t="shared" ca="1" si="0"/>
        <v/>
      </c>
      <c r="B13" s="155" t="s">
        <v>208</v>
      </c>
      <c r="C13" s="155" t="s">
        <v>209</v>
      </c>
      <c r="D13" s="155" t="s">
        <v>24</v>
      </c>
      <c r="E13" s="156"/>
      <c r="F13" s="155" t="s">
        <v>202</v>
      </c>
      <c r="G13" s="155" t="s">
        <v>203</v>
      </c>
      <c r="H13" s="155"/>
      <c r="I13" s="155" t="s">
        <v>204</v>
      </c>
      <c r="J13" s="155"/>
      <c r="K13" s="155"/>
      <c r="L13" s="155"/>
      <c r="M13" s="155"/>
      <c r="N13" s="155"/>
      <c r="O13" s="155" t="s">
        <v>215</v>
      </c>
      <c r="P13" s="155"/>
      <c r="Q13" s="155"/>
    </row>
    <row r="14" spans="1:19" s="104" customFormat="1" x14ac:dyDescent="0.25">
      <c r="A14" s="2" t="str">
        <f t="shared" ca="1" si="0"/>
        <v>CP</v>
      </c>
      <c r="B14" s="2" t="s">
        <v>210</v>
      </c>
      <c r="C14" s="2" t="s">
        <v>211</v>
      </c>
      <c r="D14" s="2" t="s">
        <v>24</v>
      </c>
      <c r="E14" s="138">
        <v>44127</v>
      </c>
      <c r="F14" s="2" t="s">
        <v>202</v>
      </c>
      <c r="G14" s="2" t="s">
        <v>203</v>
      </c>
      <c r="H14" s="2"/>
      <c r="I14" s="2" t="s">
        <v>204</v>
      </c>
      <c r="J14" s="2"/>
      <c r="K14" s="2"/>
      <c r="L14" s="2"/>
      <c r="M14" s="2"/>
      <c r="N14" s="2"/>
      <c r="O14" s="2" t="s">
        <v>216</v>
      </c>
      <c r="P14" s="2"/>
      <c r="Q14" s="2"/>
      <c r="R14" s="104" t="s">
        <v>181</v>
      </c>
    </row>
    <row r="15" spans="1:19" s="104" customFormat="1" x14ac:dyDescent="0.25">
      <c r="A15" s="2" t="str">
        <f t="shared" ca="1" si="0"/>
        <v>CP</v>
      </c>
      <c r="B15" s="107" t="s">
        <v>212</v>
      </c>
      <c r="C15" s="107" t="s">
        <v>213</v>
      </c>
      <c r="D15" s="2" t="s">
        <v>120</v>
      </c>
      <c r="E15" s="138">
        <v>44135</v>
      </c>
      <c r="F15" s="2" t="s">
        <v>202</v>
      </c>
      <c r="G15" s="2" t="s">
        <v>203</v>
      </c>
      <c r="H15" s="2"/>
      <c r="I15" s="2" t="s">
        <v>204</v>
      </c>
      <c r="J15" s="2"/>
      <c r="K15" s="2"/>
      <c r="L15" s="2"/>
      <c r="M15" s="2"/>
      <c r="N15" s="2"/>
      <c r="O15" s="2" t="s">
        <v>217</v>
      </c>
      <c r="P15" s="2"/>
      <c r="Q15" s="2"/>
      <c r="R15" s="104" t="s">
        <v>181</v>
      </c>
    </row>
    <row r="16" spans="1:19" s="104" customFormat="1" x14ac:dyDescent="0.25">
      <c r="A16" s="2" t="str">
        <f t="shared" ca="1" si="0"/>
        <v/>
      </c>
      <c r="B16" s="2"/>
      <c r="C16" s="2"/>
      <c r="D16" s="2"/>
      <c r="E16" s="13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s="104" customFormat="1" ht="15.75" x14ac:dyDescent="0.25">
      <c r="A17" s="5" t="str">
        <f t="shared" ca="1" si="0"/>
        <v/>
      </c>
      <c r="B17" s="161" t="s">
        <v>218</v>
      </c>
      <c r="C17" s="5"/>
      <c r="D17" s="5"/>
      <c r="E17" s="162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S17" s="104" t="s">
        <v>179</v>
      </c>
    </row>
    <row r="18" spans="1:19" s="104" customFormat="1" x14ac:dyDescent="0.25">
      <c r="A18" s="2" t="str">
        <f t="shared" ca="1" si="0"/>
        <v>OD</v>
      </c>
      <c r="B18" s="2" t="s">
        <v>219</v>
      </c>
      <c r="C18" s="2" t="s">
        <v>220</v>
      </c>
      <c r="D18" s="19" t="s">
        <v>24</v>
      </c>
      <c r="E18" s="167">
        <v>44120</v>
      </c>
      <c r="F18" s="19" t="s">
        <v>202</v>
      </c>
      <c r="G18" s="19" t="s">
        <v>203</v>
      </c>
      <c r="H18" s="19"/>
      <c r="I18" s="19" t="s">
        <v>204</v>
      </c>
      <c r="J18" s="2"/>
      <c r="K18" s="2"/>
      <c r="L18" s="2"/>
      <c r="M18" s="2"/>
      <c r="N18" s="4"/>
      <c r="O18" s="166" t="s">
        <v>224</v>
      </c>
      <c r="P18" s="2"/>
      <c r="Q18" s="2"/>
    </row>
    <row r="19" spans="1:19" s="164" customFormat="1" ht="16.149999999999999" customHeight="1" x14ac:dyDescent="0.25">
      <c r="A19" s="100" t="str">
        <f t="shared" ca="1" si="0"/>
        <v>CP</v>
      </c>
      <c r="B19" s="160" t="s">
        <v>221</v>
      </c>
      <c r="C19" s="160" t="s">
        <v>222</v>
      </c>
      <c r="D19" s="160" t="s">
        <v>24</v>
      </c>
      <c r="E19" s="168">
        <v>44135</v>
      </c>
      <c r="F19" s="160" t="s">
        <v>202</v>
      </c>
      <c r="G19" s="160" t="s">
        <v>203</v>
      </c>
      <c r="H19" s="160"/>
      <c r="I19" s="160" t="s">
        <v>204</v>
      </c>
      <c r="J19" s="31"/>
      <c r="K19" s="31"/>
      <c r="L19" s="31"/>
      <c r="M19" s="31"/>
      <c r="N19" s="160"/>
      <c r="O19" s="1" t="s">
        <v>225</v>
      </c>
      <c r="P19" s="165"/>
      <c r="Q19" s="160"/>
      <c r="R19" s="164" t="s">
        <v>181</v>
      </c>
    </row>
    <row r="20" spans="1:19" x14ac:dyDescent="0.25">
      <c r="A20" s="2" t="str">
        <f t="shared" ca="1" si="0"/>
        <v/>
      </c>
      <c r="B20" s="1"/>
      <c r="C20" s="1" t="s">
        <v>223</v>
      </c>
      <c r="D20" s="1"/>
      <c r="E20" s="138"/>
      <c r="F20" s="100"/>
      <c r="G20" s="100"/>
      <c r="H20" s="100"/>
      <c r="I20" s="100"/>
      <c r="J20" s="1"/>
      <c r="K20" s="1"/>
      <c r="L20" s="1"/>
      <c r="M20" s="1"/>
      <c r="N20" s="1"/>
      <c r="O20" s="1"/>
      <c r="P20" s="1"/>
      <c r="Q20" s="1"/>
    </row>
    <row r="21" spans="1:19" x14ac:dyDescent="0.25">
      <c r="A21" s="2" t="str">
        <f t="shared" ca="1" si="0"/>
        <v/>
      </c>
      <c r="B21" s="96"/>
      <c r="C21" s="96"/>
      <c r="D21" s="96"/>
      <c r="E21" s="140"/>
      <c r="F21" s="124"/>
      <c r="G21" s="100"/>
      <c r="H21" s="124"/>
      <c r="I21" s="124"/>
      <c r="J21" s="96"/>
      <c r="K21" s="96"/>
      <c r="L21" s="96"/>
      <c r="M21" s="96"/>
      <c r="N21" s="96"/>
      <c r="O21" s="96"/>
      <c r="P21" s="96"/>
      <c r="Q21" s="96"/>
    </row>
    <row r="22" spans="1:19" s="88" customFormat="1" ht="15.75" x14ac:dyDescent="0.25">
      <c r="A22" s="2" t="str">
        <f t="shared" ca="1" si="0"/>
        <v/>
      </c>
      <c r="B22" s="89" t="s">
        <v>226</v>
      </c>
      <c r="C22" s="186"/>
      <c r="D22" s="91"/>
      <c r="E22" s="141"/>
      <c r="F22" s="91"/>
      <c r="G22" s="45"/>
      <c r="H22" s="91"/>
      <c r="I22" s="91"/>
      <c r="J22" s="91"/>
      <c r="K22" s="91"/>
      <c r="L22" s="91"/>
      <c r="M22" s="91"/>
      <c r="N22" s="89"/>
      <c r="O22" s="89"/>
      <c r="P22" s="90"/>
      <c r="Q22" s="89"/>
      <c r="S22" s="88" t="s">
        <v>179</v>
      </c>
    </row>
    <row r="23" spans="1:19" x14ac:dyDescent="0.25">
      <c r="A23" s="2" t="str">
        <f t="shared" ca="1" si="0"/>
        <v>CP</v>
      </c>
      <c r="B23" s="100" t="s">
        <v>227</v>
      </c>
      <c r="C23" s="100" t="s">
        <v>228</v>
      </c>
      <c r="D23" s="160" t="s">
        <v>24</v>
      </c>
      <c r="E23" s="193">
        <v>44116</v>
      </c>
      <c r="F23" s="100" t="s">
        <v>202</v>
      </c>
      <c r="G23" s="101" t="s">
        <v>203</v>
      </c>
      <c r="H23" s="100"/>
      <c r="I23" s="100" t="s">
        <v>204</v>
      </c>
      <c r="J23" s="100"/>
      <c r="K23" s="100"/>
      <c r="L23" s="100"/>
      <c r="M23" s="100"/>
      <c r="N23" s="100"/>
      <c r="O23" s="100" t="s">
        <v>275</v>
      </c>
      <c r="P23" s="100"/>
      <c r="Q23" s="100"/>
      <c r="R23" s="164" t="s">
        <v>181</v>
      </c>
      <c r="S23" s="164"/>
    </row>
    <row r="24" spans="1:19" x14ac:dyDescent="0.25">
      <c r="A24" s="2" t="str">
        <f t="shared" ca="1" si="0"/>
        <v>CP</v>
      </c>
      <c r="B24" s="100" t="s">
        <v>229</v>
      </c>
      <c r="C24" s="100" t="s">
        <v>230</v>
      </c>
      <c r="D24" s="160" t="s">
        <v>24</v>
      </c>
      <c r="E24" s="193">
        <v>44116</v>
      </c>
      <c r="F24" s="100" t="s">
        <v>202</v>
      </c>
      <c r="G24" s="101" t="s">
        <v>203</v>
      </c>
      <c r="H24" s="100"/>
      <c r="I24" s="100" t="s">
        <v>204</v>
      </c>
      <c r="J24" s="100"/>
      <c r="K24" s="100"/>
      <c r="L24" s="100"/>
      <c r="M24" s="100"/>
      <c r="N24" s="100"/>
      <c r="O24" s="100" t="s">
        <v>276</v>
      </c>
      <c r="P24" s="100"/>
      <c r="Q24" s="100"/>
      <c r="R24" s="164" t="s">
        <v>181</v>
      </c>
      <c r="S24" s="164"/>
    </row>
    <row r="25" spans="1:19" x14ac:dyDescent="0.25">
      <c r="A25" s="2" t="str">
        <f t="shared" ca="1" si="0"/>
        <v>CP</v>
      </c>
      <c r="B25" s="100" t="s">
        <v>231</v>
      </c>
      <c r="C25" s="100" t="s">
        <v>310</v>
      </c>
      <c r="D25" s="160" t="s">
        <v>24</v>
      </c>
      <c r="E25" s="193">
        <v>44120</v>
      </c>
      <c r="F25" s="100" t="s">
        <v>202</v>
      </c>
      <c r="G25" s="101" t="s">
        <v>203</v>
      </c>
      <c r="H25" s="100"/>
      <c r="I25" s="100" t="s">
        <v>204</v>
      </c>
      <c r="J25" s="100"/>
      <c r="K25" s="100"/>
      <c r="L25" s="100"/>
      <c r="M25" s="100"/>
      <c r="N25" s="100"/>
      <c r="O25" s="100" t="s">
        <v>277</v>
      </c>
      <c r="P25" s="100"/>
      <c r="Q25" s="100"/>
      <c r="R25" s="164" t="s">
        <v>181</v>
      </c>
      <c r="S25" s="164"/>
    </row>
    <row r="26" spans="1:19" x14ac:dyDescent="0.25">
      <c r="A26" s="2" t="str">
        <f t="shared" ca="1" si="0"/>
        <v>CP</v>
      </c>
      <c r="B26" s="187" t="s">
        <v>232</v>
      </c>
      <c r="C26" s="206" t="s">
        <v>233</v>
      </c>
      <c r="D26" s="187" t="s">
        <v>24</v>
      </c>
      <c r="E26" s="194">
        <v>44135</v>
      </c>
      <c r="F26" s="190" t="s">
        <v>202</v>
      </c>
      <c r="G26" s="190" t="s">
        <v>203</v>
      </c>
      <c r="H26" s="190"/>
      <c r="I26" s="190" t="s">
        <v>204</v>
      </c>
      <c r="J26" s="170"/>
      <c r="K26" s="170"/>
      <c r="L26" s="170"/>
      <c r="M26" s="170"/>
      <c r="N26" s="169"/>
      <c r="O26" s="187" t="s">
        <v>278</v>
      </c>
      <c r="P26" s="172"/>
      <c r="Q26" s="187"/>
      <c r="R26" s="174" t="s">
        <v>181</v>
      </c>
      <c r="S26" s="174"/>
    </row>
    <row r="27" spans="1:19" s="88" customFormat="1" x14ac:dyDescent="0.25">
      <c r="A27" s="2" t="str">
        <f t="shared" ca="1" si="0"/>
        <v>CP</v>
      </c>
      <c r="B27" s="160" t="s">
        <v>234</v>
      </c>
      <c r="C27" s="160" t="s">
        <v>235</v>
      </c>
      <c r="D27" s="160" t="s">
        <v>24</v>
      </c>
      <c r="E27" s="195">
        <v>44120</v>
      </c>
      <c r="F27" s="31" t="s">
        <v>202</v>
      </c>
      <c r="G27" s="31" t="s">
        <v>203</v>
      </c>
      <c r="H27" s="31"/>
      <c r="I27" s="31" t="s">
        <v>204</v>
      </c>
      <c r="J27" s="175"/>
      <c r="K27" s="175"/>
      <c r="L27" s="175"/>
      <c r="M27" s="175"/>
      <c r="N27" s="163"/>
      <c r="O27" s="160" t="s">
        <v>279</v>
      </c>
      <c r="P27" s="177"/>
      <c r="Q27" s="160"/>
      <c r="R27" s="164" t="s">
        <v>181</v>
      </c>
      <c r="S27" s="164"/>
    </row>
    <row r="28" spans="1:19" s="95" customFormat="1" x14ac:dyDescent="0.25">
      <c r="A28" s="2" t="str">
        <f t="shared" ca="1" si="0"/>
        <v>CP</v>
      </c>
      <c r="B28" s="100" t="s">
        <v>236</v>
      </c>
      <c r="C28" s="100" t="s">
        <v>237</v>
      </c>
      <c r="D28" s="160" t="s">
        <v>120</v>
      </c>
      <c r="E28" s="193">
        <v>44135</v>
      </c>
      <c r="F28" s="100" t="s">
        <v>202</v>
      </c>
      <c r="G28" s="100" t="s">
        <v>203</v>
      </c>
      <c r="H28" s="100"/>
      <c r="I28" s="100" t="s">
        <v>204</v>
      </c>
      <c r="J28" s="100"/>
      <c r="K28" s="100"/>
      <c r="L28" s="100"/>
      <c r="M28" s="100"/>
      <c r="N28" s="100"/>
      <c r="O28" s="100" t="s">
        <v>280</v>
      </c>
      <c r="P28" s="100"/>
      <c r="Q28" s="100" t="s">
        <v>298</v>
      </c>
      <c r="R28" s="164" t="s">
        <v>181</v>
      </c>
      <c r="S28" s="164"/>
    </row>
    <row r="29" spans="1:19" s="95" customFormat="1" x14ac:dyDescent="0.25">
      <c r="A29" s="2" t="str">
        <f t="shared" ca="1" si="0"/>
        <v>CP</v>
      </c>
      <c r="B29" s="100" t="s">
        <v>238</v>
      </c>
      <c r="C29" s="100" t="s">
        <v>239</v>
      </c>
      <c r="D29" s="160" t="s">
        <v>24</v>
      </c>
      <c r="E29" s="193">
        <v>44135</v>
      </c>
      <c r="F29" s="100" t="s">
        <v>202</v>
      </c>
      <c r="G29" s="100" t="s">
        <v>203</v>
      </c>
      <c r="H29" s="100"/>
      <c r="I29" s="100" t="s">
        <v>204</v>
      </c>
      <c r="J29" s="100"/>
      <c r="K29" s="100"/>
      <c r="L29" s="100"/>
      <c r="M29" s="100"/>
      <c r="N29" s="100"/>
      <c r="O29" s="100" t="s">
        <v>281</v>
      </c>
      <c r="P29" s="100"/>
      <c r="Q29" s="100"/>
      <c r="R29" s="164" t="s">
        <v>181</v>
      </c>
      <c r="S29" s="164"/>
    </row>
    <row r="30" spans="1:19" s="95" customFormat="1" x14ac:dyDescent="0.25">
      <c r="A30" s="2" t="str">
        <f t="shared" ca="1" si="0"/>
        <v>CP</v>
      </c>
      <c r="B30" s="100" t="s">
        <v>240</v>
      </c>
      <c r="C30" s="100" t="s">
        <v>241</v>
      </c>
      <c r="D30" s="160" t="s">
        <v>24</v>
      </c>
      <c r="E30" s="193">
        <v>44112</v>
      </c>
      <c r="F30" s="100" t="s">
        <v>202</v>
      </c>
      <c r="G30" s="100" t="s">
        <v>203</v>
      </c>
      <c r="H30" s="100"/>
      <c r="I30" s="100" t="s">
        <v>204</v>
      </c>
      <c r="J30" s="100"/>
      <c r="K30" s="100"/>
      <c r="L30" s="100"/>
      <c r="M30" s="100"/>
      <c r="N30" s="100"/>
      <c r="O30" s="100" t="s">
        <v>282</v>
      </c>
      <c r="P30" s="100"/>
      <c r="Q30" s="100"/>
      <c r="R30" s="164" t="s">
        <v>181</v>
      </c>
      <c r="S30" s="164"/>
    </row>
    <row r="31" spans="1:19" s="95" customFormat="1" x14ac:dyDescent="0.25">
      <c r="A31" s="2" t="str">
        <f t="shared" ca="1" si="0"/>
        <v>CP</v>
      </c>
      <c r="B31" s="100" t="s">
        <v>242</v>
      </c>
      <c r="C31" s="100" t="s">
        <v>243</v>
      </c>
      <c r="D31" s="160" t="s">
        <v>24</v>
      </c>
      <c r="E31" s="193">
        <v>44120</v>
      </c>
      <c r="F31" s="100" t="s">
        <v>202</v>
      </c>
      <c r="G31" s="100" t="s">
        <v>203</v>
      </c>
      <c r="H31" s="100"/>
      <c r="I31" s="100" t="s">
        <v>204</v>
      </c>
      <c r="J31" s="100"/>
      <c r="K31" s="100"/>
      <c r="L31" s="100"/>
      <c r="M31" s="100"/>
      <c r="N31" s="100"/>
      <c r="O31" s="100" t="s">
        <v>283</v>
      </c>
      <c r="P31" s="100"/>
      <c r="Q31" s="100" t="s">
        <v>299</v>
      </c>
      <c r="R31" s="164" t="s">
        <v>181</v>
      </c>
      <c r="S31" s="164"/>
    </row>
    <row r="32" spans="1:19" s="95" customFormat="1" x14ac:dyDescent="0.25">
      <c r="A32" s="2" t="str">
        <f t="shared" ca="1" si="0"/>
        <v>CP</v>
      </c>
      <c r="B32" s="106" t="s">
        <v>244</v>
      </c>
      <c r="C32" s="100" t="s">
        <v>245</v>
      </c>
      <c r="D32" s="160" t="s">
        <v>24</v>
      </c>
      <c r="E32" s="193">
        <v>44135</v>
      </c>
      <c r="F32" s="100" t="s">
        <v>202</v>
      </c>
      <c r="G32" s="100" t="s">
        <v>203</v>
      </c>
      <c r="H32" s="100"/>
      <c r="I32" s="100" t="s">
        <v>204</v>
      </c>
      <c r="J32" s="100"/>
      <c r="K32" s="100"/>
      <c r="L32" s="100"/>
      <c r="M32" s="100"/>
      <c r="N32" s="178"/>
      <c r="O32" s="100" t="s">
        <v>284</v>
      </c>
      <c r="P32" s="100"/>
      <c r="Q32" s="100"/>
      <c r="R32" s="164" t="s">
        <v>181</v>
      </c>
      <c r="S32" s="164"/>
    </row>
    <row r="33" spans="1:19" s="95" customFormat="1" x14ac:dyDescent="0.25">
      <c r="A33" s="2" t="str">
        <f t="shared" ca="1" si="0"/>
        <v>CP</v>
      </c>
      <c r="B33" s="106" t="s">
        <v>246</v>
      </c>
      <c r="C33" s="100" t="s">
        <v>247</v>
      </c>
      <c r="D33" s="160" t="s">
        <v>24</v>
      </c>
      <c r="E33" s="193">
        <v>44135</v>
      </c>
      <c r="F33" s="100" t="s">
        <v>202</v>
      </c>
      <c r="G33" s="100" t="s">
        <v>203</v>
      </c>
      <c r="H33" s="100"/>
      <c r="I33" s="100" t="s">
        <v>204</v>
      </c>
      <c r="J33" s="100"/>
      <c r="K33" s="100"/>
      <c r="L33" s="100"/>
      <c r="M33" s="100"/>
      <c r="N33" s="100"/>
      <c r="O33" s="100" t="s">
        <v>285</v>
      </c>
      <c r="P33" s="100"/>
      <c r="Q33" s="100"/>
      <c r="R33" s="164" t="s">
        <v>181</v>
      </c>
      <c r="S33" s="164"/>
    </row>
    <row r="34" spans="1:19" s="88" customFormat="1" x14ac:dyDescent="0.25">
      <c r="A34" s="2" t="str">
        <f t="shared" ca="1" si="0"/>
        <v>CP</v>
      </c>
      <c r="B34" s="160" t="s">
        <v>248</v>
      </c>
      <c r="C34" s="160" t="s">
        <v>249</v>
      </c>
      <c r="D34" s="160" t="s">
        <v>120</v>
      </c>
      <c r="E34" s="195">
        <v>44135</v>
      </c>
      <c r="F34" s="31" t="s">
        <v>202</v>
      </c>
      <c r="G34" s="31" t="s">
        <v>203</v>
      </c>
      <c r="H34" s="31"/>
      <c r="I34" s="31" t="s">
        <v>204</v>
      </c>
      <c r="J34" s="175"/>
      <c r="K34" s="175"/>
      <c r="L34" s="175"/>
      <c r="M34" s="175"/>
      <c r="N34" s="163"/>
      <c r="O34" s="160" t="s">
        <v>286</v>
      </c>
      <c r="P34" s="177"/>
      <c r="Q34" s="160"/>
      <c r="R34" s="164" t="s">
        <v>181</v>
      </c>
      <c r="S34" s="164"/>
    </row>
    <row r="35" spans="1:19" s="104" customFormat="1" x14ac:dyDescent="0.25">
      <c r="A35" s="2" t="str">
        <f t="shared" ca="1" si="0"/>
        <v>CP</v>
      </c>
      <c r="B35" s="101" t="s">
        <v>250</v>
      </c>
      <c r="C35" s="101" t="s">
        <v>251</v>
      </c>
      <c r="D35" s="191" t="s">
        <v>24</v>
      </c>
      <c r="E35" s="196">
        <v>44135</v>
      </c>
      <c r="F35" s="100" t="s">
        <v>202</v>
      </c>
      <c r="G35" s="100" t="s">
        <v>203</v>
      </c>
      <c r="H35" s="100"/>
      <c r="I35" s="100" t="s">
        <v>204</v>
      </c>
      <c r="J35" s="100"/>
      <c r="K35" s="101"/>
      <c r="L35" s="101"/>
      <c r="M35" s="101"/>
      <c r="N35" s="101"/>
      <c r="O35" s="101" t="s">
        <v>287</v>
      </c>
      <c r="P35" s="101"/>
      <c r="Q35" s="101"/>
      <c r="R35" s="174" t="s">
        <v>181</v>
      </c>
      <c r="S35" s="174"/>
    </row>
    <row r="36" spans="1:19" s="104" customFormat="1" x14ac:dyDescent="0.25">
      <c r="A36" s="2" t="str">
        <f t="shared" ca="1" si="0"/>
        <v>CP</v>
      </c>
      <c r="B36" s="100" t="s">
        <v>252</v>
      </c>
      <c r="C36" s="100" t="s">
        <v>253</v>
      </c>
      <c r="D36" s="160" t="s">
        <v>24</v>
      </c>
      <c r="E36" s="193">
        <v>44120</v>
      </c>
      <c r="F36" s="100" t="s">
        <v>202</v>
      </c>
      <c r="G36" s="100" t="s">
        <v>203</v>
      </c>
      <c r="H36" s="100"/>
      <c r="I36" s="100" t="s">
        <v>204</v>
      </c>
      <c r="J36" s="100"/>
      <c r="K36" s="100"/>
      <c r="L36" s="100"/>
      <c r="M36" s="100"/>
      <c r="N36" s="100"/>
      <c r="O36" s="100" t="s">
        <v>288</v>
      </c>
      <c r="P36" s="100"/>
      <c r="Q36" s="100"/>
      <c r="R36" s="174" t="s">
        <v>181</v>
      </c>
      <c r="S36" s="174"/>
    </row>
    <row r="37" spans="1:19" s="104" customFormat="1" x14ac:dyDescent="0.25">
      <c r="A37" s="2" t="str">
        <f t="shared" ca="1" si="0"/>
        <v>CP</v>
      </c>
      <c r="B37" s="100" t="s">
        <v>254</v>
      </c>
      <c r="C37" s="100" t="s">
        <v>255</v>
      </c>
      <c r="D37" s="160" t="s">
        <v>24</v>
      </c>
      <c r="E37" s="193">
        <v>44135</v>
      </c>
      <c r="F37" s="100" t="s">
        <v>202</v>
      </c>
      <c r="G37" s="100" t="s">
        <v>203</v>
      </c>
      <c r="H37" s="100"/>
      <c r="I37" s="100" t="s">
        <v>204</v>
      </c>
      <c r="J37" s="100"/>
      <c r="K37" s="100"/>
      <c r="L37" s="100"/>
      <c r="M37" s="100"/>
      <c r="N37" s="100"/>
      <c r="O37" s="100" t="s">
        <v>289</v>
      </c>
      <c r="P37" s="100"/>
      <c r="Q37" s="100"/>
      <c r="R37" s="174" t="s">
        <v>181</v>
      </c>
      <c r="S37" s="174"/>
    </row>
    <row r="38" spans="1:19" s="88" customFormat="1" x14ac:dyDescent="0.25">
      <c r="A38" s="2" t="str">
        <f t="shared" ca="1" si="0"/>
        <v>CP</v>
      </c>
      <c r="B38" s="160" t="s">
        <v>256</v>
      </c>
      <c r="C38" s="160" t="s">
        <v>257</v>
      </c>
      <c r="D38" s="160" t="s">
        <v>120</v>
      </c>
      <c r="E38" s="195">
        <v>44135</v>
      </c>
      <c r="F38" s="31" t="s">
        <v>202</v>
      </c>
      <c r="G38" s="31" t="s">
        <v>203</v>
      </c>
      <c r="H38" s="31"/>
      <c r="I38" s="31" t="s">
        <v>204</v>
      </c>
      <c r="J38" s="175"/>
      <c r="K38" s="175"/>
      <c r="L38" s="175"/>
      <c r="M38" s="175"/>
      <c r="N38" s="163"/>
      <c r="O38" s="160" t="s">
        <v>290</v>
      </c>
      <c r="P38" s="177"/>
      <c r="Q38" s="160"/>
      <c r="R38" s="164" t="s">
        <v>181</v>
      </c>
      <c r="S38" s="164"/>
    </row>
    <row r="39" spans="1:19" s="104" customFormat="1" x14ac:dyDescent="0.25">
      <c r="A39" s="2" t="str">
        <f t="shared" ca="1" si="0"/>
        <v>CP</v>
      </c>
      <c r="B39" s="100" t="s">
        <v>258</v>
      </c>
      <c r="C39" s="100" t="s">
        <v>259</v>
      </c>
      <c r="D39" s="160" t="s">
        <v>120</v>
      </c>
      <c r="E39" s="193">
        <v>44135</v>
      </c>
      <c r="F39" s="100" t="s">
        <v>202</v>
      </c>
      <c r="G39" s="100" t="s">
        <v>203</v>
      </c>
      <c r="H39" s="100"/>
      <c r="I39" s="100"/>
      <c r="J39" s="100"/>
      <c r="K39" s="100"/>
      <c r="L39" s="100"/>
      <c r="M39" s="100"/>
      <c r="N39" s="100"/>
      <c r="O39" s="100" t="s">
        <v>291</v>
      </c>
      <c r="P39" s="100"/>
      <c r="Q39" s="100"/>
      <c r="R39" s="164" t="s">
        <v>181</v>
      </c>
      <c r="S39" s="174"/>
    </row>
    <row r="40" spans="1:19" s="104" customFormat="1" x14ac:dyDescent="0.25">
      <c r="A40" s="2" t="str">
        <f t="shared" ca="1" si="0"/>
        <v>CP</v>
      </c>
      <c r="B40" t="s">
        <v>244</v>
      </c>
      <c r="C40" s="100" t="s">
        <v>323</v>
      </c>
      <c r="D40" s="160" t="s">
        <v>120</v>
      </c>
      <c r="E40" s="193"/>
      <c r="F40" s="209" t="s">
        <v>202</v>
      </c>
      <c r="G40" s="209" t="s">
        <v>203</v>
      </c>
      <c r="I40" s="209" t="s">
        <v>204</v>
      </c>
      <c r="J40" s="100"/>
      <c r="K40" s="100" t="s">
        <v>324</v>
      </c>
      <c r="L40" s="100" t="s">
        <v>303</v>
      </c>
      <c r="M40" s="100" t="s">
        <v>325</v>
      </c>
      <c r="N40" s="100"/>
      <c r="O40" s="100"/>
      <c r="P40" s="100"/>
      <c r="Q40" s="100"/>
      <c r="R40" s="164" t="s">
        <v>181</v>
      </c>
      <c r="S40" s="174"/>
    </row>
    <row r="41" spans="1:19" s="104" customFormat="1" x14ac:dyDescent="0.25">
      <c r="A41" s="2" t="str">
        <f t="shared" ca="1" si="0"/>
        <v/>
      </c>
      <c r="B41" s="100"/>
      <c r="C41" s="100"/>
      <c r="D41" s="160"/>
      <c r="E41" s="193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74"/>
      <c r="S41" s="174"/>
    </row>
    <row r="42" spans="1:19" s="104" customFormat="1" ht="15.75" x14ac:dyDescent="0.25">
      <c r="A42" s="2" t="str">
        <f t="shared" ca="1" si="0"/>
        <v/>
      </c>
      <c r="B42" s="161" t="s">
        <v>260</v>
      </c>
      <c r="C42" s="188"/>
      <c r="D42" s="159"/>
      <c r="E42" s="197"/>
      <c r="F42" s="188"/>
      <c r="G42" s="188"/>
      <c r="H42" s="188"/>
      <c r="I42" s="188"/>
      <c r="J42" s="188"/>
      <c r="K42" s="188"/>
      <c r="L42" s="188"/>
      <c r="M42" s="188"/>
      <c r="N42" s="189"/>
      <c r="O42" s="189"/>
      <c r="P42" s="188"/>
      <c r="Q42" s="188"/>
      <c r="R42" s="174"/>
      <c r="S42" s="174" t="s">
        <v>179</v>
      </c>
    </row>
    <row r="43" spans="1:19" s="205" customFormat="1" x14ac:dyDescent="0.25">
      <c r="A43" s="155" t="str">
        <f t="shared" ca="1" si="0"/>
        <v>OD</v>
      </c>
      <c r="B43" s="199" t="s">
        <v>261</v>
      </c>
      <c r="C43" s="199" t="s">
        <v>262</v>
      </c>
      <c r="D43" s="199" t="s">
        <v>24</v>
      </c>
      <c r="E43" s="200">
        <v>44135</v>
      </c>
      <c r="F43" s="201" t="s">
        <v>202</v>
      </c>
      <c r="G43" s="201" t="s">
        <v>203</v>
      </c>
      <c r="H43" s="201"/>
      <c r="I43" s="201" t="s">
        <v>204</v>
      </c>
      <c r="J43" s="202"/>
      <c r="K43" s="202"/>
      <c r="L43" s="202"/>
      <c r="M43" s="202"/>
      <c r="N43" s="203"/>
      <c r="O43" s="199" t="s">
        <v>201</v>
      </c>
      <c r="P43" s="204"/>
      <c r="Q43" s="199" t="s">
        <v>300</v>
      </c>
      <c r="R43" s="157"/>
      <c r="S43" s="157"/>
    </row>
    <row r="44" spans="1:19" s="104" customFormat="1" x14ac:dyDescent="0.25">
      <c r="A44" s="2" t="str">
        <f t="shared" ca="1" si="0"/>
        <v>CP</v>
      </c>
      <c r="B44" s="100" t="s">
        <v>263</v>
      </c>
      <c r="C44" s="100" t="s">
        <v>264</v>
      </c>
      <c r="D44" s="160" t="s">
        <v>24</v>
      </c>
      <c r="E44" s="193">
        <v>44094</v>
      </c>
      <c r="F44" s="100" t="s">
        <v>202</v>
      </c>
      <c r="G44" s="100" t="s">
        <v>203</v>
      </c>
      <c r="H44" s="100"/>
      <c r="I44" s="100" t="s">
        <v>204</v>
      </c>
      <c r="J44" s="100"/>
      <c r="K44" s="100"/>
      <c r="L44" s="100"/>
      <c r="M44" s="100"/>
      <c r="N44" s="100"/>
      <c r="O44" s="100" t="s">
        <v>292</v>
      </c>
      <c r="P44" s="100"/>
      <c r="Q44" s="100"/>
      <c r="R44" s="174" t="s">
        <v>181</v>
      </c>
      <c r="S44" s="174"/>
    </row>
    <row r="45" spans="1:19" s="104" customFormat="1" x14ac:dyDescent="0.25">
      <c r="A45" s="2" t="str">
        <f t="shared" ca="1" si="0"/>
        <v>CP</v>
      </c>
      <c r="B45" s="100" t="s">
        <v>314</v>
      </c>
      <c r="C45" s="100" t="s">
        <v>307</v>
      </c>
      <c r="D45" s="160" t="s">
        <v>24</v>
      </c>
      <c r="E45" s="193">
        <v>43984</v>
      </c>
      <c r="F45" s="100" t="s">
        <v>202</v>
      </c>
      <c r="G45" s="100" t="s">
        <v>203</v>
      </c>
      <c r="H45" s="100"/>
      <c r="I45" s="100" t="s">
        <v>204</v>
      </c>
      <c r="J45" s="100"/>
      <c r="K45" s="31" t="s">
        <v>302</v>
      </c>
      <c r="L45" s="31" t="s">
        <v>303</v>
      </c>
      <c r="M45" s="31" t="s">
        <v>304</v>
      </c>
      <c r="N45" s="100"/>
      <c r="O45" s="100"/>
      <c r="P45" s="100"/>
      <c r="Q45" s="100"/>
      <c r="R45" s="174" t="s">
        <v>181</v>
      </c>
      <c r="S45" s="174"/>
    </row>
    <row r="46" spans="1:19" s="104" customFormat="1" x14ac:dyDescent="0.25">
      <c r="A46" s="2" t="str">
        <f t="shared" ca="1" si="0"/>
        <v>CP</v>
      </c>
      <c r="B46" s="100" t="s">
        <v>315</v>
      </c>
      <c r="C46" s="100" t="s">
        <v>308</v>
      </c>
      <c r="D46" s="160" t="s">
        <v>24</v>
      </c>
      <c r="E46" s="193">
        <v>43997</v>
      </c>
      <c r="F46" s="100" t="s">
        <v>311</v>
      </c>
      <c r="G46" s="100" t="s">
        <v>312</v>
      </c>
      <c r="H46" s="100"/>
      <c r="I46" s="100" t="s">
        <v>204</v>
      </c>
      <c r="J46" s="100"/>
      <c r="K46" s="100" t="s">
        <v>313</v>
      </c>
      <c r="L46" s="100" t="s">
        <v>303</v>
      </c>
      <c r="M46" s="100" t="s">
        <v>303</v>
      </c>
      <c r="N46" s="100"/>
      <c r="O46" s="100"/>
      <c r="P46" s="100"/>
      <c r="Q46" s="100"/>
      <c r="R46" s="174" t="s">
        <v>181</v>
      </c>
      <c r="S46" s="174"/>
    </row>
    <row r="47" spans="1:19" s="104" customFormat="1" x14ac:dyDescent="0.25">
      <c r="A47" s="2" t="str">
        <f t="shared" ca="1" si="0"/>
        <v>CP</v>
      </c>
      <c r="B47" s="100" t="s">
        <v>265</v>
      </c>
      <c r="C47" s="100" t="s">
        <v>266</v>
      </c>
      <c r="D47" s="160" t="s">
        <v>24</v>
      </c>
      <c r="E47" s="193">
        <v>44094</v>
      </c>
      <c r="F47" s="100" t="s">
        <v>202</v>
      </c>
      <c r="G47" s="100" t="s">
        <v>203</v>
      </c>
      <c r="H47" s="100"/>
      <c r="I47" s="100" t="s">
        <v>204</v>
      </c>
      <c r="J47" s="100"/>
      <c r="K47" s="100"/>
      <c r="L47" s="100"/>
      <c r="M47" s="100"/>
      <c r="N47" s="100"/>
      <c r="O47" s="100" t="s">
        <v>293</v>
      </c>
      <c r="P47" s="100"/>
      <c r="Q47" s="100"/>
      <c r="R47" s="174" t="s">
        <v>181</v>
      </c>
      <c r="S47" s="174"/>
    </row>
    <row r="48" spans="1:19" s="104" customFormat="1" x14ac:dyDescent="0.25">
      <c r="A48" s="2" t="str">
        <f t="shared" ca="1" si="0"/>
        <v>CP</v>
      </c>
      <c r="B48" s="100" t="s">
        <v>318</v>
      </c>
      <c r="C48" s="100" t="s">
        <v>309</v>
      </c>
      <c r="D48" s="160" t="s">
        <v>24</v>
      </c>
      <c r="E48" s="193">
        <v>43999</v>
      </c>
      <c r="F48" s="100" t="s">
        <v>202</v>
      </c>
      <c r="G48" s="100" t="s">
        <v>203</v>
      </c>
      <c r="H48" s="100"/>
      <c r="I48" s="100" t="s">
        <v>204</v>
      </c>
      <c r="J48" s="100"/>
      <c r="K48" s="31" t="s">
        <v>302</v>
      </c>
      <c r="L48" s="31" t="s">
        <v>303</v>
      </c>
      <c r="M48" s="31" t="s">
        <v>304</v>
      </c>
      <c r="N48" s="100"/>
      <c r="O48" s="100"/>
      <c r="P48" s="100"/>
      <c r="Q48" s="100"/>
      <c r="R48" s="174" t="s">
        <v>181</v>
      </c>
      <c r="S48" s="174"/>
    </row>
    <row r="49" spans="1:19" s="104" customFormat="1" x14ac:dyDescent="0.25">
      <c r="A49" s="2"/>
      <c r="B49" s="100" t="s">
        <v>319</v>
      </c>
      <c r="C49" s="100" t="s">
        <v>322</v>
      </c>
      <c r="D49" s="160" t="s">
        <v>24</v>
      </c>
      <c r="E49" s="193">
        <v>43997</v>
      </c>
      <c r="F49" s="100" t="s">
        <v>311</v>
      </c>
      <c r="G49" s="100" t="s">
        <v>312</v>
      </c>
      <c r="H49" s="100"/>
      <c r="I49" s="100" t="s">
        <v>204</v>
      </c>
      <c r="J49" s="100"/>
      <c r="K49" s="100" t="s">
        <v>313</v>
      </c>
      <c r="L49" s="100" t="s">
        <v>303</v>
      </c>
      <c r="M49" s="100" t="s">
        <v>303</v>
      </c>
      <c r="N49" s="100"/>
      <c r="O49" s="100"/>
      <c r="P49" s="100"/>
      <c r="Q49" s="100"/>
      <c r="R49" s="174" t="s">
        <v>181</v>
      </c>
      <c r="S49" s="174"/>
    </row>
    <row r="50" spans="1:19" s="104" customFormat="1" x14ac:dyDescent="0.25">
      <c r="A50" s="2" t="str">
        <f t="shared" ca="1" si="0"/>
        <v>CP</v>
      </c>
      <c r="B50" s="100" t="s">
        <v>267</v>
      </c>
      <c r="C50" s="100" t="s">
        <v>268</v>
      </c>
      <c r="D50" s="160" t="s">
        <v>120</v>
      </c>
      <c r="E50" s="193">
        <v>44120</v>
      </c>
      <c r="F50" s="100" t="s">
        <v>202</v>
      </c>
      <c r="G50" s="100" t="s">
        <v>203</v>
      </c>
      <c r="H50" s="100"/>
      <c r="I50" s="100" t="s">
        <v>204</v>
      </c>
      <c r="J50" s="100"/>
      <c r="K50" s="100"/>
      <c r="L50" s="100"/>
      <c r="M50" s="100"/>
      <c r="N50" s="178"/>
      <c r="O50" s="178" t="s">
        <v>294</v>
      </c>
      <c r="P50" s="100"/>
      <c r="Q50" s="100"/>
      <c r="R50" s="174" t="s">
        <v>181</v>
      </c>
      <c r="S50" s="174"/>
    </row>
    <row r="51" spans="1:19" s="88" customFormat="1" ht="15.75" customHeight="1" x14ac:dyDescent="0.25">
      <c r="A51" s="2" t="str">
        <f t="shared" ca="1" si="0"/>
        <v>CP</v>
      </c>
      <c r="B51" s="160" t="s">
        <v>269</v>
      </c>
      <c r="C51" s="160" t="s">
        <v>270</v>
      </c>
      <c r="D51" s="160" t="s">
        <v>24</v>
      </c>
      <c r="E51" s="195">
        <v>44094</v>
      </c>
      <c r="F51" s="31" t="s">
        <v>202</v>
      </c>
      <c r="G51" s="31" t="s">
        <v>203</v>
      </c>
      <c r="H51" s="31"/>
      <c r="I51" s="31" t="s">
        <v>204</v>
      </c>
      <c r="J51" s="175"/>
      <c r="K51" s="31"/>
      <c r="L51" s="31"/>
      <c r="M51" s="31"/>
      <c r="N51" s="160"/>
      <c r="O51" s="160" t="s">
        <v>295</v>
      </c>
      <c r="P51" s="177"/>
      <c r="Q51" s="160" t="s">
        <v>298</v>
      </c>
      <c r="R51" s="164" t="s">
        <v>181</v>
      </c>
      <c r="S51" s="164"/>
    </row>
    <row r="52" spans="1:19" s="88" customFormat="1" ht="15.75" customHeight="1" x14ac:dyDescent="0.25">
      <c r="A52" s="2" t="str">
        <f t="shared" ca="1" si="0"/>
        <v>CP</v>
      </c>
      <c r="B52" s="160" t="s">
        <v>301</v>
      </c>
      <c r="C52" s="160" t="s">
        <v>305</v>
      </c>
      <c r="D52" s="160" t="s">
        <v>24</v>
      </c>
      <c r="E52" s="195">
        <v>43984</v>
      </c>
      <c r="F52" s="31" t="s">
        <v>202</v>
      </c>
      <c r="G52" s="31" t="s">
        <v>203</v>
      </c>
      <c r="H52" s="31"/>
      <c r="I52" s="31" t="s">
        <v>204</v>
      </c>
      <c r="J52" s="175"/>
      <c r="K52" s="31" t="s">
        <v>302</v>
      </c>
      <c r="L52" s="31" t="s">
        <v>303</v>
      </c>
      <c r="M52" s="31" t="s">
        <v>304</v>
      </c>
      <c r="N52" s="160"/>
      <c r="O52" s="160"/>
      <c r="P52" s="177"/>
      <c r="Q52" s="160"/>
      <c r="R52" s="164" t="s">
        <v>181</v>
      </c>
      <c r="S52" s="164"/>
    </row>
    <row r="53" spans="1:19" s="88" customFormat="1" ht="15.75" customHeight="1" x14ac:dyDescent="0.25">
      <c r="A53" s="2" t="str">
        <f t="shared" ca="1" si="0"/>
        <v>CP</v>
      </c>
      <c r="B53" s="160" t="s">
        <v>316</v>
      </c>
      <c r="C53" s="160" t="s">
        <v>306</v>
      </c>
      <c r="D53" s="160" t="s">
        <v>24</v>
      </c>
      <c r="E53" s="195">
        <v>43997</v>
      </c>
      <c r="F53" s="100" t="s">
        <v>311</v>
      </c>
      <c r="G53" s="100" t="s">
        <v>312</v>
      </c>
      <c r="H53" s="100"/>
      <c r="I53" s="100" t="s">
        <v>204</v>
      </c>
      <c r="J53" s="100"/>
      <c r="K53" s="100" t="s">
        <v>313</v>
      </c>
      <c r="L53" s="100" t="s">
        <v>303</v>
      </c>
      <c r="M53" s="100" t="s">
        <v>303</v>
      </c>
      <c r="N53" s="100"/>
      <c r="O53" s="100"/>
      <c r="P53" s="100"/>
      <c r="Q53" s="100"/>
      <c r="R53" s="174" t="s">
        <v>181</v>
      </c>
      <c r="S53" s="164"/>
    </row>
    <row r="54" spans="1:19" x14ac:dyDescent="0.25">
      <c r="A54" s="2" t="str">
        <f t="shared" ca="1" si="0"/>
        <v>CP</v>
      </c>
      <c r="B54" s="100" t="s">
        <v>271</v>
      </c>
      <c r="C54" s="100" t="s">
        <v>272</v>
      </c>
      <c r="D54" s="160" t="s">
        <v>24</v>
      </c>
      <c r="E54" s="193">
        <v>44112</v>
      </c>
      <c r="F54" s="100" t="s">
        <v>202</v>
      </c>
      <c r="G54" s="100" t="s">
        <v>203</v>
      </c>
      <c r="H54" s="100"/>
      <c r="I54" s="100" t="s">
        <v>204</v>
      </c>
      <c r="J54" s="100"/>
      <c r="K54" s="100"/>
      <c r="L54" s="100"/>
      <c r="M54" s="100"/>
      <c r="N54" s="100"/>
      <c r="O54" s="100" t="s">
        <v>296</v>
      </c>
      <c r="P54" s="100"/>
      <c r="Q54" s="100"/>
      <c r="R54" s="174" t="s">
        <v>181</v>
      </c>
      <c r="S54" s="174"/>
    </row>
    <row r="55" spans="1:19" x14ac:dyDescent="0.25">
      <c r="A55" s="2" t="str">
        <f t="shared" ca="1" si="0"/>
        <v>CP</v>
      </c>
      <c r="B55" s="124" t="s">
        <v>273</v>
      </c>
      <c r="C55" s="124" t="s">
        <v>274</v>
      </c>
      <c r="D55" s="192" t="s">
        <v>24</v>
      </c>
      <c r="E55" s="198">
        <v>44135</v>
      </c>
      <c r="F55" s="124" t="s">
        <v>202</v>
      </c>
      <c r="G55" s="100" t="s">
        <v>203</v>
      </c>
      <c r="H55" s="124"/>
      <c r="I55" s="124" t="s">
        <v>204</v>
      </c>
      <c r="J55" s="124"/>
      <c r="K55" s="124"/>
      <c r="L55" s="124"/>
      <c r="M55" s="124"/>
      <c r="N55" s="124"/>
      <c r="O55" s="124" t="s">
        <v>297</v>
      </c>
      <c r="P55" s="124"/>
      <c r="Q55" s="124"/>
      <c r="R55" s="174" t="s">
        <v>181</v>
      </c>
      <c r="S55" s="174"/>
    </row>
    <row r="56" spans="1:19" s="208" customFormat="1" x14ac:dyDescent="0.25">
      <c r="A56" s="65" t="str">
        <f t="shared" ca="1" si="0"/>
        <v>CP</v>
      </c>
      <c r="B56" s="206" t="s">
        <v>320</v>
      </c>
      <c r="C56" s="206" t="s">
        <v>321</v>
      </c>
      <c r="D56" s="206" t="s">
        <v>24</v>
      </c>
      <c r="E56" s="194">
        <v>44031</v>
      </c>
      <c r="F56" s="100" t="s">
        <v>311</v>
      </c>
      <c r="G56" s="100" t="s">
        <v>312</v>
      </c>
      <c r="H56" s="100"/>
      <c r="I56" s="100" t="s">
        <v>204</v>
      </c>
      <c r="J56" s="100"/>
      <c r="K56" s="100" t="s">
        <v>313</v>
      </c>
      <c r="L56" s="100" t="s">
        <v>303</v>
      </c>
      <c r="M56" s="100" t="s">
        <v>303</v>
      </c>
      <c r="N56" s="100"/>
      <c r="O56" s="100"/>
      <c r="P56" s="100"/>
      <c r="Q56" s="100"/>
      <c r="R56" s="174" t="s">
        <v>181</v>
      </c>
      <c r="S56" s="207"/>
    </row>
    <row r="57" spans="1:19" s="117" customFormat="1" x14ac:dyDescent="0.25">
      <c r="A57" s="100" t="str">
        <f t="shared" ca="1" si="0"/>
        <v>CP</v>
      </c>
      <c r="B57" s="160" t="s">
        <v>326</v>
      </c>
      <c r="C57" s="160" t="s">
        <v>327</v>
      </c>
      <c r="D57" s="160" t="s">
        <v>24</v>
      </c>
      <c r="E57" s="210"/>
      <c r="F57" s="31" t="s">
        <v>328</v>
      </c>
      <c r="G57" s="31" t="s">
        <v>329</v>
      </c>
      <c r="H57" s="31" t="s">
        <v>330</v>
      </c>
      <c r="I57" s="31" t="s">
        <v>152</v>
      </c>
      <c r="J57" s="31"/>
      <c r="K57" s="31" t="s">
        <v>324</v>
      </c>
      <c r="L57" s="31" t="s">
        <v>325</v>
      </c>
      <c r="M57" s="31" t="s">
        <v>325</v>
      </c>
      <c r="N57" s="160"/>
      <c r="O57" s="160"/>
      <c r="P57" s="165"/>
      <c r="Q57" s="160"/>
      <c r="R57" s="164" t="s">
        <v>181</v>
      </c>
      <c r="S57" s="164"/>
    </row>
    <row r="58" spans="1:19" s="95" customFormat="1" x14ac:dyDescent="0.25">
      <c r="A58" s="2" t="str">
        <f t="shared" ca="1" si="0"/>
        <v>CP</v>
      </c>
      <c r="B58" s="100" t="s">
        <v>331</v>
      </c>
      <c r="C58" s="100" t="s">
        <v>332</v>
      </c>
      <c r="D58" s="100" t="s">
        <v>24</v>
      </c>
      <c r="E58" s="173">
        <v>44678</v>
      </c>
      <c r="F58" s="100" t="s">
        <v>328</v>
      </c>
      <c r="G58" s="100" t="s">
        <v>333</v>
      </c>
      <c r="H58" s="100"/>
      <c r="I58" s="100" t="s">
        <v>334</v>
      </c>
      <c r="J58" s="100"/>
      <c r="K58" s="100"/>
      <c r="L58" s="100"/>
      <c r="M58" s="100"/>
      <c r="N58" s="100"/>
      <c r="O58" s="100"/>
      <c r="P58" s="100"/>
      <c r="Q58" s="100"/>
      <c r="R58" s="164" t="s">
        <v>181</v>
      </c>
      <c r="S58" s="164"/>
    </row>
    <row r="59" spans="1:19" s="95" customFormat="1" x14ac:dyDescent="0.25">
      <c r="A59" s="2" t="str">
        <f t="shared" ca="1" si="0"/>
        <v>CP</v>
      </c>
      <c r="B59" s="100" t="s">
        <v>335</v>
      </c>
      <c r="C59" s="100" t="s">
        <v>336</v>
      </c>
      <c r="D59" s="100" t="s">
        <v>24</v>
      </c>
      <c r="E59" s="173">
        <v>43992</v>
      </c>
      <c r="F59" s="100" t="s">
        <v>330</v>
      </c>
      <c r="G59" s="100" t="s">
        <v>337</v>
      </c>
      <c r="H59" s="100"/>
      <c r="I59" s="100" t="s">
        <v>328</v>
      </c>
      <c r="J59" s="100"/>
      <c r="K59" s="100"/>
      <c r="L59" s="100"/>
      <c r="M59" s="100"/>
      <c r="N59" s="100"/>
      <c r="O59" s="100"/>
      <c r="P59" s="100"/>
      <c r="Q59" s="100"/>
      <c r="R59" s="164" t="s">
        <v>181</v>
      </c>
      <c r="S59" s="164"/>
    </row>
    <row r="60" spans="1:19" s="95" customFormat="1" x14ac:dyDescent="0.25">
      <c r="A60" s="2" t="str">
        <f t="shared" ca="1" si="0"/>
        <v>CP</v>
      </c>
      <c r="B60" s="100" t="s">
        <v>335</v>
      </c>
      <c r="C60" s="100" t="s">
        <v>336</v>
      </c>
      <c r="D60" s="100" t="s">
        <v>120</v>
      </c>
      <c r="E60" s="173">
        <v>44722</v>
      </c>
      <c r="F60" s="100" t="s">
        <v>330</v>
      </c>
      <c r="G60" s="100"/>
      <c r="H60" s="100"/>
      <c r="I60" s="100" t="s">
        <v>328</v>
      </c>
      <c r="J60" s="100" t="s">
        <v>338</v>
      </c>
      <c r="K60" s="100"/>
      <c r="L60" s="100"/>
      <c r="M60" s="100"/>
      <c r="N60" s="100"/>
      <c r="O60" s="100"/>
      <c r="P60" s="100"/>
      <c r="Q60" s="100"/>
      <c r="R60" s="164" t="s">
        <v>181</v>
      </c>
      <c r="S60" s="164"/>
    </row>
    <row r="61" spans="1:19" s="95" customFormat="1" ht="30" x14ac:dyDescent="0.25">
      <c r="A61" s="2" t="str">
        <f t="shared" ca="1" si="0"/>
        <v>CP</v>
      </c>
      <c r="B61" s="178" t="s">
        <v>339</v>
      </c>
      <c r="C61" s="100" t="s">
        <v>340</v>
      </c>
      <c r="D61" s="100" t="s">
        <v>24</v>
      </c>
      <c r="E61" s="173">
        <v>43992</v>
      </c>
      <c r="F61" s="100" t="s">
        <v>330</v>
      </c>
      <c r="G61" s="100" t="s">
        <v>337</v>
      </c>
      <c r="H61" s="100"/>
      <c r="I61" s="100" t="s">
        <v>328</v>
      </c>
      <c r="J61" s="100"/>
      <c r="K61" s="100"/>
      <c r="L61" s="100"/>
      <c r="M61" s="100"/>
      <c r="N61" s="100"/>
      <c r="O61" s="100"/>
      <c r="P61" s="100"/>
      <c r="Q61" s="100"/>
      <c r="R61" s="164" t="s">
        <v>181</v>
      </c>
      <c r="S61" s="164"/>
    </row>
    <row r="62" spans="1:19" s="95" customFormat="1" ht="30" x14ac:dyDescent="0.25">
      <c r="A62" s="2" t="str">
        <f t="shared" ca="1" si="0"/>
        <v>CP</v>
      </c>
      <c r="B62" s="178" t="s">
        <v>339</v>
      </c>
      <c r="C62" s="100" t="s">
        <v>340</v>
      </c>
      <c r="D62" s="100" t="s">
        <v>120</v>
      </c>
      <c r="E62" s="173">
        <v>44722</v>
      </c>
      <c r="F62" s="100" t="s">
        <v>330</v>
      </c>
      <c r="G62" s="100"/>
      <c r="H62" s="100"/>
      <c r="I62" s="100" t="s">
        <v>328</v>
      </c>
      <c r="J62" s="100" t="s">
        <v>338</v>
      </c>
      <c r="K62" s="100"/>
      <c r="L62" s="100"/>
      <c r="M62" s="100"/>
      <c r="N62" s="178"/>
      <c r="O62" s="100"/>
      <c r="P62" s="100"/>
      <c r="Q62" s="100"/>
      <c r="R62" s="164" t="s">
        <v>181</v>
      </c>
      <c r="S62" s="164"/>
    </row>
    <row r="63" spans="1:19" s="95" customFormat="1" x14ac:dyDescent="0.25">
      <c r="A63" s="2" t="str">
        <f t="shared" ca="1" si="0"/>
        <v/>
      </c>
      <c r="B63" s="106"/>
      <c r="C63" s="100"/>
      <c r="D63" s="100"/>
      <c r="E63" s="173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64"/>
      <c r="S63" s="164"/>
    </row>
    <row r="64" spans="1:19" s="88" customFormat="1" x14ac:dyDescent="0.25">
      <c r="A64" s="2" t="str">
        <f t="shared" ca="1" si="0"/>
        <v/>
      </c>
      <c r="B64" s="163"/>
      <c r="C64" s="163"/>
      <c r="D64" s="175"/>
      <c r="E64" s="176"/>
      <c r="F64" s="175"/>
      <c r="G64" s="175"/>
      <c r="H64" s="175"/>
      <c r="I64" s="175"/>
      <c r="J64" s="175"/>
      <c r="K64" s="175"/>
      <c r="L64" s="175"/>
      <c r="M64" s="175"/>
      <c r="N64" s="163"/>
      <c r="O64" s="163"/>
      <c r="P64" s="177"/>
      <c r="Q64" s="163"/>
      <c r="R64" s="164"/>
      <c r="S64" s="164"/>
    </row>
    <row r="65" spans="1:19" s="104" customFormat="1" x14ac:dyDescent="0.25">
      <c r="A65" s="2" t="str">
        <f t="shared" ca="1" si="0"/>
        <v/>
      </c>
      <c r="B65" s="101"/>
      <c r="C65" s="101"/>
      <c r="D65" s="101"/>
      <c r="E65" s="179"/>
      <c r="F65" s="100"/>
      <c r="G65" s="100"/>
      <c r="H65" s="100"/>
      <c r="I65" s="100"/>
      <c r="J65" s="100"/>
      <c r="K65" s="101"/>
      <c r="L65" s="101"/>
      <c r="M65" s="101"/>
      <c r="N65" s="101"/>
      <c r="O65" s="101"/>
      <c r="P65" s="101"/>
      <c r="Q65" s="101"/>
      <c r="R65" s="174"/>
      <c r="S65" s="174"/>
    </row>
    <row r="66" spans="1:19" s="104" customFormat="1" x14ac:dyDescent="0.25">
      <c r="A66" s="2" t="str">
        <f t="shared" ca="1" si="0"/>
        <v/>
      </c>
      <c r="B66" s="100"/>
      <c r="C66" s="100"/>
      <c r="D66" s="100"/>
      <c r="E66" s="173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74"/>
      <c r="S66" s="174"/>
    </row>
    <row r="67" spans="1:19" s="104" customFormat="1" x14ac:dyDescent="0.25">
      <c r="A67" s="2" t="str">
        <f t="shared" ca="1" si="0"/>
        <v/>
      </c>
      <c r="B67" s="100"/>
      <c r="C67" s="100"/>
      <c r="D67" s="100"/>
      <c r="E67" s="173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74"/>
      <c r="S67" s="174"/>
    </row>
    <row r="68" spans="1:19" s="104" customFormat="1" x14ac:dyDescent="0.25">
      <c r="A68" s="2" t="str">
        <f t="shared" ca="1" si="0"/>
        <v/>
      </c>
      <c r="B68" s="101"/>
      <c r="C68" s="100"/>
      <c r="D68" s="101"/>
      <c r="E68" s="179"/>
      <c r="F68" s="100"/>
      <c r="G68" s="101"/>
      <c r="H68" s="100"/>
      <c r="I68" s="100"/>
      <c r="J68" s="101"/>
      <c r="K68" s="101"/>
      <c r="L68" s="101"/>
      <c r="M68" s="101"/>
      <c r="N68" s="101"/>
      <c r="O68" s="101"/>
      <c r="P68" s="101"/>
      <c r="Q68" s="100"/>
      <c r="R68" s="174"/>
      <c r="S68" s="174"/>
    </row>
    <row r="69" spans="1:19" x14ac:dyDescent="0.25">
      <c r="A69" s="2" t="str">
        <f t="shared" ca="1" si="0"/>
        <v/>
      </c>
      <c r="B69" s="169"/>
      <c r="C69" s="169"/>
      <c r="D69" s="170"/>
      <c r="E69" s="171"/>
      <c r="F69" s="170"/>
      <c r="G69" s="170"/>
      <c r="H69" s="170"/>
      <c r="I69" s="170"/>
      <c r="J69" s="170"/>
      <c r="K69" s="170"/>
      <c r="L69" s="170"/>
      <c r="M69" s="170"/>
      <c r="N69" s="169"/>
      <c r="O69" s="169"/>
      <c r="P69" s="172"/>
      <c r="Q69" s="169"/>
      <c r="R69" s="174"/>
      <c r="S69" s="174"/>
    </row>
    <row r="70" spans="1:19" s="88" customFormat="1" x14ac:dyDescent="0.25">
      <c r="A70" s="2" t="str">
        <f t="shared" ca="1" si="0"/>
        <v/>
      </c>
      <c r="B70" s="163"/>
      <c r="C70" s="163"/>
      <c r="D70" s="175"/>
      <c r="E70" s="176"/>
      <c r="F70" s="175"/>
      <c r="G70" s="175"/>
      <c r="H70" s="175"/>
      <c r="I70" s="175"/>
      <c r="J70" s="175"/>
      <c r="K70" s="175"/>
      <c r="L70" s="175"/>
      <c r="M70" s="175"/>
      <c r="N70" s="163"/>
      <c r="O70" s="163"/>
      <c r="P70" s="177"/>
      <c r="Q70" s="163"/>
      <c r="R70" s="164"/>
      <c r="S70" s="164"/>
    </row>
    <row r="71" spans="1:19" s="95" customFormat="1" x14ac:dyDescent="0.25">
      <c r="A71" s="2" t="str">
        <f t="shared" ca="1" si="0"/>
        <v/>
      </c>
      <c r="B71" s="100"/>
      <c r="C71" s="100"/>
      <c r="D71" s="100"/>
      <c r="E71" s="173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64"/>
      <c r="S71" s="164"/>
    </row>
    <row r="72" spans="1:19" s="95" customFormat="1" x14ac:dyDescent="0.25">
      <c r="A72" s="2" t="str">
        <f t="shared" ca="1" si="0"/>
        <v/>
      </c>
      <c r="B72" s="100"/>
      <c r="C72" s="100"/>
      <c r="D72" s="100"/>
      <c r="E72" s="173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64"/>
      <c r="S72" s="164"/>
    </row>
    <row r="73" spans="1:19" s="95" customFormat="1" x14ac:dyDescent="0.25">
      <c r="A73" s="2" t="str">
        <f t="shared" ca="1" si="0"/>
        <v/>
      </c>
      <c r="B73" s="100"/>
      <c r="C73" s="100"/>
      <c r="D73" s="100"/>
      <c r="E73" s="173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64"/>
      <c r="S73" s="164"/>
    </row>
    <row r="74" spans="1:19" s="95" customFormat="1" x14ac:dyDescent="0.25">
      <c r="A74" s="2" t="str">
        <f t="shared" ca="1" si="0"/>
        <v/>
      </c>
      <c r="B74" s="100"/>
      <c r="C74" s="100"/>
      <c r="D74" s="100"/>
      <c r="E74" s="173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64"/>
      <c r="S74" s="164"/>
    </row>
    <row r="75" spans="1:19" s="95" customFormat="1" x14ac:dyDescent="0.25">
      <c r="A75" s="2" t="str">
        <f t="shared" ca="1" si="0"/>
        <v/>
      </c>
      <c r="B75" s="106"/>
      <c r="C75" s="100"/>
      <c r="D75" s="100"/>
      <c r="E75" s="173"/>
      <c r="F75" s="100"/>
      <c r="G75" s="100"/>
      <c r="H75" s="100"/>
      <c r="I75" s="100"/>
      <c r="J75" s="100"/>
      <c r="K75" s="100"/>
      <c r="L75" s="100"/>
      <c r="M75" s="100"/>
      <c r="N75" s="178"/>
      <c r="O75" s="100"/>
      <c r="P75" s="100"/>
      <c r="Q75" s="100"/>
      <c r="R75" s="164"/>
      <c r="S75" s="164"/>
    </row>
    <row r="76" spans="1:19" s="95" customFormat="1" x14ac:dyDescent="0.25">
      <c r="A76" s="2" t="str">
        <f t="shared" ca="1" si="0"/>
        <v/>
      </c>
      <c r="B76" s="106"/>
      <c r="C76" s="100"/>
      <c r="D76" s="100"/>
      <c r="E76" s="173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64"/>
      <c r="S76" s="164"/>
    </row>
    <row r="77" spans="1:19" s="88" customFormat="1" x14ac:dyDescent="0.25">
      <c r="A77" s="2" t="str">
        <f t="shared" ref="A77:A100" ca="1" si="1">IF($R77="CP","CP",IF($R77="NR","NR",IF($R77="OA","OA",IF($E77="","",IF($E77-NOW()&lt;0,"OD",IF($E77-NOW()&lt;15,"15",IF($E77-NOW()&lt;30,"30"," ")))))))</f>
        <v/>
      </c>
      <c r="B77" s="163"/>
      <c r="C77" s="163"/>
      <c r="D77" s="175"/>
      <c r="E77" s="176"/>
      <c r="F77" s="175"/>
      <c r="G77" s="175"/>
      <c r="H77" s="175"/>
      <c r="I77" s="175"/>
      <c r="J77" s="175"/>
      <c r="K77" s="175"/>
      <c r="L77" s="175"/>
      <c r="M77" s="175"/>
      <c r="N77" s="163"/>
      <c r="O77" s="163"/>
      <c r="P77" s="177"/>
      <c r="Q77" s="163"/>
      <c r="R77" s="164"/>
      <c r="S77" s="164"/>
    </row>
    <row r="78" spans="1:19" s="104" customFormat="1" x14ac:dyDescent="0.25">
      <c r="A78" s="2" t="str">
        <f t="shared" ca="1" si="1"/>
        <v/>
      </c>
      <c r="B78" s="101"/>
      <c r="C78" s="101"/>
      <c r="D78" s="101"/>
      <c r="E78" s="179"/>
      <c r="F78" s="100"/>
      <c r="G78" s="100"/>
      <c r="H78" s="100"/>
      <c r="I78" s="100"/>
      <c r="J78" s="100"/>
      <c r="K78" s="101"/>
      <c r="L78" s="101"/>
      <c r="M78" s="101"/>
      <c r="N78" s="101"/>
      <c r="O78" s="101"/>
      <c r="P78" s="101"/>
      <c r="Q78" s="101"/>
      <c r="R78" s="174"/>
      <c r="S78" s="174"/>
    </row>
    <row r="79" spans="1:19" s="104" customFormat="1" x14ac:dyDescent="0.25">
      <c r="A79" s="2" t="str">
        <f t="shared" ca="1" si="1"/>
        <v/>
      </c>
      <c r="B79" s="100"/>
      <c r="C79" s="100"/>
      <c r="D79" s="100"/>
      <c r="E79" s="173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74"/>
      <c r="S79" s="174"/>
    </row>
    <row r="80" spans="1:19" s="104" customFormat="1" x14ac:dyDescent="0.25">
      <c r="A80" s="2" t="str">
        <f t="shared" ca="1" si="1"/>
        <v/>
      </c>
      <c r="B80" s="100"/>
      <c r="C80" s="100"/>
      <c r="D80" s="100"/>
      <c r="E80" s="173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74"/>
      <c r="S80" s="174"/>
    </row>
    <row r="81" spans="1:19" s="104" customFormat="1" x14ac:dyDescent="0.25">
      <c r="A81" s="2" t="str">
        <f t="shared" ca="1" si="1"/>
        <v/>
      </c>
      <c r="B81" s="101"/>
      <c r="C81" s="101"/>
      <c r="D81" s="100"/>
      <c r="E81" s="173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74"/>
      <c r="S81" s="174"/>
    </row>
    <row r="82" spans="1:19" s="104" customFormat="1" x14ac:dyDescent="0.25">
      <c r="A82" s="2" t="str">
        <f t="shared" ca="1" si="1"/>
        <v/>
      </c>
      <c r="B82" s="100"/>
      <c r="C82" s="100"/>
      <c r="D82" s="100"/>
      <c r="E82" s="173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74"/>
      <c r="S82" s="174"/>
    </row>
    <row r="83" spans="1:19" s="104" customFormat="1" x14ac:dyDescent="0.25">
      <c r="A83" s="2" t="str">
        <f t="shared" ca="1" si="1"/>
        <v/>
      </c>
      <c r="B83" s="100"/>
      <c r="C83" s="100"/>
      <c r="D83" s="100"/>
      <c r="E83" s="173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74"/>
      <c r="S83" s="174"/>
    </row>
    <row r="84" spans="1:19" s="104" customFormat="1" x14ac:dyDescent="0.25">
      <c r="A84" s="2" t="str">
        <f t="shared" ca="1" si="1"/>
        <v/>
      </c>
      <c r="B84" s="100"/>
      <c r="C84" s="100"/>
      <c r="D84" s="100"/>
      <c r="E84" s="173"/>
      <c r="F84" s="100"/>
      <c r="G84" s="100"/>
      <c r="H84" s="100"/>
      <c r="I84" s="100"/>
      <c r="J84" s="100"/>
      <c r="K84" s="100"/>
      <c r="L84" s="100"/>
      <c r="M84" s="100"/>
      <c r="N84" s="178"/>
      <c r="O84" s="178"/>
      <c r="P84" s="100"/>
      <c r="Q84" s="100"/>
      <c r="R84" s="174"/>
      <c r="S84" s="174"/>
    </row>
    <row r="85" spans="1:19" s="88" customFormat="1" ht="16.149999999999999" customHeight="1" x14ac:dyDescent="0.25">
      <c r="A85" s="2" t="str">
        <f t="shared" ca="1" si="1"/>
        <v/>
      </c>
      <c r="B85" s="163"/>
      <c r="C85" s="163"/>
      <c r="D85" s="175"/>
      <c r="E85" s="176"/>
      <c r="F85" s="175"/>
      <c r="G85" s="175"/>
      <c r="H85" s="175"/>
      <c r="I85" s="175"/>
      <c r="J85" s="175"/>
      <c r="K85" s="175"/>
      <c r="L85" s="175"/>
      <c r="M85" s="175"/>
      <c r="N85" s="163"/>
      <c r="O85" s="163"/>
      <c r="P85" s="177"/>
      <c r="Q85" s="163"/>
      <c r="R85" s="164"/>
      <c r="S85" s="164"/>
    </row>
    <row r="86" spans="1:19" x14ac:dyDescent="0.25">
      <c r="A86" s="2" t="str">
        <f t="shared" ca="1" si="1"/>
        <v/>
      </c>
      <c r="B86" s="100"/>
      <c r="C86" s="100"/>
      <c r="D86" s="100"/>
      <c r="E86" s="173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74"/>
      <c r="S86" s="174"/>
    </row>
    <row r="87" spans="1:19" x14ac:dyDescent="0.25">
      <c r="A87" s="2" t="str">
        <f t="shared" ca="1" si="1"/>
        <v/>
      </c>
      <c r="B87" s="124"/>
      <c r="C87" s="124"/>
      <c r="D87" s="124"/>
      <c r="E87" s="180"/>
      <c r="F87" s="124"/>
      <c r="G87" s="100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74"/>
      <c r="S87" s="174"/>
    </row>
    <row r="88" spans="1:19" s="88" customFormat="1" x14ac:dyDescent="0.25">
      <c r="A88" s="2" t="str">
        <f t="shared" ca="1" si="1"/>
        <v/>
      </c>
      <c r="B88" s="181"/>
      <c r="C88" s="181"/>
      <c r="D88" s="182"/>
      <c r="E88" s="183"/>
      <c r="F88" s="182"/>
      <c r="G88" s="175"/>
      <c r="H88" s="182"/>
      <c r="I88" s="182"/>
      <c r="J88" s="182"/>
      <c r="K88" s="182"/>
      <c r="L88" s="182"/>
      <c r="M88" s="182"/>
      <c r="N88" s="181"/>
      <c r="O88" s="181"/>
      <c r="P88" s="184"/>
      <c r="Q88" s="181"/>
      <c r="R88" s="164"/>
      <c r="S88" s="164"/>
    </row>
    <row r="89" spans="1:19" x14ac:dyDescent="0.25">
      <c r="A89" s="2" t="str">
        <f t="shared" ca="1" si="1"/>
        <v/>
      </c>
      <c r="B89" s="100"/>
      <c r="C89" s="100"/>
      <c r="D89" s="100"/>
      <c r="E89" s="173"/>
      <c r="F89" s="100"/>
      <c r="G89" s="101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64"/>
      <c r="S89" s="164"/>
    </row>
    <row r="90" spans="1:19" x14ac:dyDescent="0.25">
      <c r="A90" s="2" t="str">
        <f t="shared" ca="1" si="1"/>
        <v/>
      </c>
      <c r="B90" s="100"/>
      <c r="C90" s="100"/>
      <c r="D90" s="100"/>
      <c r="E90" s="173"/>
      <c r="F90" s="100"/>
      <c r="G90" s="101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64"/>
      <c r="S90" s="164"/>
    </row>
    <row r="91" spans="1:19" x14ac:dyDescent="0.25">
      <c r="A91" s="2" t="str">
        <f t="shared" ca="1" si="1"/>
        <v/>
      </c>
      <c r="B91" s="100"/>
      <c r="C91" s="100"/>
      <c r="D91" s="100"/>
      <c r="E91" s="173"/>
      <c r="F91" s="100"/>
      <c r="G91" s="101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64"/>
      <c r="S91" s="164"/>
    </row>
    <row r="92" spans="1:19" s="104" customFormat="1" x14ac:dyDescent="0.25">
      <c r="A92" s="2" t="str">
        <f t="shared" ca="1" si="1"/>
        <v/>
      </c>
      <c r="B92" s="100"/>
      <c r="C92" s="100"/>
      <c r="D92" s="100"/>
      <c r="E92" s="173"/>
      <c r="F92" s="100"/>
      <c r="G92" s="100"/>
      <c r="H92" s="100"/>
      <c r="I92" s="100"/>
      <c r="J92" s="100"/>
      <c r="K92" s="100"/>
      <c r="L92" s="100"/>
      <c r="M92" s="100"/>
      <c r="N92" s="100"/>
      <c r="O92" s="178"/>
      <c r="P92" s="100"/>
      <c r="Q92" s="100"/>
      <c r="R92" s="174"/>
      <c r="S92" s="174"/>
    </row>
    <row r="93" spans="1:19" s="104" customFormat="1" x14ac:dyDescent="0.25">
      <c r="A93" s="2" t="str">
        <f t="shared" ca="1" si="1"/>
        <v/>
      </c>
      <c r="B93" s="100"/>
      <c r="C93" s="100"/>
      <c r="D93" s="100"/>
      <c r="E93" s="173"/>
      <c r="F93" s="100"/>
      <c r="G93" s="100"/>
      <c r="H93" s="100"/>
      <c r="I93" s="100"/>
      <c r="J93" s="100"/>
      <c r="K93" s="164"/>
      <c r="L93" s="164"/>
      <c r="M93" s="164"/>
      <c r="N93" s="174"/>
      <c r="O93" s="178"/>
      <c r="P93" s="100"/>
      <c r="Q93" s="178"/>
      <c r="R93" s="174"/>
      <c r="S93" s="174"/>
    </row>
    <row r="94" spans="1:19" s="104" customFormat="1" x14ac:dyDescent="0.25">
      <c r="A94" s="2" t="str">
        <f t="shared" ca="1" si="1"/>
        <v/>
      </c>
      <c r="B94" s="100"/>
      <c r="C94" s="100"/>
      <c r="D94" s="100"/>
      <c r="E94" s="173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78"/>
      <c r="R94" s="174"/>
      <c r="S94" s="174"/>
    </row>
    <row r="95" spans="1:19" s="104" customFormat="1" x14ac:dyDescent="0.25">
      <c r="A95" s="2" t="str">
        <f t="shared" ca="1" si="1"/>
        <v/>
      </c>
      <c r="B95" s="100"/>
      <c r="C95" s="100"/>
      <c r="D95" s="100"/>
      <c r="E95" s="173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78"/>
      <c r="R95" s="174"/>
      <c r="S95" s="174"/>
    </row>
    <row r="96" spans="1:19" s="104" customFormat="1" x14ac:dyDescent="0.25">
      <c r="A96" s="2" t="str">
        <f t="shared" ca="1" si="1"/>
        <v/>
      </c>
      <c r="B96" s="100"/>
      <c r="C96" s="100"/>
      <c r="D96" s="100"/>
      <c r="E96" s="173"/>
      <c r="F96" s="100"/>
      <c r="G96" s="100"/>
      <c r="H96" s="100"/>
      <c r="I96" s="100"/>
      <c r="J96" s="100"/>
      <c r="K96" s="100"/>
      <c r="L96" s="100"/>
      <c r="M96" s="100"/>
      <c r="N96" s="100"/>
      <c r="O96" s="185"/>
      <c r="P96" s="100"/>
      <c r="Q96" s="178"/>
      <c r="R96" s="174"/>
      <c r="S96" s="174"/>
    </row>
    <row r="97" spans="1:19" ht="15.75" x14ac:dyDescent="0.25">
      <c r="A97" s="2" t="str">
        <f t="shared" ca="1" si="1"/>
        <v/>
      </c>
      <c r="B97" s="102" t="s">
        <v>117</v>
      </c>
      <c r="C97" s="39"/>
      <c r="D97" s="86"/>
      <c r="E97" s="136"/>
      <c r="F97" s="86"/>
      <c r="G97" s="86"/>
      <c r="H97" s="86"/>
      <c r="I97" s="86"/>
      <c r="J97" s="86"/>
      <c r="K97" s="86"/>
      <c r="L97" s="86"/>
      <c r="M97" s="86"/>
      <c r="N97" s="39"/>
      <c r="O97" s="125"/>
      <c r="P97" s="85"/>
      <c r="Q97" s="84"/>
      <c r="S97" t="s">
        <v>180</v>
      </c>
    </row>
    <row r="98" spans="1:19" ht="14.25" customHeight="1" x14ac:dyDescent="0.25">
      <c r="A98" s="2" t="str">
        <f t="shared" ca="1" si="1"/>
        <v/>
      </c>
      <c r="B98" s="2"/>
      <c r="C98" s="2"/>
      <c r="D98" s="1"/>
      <c r="E98" s="142"/>
      <c r="F98" s="1"/>
      <c r="G98" s="1"/>
      <c r="H98" s="1"/>
      <c r="I98" s="1"/>
      <c r="J98" s="1"/>
      <c r="K98" s="1"/>
      <c r="L98" s="1"/>
      <c r="M98" s="1"/>
      <c r="N98" s="1"/>
      <c r="O98" s="126"/>
      <c r="P98" s="1"/>
      <c r="Q98" s="1"/>
    </row>
    <row r="99" spans="1:19" ht="14.25" customHeight="1" x14ac:dyDescent="0.25">
      <c r="A99" s="2" t="str">
        <f t="shared" ca="1" si="1"/>
        <v/>
      </c>
      <c r="B99" s="2"/>
      <c r="C99" s="2"/>
      <c r="D99" s="1"/>
      <c r="E99" s="142"/>
      <c r="F99" s="1"/>
      <c r="G99" s="1"/>
      <c r="H99" s="1"/>
      <c r="I99" s="1"/>
      <c r="J99" s="1"/>
      <c r="K99" s="1"/>
      <c r="L99" s="1"/>
      <c r="M99" s="1"/>
      <c r="N99" s="1"/>
      <c r="O99" s="126"/>
      <c r="P99" s="1"/>
      <c r="Q99" s="1"/>
    </row>
    <row r="100" spans="1:19" ht="14.25" customHeight="1" x14ac:dyDescent="0.25">
      <c r="A100" s="2" t="str">
        <f t="shared" ca="1" si="1"/>
        <v/>
      </c>
      <c r="B100" s="2"/>
      <c r="C100" s="2"/>
      <c r="D100" s="1"/>
      <c r="E100" s="143"/>
      <c r="F100" s="1"/>
      <c r="G100" s="1"/>
      <c r="H100" s="1"/>
      <c r="I100" s="1"/>
      <c r="J100" s="1"/>
      <c r="K100" s="1"/>
      <c r="L100" s="1"/>
      <c r="M100" s="1"/>
      <c r="N100" s="1"/>
      <c r="O100" s="126"/>
      <c r="P100" s="1"/>
      <c r="Q100" s="1"/>
    </row>
    <row r="101" spans="1:19" x14ac:dyDescent="0.25">
      <c r="A101" s="88"/>
      <c r="B101" s="95"/>
      <c r="C101" s="95"/>
      <c r="D101" s="88"/>
      <c r="E101" s="144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1:19" ht="15.75" thickBot="1" x14ac:dyDescent="0.3">
      <c r="A102" s="88"/>
      <c r="B102" s="95"/>
      <c r="C102" s="95"/>
      <c r="D102" s="88"/>
      <c r="E102" s="145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1:19" s="88" customFormat="1" x14ac:dyDescent="0.25">
      <c r="A103" s="215" t="s">
        <v>162</v>
      </c>
      <c r="B103" s="216"/>
      <c r="C103" s="130" t="s">
        <v>164</v>
      </c>
      <c r="D103" s="216" t="s">
        <v>165</v>
      </c>
      <c r="E103" s="217"/>
      <c r="N103" s="127"/>
    </row>
    <row r="104" spans="1:19" s="88" customFormat="1" x14ac:dyDescent="0.25">
      <c r="A104" s="149" t="s">
        <v>181</v>
      </c>
      <c r="B104" s="2" t="s">
        <v>186</v>
      </c>
      <c r="C104" s="13">
        <f ca="1">COUNTIF($A$4:$A$100,$A104)+COUNTIF($A$4:$A$100,$A105)</f>
        <v>43</v>
      </c>
      <c r="D104" s="211">
        <f ca="1">$C104/$C$111</f>
        <v>0.86</v>
      </c>
      <c r="E104" s="212"/>
      <c r="N104" s="128"/>
    </row>
    <row r="105" spans="1:19" s="88" customFormat="1" x14ac:dyDescent="0.25">
      <c r="A105" s="150" t="s">
        <v>182</v>
      </c>
      <c r="B105" s="2" t="s">
        <v>187</v>
      </c>
      <c r="C105" s="13">
        <f t="shared" ref="C105:C109" ca="1" si="2">COUNTIF($A$4:$A$100,$A105)</f>
        <v>0</v>
      </c>
      <c r="D105" s="211">
        <f t="shared" ref="D105:D110" ca="1" si="3">$C105/$C$111</f>
        <v>0</v>
      </c>
      <c r="E105" s="212"/>
      <c r="N105" s="128"/>
    </row>
    <row r="106" spans="1:19" s="88" customFormat="1" x14ac:dyDescent="0.25">
      <c r="A106" s="151" t="s">
        <v>183</v>
      </c>
      <c r="B106" s="2" t="s">
        <v>188</v>
      </c>
      <c r="C106" s="13">
        <f t="shared" ca="1" si="2"/>
        <v>0</v>
      </c>
      <c r="D106" s="211">
        <f t="shared" ca="1" si="3"/>
        <v>0</v>
      </c>
      <c r="E106" s="212"/>
      <c r="N106" s="128"/>
    </row>
    <row r="107" spans="1:19" s="88" customFormat="1" x14ac:dyDescent="0.25">
      <c r="A107" s="152">
        <v>30</v>
      </c>
      <c r="B107" s="2" t="s">
        <v>176</v>
      </c>
      <c r="C107" s="13">
        <f t="shared" ca="1" si="2"/>
        <v>0</v>
      </c>
      <c r="D107" s="211">
        <f t="shared" ca="1" si="3"/>
        <v>0</v>
      </c>
      <c r="E107" s="212"/>
      <c r="F107" s="147"/>
      <c r="N107" s="128"/>
    </row>
    <row r="108" spans="1:19" s="88" customFormat="1" x14ac:dyDescent="0.25">
      <c r="A108" s="153">
        <v>15</v>
      </c>
      <c r="B108" s="1" t="s">
        <v>175</v>
      </c>
      <c r="C108" s="13">
        <f t="shared" ca="1" si="2"/>
        <v>0</v>
      </c>
      <c r="D108" s="211">
        <f t="shared" ca="1" si="3"/>
        <v>0</v>
      </c>
      <c r="E108" s="212"/>
      <c r="F108" s="147"/>
      <c r="N108" s="128"/>
    </row>
    <row r="109" spans="1:19" s="88" customFormat="1" x14ac:dyDescent="0.25">
      <c r="A109" s="154" t="s">
        <v>184</v>
      </c>
      <c r="B109" s="1" t="s">
        <v>177</v>
      </c>
      <c r="C109" s="13">
        <f t="shared" ca="1" si="2"/>
        <v>2</v>
      </c>
      <c r="D109" s="211">
        <f t="shared" ca="1" si="3"/>
        <v>0.04</v>
      </c>
      <c r="E109" s="212"/>
      <c r="F109" s="148"/>
      <c r="N109" s="128"/>
    </row>
    <row r="110" spans="1:19" s="88" customFormat="1" x14ac:dyDescent="0.25">
      <c r="A110" s="133"/>
      <c r="B110" s="1" t="s">
        <v>185</v>
      </c>
      <c r="C110" s="13">
        <f ca="1">C111-(SUM(C104,C106:C109))</f>
        <v>5</v>
      </c>
      <c r="D110" s="211">
        <f t="shared" ca="1" si="3"/>
        <v>0.1</v>
      </c>
      <c r="E110" s="212"/>
      <c r="N110" s="128"/>
    </row>
    <row r="111" spans="1:19" s="88" customFormat="1" ht="19.5" thickBot="1" x14ac:dyDescent="0.35">
      <c r="A111" s="97"/>
      <c r="B111" s="98" t="s">
        <v>163</v>
      </c>
      <c r="C111" s="131">
        <f>COUNTA($C$4:$C$100)</f>
        <v>50</v>
      </c>
      <c r="D111" s="213"/>
      <c r="E111" s="214"/>
      <c r="N111" s="129"/>
    </row>
  </sheetData>
  <mergeCells count="10">
    <mergeCell ref="D106:E106"/>
    <mergeCell ref="D108:E108"/>
    <mergeCell ref="D110:E110"/>
    <mergeCell ref="D111:E111"/>
    <mergeCell ref="A103:B103"/>
    <mergeCell ref="D103:E103"/>
    <mergeCell ref="D104:E104"/>
    <mergeCell ref="D105:E105"/>
    <mergeCell ref="D107:E107"/>
    <mergeCell ref="D109:E109"/>
  </mergeCells>
  <conditionalFormatting sqref="E4:E48 E50:E100">
    <cfRule type="expression" dxfId="22" priority="11" stopIfTrue="1">
      <formula>IF($R4="CP",TRUE,FALSE)</formula>
    </cfRule>
    <cfRule type="expression" dxfId="21" priority="12" stopIfTrue="1">
      <formula>IF($R4="NR",TRUE,FALSE)</formula>
    </cfRule>
    <cfRule type="expression" dxfId="20" priority="17" stopIfTrue="1">
      <formula>IF($E4-NOW()&lt;0,TRUE,FALSE)</formula>
    </cfRule>
    <cfRule type="expression" dxfId="19" priority="20">
      <formula>IF($E4-NOW()&lt;15,TRUE,FALSE)</formula>
    </cfRule>
    <cfRule type="expression" dxfId="18" priority="22">
      <formula>IF($E4-NOW()&lt;30,TRUE,FALSE)</formula>
    </cfRule>
  </conditionalFormatting>
  <conditionalFormatting sqref="E4:E48 A4:A100 E50:E100">
    <cfRule type="expression" dxfId="17" priority="9" stopIfTrue="1">
      <formula>IF($S4="SH",TRUE,FALSE)</formula>
    </cfRule>
    <cfRule type="expression" dxfId="16" priority="10" stopIfTrue="1">
      <formula>IF($S4="SS",TRUE,FALSE)</formula>
    </cfRule>
    <cfRule type="expression" dxfId="15" priority="16" stopIfTrue="1">
      <formula>IF($E4="",TRUE,FALSE)</formula>
    </cfRule>
  </conditionalFormatting>
  <conditionalFormatting sqref="A4:A100">
    <cfRule type="expression" dxfId="14" priority="13" stopIfTrue="1">
      <formula>IF($R4="CP",TRUE,FALSE)</formula>
    </cfRule>
    <cfRule type="expression" dxfId="13" priority="14" stopIfTrue="1">
      <formula>IF($R4="NR",TRUE,FALSE)</formula>
    </cfRule>
    <cfRule type="expression" dxfId="12" priority="15" stopIfTrue="1">
      <formula>IF($R4="OA",TRUE,FALSE)</formula>
    </cfRule>
    <cfRule type="expression" dxfId="11" priority="19" stopIfTrue="1">
      <formula>IF($E4-NOW()&lt;0,TRUE,FALSE)</formula>
    </cfRule>
    <cfRule type="expression" dxfId="10" priority="21">
      <formula>IF($E4-NOW()&lt;15,TRUE,FALSE)</formula>
    </cfRule>
    <cfRule type="expression" dxfId="9" priority="23">
      <formula>IF($E4-NOW()&lt;30,TRUE,FALSE)</formula>
    </cfRule>
  </conditionalFormatting>
  <conditionalFormatting sqref="E49">
    <cfRule type="expression" dxfId="8" priority="3" stopIfTrue="1">
      <formula>IF($R49="CP",TRUE,FALSE)</formula>
    </cfRule>
    <cfRule type="expression" dxfId="7" priority="4" stopIfTrue="1">
      <formula>IF($R49="NR",TRUE,FALSE)</formula>
    </cfRule>
    <cfRule type="expression" dxfId="6" priority="6" stopIfTrue="1">
      <formula>IF($E49-NOW()&lt;0,TRUE,FALSE)</formula>
    </cfRule>
    <cfRule type="expression" dxfId="5" priority="7">
      <formula>IF($E49-NOW()&lt;15,TRUE,FALSE)</formula>
    </cfRule>
    <cfRule type="expression" dxfId="4" priority="8">
      <formula>IF($E49-NOW()&lt;30,TRUE,FALSE)</formula>
    </cfRule>
  </conditionalFormatting>
  <conditionalFormatting sqref="E49">
    <cfRule type="expression" dxfId="3" priority="1" stopIfTrue="1">
      <formula>IF($S49="SH",TRUE,FALSE)</formula>
    </cfRule>
    <cfRule type="expression" dxfId="2" priority="2" stopIfTrue="1">
      <formula>IF($S49="SS",TRUE,FALSE)</formula>
    </cfRule>
    <cfRule type="expression" dxfId="1" priority="5" stopIfTrue="1">
      <formula>IF($E49="",TRUE,FALSE)</formula>
    </cfRule>
  </conditionalFormatting>
  <pageMargins left="0.25" right="0.25" top="0.75" bottom="0.75" header="0.3" footer="0.3"/>
  <pageSetup paperSize="17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108"/>
      <c r="K3" s="2"/>
      <c r="L3" s="2"/>
      <c r="M3" s="2"/>
      <c r="N3" s="2"/>
    </row>
    <row r="4" spans="1:14" x14ac:dyDescent="0.25">
      <c r="A4" s="2"/>
      <c r="B4" s="107"/>
      <c r="C4" s="2"/>
      <c r="D4" s="2"/>
      <c r="E4" s="2"/>
      <c r="F4" s="67"/>
      <c r="G4" s="67"/>
      <c r="H4" s="67"/>
      <c r="I4" s="3"/>
      <c r="J4" s="105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105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105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105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94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94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94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94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94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94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94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94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94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94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94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108"/>
      <c r="K28" s="93"/>
      <c r="L28" s="92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94"/>
      <c r="K29" s="93"/>
      <c r="L29" s="92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94"/>
      <c r="K30" s="93"/>
      <c r="L30" s="92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94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94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94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94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94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94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94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94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94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94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94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94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94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94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94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109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9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9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218"/>
      <c r="L55" s="219"/>
      <c r="M55" s="222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220"/>
      <c r="L56" s="221"/>
      <c r="M56" s="223"/>
      <c r="N56" s="1"/>
    </row>
  </sheetData>
  <autoFilter ref="A1:N1">
    <filterColumn colId="0">
      <colorFilter dxfId="0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17" customWidth="1"/>
    <col min="2" max="2" width="30.7109375" style="117" bestFit="1" customWidth="1"/>
    <col min="3" max="3" width="12.140625" style="123" bestFit="1" customWidth="1"/>
    <col min="4" max="4" width="9.85546875" style="123" bestFit="1" customWidth="1"/>
    <col min="5" max="5" width="12.140625" style="123" bestFit="1" customWidth="1"/>
    <col min="6" max="6" width="11.7109375" style="123" bestFit="1" customWidth="1"/>
    <col min="7" max="7" width="10.140625" style="123" bestFit="1" customWidth="1"/>
    <col min="8" max="8" width="12.5703125" style="123" bestFit="1" customWidth="1"/>
    <col min="9" max="9" width="79.140625" style="117" customWidth="1"/>
    <col min="10" max="16384" width="9.140625" style="117"/>
  </cols>
  <sheetData>
    <row r="1" spans="1:9" s="116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10" t="s">
        <v>20</v>
      </c>
    </row>
    <row r="2" spans="1:9" s="116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111"/>
    </row>
    <row r="3" spans="1:9" s="116" customFormat="1" ht="15.75" x14ac:dyDescent="0.25">
      <c r="A3" s="23"/>
      <c r="B3" s="23"/>
      <c r="C3" s="23"/>
      <c r="D3" s="23"/>
      <c r="E3" s="23"/>
      <c r="F3" s="25"/>
      <c r="G3" s="26"/>
      <c r="H3" s="26"/>
      <c r="I3" s="112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13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14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14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14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14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14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13"/>
    </row>
    <row r="11" spans="1:9" s="118" customFormat="1" x14ac:dyDescent="0.25">
      <c r="A11" s="77"/>
      <c r="B11" s="78"/>
      <c r="C11" s="79"/>
      <c r="D11" s="79"/>
      <c r="E11" s="79"/>
      <c r="F11" s="79"/>
      <c r="G11" s="80"/>
      <c r="H11" s="81"/>
      <c r="I11" s="115"/>
    </row>
    <row r="12" spans="1:9" s="118" customFormat="1" x14ac:dyDescent="0.25">
      <c r="A12" s="77"/>
      <c r="B12" s="78"/>
      <c r="C12" s="79"/>
      <c r="D12" s="79"/>
      <c r="E12" s="79"/>
      <c r="F12" s="79"/>
      <c r="G12" s="80"/>
      <c r="H12" s="81"/>
      <c r="I12" s="115"/>
    </row>
    <row r="13" spans="1:9" s="118" customFormat="1" x14ac:dyDescent="0.25">
      <c r="A13" s="77"/>
      <c r="B13" s="78"/>
      <c r="C13" s="79"/>
      <c r="D13" s="79"/>
      <c r="E13" s="79"/>
      <c r="F13" s="79"/>
      <c r="G13" s="80"/>
      <c r="H13" s="79"/>
      <c r="I13" s="115"/>
    </row>
    <row r="14" spans="1:9" s="118" customFormat="1" x14ac:dyDescent="0.25">
      <c r="A14" s="77"/>
      <c r="B14" s="78"/>
      <c r="C14" s="79"/>
      <c r="D14" s="79"/>
      <c r="E14" s="79"/>
      <c r="F14" s="79"/>
      <c r="G14" s="80"/>
      <c r="H14" s="79"/>
      <c r="I14" s="115"/>
    </row>
    <row r="15" spans="1:9" s="118" customFormat="1" x14ac:dyDescent="0.25">
      <c r="A15" s="77"/>
      <c r="B15" s="78"/>
      <c r="C15" s="79"/>
      <c r="D15" s="79"/>
      <c r="E15" s="79"/>
      <c r="F15" s="79"/>
      <c r="G15" s="80"/>
      <c r="H15" s="79"/>
      <c r="I15" s="115"/>
    </row>
    <row r="16" spans="1:9" s="118" customFormat="1" x14ac:dyDescent="0.25">
      <c r="A16" s="77"/>
      <c r="B16" s="78"/>
      <c r="C16" s="79"/>
      <c r="D16" s="79"/>
      <c r="E16" s="79"/>
      <c r="F16" s="79"/>
      <c r="G16" s="80"/>
      <c r="H16" s="79"/>
      <c r="I16" s="115"/>
    </row>
    <row r="17" spans="1:9" s="118" customFormat="1" x14ac:dyDescent="0.25">
      <c r="A17" s="77"/>
      <c r="B17" s="78"/>
      <c r="C17" s="79"/>
      <c r="D17" s="79"/>
      <c r="E17" s="79"/>
      <c r="F17" s="79"/>
      <c r="G17" s="80"/>
      <c r="H17" s="79"/>
      <c r="I17" s="115"/>
    </row>
    <row r="18" spans="1:9" s="118" customFormat="1" x14ac:dyDescent="0.25">
      <c r="A18" s="77"/>
      <c r="B18" s="78"/>
      <c r="C18" s="79"/>
      <c r="D18" s="79"/>
      <c r="E18" s="79"/>
      <c r="F18" s="79"/>
      <c r="G18" s="80"/>
      <c r="H18" s="79"/>
      <c r="I18" s="115"/>
    </row>
    <row r="19" spans="1:9" s="118" customFormat="1" x14ac:dyDescent="0.25">
      <c r="A19" s="77"/>
      <c r="B19" s="78"/>
      <c r="C19" s="79"/>
      <c r="D19" s="79"/>
      <c r="E19" s="79"/>
      <c r="F19" s="79"/>
      <c r="G19" s="80"/>
      <c r="H19" s="79"/>
      <c r="I19" s="115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14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14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13"/>
    </row>
    <row r="23" spans="1:9" s="119" customFormat="1" x14ac:dyDescent="0.25">
      <c r="A23" s="78"/>
      <c r="B23" s="78"/>
      <c r="C23" s="79"/>
      <c r="D23" s="79"/>
      <c r="E23" s="79"/>
      <c r="F23" s="79"/>
      <c r="G23" s="80"/>
      <c r="H23" s="79"/>
      <c r="I23" s="115"/>
    </row>
    <row r="24" spans="1:9" s="119" customFormat="1" x14ac:dyDescent="0.25">
      <c r="A24" s="78"/>
      <c r="B24" s="78"/>
      <c r="C24" s="79"/>
      <c r="D24" s="79"/>
      <c r="E24" s="79"/>
      <c r="F24" s="79"/>
      <c r="G24" s="80"/>
      <c r="H24" s="79"/>
      <c r="I24" s="115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14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14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13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14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14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14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14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14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13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14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14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14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14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14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13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14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14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14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14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13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14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14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14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14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14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14"/>
    </row>
    <row r="51" spans="1:9" x14ac:dyDescent="0.25">
      <c r="A51" s="120"/>
      <c r="B51" s="120"/>
      <c r="C51" s="121"/>
      <c r="D51" s="121"/>
      <c r="E51" s="121"/>
      <c r="F51" s="121"/>
      <c r="G51" s="121"/>
      <c r="H51" s="121"/>
      <c r="I51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224" t="s">
        <v>48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224" t="s">
        <v>49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224" t="s">
        <v>77</v>
      </c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</row>
    <row r="66" spans="1:17" ht="15.75" x14ac:dyDescent="0.25">
      <c r="A66" s="5"/>
      <c r="B66" s="225" t="s">
        <v>44</v>
      </c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224" t="s">
        <v>92</v>
      </c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</row>
    <row r="79" spans="1:17" ht="15.75" x14ac:dyDescent="0.25">
      <c r="A79" s="5"/>
      <c r="B79" s="225" t="s">
        <v>44</v>
      </c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225" t="s">
        <v>45</v>
      </c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</row>
    <row r="90" spans="1:17" ht="15.75" x14ac:dyDescent="0.25">
      <c r="A90" s="5"/>
      <c r="B90" s="225" t="s">
        <v>46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224" t="s">
        <v>97</v>
      </c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</row>
    <row r="96" spans="1:17" ht="15.75" x14ac:dyDescent="0.25">
      <c r="A96" s="5"/>
      <c r="B96" s="225" t="s">
        <v>44</v>
      </c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226" t="s">
        <v>45</v>
      </c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225" t="s">
        <v>46</v>
      </c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224" t="s">
        <v>109</v>
      </c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224" t="s">
        <v>114</v>
      </c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224" t="s">
        <v>117</v>
      </c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TRAVELERS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2022-06-10T14:06:50Z</dcterms:modified>
  <cp:category/>
  <cp:contentStatus/>
</cp:coreProperties>
</file>