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-QE Role\KPIs\"/>
    </mc:Choice>
  </mc:AlternateContent>
  <xr:revisionPtr revIDLastSave="0" documentId="13_ncr:1_{9FAEDE32-0C1C-4473-837F-4BAA49033C8B}" xr6:coauthVersionLast="36" xr6:coauthVersionMax="36" xr10:uidLastSave="{00000000-0000-0000-0000-000000000000}"/>
  <bookViews>
    <workbookView xWindow="0" yWindow="0" windowWidth="20850" windowHeight="8240" activeTab="2" xr2:uid="{00000000-000D-0000-FFFF-FFFF00000000}"/>
  </bookViews>
  <sheets>
    <sheet name="Travelers_Age" sheetId="12" r:id="rId1"/>
    <sheet name="NCRs_Age" sheetId="1" r:id="rId2"/>
    <sheet name="D3" sheetId="13" r:id="rId3"/>
    <sheet name="Project Metrics Report History" sheetId="14" r:id="rId4"/>
    <sheet name="QO1" sheetId="2" state="hidden" r:id="rId5"/>
    <sheet name="QO2" sheetId="3" state="hidden" r:id="rId6"/>
    <sheet name="QO3" sheetId="4" state="hidden" r:id="rId7"/>
    <sheet name="QO4" sheetId="5" state="hidden" r:id="rId8"/>
    <sheet name="QO5" sheetId="7" state="hidden" r:id="rId9"/>
    <sheet name="QO6" sheetId="6" state="hidden" r:id="rId10"/>
    <sheet name="QO7" sheetId="8" state="hidden" r:id="rId11"/>
    <sheet name="QO8" sheetId="9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12" l="1"/>
  <c r="U44" i="12"/>
  <c r="V44" i="12"/>
  <c r="Z44" i="12"/>
  <c r="AA44" i="12"/>
  <c r="AB44" i="12"/>
  <c r="AC44" i="12"/>
  <c r="AD44" i="12"/>
  <c r="AE44" i="12"/>
  <c r="AF44" i="12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M96" i="1"/>
  <c r="L96" i="1"/>
  <c r="K96" i="1"/>
  <c r="J96" i="1"/>
  <c r="I96" i="1"/>
  <c r="H96" i="1"/>
  <c r="G96" i="1"/>
  <c r="F96" i="1"/>
  <c r="E96" i="1"/>
  <c r="D96" i="1"/>
  <c r="C96" i="1"/>
  <c r="B96" i="1"/>
  <c r="O29" i="1"/>
  <c r="P29" i="1"/>
  <c r="R29" i="1"/>
  <c r="S29" i="1"/>
  <c r="T29" i="1"/>
  <c r="U29" i="1"/>
  <c r="V29" i="1"/>
  <c r="W29" i="1"/>
  <c r="X29" i="1"/>
  <c r="Y29" i="1"/>
  <c r="Z29" i="1"/>
  <c r="C5" i="1" l="1"/>
  <c r="C27" i="12"/>
  <c r="X10" i="13" l="1"/>
  <c r="X9" i="13"/>
  <c r="X8" i="13"/>
  <c r="X7" i="13"/>
  <c r="X6" i="13"/>
  <c r="X5" i="13"/>
  <c r="X4" i="13"/>
  <c r="X11" i="13" l="1"/>
  <c r="T84" i="12"/>
  <c r="S84" i="12"/>
  <c r="R84" i="12"/>
  <c r="Q84" i="12"/>
  <c r="P84" i="12"/>
  <c r="O84" i="12"/>
  <c r="N84" i="12"/>
  <c r="M84" i="12"/>
  <c r="L84" i="12"/>
  <c r="K84" i="12"/>
  <c r="J84" i="12"/>
  <c r="I84" i="12"/>
  <c r="C84" i="12"/>
  <c r="C34" i="13" l="1"/>
  <c r="C24" i="13"/>
  <c r="C33" i="13"/>
  <c r="C29" i="13"/>
  <c r="C30" i="13"/>
  <c r="C31" i="13"/>
  <c r="C32" i="13"/>
  <c r="C28" i="13"/>
  <c r="J29" i="1"/>
  <c r="L29" i="1"/>
  <c r="M29" i="1"/>
  <c r="N29" i="1"/>
  <c r="H29" i="1"/>
  <c r="I29" i="1"/>
  <c r="C11" i="1"/>
  <c r="C10" i="1"/>
  <c r="C6" i="1"/>
  <c r="C7" i="1"/>
  <c r="C8" i="1"/>
  <c r="C9" i="1"/>
  <c r="C35" i="13" l="1"/>
  <c r="F31" i="12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S35" i="13"/>
  <c r="T35" i="13"/>
  <c r="U35" i="13"/>
  <c r="C30" i="12"/>
  <c r="C29" i="12"/>
  <c r="C28" i="12"/>
  <c r="K27" i="12"/>
  <c r="K28" i="12"/>
  <c r="K29" i="12"/>
  <c r="K30" i="12"/>
  <c r="K25" i="12"/>
  <c r="K26" i="12"/>
  <c r="K24" i="12"/>
  <c r="J29" i="12" l="1"/>
  <c r="M29" i="12"/>
  <c r="N29" i="12" s="1"/>
  <c r="J30" i="12"/>
  <c r="M30" i="12"/>
  <c r="N30" i="12" s="1"/>
  <c r="C29" i="1" l="1"/>
  <c r="D29" i="1"/>
  <c r="E29" i="1"/>
  <c r="F29" i="1"/>
  <c r="G29" i="1"/>
  <c r="C25" i="12" l="1"/>
  <c r="C26" i="12"/>
  <c r="C24" i="12"/>
  <c r="J6" i="1" l="1"/>
  <c r="J7" i="1"/>
  <c r="J8" i="1"/>
  <c r="J9" i="1"/>
  <c r="J10" i="1"/>
  <c r="J11" i="1"/>
  <c r="M44" i="12"/>
  <c r="N44" i="12"/>
  <c r="O44" i="12"/>
  <c r="P44" i="12"/>
  <c r="Q44" i="12"/>
  <c r="R44" i="12"/>
  <c r="S44" i="12"/>
  <c r="L44" i="12"/>
  <c r="M24" i="12"/>
  <c r="N24" i="12" s="1"/>
  <c r="M25" i="12"/>
  <c r="N25" i="12" s="1"/>
  <c r="M26" i="12"/>
  <c r="N26" i="12" s="1"/>
  <c r="M27" i="12"/>
  <c r="N27" i="12" s="1"/>
  <c r="M28" i="12"/>
  <c r="N28" i="12" s="1"/>
  <c r="J27" i="12"/>
  <c r="J28" i="12"/>
  <c r="J25" i="12"/>
  <c r="J26" i="12"/>
  <c r="J24" i="12"/>
  <c r="I31" i="12"/>
  <c r="H31" i="12"/>
  <c r="G31" i="12"/>
  <c r="E31" i="12"/>
  <c r="D31" i="12"/>
  <c r="C31" i="12"/>
  <c r="F32" i="12" s="1"/>
  <c r="J5" i="1"/>
  <c r="D12" i="1"/>
  <c r="E12" i="1"/>
  <c r="F12" i="1"/>
  <c r="G12" i="1"/>
  <c r="H12" i="1"/>
  <c r="I12" i="1"/>
  <c r="C12" i="1"/>
  <c r="K31" i="12" l="1"/>
  <c r="G32" i="12"/>
  <c r="J12" i="1"/>
  <c r="D32" i="12"/>
  <c r="E32" i="12"/>
  <c r="M31" i="12"/>
  <c r="N31" i="12" s="1"/>
  <c r="C32" i="12"/>
  <c r="I32" i="12"/>
  <c r="H32" i="12"/>
  <c r="J44" i="12"/>
  <c r="K44" i="12"/>
  <c r="I44" i="12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C44" i="12" l="1"/>
  <c r="B9" i="5" l="1"/>
  <c r="K15" i="2"/>
  <c r="L15" i="2"/>
  <c r="E9" i="7" l="1"/>
  <c r="C9" i="7"/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9" i="2"/>
  <c r="C10" i="8"/>
  <c r="C11" i="8"/>
  <c r="C12" i="8"/>
  <c r="C13" i="8"/>
  <c r="C14" i="8"/>
  <c r="C15" i="8"/>
  <c r="C16" i="8"/>
  <c r="C17" i="8"/>
  <c r="C18" i="8"/>
  <c r="C19" i="8"/>
  <c r="C20" i="8"/>
  <c r="C21" i="8"/>
  <c r="C9" i="8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8" i="6"/>
  <c r="E8" i="7"/>
  <c r="C8" i="7"/>
  <c r="D8" i="3"/>
  <c r="D8" i="9"/>
  <c r="G13" i="1" l="1"/>
  <c r="H13" i="1"/>
  <c r="D13" i="1"/>
  <c r="I13" i="1"/>
  <c r="E13" i="1"/>
  <c r="F13" i="1"/>
  <c r="J13" i="1" l="1"/>
</calcChain>
</file>

<file path=xl/sharedStrings.xml><?xml version="1.0" encoding="utf-8"?>
<sst xmlns="http://schemas.openxmlformats.org/spreadsheetml/2006/main" count="1193" uniqueCount="193">
  <si>
    <t>ACTIVE PROJECTS ONLY</t>
  </si>
  <si>
    <t>PROJ</t>
  </si>
  <si>
    <t>Trav Open</t>
  </si>
  <si>
    <t>Trav Closed</t>
  </si>
  <si>
    <t>Trav Total</t>
  </si>
  <si>
    <t>NCR Open</t>
  </si>
  <si>
    <t>NCR Closed</t>
  </si>
  <si>
    <t>NCR Total</t>
  </si>
  <si>
    <t>D3 Open</t>
  </si>
  <si>
    <t>D3 Closed</t>
  </si>
  <si>
    <t>D3 Total</t>
  </si>
  <si>
    <t>Total Open</t>
  </si>
  <si>
    <t>Total Closed</t>
  </si>
  <si>
    <t>Grand Total</t>
  </si>
  <si>
    <t>% Closed</t>
  </si>
  <si>
    <t>C100R</t>
  </si>
  <si>
    <t>ER5C</t>
  </si>
  <si>
    <t>L2HE</t>
  </si>
  <si>
    <t>SNSPPU</t>
  </si>
  <si>
    <t>AUPPS</t>
  </si>
  <si>
    <t>NB3SN</t>
  </si>
  <si>
    <t>Total</t>
  </si>
  <si>
    <t xml:space="preserve">Goal </t>
  </si>
  <si>
    <t>Project Documents Expected</t>
  </si>
  <si>
    <t>Date</t>
  </si>
  <si>
    <t>Project Documents</t>
  </si>
  <si>
    <t>Tracked on Project Register</t>
  </si>
  <si>
    <t>Owner:</t>
  </si>
  <si>
    <t xml:space="preserve">Objective 1: </t>
  </si>
  <si>
    <t xml:space="preserve">SRF Project Documents for Major Projects </t>
  </si>
  <si>
    <t>Ed Daly</t>
  </si>
  <si>
    <t>How Tracked?</t>
  </si>
  <si>
    <t>Percent Complete</t>
  </si>
  <si>
    <t xml:space="preserve">Objective 8: </t>
  </si>
  <si>
    <t xml:space="preserve">Acceptance Criteria Reports for Major Projects </t>
  </si>
  <si>
    <t>Acceptance Criteria Report</t>
  </si>
  <si>
    <t>Deliveries to Major Projects</t>
  </si>
  <si>
    <t xml:space="preserve">acceptance criteria reports sent with deliveries to 5 major projects </t>
  </si>
  <si>
    <t xml:space="preserve">Percent sent </t>
  </si>
  <si>
    <t xml:space="preserve">Objective 2: </t>
  </si>
  <si>
    <t xml:space="preserve">Competence specific to WorkCenters </t>
  </si>
  <si>
    <t xml:space="preserve">of SRF Staff with specific WorkCenter competency </t>
  </si>
  <si>
    <t xml:space="preserve">SRF Staff with specific WorkCenter competency </t>
  </si>
  <si>
    <t>Total SRF Staff</t>
  </si>
  <si>
    <t xml:space="preserve">Perceont Complete </t>
  </si>
  <si>
    <t xml:space="preserve">Objective 3: </t>
  </si>
  <si>
    <t xml:space="preserve">Objective 4: </t>
  </si>
  <si>
    <t xml:space="preserve">Objective 5: </t>
  </si>
  <si>
    <t xml:space="preserve">Objective 6: </t>
  </si>
  <si>
    <t xml:space="preserve">Objective 7: </t>
  </si>
  <si>
    <t>Close Work Control Documents</t>
  </si>
  <si>
    <t xml:space="preserve">Pansophy </t>
  </si>
  <si>
    <t xml:space="preserve">Open Travelers </t>
  </si>
  <si>
    <t xml:space="preserve">Goal less than </t>
  </si>
  <si>
    <t xml:space="preserve">Cryomodule Performance </t>
  </si>
  <si>
    <t xml:space="preserve">tested voltage within admin limits of 2023 delivered cryomodules </t>
  </si>
  <si>
    <t>-based on preliminary data of 1 L2HE Cryomodule</t>
  </si>
  <si>
    <t xml:space="preserve">Completion of CAPA Reports </t>
  </si>
  <si>
    <t>Ashley M</t>
  </si>
  <si>
    <t>CAPA Register</t>
  </si>
  <si>
    <t xml:space="preserve">45-day response time </t>
  </si>
  <si>
    <t xml:space="preserve">180-day completion time </t>
  </si>
  <si>
    <t>Total CAPAs</t>
  </si>
  <si>
    <t>Percent</t>
  </si>
  <si>
    <t>Completion of Internal Audits</t>
  </si>
  <si>
    <t>Audit Register</t>
  </si>
  <si>
    <t>Total Processes</t>
  </si>
  <si>
    <t>Audits Completed</t>
  </si>
  <si>
    <t>Customer Satisfaction Surveys to Major Customers</t>
  </si>
  <si>
    <t>Tony R</t>
  </si>
  <si>
    <t>Survey Folder in Docushare</t>
  </si>
  <si>
    <t>Completed Surveys</t>
  </si>
  <si>
    <t>major customers provided a survey in 2023</t>
  </si>
  <si>
    <t>&lt;2wks</t>
  </si>
  <si>
    <t>2-4wks</t>
  </si>
  <si>
    <t>4wks-1qtr</t>
  </si>
  <si>
    <t>1qtr-6mo</t>
  </si>
  <si>
    <t>6mo-1yr</t>
  </si>
  <si>
    <t>&gt;1yr</t>
  </si>
  <si>
    <t>&lt;1/2mo</t>
  </si>
  <si>
    <t>1/2-1mo</t>
  </si>
  <si>
    <t>1-3mo</t>
  </si>
  <si>
    <t>3-6mo</t>
  </si>
  <si>
    <t>6-12mo</t>
  </si>
  <si>
    <t>&gt;12mo</t>
  </si>
  <si>
    <t>Total Check</t>
  </si>
  <si>
    <t>CTIVE PROJECTS ONLY</t>
  </si>
  <si>
    <t>TOTALS</t>
  </si>
  <si>
    <t xml:space="preserve">Project Execution Document Tracker </t>
  </si>
  <si>
    <t xml:space="preserve">Owner: </t>
  </si>
  <si>
    <t xml:space="preserve">Last Updated: </t>
  </si>
  <si>
    <t xml:space="preserve">Document </t>
  </si>
  <si>
    <t>Project</t>
  </si>
  <si>
    <t>Project Execution Plan</t>
  </si>
  <si>
    <t>Work Control Document Register</t>
  </si>
  <si>
    <t>Document Register</t>
  </si>
  <si>
    <t>Record Register</t>
  </si>
  <si>
    <t>Acceptance Criteria Document</t>
  </si>
  <si>
    <t xml:space="preserve">QO Metric: </t>
  </si>
  <si>
    <t>Traveler Open</t>
  </si>
  <si>
    <t>July</t>
  </si>
  <si>
    <t>Aug</t>
  </si>
  <si>
    <t>Sept</t>
  </si>
  <si>
    <t>Oct</t>
  </si>
  <si>
    <t>Total Open NCRs</t>
  </si>
  <si>
    <t>Nov</t>
  </si>
  <si>
    <t>Dec</t>
  </si>
  <si>
    <t>TOTAL</t>
  </si>
  <si>
    <t>OPEN TRAVELERS</t>
  </si>
  <si>
    <t>Data from QC Reports - Travelers Reports - Travelers by Prj Op/Cl</t>
  </si>
  <si>
    <t>Jan</t>
  </si>
  <si>
    <t>Feb</t>
  </si>
  <si>
    <t>Mar</t>
  </si>
  <si>
    <t>Apr</t>
  </si>
  <si>
    <t>May</t>
  </si>
  <si>
    <t>Jun</t>
  </si>
  <si>
    <t xml:space="preserve">Pulled: </t>
  </si>
  <si>
    <t>Date data pulled above table</t>
  </si>
  <si>
    <t>Open over 6 mo</t>
  </si>
  <si>
    <t>Jul-23</t>
  </si>
  <si>
    <t>Jul-24</t>
  </si>
  <si>
    <t>Aug-24</t>
  </si>
  <si>
    <t>Sep-24</t>
  </si>
  <si>
    <t>Aug-23</t>
  </si>
  <si>
    <t>Sep-23</t>
  </si>
  <si>
    <t>Oct-23</t>
  </si>
  <si>
    <t>Nov-23</t>
  </si>
  <si>
    <t>Dec-23</t>
  </si>
  <si>
    <t>Jan-24</t>
  </si>
  <si>
    <t>Feb-24</t>
  </si>
  <si>
    <t>Mar-24</t>
  </si>
  <si>
    <t>Apr-24</t>
  </si>
  <si>
    <t>May-24</t>
  </si>
  <si>
    <t>Jun-24</t>
  </si>
  <si>
    <t>Oct-24</t>
  </si>
  <si>
    <t>Nov-24</t>
  </si>
  <si>
    <t>Dec-24</t>
  </si>
  <si>
    <t>Total D3s Over Proj Life</t>
  </si>
  <si>
    <t>Trav Open &gt; 6mo</t>
  </si>
  <si>
    <t>% Trav Open &gt; 6mo</t>
  </si>
  <si>
    <t>NCR Open &gt; 6mo</t>
  </si>
  <si>
    <t>D3 Open &gt; 6mo</t>
  </si>
  <si>
    <t>Total Open &gt; 6mo</t>
  </si>
  <si>
    <t>% Open &gt; 6mo</t>
  </si>
  <si>
    <t>AUPCAV</t>
  </si>
  <si>
    <t>SRFRD</t>
  </si>
  <si>
    <t>STP</t>
  </si>
  <si>
    <t>EICCRB</t>
  </si>
  <si>
    <t>EICCELL</t>
  </si>
  <si>
    <t>Added AUPCAV, EICCRB, EICELL in May reporting, SNSPPU Complete</t>
  </si>
  <si>
    <t>Total NCR Open</t>
  </si>
  <si>
    <t>PLACLN</t>
  </si>
  <si>
    <t>Total Travelers Open</t>
  </si>
  <si>
    <t xml:space="preserve">Data pulled: </t>
  </si>
  <si>
    <t>EICELL</t>
  </si>
  <si>
    <t>EICMAG</t>
  </si>
  <si>
    <t>EICRD</t>
  </si>
  <si>
    <t>WMGRDR</t>
  </si>
  <si>
    <t xml:space="preserve">% </t>
  </si>
  <si>
    <t>SRFTRNG</t>
  </si>
  <si>
    <t>EIC197</t>
  </si>
  <si>
    <t>EIC591SC</t>
  </si>
  <si>
    <t>5-Aug-24: Archive SNSPPU and NB3SN</t>
  </si>
  <si>
    <t xml:space="preserve">Copy/Paste </t>
  </si>
  <si>
    <t>Open</t>
  </si>
  <si>
    <t>Trav</t>
  </si>
  <si>
    <t>Closed</t>
  </si>
  <si>
    <t>6mo</t>
  </si>
  <si>
    <t>%</t>
  </si>
  <si>
    <t>&gt; 6mo</t>
  </si>
  <si>
    <t>NCR</t>
  </si>
  <si>
    <t>D3</t>
  </si>
  <si>
    <t>Grand</t>
  </si>
  <si>
    <t>Open &gt;</t>
  </si>
  <si>
    <r>
      <t>&gt;</t>
    </r>
    <r>
      <rPr>
        <b/>
        <sz val="15"/>
        <color rgb="FF000000"/>
        <rFont val="Times New Roman"/>
        <family val="1"/>
      </rPr>
      <t> </t>
    </r>
  </si>
  <si>
    <t>25-Jan</t>
  </si>
  <si>
    <t>25-Feb</t>
  </si>
  <si>
    <t>25-Mar</t>
  </si>
  <si>
    <t>25-Apr</t>
  </si>
  <si>
    <t>25-May</t>
  </si>
  <si>
    <t>25-Jun</t>
  </si>
  <si>
    <t>25-Jul</t>
  </si>
  <si>
    <t>25-Aug</t>
  </si>
  <si>
    <t>25-Sep</t>
  </si>
  <si>
    <t>25-Oct</t>
  </si>
  <si>
    <t>25-Nov</t>
  </si>
  <si>
    <t>25-Dec</t>
  </si>
  <si>
    <t>Jan-25</t>
  </si>
  <si>
    <t>Mar-25</t>
  </si>
  <si>
    <t>May-25</t>
  </si>
  <si>
    <t>Jul-25</t>
  </si>
  <si>
    <t>Sep-25</t>
  </si>
  <si>
    <t>Nov-25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</si>
</sst>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d\-mmm\-yy;@"/>
    <numFmt numFmtId="165" formatCode="[$-409]d\-mmm\-yyyy;@"/>
    <numFmt numFmtId="166" formatCode="[$-409]mmm\-yy;@"/>
    <numFmt numFmtId="167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rgb="FF000000"/>
      <name val="Times New Roman"/>
      <family val="1"/>
    </font>
    <font>
      <sz val="13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E6B025"/>
        <bgColor indexed="64"/>
      </patternFill>
    </fill>
    <fill>
      <patternFill patternType="solid">
        <fgColor rgb="FF3AA5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A5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D4D4D4"/>
      </left>
      <right/>
      <top style="medium">
        <color rgb="FFD4D4D4"/>
      </top>
      <bottom style="medium">
        <color rgb="FFD4D4D4"/>
      </bottom>
      <diagonal/>
    </border>
    <border>
      <left/>
      <right/>
      <top style="medium">
        <color rgb="FFD4D4D4"/>
      </top>
      <bottom style="medium">
        <color rgb="FFD4D4D4"/>
      </bottom>
      <diagonal/>
    </border>
    <border>
      <left/>
      <right style="medium">
        <color rgb="FFD4D4D4"/>
      </right>
      <top style="medium">
        <color rgb="FFD4D4D4"/>
      </top>
      <bottom style="medium">
        <color rgb="FFD4D4D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medium">
        <color rgb="FFC0C0C0"/>
      </right>
      <top style="medium">
        <color rgb="FF808080"/>
      </top>
      <bottom/>
      <diagonal/>
    </border>
    <border>
      <left/>
      <right style="medium">
        <color rgb="FFC0C0C0"/>
      </right>
      <top/>
      <bottom/>
      <diagonal/>
    </border>
    <border>
      <left/>
      <right style="medium">
        <color rgb="FFC0C0C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A17B19"/>
      </bottom>
      <diagonal/>
    </border>
    <border>
      <left/>
      <right style="medium">
        <color rgb="FF808080"/>
      </right>
      <top/>
      <bottom style="medium">
        <color rgb="FFB23E41"/>
      </bottom>
      <diagonal/>
    </border>
    <border>
      <left/>
      <right style="medium">
        <color rgb="FF808080"/>
      </right>
      <top/>
      <bottom style="medium">
        <color rgb="FF287384"/>
      </bottom>
      <diagonal/>
    </border>
    <border>
      <left/>
      <right style="medium">
        <color rgb="FFC0C0C0"/>
      </right>
      <top/>
      <bottom style="medium">
        <color rgb="FF287384"/>
      </bottom>
      <diagonal/>
    </border>
    <border>
      <left/>
      <right style="medium">
        <color rgb="FFA17B19"/>
      </right>
      <top/>
      <bottom style="medium">
        <color rgb="FF808080"/>
      </bottom>
      <diagonal/>
    </border>
    <border>
      <left/>
      <right style="medium">
        <color rgb="FFB23E41"/>
      </right>
      <top/>
      <bottom style="medium">
        <color rgb="FFA17B19"/>
      </bottom>
      <diagonal/>
    </border>
    <border>
      <left/>
      <right style="medium">
        <color rgb="FF287384"/>
      </right>
      <top/>
      <bottom style="medium">
        <color rgb="FFB23E41"/>
      </bottom>
      <diagonal/>
    </border>
    <border>
      <left/>
      <right style="medium">
        <color rgb="FF287384"/>
      </right>
      <top/>
      <bottom/>
      <diagonal/>
    </border>
    <border>
      <left/>
      <right style="medium">
        <color rgb="FF287384"/>
      </right>
      <top/>
      <bottom style="medium">
        <color rgb="FF287384"/>
      </bottom>
      <diagonal/>
    </border>
    <border>
      <left/>
      <right style="medium">
        <color rgb="FF57F7FF"/>
      </right>
      <top/>
      <bottom style="medium">
        <color rgb="FF287384"/>
      </bottom>
      <diagonal/>
    </border>
    <border>
      <left/>
      <right style="medium">
        <color rgb="FF57F7FF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C0C0C0"/>
      </bottom>
      <diagonal/>
    </border>
    <border>
      <left/>
      <right style="medium">
        <color rgb="FF287384"/>
      </right>
      <top/>
      <bottom style="medium">
        <color rgb="FF57F7FF"/>
      </bottom>
      <diagonal/>
    </border>
    <border>
      <left style="medium">
        <color rgb="FF808080"/>
      </left>
      <right style="medium">
        <color rgb="FFA17B19"/>
      </right>
      <top style="medium">
        <color rgb="FF808080"/>
      </top>
      <bottom/>
      <diagonal/>
    </border>
    <border>
      <left style="medium">
        <color rgb="FF808080"/>
      </left>
      <right style="medium">
        <color rgb="FFA17B19"/>
      </right>
      <top/>
      <bottom style="medium">
        <color rgb="FF808080"/>
      </bottom>
      <diagonal/>
    </border>
    <border>
      <left style="medium">
        <color rgb="FFA17B19"/>
      </left>
      <right style="medium">
        <color rgb="FFB23E41"/>
      </right>
      <top style="medium">
        <color rgb="FFA17B19"/>
      </top>
      <bottom/>
      <diagonal/>
    </border>
    <border>
      <left style="medium">
        <color rgb="FFA17B19"/>
      </left>
      <right style="medium">
        <color rgb="FFB23E41"/>
      </right>
      <top/>
      <bottom style="medium">
        <color rgb="FFA17B19"/>
      </bottom>
      <diagonal/>
    </border>
    <border>
      <left style="medium">
        <color rgb="FFB23E41"/>
      </left>
      <right style="medium">
        <color rgb="FF287384"/>
      </right>
      <top style="medium">
        <color rgb="FFB23E41"/>
      </top>
      <bottom/>
      <diagonal/>
    </border>
    <border>
      <left style="medium">
        <color rgb="FFB23E41"/>
      </left>
      <right style="medium">
        <color rgb="FF287384"/>
      </right>
      <top/>
      <bottom style="medium">
        <color rgb="FFB23E41"/>
      </bottom>
      <diagonal/>
    </border>
    <border>
      <left style="medium">
        <color rgb="FF287384"/>
      </left>
      <right style="medium">
        <color rgb="FF808080"/>
      </right>
      <top style="medium">
        <color rgb="FF287384"/>
      </top>
      <bottom/>
      <diagonal/>
    </border>
    <border>
      <left style="medium">
        <color rgb="FF287384"/>
      </left>
      <right style="medium">
        <color rgb="FF808080"/>
      </right>
      <top/>
      <bottom style="medium">
        <color rgb="FF287384"/>
      </bottom>
      <diagonal/>
    </border>
    <border>
      <left style="medium">
        <color rgb="FFB23E41"/>
      </left>
      <right style="medium">
        <color rgb="FF808080"/>
      </right>
      <top style="medium">
        <color rgb="FFB23E41"/>
      </top>
      <bottom/>
      <diagonal/>
    </border>
    <border>
      <left style="medium">
        <color rgb="FFB23E41"/>
      </left>
      <right style="medium">
        <color rgb="FF808080"/>
      </right>
      <top/>
      <bottom style="medium">
        <color rgb="FFB23E41"/>
      </bottom>
      <diagonal/>
    </border>
    <border>
      <left style="medium">
        <color rgb="FF287384"/>
      </left>
      <right style="medium">
        <color rgb="FF57F7FF"/>
      </right>
      <top style="medium">
        <color rgb="FF287384"/>
      </top>
      <bottom/>
      <diagonal/>
    </border>
    <border>
      <left style="medium">
        <color rgb="FF287384"/>
      </left>
      <right style="medium">
        <color rgb="FF57F7FF"/>
      </right>
      <top/>
      <bottom style="medium">
        <color rgb="FF287384"/>
      </bottom>
      <diagonal/>
    </border>
    <border>
      <left style="medium">
        <color rgb="FF808080"/>
      </left>
      <right style="medium">
        <color rgb="FFA17B19"/>
      </right>
      <top/>
      <bottom style="medium">
        <color rgb="FFC0C0C0"/>
      </bottom>
      <diagonal/>
    </border>
    <border>
      <left style="medium">
        <color rgb="FFA17B19"/>
      </left>
      <right style="medium">
        <color rgb="FFB23E41"/>
      </right>
      <top/>
      <bottom style="medium">
        <color rgb="FFFFFF37"/>
      </bottom>
      <diagonal/>
    </border>
    <border>
      <left style="medium">
        <color rgb="FFB23E41"/>
      </left>
      <right style="medium">
        <color rgb="FF287384"/>
      </right>
      <top/>
      <bottom style="medium">
        <color rgb="FFFF878B"/>
      </bottom>
      <diagonal/>
    </border>
    <border>
      <left style="medium">
        <color rgb="FF287384"/>
      </left>
      <right style="medium">
        <color rgb="FF808080"/>
      </right>
      <top/>
      <bottom style="medium">
        <color rgb="FF57F7FF"/>
      </bottom>
      <diagonal/>
    </border>
    <border>
      <left style="medium">
        <color rgb="FFB23E41"/>
      </left>
      <right style="medium">
        <color rgb="FF808080"/>
      </right>
      <top/>
      <bottom style="medium">
        <color rgb="FFFF878B"/>
      </bottom>
      <diagonal/>
    </border>
    <border>
      <left style="medium">
        <color rgb="FF287384"/>
      </left>
      <right style="medium">
        <color rgb="FF57F7FF"/>
      </right>
      <top/>
      <bottom style="medium">
        <color rgb="FF57F7FF"/>
      </bottom>
      <diagonal/>
    </border>
    <border>
      <left style="medium">
        <color rgb="FFB2B200"/>
      </left>
      <right style="medium">
        <color rgb="FFB2B200"/>
      </right>
      <top style="medium">
        <color rgb="FFB2B200"/>
      </top>
      <bottom/>
      <diagonal/>
    </border>
    <border>
      <left style="medium">
        <color rgb="FFB2B200"/>
      </left>
      <right style="medium">
        <color rgb="FFB2B200"/>
      </right>
      <top/>
      <bottom style="medium">
        <color rgb="FFFFFFFF"/>
      </bottom>
      <diagonal/>
    </border>
    <border>
      <left/>
      <right style="medium">
        <color rgb="FFB2B200"/>
      </right>
      <top style="medium">
        <color rgb="FFB2B200"/>
      </top>
      <bottom/>
      <diagonal/>
    </border>
    <border>
      <left/>
      <right style="medium">
        <color rgb="FFB2B200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B2B200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3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/>
    <xf numFmtId="0" fontId="2" fillId="0" borderId="0" xfId="0" applyFont="1" applyAlignment="1">
      <alignment vertical="center" readingOrder="1"/>
    </xf>
    <xf numFmtId="0" fontId="3" fillId="0" borderId="0" xfId="0" applyFont="1"/>
    <xf numFmtId="0" fontId="2" fillId="0" borderId="0" xfId="0" applyFont="1"/>
    <xf numFmtId="14" fontId="3" fillId="0" borderId="0" xfId="0" applyNumberFormat="1" applyFont="1"/>
    <xf numFmtId="9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2" fontId="0" fillId="0" borderId="0" xfId="0" applyNumberFormat="1"/>
    <xf numFmtId="1" fontId="0" fillId="0" borderId="0" xfId="0" applyNumberFormat="1"/>
    <xf numFmtId="9" fontId="3" fillId="0" borderId="0" xfId="0" applyNumberFormat="1" applyFont="1"/>
    <xf numFmtId="9" fontId="3" fillId="0" borderId="0" xfId="1" applyFont="1"/>
    <xf numFmtId="0" fontId="0" fillId="0" borderId="5" xfId="0" applyBorder="1"/>
    <xf numFmtId="0" fontId="4" fillId="0" borderId="5" xfId="0" applyFont="1" applyBorder="1"/>
    <xf numFmtId="0" fontId="0" fillId="0" borderId="5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/>
    <xf numFmtId="9" fontId="0" fillId="0" borderId="5" xfId="1" applyFont="1" applyBorder="1" applyAlignment="1">
      <alignment vertical="center" wrapText="1"/>
    </xf>
    <xf numFmtId="0" fontId="4" fillId="0" borderId="5" xfId="0" applyFont="1" applyFill="1" applyBorder="1"/>
    <xf numFmtId="9" fontId="0" fillId="0" borderId="5" xfId="1" applyFont="1" applyFill="1" applyBorder="1"/>
    <xf numFmtId="0" fontId="0" fillId="4" borderId="1" xfId="0" applyFill="1" applyBorder="1" applyAlignment="1">
      <alignment vertical="center" wrapText="1"/>
    </xf>
    <xf numFmtId="10" fontId="0" fillId="4" borderId="1" xfId="0" applyNumberFormat="1" applyFill="1" applyBorder="1" applyAlignment="1">
      <alignment vertical="center" wrapText="1"/>
    </xf>
    <xf numFmtId="0" fontId="3" fillId="0" borderId="5" xfId="0" applyFont="1" applyBorder="1"/>
    <xf numFmtId="164" fontId="3" fillId="0" borderId="5" xfId="0" applyNumberFormat="1" applyFont="1" applyBorder="1"/>
    <xf numFmtId="164" fontId="0" fillId="0" borderId="5" xfId="0" applyNumberFormat="1" applyBorder="1"/>
    <xf numFmtId="0" fontId="0" fillId="0" borderId="0" xfId="0" applyAlignment="1">
      <alignment horizontal="center"/>
    </xf>
    <xf numFmtId="0" fontId="4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7" fillId="0" borderId="0" xfId="0" applyFont="1"/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 readingOrder="1"/>
    </xf>
    <xf numFmtId="0" fontId="8" fillId="0" borderId="5" xfId="0" applyFont="1" applyFill="1" applyBorder="1" applyAlignment="1">
      <alignment horizontal="center" wrapText="1" readingOrder="1"/>
    </xf>
    <xf numFmtId="15" fontId="0" fillId="0" borderId="0" xfId="0" applyNumberFormat="1"/>
    <xf numFmtId="0" fontId="8" fillId="0" borderId="5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/>
    <xf numFmtId="0" fontId="10" fillId="0" borderId="7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6" fontId="11" fillId="0" borderId="1" xfId="0" applyNumberFormat="1" applyFont="1" applyBorder="1" applyAlignment="1">
      <alignment vertical="center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0" fillId="0" borderId="5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5" xfId="0" applyFont="1" applyFill="1" applyBorder="1" applyAlignment="1">
      <alignment horizontal="right" wrapText="1" readingOrder="1"/>
    </xf>
    <xf numFmtId="0" fontId="0" fillId="0" borderId="5" xfId="0" applyFill="1" applyBorder="1" applyAlignment="1">
      <alignment horizontal="right" wrapText="1"/>
    </xf>
    <xf numFmtId="0" fontId="0" fillId="0" borderId="5" xfId="0" applyBorder="1" applyAlignment="1">
      <alignment horizontal="right" wrapText="1"/>
    </xf>
    <xf numFmtId="9" fontId="0" fillId="0" borderId="0" xfId="1" applyFont="1" applyBorder="1" applyAlignment="1">
      <alignment vertical="center" wrapText="1"/>
    </xf>
    <xf numFmtId="9" fontId="0" fillId="0" borderId="0" xfId="1" applyFont="1" applyFill="1" applyBorder="1"/>
    <xf numFmtId="165" fontId="0" fillId="0" borderId="0" xfId="0" applyNumberFormat="1"/>
    <xf numFmtId="0" fontId="0" fillId="7" borderId="5" xfId="0" applyFill="1" applyBorder="1"/>
    <xf numFmtId="0" fontId="0" fillId="0" borderId="6" xfId="0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0" fillId="8" borderId="5" xfId="0" applyFill="1" applyBorder="1"/>
    <xf numFmtId="0" fontId="4" fillId="8" borderId="5" xfId="0" applyFont="1" applyFill="1" applyBorder="1" applyAlignment="1">
      <alignment wrapText="1"/>
    </xf>
    <xf numFmtId="0" fontId="0" fillId="0" borderId="5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166" fontId="7" fillId="0" borderId="5" xfId="0" applyNumberFormat="1" applyFont="1" applyFill="1" applyBorder="1"/>
    <xf numFmtId="167" fontId="7" fillId="0" borderId="0" xfId="0" applyNumberFormat="1" applyFont="1"/>
    <xf numFmtId="166" fontId="12" fillId="0" borderId="5" xfId="0" applyNumberFormat="1" applyFont="1" applyBorder="1" applyAlignment="1">
      <alignment horizontal="center"/>
    </xf>
    <xf numFmtId="0" fontId="12" fillId="0" borderId="5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>
      <alignment vertical="center" wrapText="1"/>
    </xf>
    <xf numFmtId="10" fontId="0" fillId="0" borderId="0" xfId="0" applyNumberFormat="1" applyFill="1" applyBorder="1" applyAlignment="1">
      <alignment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vertical="center" wrapText="1"/>
    </xf>
    <xf numFmtId="166" fontId="7" fillId="0" borderId="6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" fontId="7" fillId="0" borderId="5" xfId="0" applyNumberFormat="1" applyFont="1" applyFill="1" applyBorder="1"/>
    <xf numFmtId="0" fontId="0" fillId="0" borderId="2" xfId="0" applyBorder="1" applyAlignment="1">
      <alignment vertical="center" wrapText="1"/>
    </xf>
    <xf numFmtId="166" fontId="12" fillId="0" borderId="5" xfId="0" applyNumberFormat="1" applyFont="1" applyBorder="1"/>
    <xf numFmtId="0" fontId="7" fillId="0" borderId="5" xfId="0" applyFont="1" applyBorder="1"/>
    <xf numFmtId="0" fontId="0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right" wrapText="1"/>
    </xf>
    <xf numFmtId="0" fontId="0" fillId="10" borderId="1" xfId="0" applyFill="1" applyBorder="1" applyAlignment="1">
      <alignment vertical="center" wrapText="1"/>
    </xf>
    <xf numFmtId="10" fontId="0" fillId="10" borderId="1" xfId="0" applyNumberFormat="1" applyFill="1" applyBorder="1" applyAlignment="1">
      <alignment vertical="center" wrapText="1"/>
    </xf>
    <xf numFmtId="0" fontId="0" fillId="0" borderId="0" xfId="0" applyFill="1" applyBorder="1"/>
    <xf numFmtId="166" fontId="4" fillId="0" borderId="5" xfId="0" applyNumberFormat="1" applyFont="1" applyFill="1" applyBorder="1" applyAlignment="1">
      <alignment horizontal="right"/>
    </xf>
    <xf numFmtId="0" fontId="0" fillId="4" borderId="2" xfId="0" applyFill="1" applyBorder="1" applyAlignment="1">
      <alignment vertical="center" wrapText="1"/>
    </xf>
    <xf numFmtId="0" fontId="0" fillId="0" borderId="5" xfId="0" applyFont="1" applyBorder="1"/>
    <xf numFmtId="0" fontId="0" fillId="0" borderId="5" xfId="0" applyFont="1" applyFill="1" applyBorder="1" applyAlignment="1">
      <alignment vertical="center" wrapText="1"/>
    </xf>
    <xf numFmtId="9" fontId="0" fillId="8" borderId="5" xfId="1" applyFont="1" applyFill="1" applyBorder="1"/>
    <xf numFmtId="14" fontId="0" fillId="0" borderId="0" xfId="0" applyNumberFormat="1" applyAlignment="1">
      <alignment horizontal="center" vertical="center" wrapText="1"/>
    </xf>
    <xf numFmtId="0" fontId="0" fillId="11" borderId="1" xfId="0" applyFill="1" applyBorder="1" applyAlignment="1">
      <alignment vertical="center" wrapText="1"/>
    </xf>
    <xf numFmtId="10" fontId="0" fillId="11" borderId="1" xfId="0" applyNumberFormat="1" applyFill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horizontal="justify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horizontal="justify" vertical="center" wrapText="1"/>
    </xf>
    <xf numFmtId="0" fontId="14" fillId="3" borderId="28" xfId="0" applyFont="1" applyFill="1" applyBorder="1" applyAlignment="1">
      <alignment vertical="center" wrapText="1"/>
    </xf>
    <xf numFmtId="0" fontId="14" fillId="3" borderId="30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6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2" borderId="25" xfId="0" applyFont="1" applyFill="1" applyBorder="1" applyAlignment="1">
      <alignment vertical="center" wrapText="1"/>
    </xf>
    <xf numFmtId="0" fontId="14" fillId="9" borderId="26" xfId="0" applyFont="1" applyFill="1" applyBorder="1" applyAlignment="1">
      <alignment vertical="center" wrapText="1"/>
    </xf>
    <xf numFmtId="0" fontId="14" fillId="9" borderId="21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horizontal="justify" vertical="center" wrapText="1"/>
    </xf>
    <xf numFmtId="0" fontId="14" fillId="3" borderId="32" xfId="0" applyFont="1" applyFill="1" applyBorder="1" applyAlignment="1">
      <alignment vertical="center" wrapText="1"/>
    </xf>
    <xf numFmtId="0" fontId="14" fillId="4" borderId="53" xfId="0" applyFont="1" applyFill="1" applyBorder="1" applyAlignment="1">
      <alignment vertical="center" wrapText="1"/>
    </xf>
    <xf numFmtId="0" fontId="14" fillId="4" borderId="54" xfId="0" applyFont="1" applyFill="1" applyBorder="1" applyAlignment="1">
      <alignment vertical="center" wrapText="1"/>
    </xf>
    <xf numFmtId="0" fontId="14" fillId="4" borderId="55" xfId="0" applyFont="1" applyFill="1" applyBorder="1" applyAlignment="1">
      <alignment vertical="center" wrapText="1"/>
    </xf>
    <xf numFmtId="0" fontId="14" fillId="4" borderId="56" xfId="0" applyFont="1" applyFill="1" applyBorder="1" applyAlignment="1">
      <alignment vertical="center" wrapText="1"/>
    </xf>
    <xf numFmtId="16" fontId="0" fillId="0" borderId="0" xfId="0" applyNumberFormat="1"/>
    <xf numFmtId="166" fontId="12" fillId="0" borderId="5" xfId="0" applyNumberFormat="1" applyFont="1" applyFill="1" applyBorder="1"/>
    <xf numFmtId="16" fontId="4" fillId="0" borderId="5" xfId="0" applyNumberFormat="1" applyFont="1" applyBorder="1"/>
    <xf numFmtId="0" fontId="7" fillId="0" borderId="0" xfId="0" applyFont="1" applyFill="1"/>
    <xf numFmtId="16" fontId="7" fillId="0" borderId="57" xfId="0" applyNumberFormat="1" applyFont="1" applyFill="1" applyBorder="1"/>
    <xf numFmtId="166" fontId="7" fillId="0" borderId="57" xfId="0" applyNumberFormat="1" applyFont="1" applyFill="1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2" borderId="35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0" fontId="14" fillId="9" borderId="37" xfId="0" applyFont="1" applyFill="1" applyBorder="1" applyAlignment="1">
      <alignment vertical="center" wrapText="1"/>
    </xf>
    <xf numFmtId="0" fontId="14" fillId="9" borderId="38" xfId="0" applyFont="1" applyFill="1" applyBorder="1" applyAlignment="1">
      <alignment vertical="center" wrapText="1"/>
    </xf>
    <xf numFmtId="0" fontId="14" fillId="3" borderId="43" xfId="0" applyFont="1" applyFill="1" applyBorder="1" applyAlignment="1">
      <alignment vertical="center" wrapText="1"/>
    </xf>
    <xf numFmtId="0" fontId="14" fillId="3" borderId="44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3" borderId="39" xfId="0" applyFont="1" applyFill="1" applyBorder="1" applyAlignment="1">
      <alignment vertical="center" wrapText="1"/>
    </xf>
    <xf numFmtId="0" fontId="14" fillId="3" borderId="40" xfId="0" applyFont="1" applyFill="1" applyBorder="1" applyAlignment="1">
      <alignment vertical="center" wrapText="1"/>
    </xf>
    <xf numFmtId="0" fontId="14" fillId="9" borderId="41" xfId="0" applyFont="1" applyFill="1" applyBorder="1" applyAlignment="1">
      <alignment vertical="center" wrapText="1"/>
    </xf>
    <xf numFmtId="0" fontId="14" fillId="9" borderId="42" xfId="0" applyFont="1" applyFill="1" applyBorder="1" applyAlignment="1">
      <alignment vertical="center" wrapText="1"/>
    </xf>
    <xf numFmtId="10" fontId="14" fillId="3" borderId="43" xfId="0" applyNumberFormat="1" applyFont="1" applyFill="1" applyBorder="1" applyAlignment="1">
      <alignment horizontal="justify" vertical="center" wrapText="1"/>
    </xf>
    <xf numFmtId="10" fontId="14" fillId="3" borderId="44" xfId="0" applyNumberFormat="1" applyFont="1" applyFill="1" applyBorder="1" applyAlignment="1">
      <alignment horizontal="justify" vertical="center" wrapText="1"/>
    </xf>
    <xf numFmtId="0" fontId="14" fillId="2" borderId="35" xfId="0" applyFont="1" applyFill="1" applyBorder="1" applyAlignment="1">
      <alignment horizontal="justify" vertical="center" wrapText="1"/>
    </xf>
    <xf numFmtId="0" fontId="14" fillId="2" borderId="36" xfId="0" applyFont="1" applyFill="1" applyBorder="1" applyAlignment="1">
      <alignment horizontal="justify" vertical="center" wrapText="1"/>
    </xf>
    <xf numFmtId="10" fontId="14" fillId="3" borderId="39" xfId="0" applyNumberFormat="1" applyFont="1" applyFill="1" applyBorder="1" applyAlignment="1">
      <alignment horizontal="justify" vertical="center" wrapText="1"/>
    </xf>
    <xf numFmtId="10" fontId="14" fillId="3" borderId="40" xfId="0" applyNumberFormat="1" applyFont="1" applyFill="1" applyBorder="1" applyAlignment="1">
      <alignment horizontal="justify" vertical="center" wrapText="1"/>
    </xf>
    <xf numFmtId="0" fontId="14" fillId="0" borderId="31" xfId="0" applyFont="1" applyBorder="1" applyAlignment="1">
      <alignment horizontal="justify" vertical="center" wrapText="1"/>
    </xf>
    <xf numFmtId="0" fontId="14" fillId="0" borderId="31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4" fillId="2" borderId="46" xfId="0" applyFont="1" applyFill="1" applyBorder="1" applyAlignment="1">
      <alignment vertical="center" wrapText="1"/>
    </xf>
    <xf numFmtId="0" fontId="14" fillId="9" borderId="47" xfId="0" applyFont="1" applyFill="1" applyBorder="1" applyAlignment="1">
      <alignment vertical="center" wrapText="1"/>
    </xf>
    <xf numFmtId="10" fontId="14" fillId="3" borderId="48" xfId="0" applyNumberFormat="1" applyFont="1" applyFill="1" applyBorder="1" applyAlignment="1">
      <alignment horizontal="justify" vertical="center" wrapText="1"/>
    </xf>
    <xf numFmtId="0" fontId="14" fillId="9" borderId="49" xfId="0" applyFont="1" applyFill="1" applyBorder="1" applyAlignment="1">
      <alignment vertical="center" wrapText="1"/>
    </xf>
    <xf numFmtId="0" fontId="14" fillId="4" borderId="51" xfId="0" applyFont="1" applyFill="1" applyBorder="1" applyAlignment="1">
      <alignment horizontal="justify" vertical="center" wrapText="1"/>
    </xf>
    <xf numFmtId="0" fontId="14" fillId="4" borderId="52" xfId="0" applyFont="1" applyFill="1" applyBorder="1" applyAlignment="1">
      <alignment horizontal="justify" vertical="center" wrapText="1"/>
    </xf>
    <xf numFmtId="0" fontId="14" fillId="4" borderId="51" xfId="0" applyFont="1" applyFill="1" applyBorder="1" applyAlignment="1">
      <alignment vertical="center" wrapText="1"/>
    </xf>
    <xf numFmtId="0" fontId="14" fillId="4" borderId="52" xfId="0" applyFont="1" applyFill="1" applyBorder="1" applyAlignment="1">
      <alignment vertical="center" wrapText="1"/>
    </xf>
    <xf numFmtId="0" fontId="14" fillId="3" borderId="50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7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1" formatCode="d\-mmm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outline="0">
        <right style="thin">
          <color rgb="FF000000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Travelers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Travelers_Age!$D$23</c:f>
              <c:strCache>
                <c:ptCount val="1"/>
                <c:pt idx="0">
                  <c:v>&lt;1/2mo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Travelers_Age!$D$24:$D$30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4-4C94-8762-33B435ED6147}"/>
            </c:ext>
          </c:extLst>
        </c:ser>
        <c:ser>
          <c:idx val="2"/>
          <c:order val="2"/>
          <c:tx>
            <c:strRef>
              <c:f>Travelers_Age!$E$23</c:f>
              <c:strCache>
                <c:ptCount val="1"/>
                <c:pt idx="0">
                  <c:v>1/2-1mo</c:v>
                </c:pt>
              </c:strCache>
            </c:strRef>
          </c:tx>
          <c:spPr>
            <a:solidFill>
              <a:schemeClr val="accent2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Travelers_Age!$E$24:$E$30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4-4C94-8762-33B435ED6147}"/>
            </c:ext>
          </c:extLst>
        </c:ser>
        <c:ser>
          <c:idx val="3"/>
          <c:order val="3"/>
          <c:tx>
            <c:strRef>
              <c:f>Travelers_Age!$F$23</c:f>
              <c:strCache>
                <c:ptCount val="1"/>
                <c:pt idx="0">
                  <c:v>1-3mo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Travelers_Age!$F$24:$F$30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5">
                  <c:v>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44-4C94-8762-33B435ED6147}"/>
            </c:ext>
          </c:extLst>
        </c:ser>
        <c:ser>
          <c:idx val="4"/>
          <c:order val="4"/>
          <c:tx>
            <c:strRef>
              <c:f>Travelers_Age!$G$23</c:f>
              <c:strCache>
                <c:ptCount val="1"/>
                <c:pt idx="0">
                  <c:v>3-6mo</c:v>
                </c:pt>
              </c:strCache>
            </c:strRef>
          </c:tx>
          <c:spPr>
            <a:solidFill>
              <a:schemeClr val="accent2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Travelers_Age!$G$24:$G$30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5">
                  <c:v>24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44-4C94-8762-33B435ED6147}"/>
            </c:ext>
          </c:extLst>
        </c:ser>
        <c:ser>
          <c:idx val="5"/>
          <c:order val="5"/>
          <c:tx>
            <c:strRef>
              <c:f>Travelers_Age!$H$23</c:f>
              <c:strCache>
                <c:ptCount val="1"/>
                <c:pt idx="0">
                  <c:v>6-12mo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Travelers_Age!$H$24:$H$30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20</c:v>
                </c:pt>
                <c:pt idx="3">
                  <c:v>0</c:v>
                </c:pt>
                <c:pt idx="5">
                  <c:v>22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44-4C94-8762-33B435ED6147}"/>
            </c:ext>
          </c:extLst>
        </c:ser>
        <c:ser>
          <c:idx val="6"/>
          <c:order val="6"/>
          <c:tx>
            <c:strRef>
              <c:f>Travelers_Age!$I$23</c:f>
              <c:strCache>
                <c:ptCount val="1"/>
                <c:pt idx="0">
                  <c:v>&gt;12mo</c:v>
                </c:pt>
              </c:strCache>
            </c:strRef>
          </c:tx>
          <c:spPr>
            <a:solidFill>
              <a:schemeClr val="accent2">
                <a:tint val="48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Travelers_Age!$I$24:$I$30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5">
                  <c:v>18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44-4C94-8762-33B435E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091584"/>
        <c:axId val="1736873792"/>
      </c:barChart>
      <c:lineChart>
        <c:grouping val="standard"/>
        <c:varyColors val="0"/>
        <c:ser>
          <c:idx val="0"/>
          <c:order val="0"/>
          <c:tx>
            <c:strRef>
              <c:f>Travelers_Age!$C$23</c:f>
              <c:strCache>
                <c:ptCount val="1"/>
                <c:pt idx="0">
                  <c:v>Total Travelers Open</c:v>
                </c:pt>
              </c:strCache>
            </c:strRef>
          </c:tx>
          <c:spPr>
            <a:ln w="28575" cap="rnd">
              <a:solidFill>
                <a:schemeClr val="accent2">
                  <a:shade val="47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2.1817708792984516E-2"/>
                  <c:y val="-5.3936526211642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0-40EA-B800-F057B142A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Travelers_Age!$B$24:$B$30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Travelers_Age!$C$24:$C$30</c:f>
              <c:numCache>
                <c:formatCode>General</c:formatCode>
                <c:ptCount val="7"/>
                <c:pt idx="0">
                  <c:v>6</c:v>
                </c:pt>
                <c:pt idx="1">
                  <c:v>14</c:v>
                </c:pt>
                <c:pt idx="2">
                  <c:v>17</c:v>
                </c:pt>
                <c:pt idx="3">
                  <c:v>35</c:v>
                </c:pt>
                <c:pt idx="4">
                  <c:v>0</c:v>
                </c:pt>
                <c:pt idx="5">
                  <c:v>88</c:v>
                </c:pt>
                <c:pt idx="6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4-4C94-8762-33B435E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091584"/>
        <c:axId val="1736873792"/>
      </c:lineChart>
      <c:catAx>
        <c:axId val="13060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873792"/>
        <c:crosses val="autoZero"/>
        <c:auto val="1"/>
        <c:lblAlgn val="ctr"/>
        <c:lblOffset val="100"/>
        <c:noMultiLvlLbl val="0"/>
      </c:catAx>
      <c:valAx>
        <c:axId val="17368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0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'QO3'!$B$7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'QO3'!$A$8:$A$11</c:f>
              <c:numCache>
                <c:formatCode>[$-409]dd\-mmm\-yy;@</c:formatCode>
                <c:ptCount val="4"/>
                <c:pt idx="0">
                  <c:v>45008</c:v>
                </c:pt>
                <c:pt idx="1">
                  <c:v>45017</c:v>
                </c:pt>
                <c:pt idx="2">
                  <c:v>45126</c:v>
                </c:pt>
                <c:pt idx="3">
                  <c:v>45141</c:v>
                </c:pt>
              </c:numCache>
            </c:numRef>
          </c:cat>
          <c:val>
            <c:numRef>
              <c:f>'QO3'!$B$8:$B$11</c:f>
              <c:numCache>
                <c:formatCode>General</c:formatCode>
                <c:ptCount val="4"/>
                <c:pt idx="0">
                  <c:v>330</c:v>
                </c:pt>
                <c:pt idx="1">
                  <c:v>328</c:v>
                </c:pt>
                <c:pt idx="2">
                  <c:v>301</c:v>
                </c:pt>
                <c:pt idx="3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C-49E5-980D-7713D1FD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257711"/>
        <c:axId val="918886527"/>
      </c:lineChart>
      <c:dateAx>
        <c:axId val="719257711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886527"/>
        <c:crosses val="autoZero"/>
        <c:auto val="1"/>
        <c:lblOffset val="100"/>
        <c:baseTimeUnit val="days"/>
      </c:dateAx>
      <c:valAx>
        <c:axId val="91888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257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Traveler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Travelers_Age!$B$37</c:f>
              <c:strCache>
                <c:ptCount val="1"/>
                <c:pt idx="0">
                  <c:v>AUPCAV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Travelers_Age!$L$37:$X$37</c:f>
              <c:numCache>
                <c:formatCode>0</c:formatCode>
                <c:ptCount val="13"/>
                <c:pt idx="0">
                  <c:v>3</c:v>
                </c:pt>
                <c:pt idx="1">
                  <c:v>4</c:v>
                </c:pt>
                <c:pt idx="2" formatCode="General">
                  <c:v>5</c:v>
                </c:pt>
                <c:pt idx="3">
                  <c:v>6</c:v>
                </c:pt>
                <c:pt idx="4" formatCode="General">
                  <c:v>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2</c:v>
                </c:pt>
                <c:pt idx="10" formatCode="General">
                  <c:v>4</c:v>
                </c:pt>
                <c:pt idx="11" formatCode="General">
                  <c:v>5</c:v>
                </c:pt>
                <c:pt idx="12" formatCode="General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E-431A-8AE4-13AD94BFB5A2}"/>
            </c:ext>
          </c:extLst>
        </c:ser>
        <c:ser>
          <c:idx val="1"/>
          <c:order val="1"/>
          <c:tx>
            <c:strRef>
              <c:f>Travelers_Age!$B$38</c:f>
              <c:strCache>
                <c:ptCount val="1"/>
                <c:pt idx="0">
                  <c:v>AUPPS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Travelers_Age!$L$38:$X$38</c:f>
              <c:numCache>
                <c:formatCode>0</c:formatCode>
                <c:ptCount val="13"/>
                <c:pt idx="0">
                  <c:v>29</c:v>
                </c:pt>
                <c:pt idx="1">
                  <c:v>29</c:v>
                </c:pt>
                <c:pt idx="2" formatCode="General">
                  <c:v>29</c:v>
                </c:pt>
                <c:pt idx="3">
                  <c:v>29</c:v>
                </c:pt>
                <c:pt idx="4" formatCode="General">
                  <c:v>29</c:v>
                </c:pt>
                <c:pt idx="5">
                  <c:v>38</c:v>
                </c:pt>
                <c:pt idx="6">
                  <c:v>38</c:v>
                </c:pt>
                <c:pt idx="7">
                  <c:v>39</c:v>
                </c:pt>
                <c:pt idx="8">
                  <c:v>16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14</c:v>
                </c:pt>
                <c:pt idx="12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7E-431A-8AE4-13AD94BFB5A2}"/>
            </c:ext>
          </c:extLst>
        </c:ser>
        <c:ser>
          <c:idx val="2"/>
          <c:order val="2"/>
          <c:tx>
            <c:strRef>
              <c:f>Travelers_Age!$B$39</c:f>
              <c:strCache>
                <c:ptCount val="1"/>
                <c:pt idx="0">
                  <c:v>C100R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Travelers_Age!$L$39:$X$39</c:f>
              <c:numCache>
                <c:formatCode>0</c:formatCode>
                <c:ptCount val="13"/>
                <c:pt idx="0">
                  <c:v>36</c:v>
                </c:pt>
                <c:pt idx="1">
                  <c:v>36</c:v>
                </c:pt>
                <c:pt idx="2" formatCode="General">
                  <c:v>40</c:v>
                </c:pt>
                <c:pt idx="3">
                  <c:v>46</c:v>
                </c:pt>
                <c:pt idx="4" formatCode="General">
                  <c:v>28</c:v>
                </c:pt>
                <c:pt idx="5">
                  <c:v>23</c:v>
                </c:pt>
                <c:pt idx="6">
                  <c:v>43</c:v>
                </c:pt>
                <c:pt idx="7">
                  <c:v>38</c:v>
                </c:pt>
                <c:pt idx="8">
                  <c:v>35</c:v>
                </c:pt>
                <c:pt idx="9" formatCode="General">
                  <c:v>40</c:v>
                </c:pt>
                <c:pt idx="10" formatCode="General">
                  <c:v>41</c:v>
                </c:pt>
                <c:pt idx="11" formatCode="General">
                  <c:v>39</c:v>
                </c:pt>
                <c:pt idx="12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7E-431A-8AE4-13AD94BFB5A2}"/>
            </c:ext>
          </c:extLst>
        </c:ser>
        <c:ser>
          <c:idx val="3"/>
          <c:order val="3"/>
          <c:tx>
            <c:strRef>
              <c:f>Travelers_Age!$B$40</c:f>
              <c:strCache>
                <c:ptCount val="1"/>
                <c:pt idx="0">
                  <c:v>EIC197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Travelers_Age!$L$40:$X$40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 formatCode="General">
                  <c:v>6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7E-431A-8AE4-13AD94BFB5A2}"/>
            </c:ext>
          </c:extLst>
        </c:ser>
        <c:ser>
          <c:idx val="4"/>
          <c:order val="4"/>
          <c:tx>
            <c:strRef>
              <c:f>Travelers_Age!$B$41</c:f>
              <c:strCache>
                <c:ptCount val="1"/>
                <c:pt idx="0">
                  <c:v>EIC591SC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Travelers_Age!$L$41:$X$41</c:f>
              <c:numCache>
                <c:formatCode>0</c:formatCode>
                <c:ptCount val="13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7E-431A-8AE4-13AD94BFB5A2}"/>
            </c:ext>
          </c:extLst>
        </c:ser>
        <c:ser>
          <c:idx val="5"/>
          <c:order val="5"/>
          <c:tx>
            <c:strRef>
              <c:f>Travelers_Age!$B$42</c:f>
              <c:strCache>
                <c:ptCount val="1"/>
                <c:pt idx="0">
                  <c:v>ER5C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Travelers_Age!$L$42:$X$42</c:f>
              <c:numCache>
                <c:formatCode>0</c:formatCode>
                <c:ptCount val="13"/>
                <c:pt idx="0">
                  <c:v>106</c:v>
                </c:pt>
                <c:pt idx="1">
                  <c:v>104</c:v>
                </c:pt>
                <c:pt idx="2" formatCode="General">
                  <c:v>152</c:v>
                </c:pt>
                <c:pt idx="3">
                  <c:v>142</c:v>
                </c:pt>
                <c:pt idx="4" formatCode="General">
                  <c:v>126</c:v>
                </c:pt>
                <c:pt idx="5">
                  <c:v>116</c:v>
                </c:pt>
                <c:pt idx="6">
                  <c:v>115</c:v>
                </c:pt>
                <c:pt idx="7">
                  <c:v>104</c:v>
                </c:pt>
                <c:pt idx="8">
                  <c:v>104</c:v>
                </c:pt>
                <c:pt idx="9" formatCode="General">
                  <c:v>94</c:v>
                </c:pt>
                <c:pt idx="10" formatCode="General">
                  <c:v>97</c:v>
                </c:pt>
                <c:pt idx="11" formatCode="General">
                  <c:v>90</c:v>
                </c:pt>
                <c:pt idx="12" formatCode="General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A-4C4A-A26A-1A9EE11C828E}"/>
            </c:ext>
          </c:extLst>
        </c:ser>
        <c:ser>
          <c:idx val="6"/>
          <c:order val="6"/>
          <c:tx>
            <c:strRef>
              <c:f>Travelers_Age!$B$43</c:f>
              <c:strCache>
                <c:ptCount val="1"/>
                <c:pt idx="0">
                  <c:v>L2HE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Travelers_Age!$L$43:$X$43</c:f>
              <c:numCache>
                <c:formatCode>0</c:formatCode>
                <c:ptCount val="13"/>
                <c:pt idx="0">
                  <c:v>47</c:v>
                </c:pt>
                <c:pt idx="1">
                  <c:v>52</c:v>
                </c:pt>
                <c:pt idx="2" formatCode="General">
                  <c:v>55</c:v>
                </c:pt>
                <c:pt idx="3">
                  <c:v>42</c:v>
                </c:pt>
                <c:pt idx="4" formatCode="General">
                  <c:v>22</c:v>
                </c:pt>
                <c:pt idx="5">
                  <c:v>15</c:v>
                </c:pt>
                <c:pt idx="6">
                  <c:v>16</c:v>
                </c:pt>
                <c:pt idx="7">
                  <c:v>13</c:v>
                </c:pt>
                <c:pt idx="8">
                  <c:v>28</c:v>
                </c:pt>
                <c:pt idx="9" formatCode="General">
                  <c:v>23</c:v>
                </c:pt>
                <c:pt idx="10" formatCode="General">
                  <c:v>52</c:v>
                </c:pt>
                <c:pt idx="11" formatCode="General">
                  <c:v>54</c:v>
                </c:pt>
                <c:pt idx="12" formatCode="General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3-4CDF-92D8-54F3AF47B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33135"/>
        <c:axId val="930790607"/>
      </c:barChart>
      <c:lineChart>
        <c:grouping val="standard"/>
        <c:varyColors val="0"/>
        <c:ser>
          <c:idx val="7"/>
          <c:order val="7"/>
          <c:tx>
            <c:strRef>
              <c:f>Travelers_Age!$B$44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Travelers_Age!$L$36:$X$36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Travelers_Age!$L$44:$X$44</c:f>
              <c:numCache>
                <c:formatCode>0</c:formatCode>
                <c:ptCount val="13"/>
                <c:pt idx="0">
                  <c:v>221</c:v>
                </c:pt>
                <c:pt idx="1">
                  <c:v>225</c:v>
                </c:pt>
                <c:pt idx="2">
                  <c:v>281</c:v>
                </c:pt>
                <c:pt idx="3">
                  <c:v>265</c:v>
                </c:pt>
                <c:pt idx="4">
                  <c:v>213</c:v>
                </c:pt>
                <c:pt idx="5">
                  <c:v>195</c:v>
                </c:pt>
                <c:pt idx="6">
                  <c:v>213</c:v>
                </c:pt>
                <c:pt idx="7">
                  <c:v>195</c:v>
                </c:pt>
                <c:pt idx="8">
                  <c:v>184</c:v>
                </c:pt>
                <c:pt idx="9">
                  <c:v>181</c:v>
                </c:pt>
                <c:pt idx="10">
                  <c:v>218</c:v>
                </c:pt>
                <c:pt idx="11">
                  <c:v>209</c:v>
                </c:pt>
                <c:pt idx="12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2-4C60-BCE1-6FFCBA99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72496"/>
        <c:axId val="13038176"/>
      </c:lineChart>
      <c:catAx>
        <c:axId val="835833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790607"/>
        <c:crosses val="autoZero"/>
        <c:auto val="1"/>
        <c:lblAlgn val="ctr"/>
        <c:lblOffset val="100"/>
        <c:noMultiLvlLbl val="0"/>
      </c:catAx>
      <c:valAx>
        <c:axId val="93079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833135"/>
        <c:crosses val="autoZero"/>
        <c:crossBetween val="between"/>
      </c:valAx>
      <c:valAx>
        <c:axId val="130381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072496"/>
        <c:crosses val="max"/>
        <c:crossBetween val="between"/>
      </c:valAx>
      <c:catAx>
        <c:axId val="44107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3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NCR</a:t>
            </a:r>
            <a:r>
              <a:rPr lang="en-US" baseline="0"/>
              <a:t> 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437697875706381E-2"/>
          <c:y val="0.12178507914193588"/>
          <c:w val="0.91830818661150915"/>
          <c:h val="0.734101876486617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NCRs_Age!$D$4</c:f>
              <c:strCache>
                <c:ptCount val="1"/>
                <c:pt idx="0">
                  <c:v>&lt;1/2mo</c:v>
                </c:pt>
              </c:strCache>
            </c:strRef>
          </c:tx>
          <c:spPr>
            <a:solidFill>
              <a:schemeClr val="accent2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NCRs_Age!$D$5:$D$11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9-4633-9A95-601AA1A094CE}"/>
            </c:ext>
          </c:extLst>
        </c:ser>
        <c:ser>
          <c:idx val="2"/>
          <c:order val="2"/>
          <c:tx>
            <c:strRef>
              <c:f>NCRs_Age!$E$4</c:f>
              <c:strCache>
                <c:ptCount val="1"/>
                <c:pt idx="0">
                  <c:v>1/2-1mo</c:v>
                </c:pt>
              </c:strCache>
            </c:strRef>
          </c:tx>
          <c:spPr>
            <a:solidFill>
              <a:schemeClr val="accent2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NCRs_Age!$E$5:$E$11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9-4633-9A95-601AA1A094CE}"/>
            </c:ext>
          </c:extLst>
        </c:ser>
        <c:ser>
          <c:idx val="3"/>
          <c:order val="3"/>
          <c:tx>
            <c:strRef>
              <c:f>NCRs_Age!$F$4</c:f>
              <c:strCache>
                <c:ptCount val="1"/>
                <c:pt idx="0">
                  <c:v>1-3mo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NCRs_Age!$F$5:$F$11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9-4633-9A95-601AA1A094CE}"/>
            </c:ext>
          </c:extLst>
        </c:ser>
        <c:ser>
          <c:idx val="4"/>
          <c:order val="4"/>
          <c:tx>
            <c:strRef>
              <c:f>NCRs_Age!$G$4</c:f>
              <c:strCache>
                <c:ptCount val="1"/>
                <c:pt idx="0">
                  <c:v>3-6mo</c:v>
                </c:pt>
              </c:strCache>
            </c:strRef>
          </c:tx>
          <c:spPr>
            <a:solidFill>
              <a:schemeClr val="accent2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NCRs_Age!$G$5:$G$11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9-4633-9A95-601AA1A094CE}"/>
            </c:ext>
          </c:extLst>
        </c:ser>
        <c:ser>
          <c:idx val="5"/>
          <c:order val="5"/>
          <c:tx>
            <c:strRef>
              <c:f>NCRs_Age!$H$4</c:f>
              <c:strCache>
                <c:ptCount val="1"/>
                <c:pt idx="0">
                  <c:v>6-12mo</c:v>
                </c:pt>
              </c:strCache>
            </c:strRef>
          </c:tx>
          <c:spPr>
            <a:solidFill>
              <a:schemeClr val="accent2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NCRs_Age!$H$5:$H$11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9-4633-9A95-601AA1A094CE}"/>
            </c:ext>
          </c:extLst>
        </c:ser>
        <c:ser>
          <c:idx val="6"/>
          <c:order val="6"/>
          <c:tx>
            <c:strRef>
              <c:f>NCRs_Age!$I$4</c:f>
              <c:strCache>
                <c:ptCount val="1"/>
                <c:pt idx="0">
                  <c:v>&gt;12mo</c:v>
                </c:pt>
              </c:strCache>
            </c:strRef>
          </c:tx>
          <c:spPr>
            <a:solidFill>
              <a:schemeClr val="accent2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NCRs_Age!$I$5:$I$11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F9-4633-9A95-601AA1A094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89014336"/>
        <c:axId val="989239424"/>
      </c:barChart>
      <c:lineChart>
        <c:grouping val="standard"/>
        <c:varyColors val="0"/>
        <c:ser>
          <c:idx val="0"/>
          <c:order val="0"/>
          <c:tx>
            <c:strRef>
              <c:f>NCRs_Age!$C$4</c:f>
              <c:strCache>
                <c:ptCount val="1"/>
                <c:pt idx="0">
                  <c:v>Total NCR Open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8869956903554169E-2"/>
                  <c:y val="-9.5297686713512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0-44E9-918F-C857B7D47319}"/>
                </c:ext>
              </c:extLst>
            </c:dLbl>
            <c:dLbl>
              <c:idx val="1"/>
              <c:layout>
                <c:manualLayout>
                  <c:x val="-1.7268092989839893E-2"/>
                  <c:y val="-8.8365060107783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60-44E9-918F-C857B7D47319}"/>
                </c:ext>
              </c:extLst>
            </c:dLbl>
            <c:dLbl>
              <c:idx val="6"/>
              <c:layout>
                <c:manualLayout>
                  <c:x val="-1.6114748939396063E-2"/>
                  <c:y val="-0.114777704162209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60-44E9-918F-C857B7D473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NCRs_Age!$C$5:$C$11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53</c:v>
                </c:pt>
                <c:pt idx="6">
                  <c:v>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AF9-4633-9A95-601AA1A094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811247"/>
        <c:axId val="918877375"/>
      </c:lineChart>
      <c:catAx>
        <c:axId val="9890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239424"/>
        <c:crosses val="autoZero"/>
        <c:auto val="1"/>
        <c:lblAlgn val="ctr"/>
        <c:lblOffset val="100"/>
        <c:noMultiLvlLbl val="0"/>
      </c:catAx>
      <c:valAx>
        <c:axId val="98923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9014336"/>
        <c:crosses val="autoZero"/>
        <c:crossBetween val="between"/>
      </c:valAx>
      <c:valAx>
        <c:axId val="91887737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811247"/>
        <c:crosses val="max"/>
        <c:crossBetween val="between"/>
      </c:valAx>
      <c:catAx>
        <c:axId val="915811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877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NCRs Open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NCRs_Age!$C$4</c:f>
              <c:strCache>
                <c:ptCount val="1"/>
                <c:pt idx="0">
                  <c:v>Total NCR Open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NCRs_Age!$C$5:$C$11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53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2-4D26-92D1-AC7B5A4DC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316512"/>
        <c:axId val="13142783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NCRs_Age!$D$4</c15:sqref>
                        </c15:formulaRef>
                      </c:ext>
                    </c:extLst>
                    <c:strCache>
                      <c:ptCount val="1"/>
                      <c:pt idx="0">
                        <c:v>&lt;1/2mo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NCRs_Age!$D$5:$D$11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C52-4D26-92D1-AC7B5A4DC13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NCRs_Age!$E$4</c15:sqref>
                        </c15:formulaRef>
                      </c:ext>
                    </c:extLst>
                    <c:strCache>
                      <c:ptCount val="1"/>
                      <c:pt idx="0">
                        <c:v>1/2-1mo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NCRs_Age!$E$5:$E$11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7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C52-4D26-92D1-AC7B5A4DC13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NCRs_Age!$F$4</c15:sqref>
                        </c15:formulaRef>
                      </c:ext>
                    </c:extLst>
                    <c:strCache>
                      <c:ptCount val="1"/>
                      <c:pt idx="0">
                        <c:v>1-3mo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NCRs_Age!$F$5:$F$11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5</c:v>
                      </c:pt>
                      <c:pt idx="6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52-4D26-92D1-AC7B5A4DC13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NCRs_Age!$G$4</c15:sqref>
                        </c15:formulaRef>
                      </c:ext>
                    </c:extLst>
                    <c:strCache>
                      <c:ptCount val="1"/>
                      <c:pt idx="0">
                        <c:v>3-6mo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NCRs_Age!$G$5:$G$11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16</c:v>
                      </c:pt>
                      <c:pt idx="6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52-4D26-92D1-AC7B5A4DC13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NCRs_Age!$H$4</c15:sqref>
                        </c15:formulaRef>
                      </c:ext>
                    </c:extLst>
                    <c:strCache>
                      <c:ptCount val="1"/>
                      <c:pt idx="0">
                        <c:v>6-12mo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NCRs_Age!$H$5:$H$11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16</c:v>
                      </c:pt>
                      <c:pt idx="6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52-4D26-92D1-AC7B5A4DC13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NCRs_Age!$I$4</c15:sqref>
                        </c15:formulaRef>
                      </c:ext>
                    </c:extLst>
                    <c:strCache>
                      <c:ptCount val="1"/>
                      <c:pt idx="0">
                        <c:v>&gt;12mo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NCRs_Age!$B$5:$B$11</c15:sqref>
                        </c15:formulaRef>
                      </c:ext>
                    </c:extLst>
                    <c:strCache>
                      <c:ptCount val="7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NCRs_Age!$I$5:$I$11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8</c:v>
                      </c:pt>
                      <c:pt idx="6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52-4D26-92D1-AC7B5A4DC13D}"/>
                  </c:ext>
                </c:extLst>
              </c15:ser>
            </c15:filteredBarSeries>
          </c:ext>
        </c:extLst>
      </c:barChart>
      <c:catAx>
        <c:axId val="9923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278336"/>
        <c:crosses val="autoZero"/>
        <c:auto val="1"/>
        <c:lblAlgn val="ctr"/>
        <c:lblOffset val="100"/>
        <c:noMultiLvlLbl val="0"/>
      </c:catAx>
      <c:valAx>
        <c:axId val="131427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31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NCR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NCRs_Age!$D$4</c:f>
              <c:strCache>
                <c:ptCount val="1"/>
                <c:pt idx="0">
                  <c:v>&lt;1/2mo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NCRs_Age!$D$5:$D$11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7-4F6F-A4AE-CAE602670126}"/>
            </c:ext>
          </c:extLst>
        </c:ser>
        <c:ser>
          <c:idx val="2"/>
          <c:order val="2"/>
          <c:tx>
            <c:strRef>
              <c:f>NCRs_Age!$E$4</c:f>
              <c:strCache>
                <c:ptCount val="1"/>
                <c:pt idx="0">
                  <c:v>1/2-1mo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NCRs_Age!$E$5:$E$11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7-4F6F-A4AE-CAE602670126}"/>
            </c:ext>
          </c:extLst>
        </c:ser>
        <c:ser>
          <c:idx val="3"/>
          <c:order val="3"/>
          <c:tx>
            <c:strRef>
              <c:f>NCRs_Age!$F$4</c:f>
              <c:strCache>
                <c:ptCount val="1"/>
                <c:pt idx="0">
                  <c:v>1-3mo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NCRs_Age!$F$5:$F$11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F7-4F6F-A4AE-CAE602670126}"/>
            </c:ext>
          </c:extLst>
        </c:ser>
        <c:ser>
          <c:idx val="4"/>
          <c:order val="4"/>
          <c:tx>
            <c:strRef>
              <c:f>NCRs_Age!$G$4</c:f>
              <c:strCache>
                <c:ptCount val="1"/>
                <c:pt idx="0">
                  <c:v>3-6mo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NCRs_Age!$G$5:$G$11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F7-4F6F-A4AE-CAE602670126}"/>
            </c:ext>
          </c:extLst>
        </c:ser>
        <c:ser>
          <c:idx val="5"/>
          <c:order val="5"/>
          <c:tx>
            <c:strRef>
              <c:f>NCRs_Age!$H$4</c:f>
              <c:strCache>
                <c:ptCount val="1"/>
                <c:pt idx="0">
                  <c:v>6-12mo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NCRs_Age!$H$5:$H$11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F7-4F6F-A4AE-CAE602670126}"/>
            </c:ext>
          </c:extLst>
        </c:ser>
        <c:ser>
          <c:idx val="6"/>
          <c:order val="6"/>
          <c:tx>
            <c:strRef>
              <c:f>NCRs_Age!$I$4</c:f>
              <c:strCache>
                <c:ptCount val="1"/>
                <c:pt idx="0">
                  <c:v>&gt;12mo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NCRs_Age!$I$5:$I$11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F7-4F6F-A4AE-CAE602670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0174512"/>
        <c:axId val="1312872240"/>
      </c:barChart>
      <c:lineChart>
        <c:grouping val="standard"/>
        <c:varyColors val="0"/>
        <c:ser>
          <c:idx val="0"/>
          <c:order val="0"/>
          <c:tx>
            <c:strRef>
              <c:f>NCRs_Age!$C$4</c:f>
              <c:strCache>
                <c:ptCount val="1"/>
                <c:pt idx="0">
                  <c:v>Total NCR Open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NCRs_Age!$B$5:$B$11</c:f>
              <c:strCache>
                <c:ptCount val="7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</c:strCache>
            </c:strRef>
          </c:cat>
          <c:val>
            <c:numRef>
              <c:f>NCRs_Age!$C$5:$C$11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53</c:v>
                </c:pt>
                <c:pt idx="6">
                  <c:v>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E8F7-4F6F-A4AE-CAE602670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955967"/>
        <c:axId val="920144543"/>
      </c:lineChart>
      <c:catAx>
        <c:axId val="131017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72240"/>
        <c:crosses val="autoZero"/>
        <c:auto val="1"/>
        <c:lblAlgn val="ctr"/>
        <c:lblOffset val="100"/>
        <c:noMultiLvlLbl val="0"/>
      </c:catAx>
      <c:valAx>
        <c:axId val="13128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174512"/>
        <c:crosses val="autoZero"/>
        <c:crossBetween val="between"/>
      </c:valAx>
      <c:valAx>
        <c:axId val="92014454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955967"/>
        <c:crosses val="max"/>
        <c:crossBetween val="between"/>
      </c:valAx>
      <c:catAx>
        <c:axId val="919955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1445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Open NCRs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NCRs_Age!$B$24</c:f>
              <c:strCache>
                <c:ptCount val="1"/>
                <c:pt idx="0">
                  <c:v>C100R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ADB-4641-8C19-D5A60A82B43C}"/>
            </c:ext>
          </c:extLst>
        </c:ser>
        <c:ser>
          <c:idx val="1"/>
          <c:order val="1"/>
          <c:tx>
            <c:strRef>
              <c:f>NCRs_Age!$B$27</c:f>
              <c:strCache>
                <c:ptCount val="1"/>
                <c:pt idx="0">
                  <c:v>ER5C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ADB-4641-8C19-D5A60A82B43C}"/>
            </c:ext>
          </c:extLst>
        </c:ser>
        <c:ser>
          <c:idx val="2"/>
          <c:order val="2"/>
          <c:tx>
            <c:strRef>
              <c:f>NCRs_Age!$B$28</c:f>
              <c:strCache>
                <c:ptCount val="1"/>
                <c:pt idx="0">
                  <c:v>L2HE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ADB-4641-8C19-D5A60A82B43C}"/>
            </c:ext>
          </c:extLst>
        </c:ser>
        <c:ser>
          <c:idx val="3"/>
          <c:order val="3"/>
          <c:tx>
            <c:strRef>
              <c:f>NCRs_Age!#REF!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ADB-4641-8C19-D5A60A82B43C}"/>
            </c:ext>
          </c:extLst>
        </c:ser>
        <c:ser>
          <c:idx val="4"/>
          <c:order val="4"/>
          <c:tx>
            <c:strRef>
              <c:f>NCRs_Age!$B$23</c:f>
              <c:strCache>
                <c:ptCount val="1"/>
                <c:pt idx="0">
                  <c:v>AUPPS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ADB-4641-8C19-D5A60A82B43C}"/>
            </c:ext>
          </c:extLst>
        </c:ser>
        <c:ser>
          <c:idx val="5"/>
          <c:order val="5"/>
          <c:tx>
            <c:strRef>
              <c:f>NCRs_Age!#REF!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BADB-4641-8C19-D5A60A82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5960559"/>
        <c:axId val="1784866271"/>
      </c:barChart>
      <c:lineChart>
        <c:grouping val="standard"/>
        <c:varyColors val="0"/>
        <c:ser>
          <c:idx val="6"/>
          <c:order val="6"/>
          <c:tx>
            <c:strRef>
              <c:f>NCRs_Age!$B$29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NCRs_Age!#REF!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NCRs_Age!#REF!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ADB-4641-8C19-D5A60A82B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960559"/>
        <c:axId val="1784866271"/>
      </c:lineChart>
      <c:catAx>
        <c:axId val="178596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4866271"/>
        <c:crosses val="autoZero"/>
        <c:auto val="1"/>
        <c:lblAlgn val="ctr"/>
        <c:lblOffset val="100"/>
        <c:noMultiLvlLbl val="0"/>
      </c:catAx>
      <c:valAx>
        <c:axId val="178486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96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Open NCRs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NCRs_Age!$B$22</c:f>
              <c:strCache>
                <c:ptCount val="1"/>
                <c:pt idx="0">
                  <c:v>AUPCAV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NCRs_Age!$F$22:$R$22</c:f>
              <c:numCache>
                <c:formatCode>General</c:formatCode>
                <c:ptCount val="13"/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5-4DDE-B271-8D100E3F3332}"/>
            </c:ext>
          </c:extLst>
        </c:ser>
        <c:ser>
          <c:idx val="1"/>
          <c:order val="1"/>
          <c:tx>
            <c:strRef>
              <c:f>NCRs_Age!$B$23</c:f>
              <c:strCache>
                <c:ptCount val="1"/>
                <c:pt idx="0">
                  <c:v>AUPPS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NCRs_Age!$F$23:$R$23</c:f>
              <c:numCache>
                <c:formatCode>General</c:formatCode>
                <c:ptCount val="13"/>
                <c:pt idx="0">
                  <c:v>15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12</c:v>
                </c:pt>
                <c:pt idx="5">
                  <c:v>19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15</c:v>
                </c:pt>
                <c:pt idx="11">
                  <c:v>16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5-4DDE-B271-8D100E3F3332}"/>
            </c:ext>
          </c:extLst>
        </c:ser>
        <c:ser>
          <c:idx val="2"/>
          <c:order val="2"/>
          <c:tx>
            <c:strRef>
              <c:f>NCRs_Age!$B$24</c:f>
              <c:strCache>
                <c:ptCount val="1"/>
                <c:pt idx="0">
                  <c:v>C100R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NCRs_Age!$F$24:$R$24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17</c:v>
                </c:pt>
                <c:pt idx="7">
                  <c:v>3</c:v>
                </c:pt>
                <c:pt idx="8">
                  <c:v>1</c:v>
                </c:pt>
                <c:pt idx="9">
                  <c:v>10</c:v>
                </c:pt>
                <c:pt idx="10">
                  <c:v>18</c:v>
                </c:pt>
                <c:pt idx="11">
                  <c:v>23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5-4DDE-B271-8D100E3F3332}"/>
            </c:ext>
          </c:extLst>
        </c:ser>
        <c:ser>
          <c:idx val="3"/>
          <c:order val="3"/>
          <c:tx>
            <c:strRef>
              <c:f>NCRs_Age!$B$25</c:f>
              <c:strCache>
                <c:ptCount val="1"/>
                <c:pt idx="0">
                  <c:v>EIC197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NCRs_Age!$F$25:$R$25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5-4DDE-B271-8D100E3F3332}"/>
            </c:ext>
          </c:extLst>
        </c:ser>
        <c:ser>
          <c:idx val="4"/>
          <c:order val="4"/>
          <c:tx>
            <c:strRef>
              <c:f>NCRs_Age!$B$26</c:f>
              <c:strCache>
                <c:ptCount val="1"/>
                <c:pt idx="0">
                  <c:v>EIC591SC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NCRs_Age!$F$26:$R$26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5-4DDE-B271-8D100E3F3332}"/>
            </c:ext>
          </c:extLst>
        </c:ser>
        <c:ser>
          <c:idx val="5"/>
          <c:order val="5"/>
          <c:tx>
            <c:strRef>
              <c:f>NCRs_Age!$B$27</c:f>
              <c:strCache>
                <c:ptCount val="1"/>
                <c:pt idx="0">
                  <c:v>ER5C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NCRs_Age!$F$27:$R$27</c:f>
              <c:numCache>
                <c:formatCode>General</c:formatCode>
                <c:ptCount val="13"/>
                <c:pt idx="0">
                  <c:v>66</c:v>
                </c:pt>
                <c:pt idx="1">
                  <c:v>76</c:v>
                </c:pt>
                <c:pt idx="2">
                  <c:v>74</c:v>
                </c:pt>
                <c:pt idx="3">
                  <c:v>75</c:v>
                </c:pt>
                <c:pt idx="4">
                  <c:v>83</c:v>
                </c:pt>
                <c:pt idx="5">
                  <c:v>53</c:v>
                </c:pt>
                <c:pt idx="6">
                  <c:v>61</c:v>
                </c:pt>
                <c:pt idx="7">
                  <c:v>68</c:v>
                </c:pt>
                <c:pt idx="8">
                  <c:v>58</c:v>
                </c:pt>
                <c:pt idx="9">
                  <c:v>52</c:v>
                </c:pt>
                <c:pt idx="10">
                  <c:v>49</c:v>
                </c:pt>
                <c:pt idx="11">
                  <c:v>53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5-4DDE-B271-8D100E3F3332}"/>
            </c:ext>
          </c:extLst>
        </c:ser>
        <c:ser>
          <c:idx val="6"/>
          <c:order val="6"/>
          <c:tx>
            <c:strRef>
              <c:f>NCRs_Age!$B$28</c:f>
              <c:strCache>
                <c:ptCount val="1"/>
                <c:pt idx="0">
                  <c:v>L2HE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NCRs_Age!$F$28:$R$28</c:f>
              <c:numCache>
                <c:formatCode>General</c:formatCode>
                <c:ptCount val="13"/>
                <c:pt idx="0">
                  <c:v>11</c:v>
                </c:pt>
                <c:pt idx="1">
                  <c:v>21</c:v>
                </c:pt>
                <c:pt idx="2">
                  <c:v>29</c:v>
                </c:pt>
                <c:pt idx="3">
                  <c:v>27</c:v>
                </c:pt>
                <c:pt idx="4">
                  <c:v>20</c:v>
                </c:pt>
                <c:pt idx="5">
                  <c:v>19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17</c:v>
                </c:pt>
                <c:pt idx="11">
                  <c:v>14</c:v>
                </c:pt>
                <c:pt idx="1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C5-4DDE-B271-8D100E3F3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127567"/>
        <c:axId val="412717791"/>
      </c:barChart>
      <c:lineChart>
        <c:grouping val="standard"/>
        <c:varyColors val="0"/>
        <c:ser>
          <c:idx val="7"/>
          <c:order val="7"/>
          <c:tx>
            <c:strRef>
              <c:f>NCRs_Age!$B$29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NCRs_Age!$F$21:$R$21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25-Feb</c:v>
                </c:pt>
                <c:pt idx="11">
                  <c:v>Mar-25</c:v>
                </c:pt>
                <c:pt idx="12">
                  <c:v>25-Apr</c:v>
                </c:pt>
              </c:strCache>
            </c:strRef>
          </c:cat>
          <c:val>
            <c:numRef>
              <c:f>NCRs_Age!$F$29:$R$29</c:f>
              <c:numCache>
                <c:formatCode>General</c:formatCode>
                <c:ptCount val="13"/>
                <c:pt idx="0">
                  <c:v>93</c:v>
                </c:pt>
                <c:pt idx="1">
                  <c:v>103</c:v>
                </c:pt>
                <c:pt idx="2">
                  <c:v>113</c:v>
                </c:pt>
                <c:pt idx="3">
                  <c:v>114</c:v>
                </c:pt>
                <c:pt idx="4">
                  <c:v>120</c:v>
                </c:pt>
                <c:pt idx="5">
                  <c:v>94</c:v>
                </c:pt>
                <c:pt idx="6">
                  <c:v>91</c:v>
                </c:pt>
                <c:pt idx="7">
                  <c:v>77</c:v>
                </c:pt>
                <c:pt idx="8">
                  <c:v>69</c:v>
                </c:pt>
                <c:pt idx="9">
                  <c:v>78</c:v>
                </c:pt>
                <c:pt idx="10">
                  <c:v>100</c:v>
                </c:pt>
                <c:pt idx="11">
                  <c:v>107</c:v>
                </c:pt>
                <c:pt idx="12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6-47E6-AA09-02EC2B76F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634799"/>
        <c:axId val="1954819727"/>
      </c:lineChart>
      <c:catAx>
        <c:axId val="207012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2717791"/>
        <c:crosses val="autoZero"/>
        <c:auto val="1"/>
        <c:lblAlgn val="ctr"/>
        <c:lblOffset val="100"/>
        <c:noMultiLvlLbl val="0"/>
      </c:catAx>
      <c:valAx>
        <c:axId val="41271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127567"/>
        <c:crosses val="autoZero"/>
        <c:crossBetween val="between"/>
      </c:valAx>
      <c:valAx>
        <c:axId val="19548197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634799"/>
        <c:crosses val="max"/>
        <c:crossBetween val="between"/>
      </c:valAx>
      <c:catAx>
        <c:axId val="17936347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481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D3s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'D3'!$B$28</c:f>
              <c:strCache>
                <c:ptCount val="1"/>
                <c:pt idx="0">
                  <c:v>AUPCAV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'D3'!$M$28:$Y$28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A-4B96-BCB5-59377611494A}"/>
            </c:ext>
          </c:extLst>
        </c:ser>
        <c:ser>
          <c:idx val="1"/>
          <c:order val="1"/>
          <c:tx>
            <c:strRef>
              <c:f>'D3'!$B$29</c:f>
              <c:strCache>
                <c:ptCount val="1"/>
                <c:pt idx="0">
                  <c:v>AUPPS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'D3'!$M$29:$Y$29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A-4B96-BCB5-59377611494A}"/>
            </c:ext>
          </c:extLst>
        </c:ser>
        <c:ser>
          <c:idx val="2"/>
          <c:order val="2"/>
          <c:tx>
            <c:strRef>
              <c:f>'D3'!$B$30</c:f>
              <c:strCache>
                <c:ptCount val="1"/>
                <c:pt idx="0">
                  <c:v>C100R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'D3'!$M$30:$Y$30</c:f>
              <c:numCache>
                <c:formatCode>General</c:formatCode>
                <c:ptCount val="13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A-4B96-BCB5-59377611494A}"/>
            </c:ext>
          </c:extLst>
        </c:ser>
        <c:ser>
          <c:idx val="3"/>
          <c:order val="3"/>
          <c:tx>
            <c:strRef>
              <c:f>'D3'!$B$31</c:f>
              <c:strCache>
                <c:ptCount val="1"/>
                <c:pt idx="0">
                  <c:v>EIC197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'D3'!$M$31:$Y$31</c:f>
              <c:numCache>
                <c:formatCode>General</c:formatCode>
                <c:ptCount val="1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A-4B96-BCB5-59377611494A}"/>
            </c:ext>
          </c:extLst>
        </c:ser>
        <c:ser>
          <c:idx val="4"/>
          <c:order val="4"/>
          <c:tx>
            <c:strRef>
              <c:f>'D3'!$B$32</c:f>
              <c:strCache>
                <c:ptCount val="1"/>
                <c:pt idx="0">
                  <c:v>EIC591SC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'D3'!$M$32:$Y$32</c:f>
              <c:numCache>
                <c:formatCode>General</c:formatCode>
                <c:ptCount val="1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A-4B96-BCB5-59377611494A}"/>
            </c:ext>
          </c:extLst>
        </c:ser>
        <c:ser>
          <c:idx val="5"/>
          <c:order val="5"/>
          <c:tx>
            <c:strRef>
              <c:f>'D3'!$B$33</c:f>
              <c:strCache>
                <c:ptCount val="1"/>
                <c:pt idx="0">
                  <c:v>ER5C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'D3'!$M$33:$Y$33</c:f>
              <c:numCache>
                <c:formatCode>General</c:formatCode>
                <c:ptCount val="13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16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A-4B96-BCB5-59377611494A}"/>
            </c:ext>
          </c:extLst>
        </c:ser>
        <c:ser>
          <c:idx val="6"/>
          <c:order val="6"/>
          <c:tx>
            <c:strRef>
              <c:f>'D3'!$B$34</c:f>
              <c:strCache>
                <c:ptCount val="1"/>
                <c:pt idx="0">
                  <c:v>L2HE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'D3'!$M$34:$Y$34</c:f>
              <c:numCache>
                <c:formatCode>General</c:formatCode>
                <c:ptCount val="13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A-4B96-BCB5-59377611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7106767"/>
        <c:axId val="1005215007"/>
      </c:barChart>
      <c:lineChart>
        <c:grouping val="standard"/>
        <c:varyColors val="0"/>
        <c:ser>
          <c:idx val="7"/>
          <c:order val="7"/>
          <c:tx>
            <c:strRef>
              <c:f>'D3'!$B$35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'D3'!$M$27:$Y$27</c:f>
              <c:strCache>
                <c:ptCount val="13"/>
                <c:pt idx="0">
                  <c:v>Apr-24</c:v>
                </c:pt>
                <c:pt idx="1">
                  <c:v>May-24</c:v>
                </c:pt>
                <c:pt idx="2">
                  <c:v>Jun-24</c:v>
                </c:pt>
                <c:pt idx="3">
                  <c:v>Jul-24</c:v>
                </c:pt>
                <c:pt idx="4">
                  <c:v>Aug-24</c:v>
                </c:pt>
                <c:pt idx="5">
                  <c:v>Sep-24</c:v>
                </c:pt>
                <c:pt idx="6">
                  <c:v>Oct-24</c:v>
                </c:pt>
                <c:pt idx="7">
                  <c:v>Nov-24</c:v>
                </c:pt>
                <c:pt idx="8">
                  <c:v>Dec-24</c:v>
                </c:pt>
                <c:pt idx="9">
                  <c:v>Jan-25</c:v>
                </c:pt>
                <c:pt idx="10">
                  <c:v>Feb-25</c:v>
                </c:pt>
                <c:pt idx="11">
                  <c:v>Mar-25</c:v>
                </c:pt>
                <c:pt idx="12">
                  <c:v>Apr-25</c:v>
                </c:pt>
              </c:strCache>
            </c:strRef>
          </c:cat>
          <c:val>
            <c:numRef>
              <c:f>'D3'!$M$35:$Y$35</c:f>
              <c:numCache>
                <c:formatCode>General</c:formatCode>
                <c:ptCount val="13"/>
                <c:pt idx="0">
                  <c:v>23</c:v>
                </c:pt>
                <c:pt idx="1">
                  <c:v>33</c:v>
                </c:pt>
                <c:pt idx="2">
                  <c:v>31</c:v>
                </c:pt>
                <c:pt idx="3">
                  <c:v>28</c:v>
                </c:pt>
                <c:pt idx="4">
                  <c:v>19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F77-45D7-AC37-9A55990FA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726800"/>
        <c:axId val="423452560"/>
      </c:lineChart>
      <c:catAx>
        <c:axId val="99710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215007"/>
        <c:crosses val="autoZero"/>
        <c:auto val="1"/>
        <c:lblAlgn val="ctr"/>
        <c:lblOffset val="100"/>
        <c:noMultiLvlLbl val="0"/>
      </c:catAx>
      <c:valAx>
        <c:axId val="100521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7106767"/>
        <c:crosses val="autoZero"/>
        <c:crossBetween val="between"/>
      </c:valAx>
      <c:valAx>
        <c:axId val="4234525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726800"/>
        <c:crosses val="max"/>
        <c:crossBetween val="between"/>
      </c:valAx>
      <c:catAx>
        <c:axId val="43772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452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Open D3s by Project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'D3'!$D$27</c:f>
              <c:strCache>
                <c:ptCount val="1"/>
                <c:pt idx="0">
                  <c:v>Jul-23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'D3'!$D$28:$D$35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5">
                  <c:v>13</c:v>
                </c:pt>
                <c:pt idx="6">
                  <c:v>21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7-4414-899A-D51657D41853}"/>
            </c:ext>
          </c:extLst>
        </c:ser>
        <c:ser>
          <c:idx val="2"/>
          <c:order val="2"/>
          <c:tx>
            <c:strRef>
              <c:f>'D3'!$E$27</c:f>
              <c:strCache>
                <c:ptCount val="1"/>
                <c:pt idx="0">
                  <c:v>Aug-23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'D3'!$E$28:$E$35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5">
                  <c:v>14</c:v>
                </c:pt>
                <c:pt idx="6">
                  <c:v>22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97-4414-899A-D51657D41853}"/>
            </c:ext>
          </c:extLst>
        </c:ser>
        <c:ser>
          <c:idx val="3"/>
          <c:order val="3"/>
          <c:tx>
            <c:strRef>
              <c:f>'D3'!$F$27</c:f>
              <c:strCache>
                <c:ptCount val="1"/>
                <c:pt idx="0">
                  <c:v>Sep-23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'D3'!$F$28:$F$35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5">
                  <c:v>10</c:v>
                </c:pt>
                <c:pt idx="6">
                  <c:v>1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7-4414-899A-D51657D41853}"/>
            </c:ext>
          </c:extLst>
        </c:ser>
        <c:ser>
          <c:idx val="12"/>
          <c:order val="12"/>
          <c:tx>
            <c:strRef>
              <c:f>'D3'!$O$27</c:f>
              <c:strCache>
                <c:ptCount val="1"/>
                <c:pt idx="0">
                  <c:v>Jun-24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'D3'!$O$28:$O$35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A-4D62-B6C6-43F0C4F7D187}"/>
            </c:ext>
          </c:extLst>
        </c:ser>
        <c:ser>
          <c:idx val="4"/>
          <c:order val="4"/>
          <c:tx>
            <c:strRef>
              <c:f>'D3'!$G$27</c:f>
              <c:strCache>
                <c:ptCount val="1"/>
                <c:pt idx="0">
                  <c:v>Oct-23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'D3'!$G$28:$G$35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97-4414-899A-D51657D41853}"/>
            </c:ext>
          </c:extLst>
        </c:ser>
        <c:ser>
          <c:idx val="5"/>
          <c:order val="5"/>
          <c:tx>
            <c:strRef>
              <c:f>'D3'!$H$27</c:f>
              <c:strCache>
                <c:ptCount val="1"/>
                <c:pt idx="0">
                  <c:v>Nov-23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'D3'!$H$28:$H$35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5">
                  <c:v>7</c:v>
                </c:pt>
                <c:pt idx="6">
                  <c:v>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97-4414-899A-D51657D41853}"/>
            </c:ext>
          </c:extLst>
        </c:ser>
        <c:ser>
          <c:idx val="6"/>
          <c:order val="6"/>
          <c:tx>
            <c:strRef>
              <c:f>'D3'!$I$27</c:f>
              <c:strCache>
                <c:ptCount val="1"/>
                <c:pt idx="0">
                  <c:v>Dec-23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'D3'!$I$28:$I$35</c:f>
              <c:numCache>
                <c:formatCode>General</c:formatCode>
                <c:ptCount val="8"/>
                <c:pt idx="1">
                  <c:v>0</c:v>
                </c:pt>
                <c:pt idx="2">
                  <c:v>1</c:v>
                </c:pt>
                <c:pt idx="5">
                  <c:v>4</c:v>
                </c:pt>
                <c:pt idx="6">
                  <c:v>19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8-43EB-A72A-B0CBB77625BE}"/>
            </c:ext>
          </c:extLst>
        </c:ser>
        <c:ser>
          <c:idx val="8"/>
          <c:order val="8"/>
          <c:tx>
            <c:strRef>
              <c:f>'D3'!$K$27</c:f>
              <c:strCache>
                <c:ptCount val="1"/>
                <c:pt idx="0">
                  <c:v>Feb-24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'D3'!$K$28:$K$35</c:f>
              <c:numCache>
                <c:formatCode>General</c:formatCode>
                <c:ptCount val="8"/>
                <c:pt idx="1">
                  <c:v>0</c:v>
                </c:pt>
                <c:pt idx="2">
                  <c:v>2</c:v>
                </c:pt>
                <c:pt idx="5">
                  <c:v>8</c:v>
                </c:pt>
                <c:pt idx="6">
                  <c:v>9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6-451F-9CA2-D328EC64B8FC}"/>
            </c:ext>
          </c:extLst>
        </c:ser>
        <c:ser>
          <c:idx val="9"/>
          <c:order val="9"/>
          <c:tx>
            <c:strRef>
              <c:f>'D3'!$L$27</c:f>
              <c:strCache>
                <c:ptCount val="1"/>
                <c:pt idx="0">
                  <c:v>Mar-24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'D3'!$L$28:$L$35</c:f>
              <c:numCache>
                <c:formatCode>General</c:formatCode>
                <c:ptCount val="8"/>
                <c:pt idx="1">
                  <c:v>0</c:v>
                </c:pt>
                <c:pt idx="2">
                  <c:v>1</c:v>
                </c:pt>
                <c:pt idx="5">
                  <c:v>15</c:v>
                </c:pt>
                <c:pt idx="6">
                  <c:v>7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6-451F-9CA2-D328EC64B8FC}"/>
            </c:ext>
          </c:extLst>
        </c:ser>
        <c:ser>
          <c:idx val="10"/>
          <c:order val="10"/>
          <c:tx>
            <c:strRef>
              <c:f>'D3'!$M$27</c:f>
              <c:strCache>
                <c:ptCount val="1"/>
                <c:pt idx="0">
                  <c:v>Apr-24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'D3'!$M$28:$M$35</c:f>
              <c:numCache>
                <c:formatCode>General</c:formatCode>
                <c:ptCount val="8"/>
                <c:pt idx="1">
                  <c:v>0</c:v>
                </c:pt>
                <c:pt idx="2">
                  <c:v>1</c:v>
                </c:pt>
                <c:pt idx="5">
                  <c:v>15</c:v>
                </c:pt>
                <c:pt idx="6">
                  <c:v>7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A-4D62-B6C6-43F0C4F7D187}"/>
            </c:ext>
          </c:extLst>
        </c:ser>
        <c:ser>
          <c:idx val="11"/>
          <c:order val="11"/>
          <c:tx>
            <c:strRef>
              <c:f>'D3'!$N$27</c:f>
              <c:strCache>
                <c:ptCount val="1"/>
                <c:pt idx="0">
                  <c:v>May-24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'D3'!$N$28:$N$35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5">
                  <c:v>20</c:v>
                </c:pt>
                <c:pt idx="6">
                  <c:v>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A-4D62-B6C6-43F0C4F7D187}"/>
            </c:ext>
          </c:extLst>
        </c:ser>
        <c:ser>
          <c:idx val="7"/>
          <c:order val="7"/>
          <c:tx>
            <c:strRef>
              <c:f>'D3'!$J$27</c:f>
              <c:strCache>
                <c:ptCount val="1"/>
                <c:pt idx="0">
                  <c:v>Jan-24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'D3'!$B$28:$B$35</c:f>
              <c:strCache>
                <c:ptCount val="8"/>
                <c:pt idx="0">
                  <c:v>AUPCAV</c:v>
                </c:pt>
                <c:pt idx="1">
                  <c:v>AUPPS</c:v>
                </c:pt>
                <c:pt idx="2">
                  <c:v>C100R</c:v>
                </c:pt>
                <c:pt idx="3">
                  <c:v>EIC197</c:v>
                </c:pt>
                <c:pt idx="4">
                  <c:v>EIC591SC</c:v>
                </c:pt>
                <c:pt idx="5">
                  <c:v>ER5C</c:v>
                </c:pt>
                <c:pt idx="6">
                  <c:v>L2HE</c:v>
                </c:pt>
                <c:pt idx="7">
                  <c:v>Total</c:v>
                </c:pt>
              </c:strCache>
            </c:strRef>
          </c:cat>
          <c:val>
            <c:numRef>
              <c:f>'D3'!$J$28:$J$35</c:f>
              <c:numCache>
                <c:formatCode>General</c:formatCode>
                <c:ptCount val="8"/>
                <c:pt idx="1">
                  <c:v>0</c:v>
                </c:pt>
                <c:pt idx="2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6-451F-9CA2-D328EC64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3906911"/>
        <c:axId val="1007749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'D3'!$C$27</c15:sqref>
                        </c15:formulaRef>
                      </c:ext>
                    </c:extLst>
                    <c:strCache>
                      <c:ptCount val="1"/>
                      <c:pt idx="0">
                        <c:v>Total D3s Over Proj Life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'D3'!$C$28:$C$35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8</c:v>
                      </c:pt>
                      <c:pt idx="1">
                        <c:v>7</c:v>
                      </c:pt>
                      <c:pt idx="2">
                        <c:v>132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240</c:v>
                      </c:pt>
                      <c:pt idx="6">
                        <c:v>219</c:v>
                      </c:pt>
                      <c:pt idx="7">
                        <c:v>606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97-4414-899A-D51657D41853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'D3'!$P$27</c15:sqref>
                        </c15:formulaRef>
                      </c:ext>
                    </c:extLst>
                    <c:strCache>
                      <c:ptCount val="1"/>
                      <c:pt idx="0">
                        <c:v>Jul-24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'D3'!$P$28:$P$35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</c:v>
                      </c:pt>
                      <c:pt idx="1">
                        <c:v>0</c:v>
                      </c:pt>
                      <c:pt idx="2">
                        <c:v>4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20</c:v>
                      </c:pt>
                      <c:pt idx="6">
                        <c:v>3</c:v>
                      </c:pt>
                      <c:pt idx="7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5BA-4D62-B6C6-43F0C4F7D18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'D3'!$Q$27</c15:sqref>
                        </c15:formulaRef>
                      </c:ext>
                    </c:extLst>
                    <c:strCache>
                      <c:ptCount val="1"/>
                      <c:pt idx="0">
                        <c:v>Aug-24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'D3'!$Q$28:$Q$35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16</c:v>
                      </c:pt>
                      <c:pt idx="6">
                        <c:v>3</c:v>
                      </c:pt>
                      <c:pt idx="7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5BA-4D62-B6C6-43F0C4F7D18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'D3'!$R$27</c15:sqref>
                        </c15:formulaRef>
                      </c:ext>
                    </c:extLst>
                    <c:strCache>
                      <c:ptCount val="1"/>
                      <c:pt idx="0">
                        <c:v>Sep-24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'D3'!$R$28:$R$35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5</c:v>
                      </c:pt>
                      <c:pt idx="6">
                        <c:v>5</c:v>
                      </c:pt>
                      <c:pt idx="7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5BA-4D62-B6C6-43F0C4F7D18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'D3'!$S$27</c15:sqref>
                        </c15:formulaRef>
                      </c:ext>
                    </c:extLst>
                    <c:strCache>
                      <c:ptCount val="1"/>
                      <c:pt idx="0">
                        <c:v>Oct-24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'D3'!$S$28:$S$35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5</c:v>
                      </c:pt>
                      <c:pt idx="6">
                        <c:v>4</c:v>
                      </c:pt>
                      <c:pt idx="7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5BA-4D62-B6C6-43F0C4F7D187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'D3'!$T$27</c15:sqref>
                        </c15:formulaRef>
                      </c:ext>
                    </c:extLst>
                    <c:strCache>
                      <c:ptCount val="1"/>
                      <c:pt idx="0">
                        <c:v>Nov-24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'D3'!$T$28:$T$35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4</c:v>
                      </c:pt>
                      <c:pt idx="6">
                        <c:v>3</c:v>
                      </c:pt>
                      <c:pt idx="7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5BA-4D62-B6C6-43F0C4F7D187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'D3'!$U$27</c15:sqref>
                        </c15:formulaRef>
                      </c:ext>
                    </c:extLst>
                    <c:strCache>
                      <c:ptCount val="1"/>
                      <c:pt idx="0">
                        <c:v>Dec-24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'D3'!$B$28:$B$35</c15:sqref>
                        </c15:formulaRef>
                      </c:ext>
                    </c:extLst>
                    <c:strCache>
                      <c:ptCount val="8"/>
                      <c:pt idx="0">
                        <c:v>AUPCAV</c:v>
                      </c:pt>
                      <c:pt idx="1">
                        <c:v>AUPPS</c:v>
                      </c:pt>
                      <c:pt idx="2">
                        <c:v>C100R</c:v>
                      </c:pt>
                      <c:pt idx="3">
                        <c:v>EIC197</c:v>
                      </c:pt>
                      <c:pt idx="4">
                        <c:v>EIC591SC</c:v>
                      </c:pt>
                      <c:pt idx="5">
                        <c:v>ER5C</c:v>
                      </c:pt>
                      <c:pt idx="6">
                        <c:v>L2HE</c:v>
                      </c:pt>
                      <c:pt idx="7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'D3'!$U$28:$U$35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3</c:v>
                      </c:pt>
                      <c:pt idx="6">
                        <c:v>5</c:v>
                      </c:pt>
                      <c:pt idx="7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5BA-4D62-B6C6-43F0C4F7D187}"/>
                  </c:ext>
                </c:extLst>
              </c15:ser>
            </c15:filteredBarSeries>
          </c:ext>
        </c:extLst>
      </c:barChart>
      <c:catAx>
        <c:axId val="603906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749855"/>
        <c:crosses val="autoZero"/>
        <c:auto val="1"/>
        <c:lblAlgn val="ctr"/>
        <c:lblOffset val="100"/>
        <c:noMultiLvlLbl val="0"/>
      </c:catAx>
      <c:valAx>
        <c:axId val="100774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906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25</xdr:row>
      <xdr:rowOff>0</xdr:rowOff>
    </xdr:from>
    <xdr:ext cx="304800" cy="295275"/>
    <xdr:sp macro="" textlink="">
      <xdr:nvSpPr>
        <xdr:cNvPr id="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ECAF73C-6313-450E-95C8-F285AFA02D51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61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304800" cy="295275"/>
    <xdr:sp macro="" textlink="">
      <xdr:nvSpPr>
        <xdr:cNvPr id="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104F7AA6-32D7-4D0E-ACA5-855D4827B10A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61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304800" cy="295275"/>
    <xdr:sp macro="" textlink="">
      <xdr:nvSpPr>
        <xdr:cNvPr id="4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0C3E13F6-90CC-4DED-8887-1A58351470F4}"/>
            </a:ext>
          </a:extLst>
        </xdr:cNvPr>
        <xdr:cNvSpPr>
          <a:spLocks noChangeAspect="1" noChangeArrowheads="1"/>
        </xdr:cNvSpPr>
      </xdr:nvSpPr>
      <xdr:spPr bwMode="auto">
        <a:xfrm>
          <a:off x="1247775" y="36195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24</xdr:col>
      <xdr:colOff>326141</xdr:colOff>
      <xdr:row>6</xdr:row>
      <xdr:rowOff>26968</xdr:rowOff>
    </xdr:from>
    <xdr:to>
      <xdr:col>37</xdr:col>
      <xdr:colOff>177388</xdr:colOff>
      <xdr:row>27</xdr:row>
      <xdr:rowOff>62594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EFC77F-431E-4ED1-B30B-13E95CF18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6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53A3BB24-FF00-4E4A-AF99-69C38B46514A}"/>
            </a:ext>
          </a:extLst>
        </xdr:cNvPr>
        <xdr:cNvSpPr>
          <a:spLocks noChangeAspect="1" noChangeArrowheads="1"/>
        </xdr:cNvSpPr>
      </xdr:nvSpPr>
      <xdr:spPr bwMode="auto">
        <a:xfrm>
          <a:off x="32385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7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C8B0A416-D344-4351-B2EB-91D6CB0214C0}"/>
            </a:ext>
          </a:extLst>
        </xdr:cNvPr>
        <xdr:cNvSpPr>
          <a:spLocks noChangeAspect="1" noChangeArrowheads="1"/>
        </xdr:cNvSpPr>
      </xdr:nvSpPr>
      <xdr:spPr bwMode="auto">
        <a:xfrm>
          <a:off x="32385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8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96133FE6-4216-4307-9694-BA577F185903}"/>
            </a:ext>
          </a:extLst>
        </xdr:cNvPr>
        <xdr:cNvSpPr>
          <a:spLocks noChangeAspect="1" noChangeArrowheads="1"/>
        </xdr:cNvSpPr>
      </xdr:nvSpPr>
      <xdr:spPr bwMode="auto">
        <a:xfrm>
          <a:off x="323850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371281</xdr:colOff>
      <xdr:row>48</xdr:row>
      <xdr:rowOff>100603</xdr:rowOff>
    </xdr:from>
    <xdr:to>
      <xdr:col>33</xdr:col>
      <xdr:colOff>560916</xdr:colOff>
      <xdr:row>69</xdr:row>
      <xdr:rowOff>19642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FC0A9C3-263D-4B12-94ED-FBB07AB1C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0</xdr:colOff>
      <xdr:row>29</xdr:row>
      <xdr:rowOff>0</xdr:rowOff>
    </xdr:from>
    <xdr:ext cx="304800" cy="295275"/>
    <xdr:sp macro="" textlink="">
      <xdr:nvSpPr>
        <xdr:cNvPr id="16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5B02696E-FDEB-40C2-83C7-1B66452DB5BC}"/>
            </a:ext>
          </a:extLst>
        </xdr:cNvPr>
        <xdr:cNvSpPr>
          <a:spLocks noChangeAspect="1" noChangeArrowheads="1"/>
        </xdr:cNvSpPr>
      </xdr:nvSpPr>
      <xdr:spPr bwMode="auto">
        <a:xfrm>
          <a:off x="1878676" y="172073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295275"/>
    <xdr:sp macro="" textlink="">
      <xdr:nvSpPr>
        <xdr:cNvPr id="17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82F9002-F9EE-42C9-8FEF-B1CFA7EBAD16}"/>
            </a:ext>
          </a:extLst>
        </xdr:cNvPr>
        <xdr:cNvSpPr>
          <a:spLocks noChangeAspect="1" noChangeArrowheads="1"/>
        </xdr:cNvSpPr>
      </xdr:nvSpPr>
      <xdr:spPr bwMode="auto">
        <a:xfrm>
          <a:off x="1878676" y="172073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295275"/>
    <xdr:sp macro="" textlink="">
      <xdr:nvSpPr>
        <xdr:cNvPr id="18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E87EBF86-F66C-4B8D-B200-3D4E65243254}"/>
            </a:ext>
          </a:extLst>
        </xdr:cNvPr>
        <xdr:cNvSpPr>
          <a:spLocks noChangeAspect="1" noChangeArrowheads="1"/>
        </xdr:cNvSpPr>
      </xdr:nvSpPr>
      <xdr:spPr bwMode="auto">
        <a:xfrm>
          <a:off x="1878676" y="172073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19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134CE42E-E6C6-4AEA-8F84-C7F508D036D6}"/>
            </a:ext>
          </a:extLst>
        </xdr:cNvPr>
        <xdr:cNvSpPr>
          <a:spLocks noChangeAspect="1" noChangeArrowheads="1"/>
        </xdr:cNvSpPr>
      </xdr:nvSpPr>
      <xdr:spPr bwMode="auto">
        <a:xfrm>
          <a:off x="1878676" y="17207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4800"/>
    <xdr:sp macro="" textlink="">
      <xdr:nvSpPr>
        <xdr:cNvPr id="20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21146B9D-A73A-47D0-9227-42A74A709D32}"/>
            </a:ext>
          </a:extLst>
        </xdr:cNvPr>
        <xdr:cNvSpPr>
          <a:spLocks noChangeAspect="1" noChangeArrowheads="1"/>
        </xdr:cNvSpPr>
      </xdr:nvSpPr>
      <xdr:spPr bwMode="auto">
        <a:xfrm>
          <a:off x="1878676" y="17207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295275"/>
    <xdr:sp macro="" textlink="">
      <xdr:nvSpPr>
        <xdr:cNvPr id="2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203B671-DCF1-4A96-A69F-3AE31C062FAD}"/>
            </a:ext>
          </a:extLst>
        </xdr:cNvPr>
        <xdr:cNvSpPr>
          <a:spLocks noChangeAspect="1" noChangeArrowheads="1"/>
        </xdr:cNvSpPr>
      </xdr:nvSpPr>
      <xdr:spPr bwMode="auto">
        <a:xfrm>
          <a:off x="6982691" y="511826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295275"/>
    <xdr:sp macro="" textlink="">
      <xdr:nvSpPr>
        <xdr:cNvPr id="2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BBBC5318-2FCE-4DDB-B4D1-A26A9EC980E6}"/>
            </a:ext>
          </a:extLst>
        </xdr:cNvPr>
        <xdr:cNvSpPr>
          <a:spLocks noChangeAspect="1" noChangeArrowheads="1"/>
        </xdr:cNvSpPr>
      </xdr:nvSpPr>
      <xdr:spPr bwMode="auto">
        <a:xfrm>
          <a:off x="6982691" y="511826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295275"/>
    <xdr:sp macro="" textlink="">
      <xdr:nvSpPr>
        <xdr:cNvPr id="24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90FCDAF5-50D1-40AB-BA46-3606322CE134}"/>
            </a:ext>
          </a:extLst>
        </xdr:cNvPr>
        <xdr:cNvSpPr>
          <a:spLocks noChangeAspect="1" noChangeArrowheads="1"/>
        </xdr:cNvSpPr>
      </xdr:nvSpPr>
      <xdr:spPr bwMode="auto">
        <a:xfrm>
          <a:off x="6982691" y="511826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42</xdr:row>
      <xdr:rowOff>0</xdr:rowOff>
    </xdr:from>
    <xdr:ext cx="304800" cy="295275"/>
    <xdr:sp macro="" textlink="">
      <xdr:nvSpPr>
        <xdr:cNvPr id="21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2121F5F5-B513-4366-89E5-D604D6CECBBF}"/>
            </a:ext>
          </a:extLst>
        </xdr:cNvPr>
        <xdr:cNvSpPr>
          <a:spLocks noChangeAspect="1" noChangeArrowheads="1"/>
        </xdr:cNvSpPr>
      </xdr:nvSpPr>
      <xdr:spPr bwMode="auto">
        <a:xfrm>
          <a:off x="1596571" y="608390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42</xdr:row>
      <xdr:rowOff>0</xdr:rowOff>
    </xdr:from>
    <xdr:ext cx="304800" cy="295275"/>
    <xdr:sp macro="" textlink="">
      <xdr:nvSpPr>
        <xdr:cNvPr id="25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5F257255-180D-465F-8F7C-C585DB2F8380}"/>
            </a:ext>
          </a:extLst>
        </xdr:cNvPr>
        <xdr:cNvSpPr>
          <a:spLocks noChangeAspect="1" noChangeArrowheads="1"/>
        </xdr:cNvSpPr>
      </xdr:nvSpPr>
      <xdr:spPr bwMode="auto">
        <a:xfrm>
          <a:off x="1596571" y="608390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42</xdr:row>
      <xdr:rowOff>0</xdr:rowOff>
    </xdr:from>
    <xdr:ext cx="304800" cy="295275"/>
    <xdr:sp macro="" textlink="">
      <xdr:nvSpPr>
        <xdr:cNvPr id="26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D9BBA1BC-4D7A-4163-81AF-36F9961D9D04}"/>
            </a:ext>
          </a:extLst>
        </xdr:cNvPr>
        <xdr:cNvSpPr>
          <a:spLocks noChangeAspect="1" noChangeArrowheads="1"/>
        </xdr:cNvSpPr>
      </xdr:nvSpPr>
      <xdr:spPr bwMode="auto">
        <a:xfrm>
          <a:off x="1596571" y="6083904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42</xdr:row>
      <xdr:rowOff>0</xdr:rowOff>
    </xdr:from>
    <xdr:ext cx="304800" cy="304800"/>
    <xdr:sp macro="" textlink="">
      <xdr:nvSpPr>
        <xdr:cNvPr id="27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CE2424E9-7B88-42D8-8253-53CAC3D096CB}"/>
            </a:ext>
          </a:extLst>
        </xdr:cNvPr>
        <xdr:cNvSpPr>
          <a:spLocks noChangeAspect="1" noChangeArrowheads="1"/>
        </xdr:cNvSpPr>
      </xdr:nvSpPr>
      <xdr:spPr bwMode="auto">
        <a:xfrm>
          <a:off x="1596571" y="60839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457199</xdr:colOff>
      <xdr:row>0</xdr:row>
      <xdr:rowOff>62346</xdr:rowOff>
    </xdr:from>
    <xdr:to>
      <xdr:col>23</xdr:col>
      <xdr:colOff>405245</xdr:colOff>
      <xdr:row>18</xdr:row>
      <xdr:rowOff>93519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503963-013A-446C-B60D-03C34ADEE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326275</xdr:colOff>
      <xdr:row>55</xdr:row>
      <xdr:rowOff>3708</xdr:rowOff>
    </xdr:from>
    <xdr:to>
      <xdr:col>24</xdr:col>
      <xdr:colOff>631077</xdr:colOff>
      <xdr:row>68</xdr:row>
      <xdr:rowOff>99267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42DCA5-1C8E-4741-B4F8-D0EDB4E4F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612475</xdr:colOff>
      <xdr:row>1</xdr:row>
      <xdr:rowOff>0</xdr:rowOff>
    </xdr:from>
    <xdr:to>
      <xdr:col>37</xdr:col>
      <xdr:colOff>383876</xdr:colOff>
      <xdr:row>20</xdr:row>
      <xdr:rowOff>5482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2F355CE-5123-4A35-A171-FEBD712951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0</xdr:colOff>
      <xdr:row>8</xdr:row>
      <xdr:rowOff>0</xdr:rowOff>
    </xdr:from>
    <xdr:ext cx="304800" cy="295275"/>
    <xdr:sp macro="" textlink="">
      <xdr:nvSpPr>
        <xdr:cNvPr id="9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3767FCE-98DF-4935-ABFE-71ABAF5113CB}"/>
            </a:ext>
          </a:extLst>
        </xdr:cNvPr>
        <xdr:cNvSpPr>
          <a:spLocks noChangeAspect="1" noChangeArrowheads="1"/>
        </xdr:cNvSpPr>
      </xdr:nvSpPr>
      <xdr:spPr bwMode="auto">
        <a:xfrm>
          <a:off x="3276600" y="5981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95275"/>
    <xdr:sp macro="" textlink="">
      <xdr:nvSpPr>
        <xdr:cNvPr id="10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376A4E6-7A8C-4EBC-B8A9-E778D465807C}"/>
            </a:ext>
          </a:extLst>
        </xdr:cNvPr>
        <xdr:cNvSpPr>
          <a:spLocks noChangeAspect="1" noChangeArrowheads="1"/>
        </xdr:cNvSpPr>
      </xdr:nvSpPr>
      <xdr:spPr bwMode="auto">
        <a:xfrm>
          <a:off x="3276600" y="5981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95275"/>
    <xdr:sp macro="" textlink="">
      <xdr:nvSpPr>
        <xdr:cNvPr id="11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F5642E63-B749-4769-8C06-8A68C02ACE63}"/>
            </a:ext>
          </a:extLst>
        </xdr:cNvPr>
        <xdr:cNvSpPr>
          <a:spLocks noChangeAspect="1" noChangeArrowheads="1"/>
        </xdr:cNvSpPr>
      </xdr:nvSpPr>
      <xdr:spPr bwMode="auto">
        <a:xfrm>
          <a:off x="3276600" y="59817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5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5871D3BC-A1DD-4225-9448-C15CF01C4CFA}"/>
            </a:ext>
          </a:extLst>
        </xdr:cNvPr>
        <xdr:cNvSpPr>
          <a:spLocks noChangeAspect="1" noChangeArrowheads="1"/>
        </xdr:cNvSpPr>
      </xdr:nvSpPr>
      <xdr:spPr bwMode="auto">
        <a:xfrm>
          <a:off x="3226594" y="6274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04800"/>
    <xdr:sp macro="" textlink="">
      <xdr:nvSpPr>
        <xdr:cNvPr id="16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F4573C7F-3DBB-485E-AC0F-E2207A165F4D}"/>
            </a:ext>
          </a:extLst>
        </xdr:cNvPr>
        <xdr:cNvSpPr>
          <a:spLocks noChangeAspect="1" noChangeArrowheads="1"/>
        </xdr:cNvSpPr>
      </xdr:nvSpPr>
      <xdr:spPr bwMode="auto">
        <a:xfrm>
          <a:off x="3226594" y="6274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8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6B34C71-6F33-478E-A428-F69E6132C4BC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7704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19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022D4CC-5EAD-4ECA-A3C6-1C18936262C8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7704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0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E977F246-9CFC-4622-A5A3-532BB8E5E71D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7704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1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DC351D1B-FDFB-4B0A-8E27-E4B8065CC839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2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724EC41-F253-47FA-B660-A464A91B6E3E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4800"/>
    <xdr:sp macro="" textlink="">
      <xdr:nvSpPr>
        <xdr:cNvPr id="23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66D2F317-89EE-46DE-9E81-16F77A5E9B0A}"/>
            </a:ext>
          </a:extLst>
        </xdr:cNvPr>
        <xdr:cNvSpPr>
          <a:spLocks noChangeAspect="1" noChangeArrowheads="1"/>
        </xdr:cNvSpPr>
      </xdr:nvSpPr>
      <xdr:spPr bwMode="auto">
        <a:xfrm>
          <a:off x="3226594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28</xdr:col>
      <xdr:colOff>474925</xdr:colOff>
      <xdr:row>30</xdr:row>
      <xdr:rowOff>60541</xdr:rowOff>
    </xdr:from>
    <xdr:to>
      <xdr:col>39</xdr:col>
      <xdr:colOff>264968</xdr:colOff>
      <xdr:row>74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50EC7F-248D-4BE8-8D1C-FF5DB848E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245224</xdr:colOff>
      <xdr:row>55</xdr:row>
      <xdr:rowOff>157943</xdr:rowOff>
    </xdr:from>
    <xdr:to>
      <xdr:col>13</xdr:col>
      <xdr:colOff>550332</xdr:colOff>
      <xdr:row>72</xdr:row>
      <xdr:rowOff>152401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16D2E5-1644-40FE-81A7-9AD7CD4A9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</xdr:col>
      <xdr:colOff>0</xdr:colOff>
      <xdr:row>9</xdr:row>
      <xdr:rowOff>0</xdr:rowOff>
    </xdr:from>
    <xdr:ext cx="304800" cy="295275"/>
    <xdr:sp macro="" textlink="">
      <xdr:nvSpPr>
        <xdr:cNvPr id="24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49D156A4-432B-488A-BFF0-99D1C6F7443D}"/>
            </a:ext>
          </a:extLst>
        </xdr:cNvPr>
        <xdr:cNvSpPr>
          <a:spLocks noChangeAspect="1" noChangeArrowheads="1"/>
        </xdr:cNvSpPr>
      </xdr:nvSpPr>
      <xdr:spPr bwMode="auto">
        <a:xfrm>
          <a:off x="1870364" y="1693719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295275"/>
    <xdr:sp macro="" textlink="">
      <xdr:nvSpPr>
        <xdr:cNvPr id="25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B5FAA34-4AAD-4A82-B80D-2384D24013FD}"/>
            </a:ext>
          </a:extLst>
        </xdr:cNvPr>
        <xdr:cNvSpPr>
          <a:spLocks noChangeAspect="1" noChangeArrowheads="1"/>
        </xdr:cNvSpPr>
      </xdr:nvSpPr>
      <xdr:spPr bwMode="auto">
        <a:xfrm>
          <a:off x="1870364" y="1693719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295275"/>
    <xdr:sp macro="" textlink="">
      <xdr:nvSpPr>
        <xdr:cNvPr id="26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796253A9-98D7-40B2-AFCA-4459E396CB67}"/>
            </a:ext>
          </a:extLst>
        </xdr:cNvPr>
        <xdr:cNvSpPr>
          <a:spLocks noChangeAspect="1" noChangeArrowheads="1"/>
        </xdr:cNvSpPr>
      </xdr:nvSpPr>
      <xdr:spPr bwMode="auto">
        <a:xfrm>
          <a:off x="1870364" y="1693719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27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22AB8A9C-3EB2-465B-A463-486E92D65443}"/>
            </a:ext>
          </a:extLst>
        </xdr:cNvPr>
        <xdr:cNvSpPr>
          <a:spLocks noChangeAspect="1" noChangeArrowheads="1"/>
        </xdr:cNvSpPr>
      </xdr:nvSpPr>
      <xdr:spPr bwMode="auto">
        <a:xfrm>
          <a:off x="1870364" y="16937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04800"/>
    <xdr:sp macro="" textlink="">
      <xdr:nvSpPr>
        <xdr:cNvPr id="28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60C69A11-6831-4D21-9463-BE608700C694}"/>
            </a:ext>
          </a:extLst>
        </xdr:cNvPr>
        <xdr:cNvSpPr>
          <a:spLocks noChangeAspect="1" noChangeArrowheads="1"/>
        </xdr:cNvSpPr>
      </xdr:nvSpPr>
      <xdr:spPr bwMode="auto">
        <a:xfrm>
          <a:off x="1870364" y="169371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295275"/>
    <xdr:sp macro="" textlink="">
      <xdr:nvSpPr>
        <xdr:cNvPr id="29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0A6674D-2A95-400D-8529-1319A7EAAAE5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701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295275"/>
    <xdr:sp macro="" textlink="">
      <xdr:nvSpPr>
        <xdr:cNvPr id="30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0D3331B-9449-477F-A42C-F8A2DCAF43B2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701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295275"/>
    <xdr:sp macro="" textlink="">
      <xdr:nvSpPr>
        <xdr:cNvPr id="31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1AE3CDD-E036-4040-ADBF-50BB23971D02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7018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3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7258CA75-CCB0-4173-8A55-2B4568558840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7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25</xdr:row>
      <xdr:rowOff>0</xdr:rowOff>
    </xdr:from>
    <xdr:ext cx="304800" cy="304800"/>
    <xdr:sp macro="" textlink="">
      <xdr:nvSpPr>
        <xdr:cNvPr id="3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7A8411D7-C939-4F51-81A6-FE84BA44A428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7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295275"/>
    <xdr:sp macro="" textlink="">
      <xdr:nvSpPr>
        <xdr:cNvPr id="34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ECD50CA2-24D2-46B7-AEA1-9513FB934485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888067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295275"/>
    <xdr:sp macro="" textlink="">
      <xdr:nvSpPr>
        <xdr:cNvPr id="35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CB280E7C-08B7-4806-AA27-3BF643B586F0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888067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295275"/>
    <xdr:sp macro="" textlink="">
      <xdr:nvSpPr>
        <xdr:cNvPr id="36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F8BF045D-89C9-4640-8085-E98BF2BD71C8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888067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37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95992B3-6E0A-43D8-8AAA-1AEA64E65F87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8880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304800" cy="304800"/>
    <xdr:sp macro="" textlink="">
      <xdr:nvSpPr>
        <xdr:cNvPr id="38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B5B12776-05CE-41C5-9B83-727FFC2B2682}"/>
            </a:ext>
          </a:extLst>
        </xdr:cNvPr>
        <xdr:cNvSpPr>
          <a:spLocks noChangeAspect="1" noChangeArrowheads="1"/>
        </xdr:cNvSpPr>
      </xdr:nvSpPr>
      <xdr:spPr bwMode="auto">
        <a:xfrm>
          <a:off x="1913467" y="18880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304800"/>
    <xdr:sp macro="" textlink="">
      <xdr:nvSpPr>
        <xdr:cNvPr id="39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2E52C10-191B-4E06-B746-699802B44E0B}"/>
            </a:ext>
          </a:extLst>
        </xdr:cNvPr>
        <xdr:cNvSpPr>
          <a:spLocks noChangeAspect="1" noChangeArrowheads="1"/>
        </xdr:cNvSpPr>
      </xdr:nvSpPr>
      <xdr:spPr bwMode="auto">
        <a:xfrm>
          <a:off x="61150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304800"/>
    <xdr:sp macro="" textlink="">
      <xdr:nvSpPr>
        <xdr:cNvPr id="40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702444F-FB84-4520-A5CF-B48A59401DD9}"/>
            </a:ext>
          </a:extLst>
        </xdr:cNvPr>
        <xdr:cNvSpPr>
          <a:spLocks noChangeAspect="1" noChangeArrowheads="1"/>
        </xdr:cNvSpPr>
      </xdr:nvSpPr>
      <xdr:spPr bwMode="auto">
        <a:xfrm>
          <a:off x="61150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94</xdr:row>
      <xdr:rowOff>0</xdr:rowOff>
    </xdr:from>
    <xdr:ext cx="304800" cy="304800"/>
    <xdr:sp macro="" textlink="">
      <xdr:nvSpPr>
        <xdr:cNvPr id="41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79E84BC1-5DCF-485E-AFBD-B9F2772A8B7B}"/>
            </a:ext>
          </a:extLst>
        </xdr:cNvPr>
        <xdr:cNvSpPr>
          <a:spLocks noChangeAspect="1" noChangeArrowheads="1"/>
        </xdr:cNvSpPr>
      </xdr:nvSpPr>
      <xdr:spPr bwMode="auto">
        <a:xfrm>
          <a:off x="61150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304800" cy="304800"/>
    <xdr:sp macro="" textlink="">
      <xdr:nvSpPr>
        <xdr:cNvPr id="4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7ED33035-045C-4CC0-93A5-82570AF459D0}"/>
            </a:ext>
          </a:extLst>
        </xdr:cNvPr>
        <xdr:cNvSpPr>
          <a:spLocks noChangeAspect="1" noChangeArrowheads="1"/>
        </xdr:cNvSpPr>
      </xdr:nvSpPr>
      <xdr:spPr bwMode="auto">
        <a:xfrm>
          <a:off x="73342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304800" cy="304800"/>
    <xdr:sp macro="" textlink="">
      <xdr:nvSpPr>
        <xdr:cNvPr id="4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0A80EB19-794C-4092-AC2B-A84EF762BF82}"/>
            </a:ext>
          </a:extLst>
        </xdr:cNvPr>
        <xdr:cNvSpPr>
          <a:spLocks noChangeAspect="1" noChangeArrowheads="1"/>
        </xdr:cNvSpPr>
      </xdr:nvSpPr>
      <xdr:spPr bwMode="auto">
        <a:xfrm>
          <a:off x="73342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304800" cy="304800"/>
    <xdr:sp macro="" textlink="">
      <xdr:nvSpPr>
        <xdr:cNvPr id="44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DE57AD7-B803-4F59-AAA4-F048E462443A}"/>
            </a:ext>
          </a:extLst>
        </xdr:cNvPr>
        <xdr:cNvSpPr>
          <a:spLocks noChangeAspect="1" noChangeArrowheads="1"/>
        </xdr:cNvSpPr>
      </xdr:nvSpPr>
      <xdr:spPr bwMode="auto">
        <a:xfrm>
          <a:off x="733425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107948</xdr:rowOff>
    </xdr:to>
    <xdr:sp macro="" textlink="">
      <xdr:nvSpPr>
        <xdr:cNvPr id="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9F35A526-1848-4A95-A044-FB142741D4C9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107948</xdr:rowOff>
    </xdr:to>
    <xdr:sp macro="" textlink="">
      <xdr:nvSpPr>
        <xdr:cNvPr id="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C93D2183-191A-4310-B9A3-13FE4681FD47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304800</xdr:colOff>
      <xdr:row>25</xdr:row>
      <xdr:rowOff>107948</xdr:rowOff>
    </xdr:to>
    <xdr:sp macro="" textlink="">
      <xdr:nvSpPr>
        <xdr:cNvPr id="4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4A5EA0E2-40DE-4B04-B455-FC7B7638DA78}"/>
            </a:ext>
          </a:extLst>
        </xdr:cNvPr>
        <xdr:cNvSpPr>
          <a:spLocks noChangeAspect="1" noChangeArrowheads="1"/>
        </xdr:cNvSpPr>
      </xdr:nvSpPr>
      <xdr:spPr bwMode="auto">
        <a:xfrm>
          <a:off x="26289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50270</xdr:colOff>
      <xdr:row>36</xdr:row>
      <xdr:rowOff>168072</xdr:rowOff>
    </xdr:from>
    <xdr:to>
      <xdr:col>20</xdr:col>
      <xdr:colOff>433916</xdr:colOff>
      <xdr:row>58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A08447-1513-4668-81CF-445DDC9CF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39917</xdr:colOff>
      <xdr:row>65</xdr:row>
      <xdr:rowOff>113519</xdr:rowOff>
    </xdr:from>
    <xdr:to>
      <xdr:col>15</xdr:col>
      <xdr:colOff>457200</xdr:colOff>
      <xdr:row>97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4D5CA1-239E-4116-AB53-7FA038E8C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0</xdr:colOff>
      <xdr:row>22</xdr:row>
      <xdr:rowOff>0</xdr:rowOff>
    </xdr:from>
    <xdr:ext cx="304800" cy="302201"/>
    <xdr:sp macro="" textlink="">
      <xdr:nvSpPr>
        <xdr:cNvPr id="7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136B5BFB-DC50-4E33-B1EB-DFFBA62182E0}"/>
            </a:ext>
          </a:extLst>
        </xdr:cNvPr>
        <xdr:cNvSpPr>
          <a:spLocks noChangeAspect="1" noChangeArrowheads="1"/>
        </xdr:cNvSpPr>
      </xdr:nvSpPr>
      <xdr:spPr bwMode="auto">
        <a:xfrm>
          <a:off x="4333009" y="5476009"/>
          <a:ext cx="304800" cy="302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304800" cy="302201"/>
    <xdr:sp macro="" textlink="">
      <xdr:nvSpPr>
        <xdr:cNvPr id="8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B6BA2855-F987-4836-99FA-BBA2AF625C89}"/>
            </a:ext>
          </a:extLst>
        </xdr:cNvPr>
        <xdr:cNvSpPr>
          <a:spLocks noChangeAspect="1" noChangeArrowheads="1"/>
        </xdr:cNvSpPr>
      </xdr:nvSpPr>
      <xdr:spPr bwMode="auto">
        <a:xfrm>
          <a:off x="4333009" y="5476009"/>
          <a:ext cx="304800" cy="302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304800" cy="302201"/>
    <xdr:sp macro="" textlink="">
      <xdr:nvSpPr>
        <xdr:cNvPr id="9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6F1FADC3-04F4-4ABC-8FEB-D9BC68BB83B5}"/>
            </a:ext>
          </a:extLst>
        </xdr:cNvPr>
        <xdr:cNvSpPr>
          <a:spLocks noChangeAspect="1" noChangeArrowheads="1"/>
        </xdr:cNvSpPr>
      </xdr:nvSpPr>
      <xdr:spPr bwMode="auto">
        <a:xfrm>
          <a:off x="4333009" y="5476009"/>
          <a:ext cx="304800" cy="302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2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C1D277C0-AC30-4681-B744-2C650C393C83}"/>
            </a:ext>
          </a:extLst>
        </xdr:cNvPr>
        <xdr:cNvSpPr>
          <a:spLocks noChangeAspect="1" noChangeArrowheads="1"/>
        </xdr:cNvSpPr>
      </xdr:nvSpPr>
      <xdr:spPr bwMode="auto">
        <a:xfrm>
          <a:off x="4081549" y="220786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3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89711984-4465-4C12-ABFE-FA226BE3425B}"/>
            </a:ext>
          </a:extLst>
        </xdr:cNvPr>
        <xdr:cNvSpPr>
          <a:spLocks noChangeAspect="1" noChangeArrowheads="1"/>
        </xdr:cNvSpPr>
      </xdr:nvSpPr>
      <xdr:spPr bwMode="auto">
        <a:xfrm>
          <a:off x="4081549" y="220786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304800" cy="304800"/>
    <xdr:sp macro="" textlink="">
      <xdr:nvSpPr>
        <xdr:cNvPr id="4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827F047-74D6-41B2-8386-362A33F46FED}"/>
            </a:ext>
          </a:extLst>
        </xdr:cNvPr>
        <xdr:cNvSpPr>
          <a:spLocks noChangeAspect="1" noChangeArrowheads="1"/>
        </xdr:cNvSpPr>
      </xdr:nvSpPr>
      <xdr:spPr bwMode="auto">
        <a:xfrm>
          <a:off x="4081549" y="220786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1334"/>
    <xdr:sp macro="" textlink="">
      <xdr:nvSpPr>
        <xdr:cNvPr id="5" name="AutoShape 1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AE3DF25F-A584-41F5-9740-CD8D369A7BD8}"/>
            </a:ext>
          </a:extLst>
        </xdr:cNvPr>
        <xdr:cNvSpPr>
          <a:spLocks noChangeAspect="1" noChangeArrowheads="1"/>
        </xdr:cNvSpPr>
      </xdr:nvSpPr>
      <xdr:spPr bwMode="auto">
        <a:xfrm>
          <a:off x="4081549" y="19019520"/>
          <a:ext cx="304800" cy="301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1334"/>
    <xdr:sp macro="" textlink="">
      <xdr:nvSpPr>
        <xdr:cNvPr id="6" name="AutoShape 2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02330CAC-E784-4EF3-9E95-933C8F0E891D}"/>
            </a:ext>
          </a:extLst>
        </xdr:cNvPr>
        <xdr:cNvSpPr>
          <a:spLocks noChangeAspect="1" noChangeArrowheads="1"/>
        </xdr:cNvSpPr>
      </xdr:nvSpPr>
      <xdr:spPr bwMode="auto">
        <a:xfrm>
          <a:off x="4081549" y="19019520"/>
          <a:ext cx="304800" cy="301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304800" cy="301334"/>
    <xdr:sp macro="" textlink="">
      <xdr:nvSpPr>
        <xdr:cNvPr id="7" name="AutoShape 3" descr="data:image/jpg;base64,%20/9j/4AAQSkZJRgABAQEAYABgAAD/2wBDAAUDBAQEAwUEBAQFBQUGBwwIBwcHBw8LCwkMEQ8SEhEPERETFhwXExQaFRERGCEYGh0dHx8fExciJCIeJBweHx7/2wBDAQUFBQcGBw4ICA4eFBEUHh4eHh4eHh4eHh4eHh4eHh4eHh4eHh4eHh4eHh4eHh4eHh4eHh4eHh4eHh4eHh4eHh7/wAARCADpAb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6Umb4nQXd9JAug3Vs08ptYpFYOsYkAjBYMASUJJz3XGeeIdFv/idK7Ne6TpEcHnOASWMgXzCAQu4AjbjAOMjnOflrt4Y1aMMxck/7Zp/kp/t/99n/ABrb2unwoVjM8KtrraRF/wAJEtuL8KokMC4QttG4j5jxuzjpx2rWpnkp/t/99n/GjyU/2/8Avs/41lJ3dxj6KZ5Kf7f/AH2f8aPJT/b/AO+z/jSAfRTPJT/b/wC+z/jR5Kf7f/fZ/wAaAH0UzyU/2/8Avs/40eSn+3/32f8AGgB9FM8lP9v/AL7P+NHkp/t/99n/ABoAfRTPJT/b/wC+z/jR5Kf7f/fZ/wAaAH0UzyU/2/8Avs/40eSn+3/32f8AGgB9FM8lP9v/AL7P+Nc3qHi3R7LTRqTxahJajUH0+R40J8uVZTESRnO3eMAjPXpQB09FcH4b+JvhHxFrVjpOjzXd1NeRGVHHCKoRHOSWznDqMAEg59Kuaz4+8K6Nr0ukapd3NrJEwjMzI5iMpVGEQIyS+2RGxjo34UAXfHf2oWKNaRrJIFbYrbdpbK8fNxnG7Ga4DVP+Evklu2023tIYGk/crMYDKi/PnGDtPO08kYyBzya7H/hY3gDzTGvimxdw6IQkzNyylh07YBJPQYOcUvjTx/4V8H6pb6dr15cW01xbm4jIV2UoHVDyO+WBx1wCe1O40xLZbIW8YkWAvsG4sq5JxznHH5VHqQUWUh06PTmuhgxrOMI3PIJHIyM8849DU2k+OtE1DxZF4W+z6paarJafa/IuI9pRDnG7DHBwM88dBnPFLqHj7wjpuparY6lqj2kmlvElw0gfaWkUsAhGd2ADnHTHNPmEa3hVWW0fd5RbK7zEu1C20Z2j0zWxWNoGveH9fju5NH1WG+SzlMNwYpSRG4GSDXPn4k+E4baC5vpryyhnMXlvMjYKyrK8TcE8MsLEd+VBGTUsDuaK4pviR4HFxKn9tKYIbX7VNdAuYY13IuGbs3zqSOw64qWL4heCWBM2uJaL9texRrrfEJJVxnaWwCvI+bpyOeRQB2FFc34X8WeH/Ebsul3Ur/vpYoywdRL5YjLMuf4cSpgnGc8VR8ZePfDvhK8ktdaXUImEImiZUJWYbgCFO7qMjrjvjOKAOyorndU8TaTYaDp2u7Ly506/eBY54ASEWYqI3YEghSWXoCRnpUNn4w0C/wBX07T9OnlvVv8AzFjuIXzGjLEsu1snIJR1YcEc0AdRRXIeMvHPh/wlefZtZW/iLQebC6rlJfnVNindw2XX72Bz1qnL8SvC8dm18V1M2gjtJlmER2tFckiKQfN0yCCPvexoA7uioZ1jhhklKzMEUsVQszHA6ADkn2rmLTxtoNwmnTMmowW+oWMt9DNLEwVUiGZAwBJVgOcY9BnJxQB1tFec678XvAmi6rd6beXt2Z7U/PsRipAGXIOf4R1zgnIC7jXY6HqdnqzXyQLPHJZXJt5kdiDnarKwweVZWVh7HscigDVopnkp/t/99n/GjyU/2/8Avs/40APopnkp/t/99n/GjyU/2/8Avs/40APopnkp/t/99n/GjyU/2/8Avs/40APopnkp/t/99n/GjyU/2/8Avs/40APopnkp/t/99n/GjyU/2/8Avs/40APopnkp/t/99n/GjyU/2/8Avs/40APopnkp/t/99n/Gk8lP9v8A77P+NAElFM8lP9v/AL7P+NHkp/t/99n/ABoAfRWdfs8UwWOR1G3P3jRQBNFcqqBfLkOMjIx6/Wn/AGtf+eUn6f41WXofqf50tAFj7Wv/ADyk/T/Gj7Wv/PKT9P8AGq9FAFj7Wv8Azyk/T/Gj7Wv/ADyk/T/Gq9FAFj7Wv/PKT9P8aPta/wDPKT9P8ar0UAWPta/88pP0/wAaPta/88pP0/xqvRQBY+1r/wA8pP0/xo+1r/zyk/T/ABqvRQBY+1r/AM8pP0/xo+1r/wA8pP0/xqvRQBY+1r/zyk/T/Gj7Wv8Azyk/T/Gq9FAFj7Wv/PKT9P8AGucn8J+F55/Ok0m4LfbGvgBdSBVnbducKHwCdzZwMcmtuigDH03wt4X0zUrfUdP0U2tzbxCGN4pGX5AqqFI3YYAIo5B6VV8TeC/C3iC+N/faXMLtpYpHnilKO/lspA4bjIRVJGCVAGcV0VFAHOw+BfBELTGHwvBEJs71T5VOUKHChsDKkg49aveJPDfhjxJPDPrugw6hJDjyzMoO3BJHf3P51qUUAZWl+G/DemajDqVlpDR3sMXkpcNIzyeXgjaWZiSOeh9vQVg+MPhp4P8AEky3Umnz6fffavtUl3Z7EmlfJPzsc5wTkd1IGMV2dFAFLw/pGiaBBcQaPpX2SK5laaZEwQznqcE8Z9BxXP3/AMPPCV7pUdjPY3jGGFYIbjzsSxxK5ZFBB/hDFVbG4KSM11tFAHK3Xw4+H9zDLDP4UheKVVV03sFIGO2/qdoyepxzmrtz4N8H3MqS3Hh9JWSczoGYkK5UKxA3YGQq5HQ4Gc1u0UAZmgeH/Dug+V/ZOkva+UZCmJC2C4QN1Y5yI0HPTbxUGteE/Cus391fanor3NxdJGkzNM3IjOUwA+FIOcEYPJ9TW1RQBUv9L0a+tLOzutM321lJHJbwg7UQx42fKDggYGAcjgelZmk+DfCOlXtteadob201rM80JSd8K7oEY434PyKq4PAAAFb1FAGPrfhbwxrV/Pfapo73NxPFHDIzTMAVRtyYAfAKtyCMEGoF8F+EFjuIl0N1huWjaaETuI32KFQFN+3AUAYxjA6Vv0UAVdJsbPTbK6tIvt0q3U8s8ryy5YtIxLYII2jnAAxisuy8G+E7Lb9m0edAtm9iB9qkOIHJLJy/QlifX8hW9RQBhXPg7whcXF5PN4fRpL3b9qO4gTbccMN2CDtXI/iwM5xWtpFpaaY97JBHcPJe3LXM7yMpLMQFA68AKqqB6D8anooAsfa1/wCeUn6f40fa1/55Sfp/jVeigCx9rX/nlJ+n+NH2tf8AnlJ+n+NV6UdaAJ/ta/8APKT9P8aPta/88pP0/wAa8nN78Zv7TkC6Zpn2BA7RkiPzZMTHaCN+FJj/AAzivT1ztGcg45zQBZ+1r/zyk/T/ABo+1r/zyk/T/Gq9FAFj7Wv/ADyk/T/Gj7Wv/PKT9P8AGq9cjda3qy3tykc8KokzooMOeAcdc0Cudt9rX/nlJ+n+NH2tf+eUn6f4157qHijULC2+0XN5Eqb1QYtslmYhVUAHkkkCqtz44a1ljhu9WtbeZyoEUsGHBIJGRngcHnpx1phfyPTPta/88pP0/wAaPta/88pP0/xrzAePoTsx4i0o7xuXhfmGSOOfUH8qH8fQoMt4g0zbjJbauBwD6+jL+YoC56f9rX/nlJ+n+NH2tf8AnlJ+n+NefWfii+vEd7TUrOdUbYxjiDAN6cGn3GvazHbySC5gJVCwzAOw+tFgudhfy+ZMGCMPlxzj/Gio3YsEY9SgJopDLK9D9T/OlpF6H6n+dLQByWu6fLpupWV7b6tqQN9rUIki+0ERhHBVk29xxn2PSun+zj/ntP8A9/TWN4y66H/2Gbb/ANmrfrsr1JSpQk3rqSlqyH7OP+e0/wD39NH2cf8APaf/AL+mpqK5ed9yiH7OP+e0/wD39NH2cf8APaf/AL+mpqKOd9wIfs4/57T/APf002S3ARiJp84/56GrFNl/1bfQ0c77gRi3GB++n/7+mj7OP+e0/wD39NTDoKKOd9wIfs4/57T/APf00fZx/wA9p/8Av6amoo533Ah+zj/ntP8A9/TR9nH/AD2n/wC/pqaijnfcCH7OP+e0/wD39NNjgyvM0/U/8tD61YpsX3fxP86Od9wI/s4/57T/APf00fZx/wA9p/8Av6amoo533Ah+zj/ntP8A9/TR9nH/AD2n/wC/pqaijnfcCH7OP+e0/wD39NH2cf8APaf/AL+mpqKOd9wK4t/3jDzp8YH/AC0NO+zj/ntP/wB/TUi/6xvoKdRzvuBD9nH/AD2n/wC/po+zj/ntP/39NTUUc77gQ/Zx/wA9p/8Av6aPs4/57T/9/TU1FHO+4EP2cf8APaf/AL+mmtbjeo8645z/AMtT6VYprf6xPqf5Uc77gR/Zx/z2n/7+mj7OP+e0/wD39NTUUc77gQ/Zx/z2n/7+mj7OP+e0/wD39NTUUc77gQ/Zx/z2n/7+mj7OP+e0/wD39NTUUc77gV5IMISJp/8Av4a5X4qX9/ovhyO7029uIJjcqhbfn5SG45+grsJv9Wa4b44f8ihD/wBfif8AoLVy46pKOHm0+h6mSU4VMwoxmrpvZnnH/CceLP8AoNXH5L/hR/wnHiz/AKDVx+S/4VzlFfH/AFuv/O/vZ+vf2Xgv+fMf/AV/kdH/AMJx4s/6DVx+S/4Uf8Jx4s/6DVx+S/4VzlFH1uv/ADv72H9l4L/nzH/wFf5HR/8ACceLP+g1cfkv+Fek/CfUtR1zR7qfU76eeRJ9qtu24GPavE69i+BX/IAvf+vn/wBlFellWIrTxCUpN6PqfN8VYHDUcvcqdOMXdapJHoMP+qTJJ46k81y1zoOoNc3EyzWKxyTOymR2B5Pfiuph/wBUv0rkfiHY2niLRl0uPW7GymhuhIxmO4cAjBAPXmvpJyai2ldn5pShCdSMZy5V1e9vkMvPCN9f2phuP7PmiJVv9Y/BByCCF4IIBBrOl+GkMt3JdTWmnyzyAb3eeVi2BjnI9P5mr9rplgnhXS9IPipLe509WKXNs4H7wqwVsE8hS2cHg4p8lvOyIq/EidCGyzCOLLD5uPb7y/8AfIqk7rVEzilJpO6MZvhXbtdQ3HkWY8ldqRrPIFBHRvu53Dsc8VKfhlamBYTp+l+Wr71HmScNhRkcdcIn5VbnstT3KLb4nuqFhvEkEbMBliSD68jg8YA4q/FH5erQXi+OS0QWJbiBgm2bYpBP+yWOCcY7/gybFWx8FXVjJO9rHp8TzlTKRI/zEDA/h9KmufDOrPbSp5liNyMM739P92q9vpcVrALe0+INzFAqDYjeW+1+rPk8nJJOO3HpWpoUltpv2yW/8WrqjzqgUzFU8sKD0AOOc5/Ci4WNp12hF9EAopZuWUjptFFIZYXofqf50tIvQ/U/zpaAOK8S6teXOqafatol5HFb+ILeJbhmUJIApIYAkHBJI4z0rr/Ok/59ZP8Avpf8ax/GfXQv+wzbfzat6u2vOLpU7Rtv3JW7IfOk/wCfWT/vpf8AGjzpP+fWT/vpf8amorkuuxRD50n/AD6yf99L/jR50n/PrJ/30v8AjU1FF12Ah86T/n1k/wC+l/xpss0nlt/osnQ/xL/jVimy/wCrb6Gi67ARiaTA/wBFk/76X/GjzpP+fWT/AL6X/Gph0FFF12Ah86T/AJ9ZP++l/wAaPOk/59ZP++l/xqaii67AQ+dJ/wA+sn/fS/40edJ/z6yf99L/AI1NRRddgIfOk/59ZP8Avpf8abFNJt/49ZOp/iX1+tWKbF938T/Oi67AR+dJ/wA+sn/fS/40edJ/z6yf99L/AI1NRRddgIfOk/59ZP8Avpf8aPOk/wCfWT/vpf8AGpqKLrsBD50n/PrJ/wB9L/jR50n/AD6yf99L/jU1FF12ArrNJ5rf6LJ0H8S/407zpP8An1k/76X/ABqRf9Y30FOouuwEPnSf8+sn/fS/40edJ/z6yf8AfS/41NRRddgIfOk/59ZP++l/xo86T/n1k/76X/GpqKLrsBD50n/PrJ/30v8AjTWmk3p/osnU/wAS+n1qxTW/1ifU/wAqLrsBH50n/PrJ/wB9L/jR50n/AD6yf99L/jU1FF12Ah86T/n1k/76X/GjzpP+fWT/AL6X/GpqKLrsBD50n/PrJ/30v+NHnSf8+sn/AH0v+NTUUXXYCvLNJ5Z/0WT/AL6X/GuI+Nkjt4SiDQug+2JySP7rehrvZv8AVmuG+OH/ACKEP/X4n/oLVx5g19Wnp0PXyD/kZUf8SPFaKKK+JP2kKKKKACvX/ge7LoF5tiaT/SexAx8o9a8gr2L4Ff8AIAvf+vn/ANlFepk/+8r0Z8vxh/yLX6o9AgOYUJBBx09K5C70vVPttyyWEro0zsrLJHggnI6tmuwi/wBUv0p1fWH5Oec654f8RXtqiWMc1jOj71lPluAcEcrvAPXPPHFZsHhPxxGWDavcuhYMB9ngBHcjO/oT+VesUUAeV3vhPxddRX0DX94kM5JhCLCrQfPuGGD5OB8tRnwr48wT/bU4bngWlvt6kj+PPAwOvbNesUUAebaT4f8AFlvcyyX8019EygRx+VDHsOTzkPzkY/Wr9xpOsSW8sa6bNlkZRmSPqR/vV3VFAFVwVCKeoQA/lRTrj/WfhRQBOvQ/U/zpaReh+p/nS0AYHjEhm0TaQca1bZwen3q6DBrkPF+jacmoaRfi3zcy67byO+4gkldnbthR1966j7Jb/wDPP/x4121lD2NOzfXp/wAElXuyfBowag+yW/8Azz/8eNH2S3/55/8AjxrktHuUT4NGDUH2S3/55/8Ajxo+yW//ADz/APHjRaPcCfBpsufLb6Govslv/wA8/wDx402S1t/Lb932P8RotHuBYAOBS4NVxa2+B+7/APHjS/ZLf/nn/wCPGi0e4E+DRg1B9kt/+ef/AI8aPslv/wA8/wDx40Wj3AnwaMGoPslv/wA8/wDx40fZLf8A55/+PGi0e4E+DTIgdv4n+dR/ZLf/AJ5/+PGmRWtvt/1fc/xH1otHuItYNGDUH2S3/wCef/jxo+yW/wDzz/8AHjRaPcZPg0YNQfZLf/nn/wCPGj7Jb/8APP8A8eNFo9wJ8GjBqD7Jb/8APP8A8eNH2S3/AOef/jxotHuBIufNb6Cn4NVVtLfzG/d9h/Ea8P8AHOsata+L9Tt7bU7yKGOcqiJMwCjA4HNceNxcMLFSabuevk+UTzSrKnCSjZX19T3rBrC8Xx+IpIrEeHmKuLkG6O+Nf3W05GHU5OcdMEdcnGD4T/b+uf8AQYv/APwIb/Gj+39c/wCgxf8A/gQ3+Ned/blL+Vn0P+o+I/5+r7me0eA7fxtbtKPFt1b3INvF5ZiKfLKBiQYVBwTznJ7+1dXg182f2/rn/QYv/wDwIb/Gj+39c/6DF/8A+BDf40f25S/lYf6j4j/n6vuZ9J4NMbPmJ9T/ACr530zXdafUrVG1a+ZWmQEGdsEbh719Ata2+9P3fr/EfSvQwWMhik2k1Y8DOcmqZXKEZyUubt5FrBowag+yW/8Azz/8eNH2S3/55/8AjxrttHueMT4NGDUH2S3/AOef/jxo+yW//PP/AMeNFo9wJ8GjBqD7Jb/88/8Ax40fZLf/AJ5/+PGi0e4Ek2fLNcN8cP8AkUIf+vxP/QWrspbW38s/u/8Ax41xPxrgij8JRMi4P2xO5/utXHmFvq09eh6+Qf8AIyo/4keM0UUV8SftIUUUUAFexfAr/kAXv/Xz/wCyivHa9f8AgfDHLoF55i5xc8ckfwivUyf/AHpejPl+MP8AkWv1R6JF/ql+lOpkACwoo6AcU+vrD8nCiiigAooooAKKKKAK9x/rPwoouP8AWfhRQBOvQ/U/zpaReh+p/nS0AYHjLrof/YZtv/Zq364zxRe6vNqOlwyaQkNvFr8CJM8+DKmCVZQAc5OQeRjjrXW7rr/njH/38/8ArV216Uo0qaduvVEp6smoqHddf88Yv+/v/wBajddf88Y/+/n/ANauTlZRNRUO65/54x/9/P8A61G66/54x/8Afz/61HKwJqbL/q2+hqPddf8APGP/AL+f/WpsrXXlt+5j6H/lp/8AWo5WBYHQUVCGusD9zH/38/8ArUbrn/njH/38/wDrUcrAmoqHdc/88Y/+/n/1qN11/wA8Y/8Av5/9ajlYE1FQ7rr/AJ4x/wDfz/61G66/54x/9/P/AK1HKwJqbF938T/Oo911/wA8Y/8Av5/9amxNc7f9TH1P/LT3+lHKwLFFQ7rr/njF/wB/f/rUbrn/AJ4x/wDfz/61HKwJqKh3XX/PGP8A7+f/AFqN11/zxj/7+f8A1qOVgTUVDuuv+eMX/f3/AOtRuuv+eMf/AH8/+tRysCRf9Y30FfPfxD/5HfV/+vg/yFe/K115rfuYug/5afX2r5/+IG4+NdW3AA/aDkA57CvEz1Wox9f0PtOCP97qf4f1RhUUUV8wfpgUUUUAWtK/5Ctp/wBd0/8AQhX0wfvx/j/KvmfSv+Qpaf8AXdP/AEIV9JM1zvj/AHMff/lp7fSvpMiV4T+R+c8c/wAWj6P80WaKh3XX/PGP/v5/9ajddf8APGP/AL+f/Wr3uVnwpNRUO66/54x/9/P/AK1G66/54xf9/f8A61HKwJqKh3XX/PGL/v7/APWo3XX/ADxj/wC/n/1qOVgSTf6s1w3xw/5FCH/r8T/0Fq7KZrryz+5j/wC/n/1q4n42NMfCUXmRoo+2JyHz/C3tXHmEX9Wn6Hr5B/yMqP8AiR4zRRRXxJ+0hRRRQAV7F8Cv+QBe/wDXz/7KK8dr1/4HmUaBeeXGrf6Tzlsfwj2r1MnV8UvRny/GH/Itfqj0SL/VL9KdTIM+Qm4AHHIFPr6w/JwooooAKKKKACiiigCvcf6z8KKLj/WfhRQBOvQ/U/zpaReh+p/nS0AYHjLrof8A2Gbb/wBmrfrnPGFxbvJosazxM663bqyhxkEZJH1rot6f31/OuqqmqNP5krdi0Um9P76/nRvT++v51zWZQtFJvT++v50b0/vr+dFmAtNl/wBW30NLvT++v502V08tvnXoe9FmA8dBRTQ6YHzr+dLvT++v50WYC0Um9P76/nRvT++v50WYC0Um9P76/nRvT++v50WYC02L7v4n+dLvT++v50yJ02/fXqe/vRZgSUUm9P76/nRvT++v50WYC0Um9P76/nRvT++v50WYC0Um9P76/nRvT++v50WYCL/rW+g/rXz38Q/+R31f/r4P8hX0Erp5rfOvQd/rXz58QufG+r45/wBIP8hXiZ5/Cj6/ofacEf73U/w/qjBooor5k/TAooooAtaV/wAhW0/67p/6EK+mD9+P8f5V8z6V/wAhS0/67p/6EK+ly6b4/nXv39q+jyP4J/I/OeOf4tH0f5okopN6f31/Ojen99fzr3rM+FFopN6f31/Ojen99fzoswFopN6f31/Ojen99fzoswEm/wBWa4b44f8AIoQ/9fif+gtXbzOnln51/OuH+N7KfCMOGB/0xOh/2Wrjx6/2afoevkH/ACMqP+JHi1FFFfFH7SFFFFABXsXwK/5AF7/18/8Asorx2vYfgWyjQL3LAf6T3P8AsivUyf8A3lejPl+MP+Ra/VHoUP8Aql+lOpkP+qX6U+vrD8nCiiigAooooAKKKKAK9x/rPwoouP8AWfhRQByXxlubix8DvfW17eWckF7CwltpShAL7TuwCSo3ZIA5wK2/Akvn+DdJm85pzJbKxlZmYuT1Ylvm596zfiossngu4t7dpUllmjAaKFpWQBwWYRqCzgDJKqM49KvfDuJYPAuiwpC0KrZoAjE5HHXkAjPXBAIzjtXrz5f7Ljprzv7rf1/W+f2yl4t0uwivNJu1tYzPNrts7Owyc4KnHpwBnHWun8mH/njH/wB8isTxl10P/sM23/s1b9cdacnRp3fcpbsj8mH/AJ4x/wDfIo8mH/njH/3yKkorl5n3KI/Jh/54x/8AfIo8mH/njH/3yKkoo5n3Aj8mH/njH/3yKbLDD5bfuY+h/hFTU2X/AFbfQ0cz7gNEMOB+5j/75FHkw/8APGP/AL5FSDoKKOZ9wI/Jh/54x/8AfIo8mH/njH/3yKkridX+JmgaXcTQ3FtqDNDNcQv5axNhoFVn/j7q4I+h6HijmfcDsvJh/wCeMf8A3yKPJh/54x/98iktJ47q1huYiDHMiyIQQcgjI5GQfwqWjmfcCPyYf+eMf/fIpsUMO3/Ux9T/AAj1qamxfd/E/wA6OZ9wG+TD/wA8Y/8AvkUeTD/zxj/75FSUUcz7gR+TD/zxj/75FHkw/wDPGP8A75FSUUcz7gR+TD/zxj/75FHkw/8APGP/AL5FSUUcz7gQrDD5rfuY+g/hHvXz98QQF8basFAAFweB9BX0Kv8ArW+g/rXz38Q/+R31f/r4P8hXi5437GPr+h9pwR/vdT/D+qMCiiivmD9MCiiigC1pX/IUtP8Arun/AKEK+lTDDvj/AHMff+EelfNWlf8AIVtP+u6f+hCvpg/fj/H+VfR5E2oT+R+c8c/xaPo/zQnkw/8APGP/AL5FHkw/88Y/++RUlFe9zPufCkfkw/8APGP/AL5FHkw/88Y/++RVXxBqlvomh32sXSSPb2UDzyrHt3FVGTjcQM49SKwdN8f6Jf8AiUaBFFdrcm4e3WRxGI2ZUV+CHycq4I4zwfSjmfcDqPJh/wCeMf8A3yKPJh/54x/98ipKKOZ9wIZoIfLP7mP/AL5FcR8bY408IwlY1U/bE5Ax/C1d3N/qzXDfHD/kUIf+vxP/AEFq5Me39Wn6Hr5B/wAjKj/iR4rRRRXxJ+0hRRRQAV7B8DY0fQL3eit/pPcZ/hFeP17F8Cv+QBe/9fP/ALKK9TJ/95Xoz5fjD/kWv1R6BAAIUAGBin02H/VL9KdX1h+ThRRRQAUUUUAFFFFAFe4/1n4UUXH+s/CigCj4g0u71FLaXTtVfS721lZ4rgQLMMMCrKUbggg+oIIH0qzoWnppOj2unJNJOIIwplkxukPUsccAkknA4q4vQ/U/zpa1dabpqm3ovJfnv1f3itrc43xU2v8A9qaYtxDpwsf7etvs7LI/mFNp+8MYzuzn2x1rrM3X92D8z/hWN4y66H/2Gbb/ANmrfror1OalT0S3ElqyHN1/dg/76P8AhRm6/uwfmf8ACpqK5ObyKIc3X92D8z/hRm6/uwf99H/Cp8H0pKObyAhzdf3YPzP+FNl+1eW3ywdD3P8AhVimy/6tvoaObyAxvFWtT6BocuqSW0c6xlRsVypOTjriuJ/4W4v/AEAm/wDAj/7Guj+Ln/Ih3f8Avxf+hCvCK8DNMfXoVlGm7K3ZH3nDGSYLHYN1K8Lvma3a0suzPVP+FuL/ANAJv/Aj/wCxqqPiVpYlaUeEbQSMSWcFNzE9STs5zgZ+lea0V539rYr+b8F/kfRf6q5V/wA+/wDyaX+Z6mvxajVQq6DtUDAAuAAB/wB80v8Awtxf+gE3/gR/9jXldFH9rYr+b8F/kH+quVf8+/8AyaX+Z734H8XSeKVumisEtfs5UHfLu3Zz6D2roojdbPuwdT3Pr9K83+Av+r1b/ej/AK16dF938T/OvpcDWlVw8Zz1b/zPzbPMLSwuPqUaStFWt9yfUjzdf3YPzP8AhRm6/uwfmf8ACpqK6+byPKIc3X92D8z/AIUZuv7sH5n/AAqfmko5vICHN1/dg/M/4UZuv7sH5n/CpqKObyArqbrzW+WDoO59/avn/wCIG7/hNdW3Y3faDnHToK+hl/1rfQf1r57+If8AyO+r/wDXwf5CvEz1/uY+v6H2nBH+91P8P6owKKKK+YP0wKKKKALWlf8AIUtP+u6f+hCvpJjdb4/lg79z6fSvm3Sv+Qraf9d0/wDQhX0wfvx/j/KvpMidoT+R+c8c/wAWj6P80ch428bP4Xv4LSXTVuTNF5gZJtuOcY5FYH/C3F/6ATf+BH/2NZ/x3/5GDT/+vU/+hGvO658bmWIpV5Qi9F5I9HJuHcvxOBp1qsLya11ff1PUZ/ivb3ELwz+HVmicYZJJgysPQgrg1FD8TtPgIMHhW3iIO4FGVcH14XrXmdFcv9rYr+b8F/ken/qrlX/Pv/yaX+Z6p/wtxf8AoBN/4E//AGNH/C3F/wCgE3/gR/8AY15XRR/a2K/m/Bf5B/qplX/Pv/yaX+Z9H6PqNxq2h2+pJDFEtxGHCFySue2cVy3xs87/AIRKLzBGB9sT7pOfutW/4E/5EfS/+vdaxPjh/wAihD/1+J/6C1fQ4ublgpN9Ufn+VQUM4hGOynb8TxWiiivjD9iCiiigAr1/4H+d/YF75YjP+k87if7oryCvYvgV/wAgC9/6+f8A2UV6mT/7yvRny/GH/Itfqj0C3z5CbsZxzin02H/VL9KdX1h+ThRRRQAUUUUAFFFFAFe4/wBZ+FFFx/rPwooAnXofqf50tIvQ/U/zpaAOW8YalYNeaPZ/bIVuI9btlaJm2tnBbgHrwQeK6Rrq1X71zAv1kArn/F1paxz6PMlvGJZdbtmd9vLHkdfpxXIfHoANpGABxL0/4DWmY4iGHwkKkVe3+aO/KcB9fxccO5WvfXfZNnp32yz/AOfu3/7+r/jVfUZba60+5tkvrZGliaNWMv3SRjPBB/Ig1800V83/AG7/AHPx/wCAfZf6jL/n/wD+S/8ABPVvD/gXUNO1uDVLr4gy3pje2Jgd28orFHsZdvmfxdec9B1r0j7ZZ/8AP3b/APf1f8a+YaKP7d/ufj/wB/6jL/n/AP8Akv8AwT6e+2Wf/P3b/wDf1f8AGh7i3MTEXEJGDyHFfMNe7fCpVPgCzyoP+s7f7RrtwGZLFVHBxtpff/gHi55w4sroRqqpzXdtrdG+77DPi1LE3gS7VZY2O+LgMD/EK8Lr3b4tqo8B3eFA+eLt/tCvCa8rO7fWFbt/mfVcF/8AIvl/if5IKKKK8c+uCiiigD1P4EOiRarvdVy0eNxx616XFcQbD+/i6n+Metea/AYAx6tkA/NH1H1r0a8Vf7MuvlX/AFUnb2NfZZa0sJD5/mz8d4kV82qrzX5Ik+2Wf/P3b/8Af1f8aX7ZZ/8AP3b/APf1f8a+YB0pa83+3f7n4/8AAPpP9RV/z/8A/Jf+CezePvC114l1Hz7HxodGgMUKMtvKd7FJC+chwBkHHAzwMk9K6DwhZx6How0+41uK/ZZXdZXk+baxyFOWJOOg56Yr55oo/t3+5+P/AABf6jL/AJ//APkv/BPp77ZZ/wDP3b/9/V/xoW6tWOFuoCfQSD/GvmGuu+EPPjm1zz+7k/8AQa1oZx7WpGHJu+//AADlx3B6wuGnX9tflTduX/gnt6zwea37+LoP4x718/8AxBYN421ZlIINwcEH2FfQaqvmt8q9B2+tfPnxC48b6vj/AJ+D/IVWeW9jG3f9COCP97qf4f1Rg0UUV8wfpgUUUUAWtK/5Clp/13T/ANCFfSjXEG+P9/F3/jHpXzXpX/IUtP8Arun/AKEK+lyq74/lXv29q+kyK3JO/kfnPHP8Wj6P80eQ/HN0fX7Ao6sPsp+6c/xGvPK9E+OoA8QWGAB/op6f7xrzuvJzL/epn1nDv/Iso+n6sKKKK4T2gooooA+gvA00K+CNMVpY1P2deCwBrF+Nssb+EYgkiMfticBgf4Wrc8Cqp8D6XlQf9HXtWJ8b1UeEYcKB/pidB/stX2OJt9Rf+E/H8t/5HUf8b/Nni1FFFfHH7AFFFFABXsHwNkjTQL3fIi5uf4mA/hFeP17D8C1B0C9yAf8ASe4/2RXqZP8A7yvRny/GH/Itfqj0GAgwoQQQR1FPpkP+qX6U+vrD8nCiiigAooooAKKKKAK9x/rPwoouP9Z+FFAE69D9T/OlpF6H6n+dLQBgeMuuh/8AYZtv/Zq4v49/e0j6S/8AstdH4sg1hdS0uSS+t/sja9bmKIxbmCbSAM/Lj5sn+LjHNcz8dhKG0nzHVuJcYXH933rPPIKOXrVP/h0e/wAK/wDI1p/P/wBJZ5hRRRXwZ+whRRRQAV7x8Kf+RAs/+2n/AKEa8Hr3P4WrMfAVn5ciKv7zgpn+I+9ezka/fy9P1R8dxt/uMP8AEvyZJ8XP+RDu/wDfi/8AQhXhFe5/FlZx4Fu98iMu+PgJj+Ie9eGUs7VsQvT/ADL4L/5F8v8AE/yQUUUV459cFFFFAHqvwF/1erf70f8AWvRrz/kGXX/XKT+Rrzb4EiQxar5bqvzR5yufWvRLtbn+zbn99Hjy5P8Aln7H3r7LLl/scde/5s/H+Iv+RvU9V+SPmkdKKB0or40/YAooooAK6/4Qf8j1a/8AXOT/ANBrkK674R7j43ttjBW8uTBIz/DXVgf95h6o8vO/+RdW/wAL/I91X/Wt9B/Wvnv4h/8AI76v/wBfB/kK99VbrzW/fRdB/wAs/r714B8QNw8a6tuIJ+0HJAx2Fe7ni/cx16/ofD8Ef73U/wAP6owqKKK+YP0wKKKKALWlf8hW0/67p/6EK+mD9+P8f5V8zaV/yFLT/run/oQr6TZbrfH++j7/APLP2+tfSZErwn8j8545/i0fR/mjyf47/wDIwaf/ANep/wDQjXndehfHISDX7DzGVj9lPRcfxGvPa8nMv96mfWcO/wDIso+n6sKKKK4T2gooooA+hfAn/Ij6X/17rWJ8cP8AkUIf+vxP/QWrW8DrOfBOmbJUVfs64BTP9axfjYsw8JReZIjD7YnATH8Le9fY4lf7C9fsn4/lv/I6j/jf5s8Zooor44/YAooooAK9i+BX/IAvf+vn/wBlFeO16/8AA8SnQbzy5FX/AEnnK5/hHvXqZP8A70vRny/GH/Itfqj0SH/VL9KdTLfPkpuOTjk0+vrD8nCiiigAooooAKKKKAK9x/rPwoouP9Z+FFAE69D9T/OlpF6H6n+dLQBgeMuuh/8AYZtv/Zq4v49/e0j6S/8AstdN4v1jTnvdHsxcfv49egjZDG33lXcecY6MDmuW+O0scraT5bbsCXPH+7WWd05xy5cyt/w6Pf4Vf/CrT+f/AKSzzCiiivhD9hCiiigAr3j4U/8AIgWf/bT/ANCNeD17n8LZ4o/AVmrvg/vOMH+8a9nI03Xlbt+qPjeNv9xh/iX5Mk+Ln/Ih3f8Avxf+hCvCK9y+LNxDJ4FulR8nfHxg/wB4V4bSztNYhX7f5mnBf/Ivl/if5IKKKK8c+uCiiigD1X4C/wCr1b/ej/rXo15/yDLr/rlJ/I15t8CZY4otV8xtuWjxx9a9Du7q3/s25Hmf8s5P4T6Gvssui3g46d/zZ+P8Rf8AI3qeq/JHzUOlFA6UV8afsAUUUUAFdf8ACD/kerX/AK5yf+g1yFdd8I2VPG9szHAEcmT/AMBrqwP+8w9UeXnf/Iurf4X+R7qv+tb6D+tfPfxD/wCR31f/AK+D/IV76t1b+a37zsP4T714B8QGVvGurMpyDcHH5Cvdz2LVGN11/Q+H4I/3up/h/VGFRRRXzB+mBRRRQBa0r/kK2n/XdP8A0IV9MH78f4/yr5n0r/kKWn/XdP8A0IV9JNdW+9P3nr2PpX0mRJuE7eR+c8c/xaPo/wA0eT/Hf/kYNP8A+vU/+hGvO69C+OUiSa/YGNtwFqe3+0a89rycy/3qZ9Zw7/yLKPp+rCiiiuE9oKKKKAPoXwJ/yI+l/wDXutYnxw/5FCH/AK/E/wDQWrW8D3EKeCdMVnwRbrkYNYvxsnik8JRKj5P2xOx/utX2OJi/qLdvsn4/lv8AyOo/43+bPGaKKK+OP2AKKKKACvYvgV/yAL3/AK+f/ZRXjtev/A+aOLQLzzG25ueOD/dFepk6bxS9GfL8Yf8AItfqj0SH/VL9KdTLchoEYcgjin19Yfk4UUUUAFFFFABRRRQBXuP9Z+FFFx/rPwooAnXofqf50tIvQ/U/zpaAOd8XRRRyaM8cSI0mt2zSFVALnkZPqa4749/e0j6S/wDstdp4y66H/wBhm2/9mri/j397SPpL/wCy1hnTvl6/rqj3+Ff+RrT+f/pLPLaKKK+GP2EKKKKACvePhT/yIFn/ANtP/QjXg9e8fCn/AJECz/7af+hGvZyT+PL0/VHx3G3+4w/xL8mJ8Xf+RDu/9+L/ANCFeEV7v8XP+RDu/wDfi/8AQhXhFTnX+8L0/wAy+C/+RfL/ABP8kFFFFeQfXBRRRQB6r8BP9Xq3+9H/AFr0e8P/ABLLr/rlJ/I15x8Bf9Xq3+9H/WvRrz/kGXX/AFyk/ka+wy7/AHOPz/Nn4/xF/wAjep6r8kfMg6UUDpRXx5+wBRRRQAV1/wAIP+R6tf8ArnJ/6DXIV1/wg/5Hq1/65yf+g11YH/eIeqPLzv8A5F1b/C/yPdFJ81voP6189/EP/kd9X/6+D/IV9CL/AK1voP6189/EP/kd9X/6+D/IV7mefwo+v6Hw/BH+91P8P6owKKKK+ZP0wKKKKALWlf8AIVtP+u6f+hCvpk/fj/H+VfM2lf8AIVtP+u6f+hCvpg/fj/H+VfR5H8E/kfnPHP8AFo+j/NHkXx3/AORg0/8A69T/AOhGvOq9E+O//Iwaf/16n/0I153Xk5j/AL1M+s4d/wCRZR9P1YUUUVxHtBRRRQB9C+BP+RG0v/r3WsT44f8AIoQ/9fif+gtW34E/5EfS/wDr3WsT44f8ihD/ANfif+gtX2GJ/wByf+E/H8t/5HUf8b/NnitFFFfHn7AFFFFABXsXwK/5AF7/ANfP/sorx2vYvgV/yAL3/r5/9lFepk/+8r0Z8vxh/wAi1+qPQYf9Uv0p1Nh/1S/SnV9Yfk4UUUUAFFFFABRRRQBXuP8AWfhRRcf6z8KKAJ16H6n+dLSL0P1P86WgDltS8N6tfXomk8R3Aij1NLyGJYkxGig4XkHpn8cc9aj8SeCIvEBg/tPW9Rk8jOzasS4z16L7V1tFXXqOvFRqJNdrIujUnQmqlOTUu6bR5fe/DfwpZTCK88SXls5iabEskS/IpVWbJXoC6j/gQqGXwB4NjtLi7Piq6aC2j82d45InEaZI3HapwMg8+x9K9A8QeGtC8QNGdZ02K98tDGvmMwG0srEYBGfmRDz3UVDaeD/DNql4lvo9vGt7C8FyoLYkjYlmU89CSTx61yfVKH8i+5Hd/a+P/wCf8v8AwJ/5nn1t4N8A3Fu1xH4zkEaSPG5knijKuhwykMoII96vQ/DTwvNfvYReINQe6WFZzEDHny26MPl5HuK6O8+G3gS8vGvLrwzZSzs7SM5L8sxyxI3Yya2YdB0mFpmgtDE00MUDtHM6ny4hhFBDfKB7Y756mj6pQ/kX3IP7Xx//AD/l/wCBP/M43/hUei/9BbVP/If/AMTXQab4YutJ0U6dpev3qKit5QkjiIDHJ5+XOM1v2dtDaQCCDzAgJI3ytIefdiT+tTVpTo06TvCKT9DDEY3E4mPLWqSkvNtnOax4Ym1jSm0/UdevnifaXCRxDkc8fJ61zjfCXRFUs2saoABkn930/wC+a9Gps0ayxPFICUdSrAEjgjB5HIpVKNOo7zim/RBh8dicNHko1JRXk2jyiHwP4GlEDJ4wlH2hd0Ia4hVnG4pkAqD94FfqMUy+8F+A7FblrzxlLAtrcC2uDJNEBFKV3hGO3htvOPSu8u/BXhW7SxS60S3lWwjEVruZv3aA5C9eRnPXPU07VfBvhXVbe+t9Q0CxuIb+cXF2jR8TShSodsd8EjPvUfVKH8i+5G/9r4//AJ/y/wDAn/meft4O+H6wRTnxs3lysqIRcwnJYgAY28csOvrWrbfCvw9dQLPba7qE0TZ2vG8TKcHBwQvqK3X+G3gNs58LaeMtuOFYc7w+Rg8HcAR6Gui0rTbHSrP7Hp9utvB5jybFJI3OxZjz6kk/jR9UofyL7kH9r4//AJ/y/wDAn/mc74b8Ex+HxMNN1zUUE2N+5Imzjp1X3rQh0jVWtpYrrxDdNvZx8kMQGwk4/g646+9blFbwShHlirI4atSdabqVJNyfVt3POH+E2hxxtJJrOpIigszMYwAB1JO2sRvCvw6X7Lu8cMou4lmty1xEPNjJwGXK8jPevX5oo5oXhmjSSJ1KujrlWB6gg9RXN33w98EX0dpHd+GNOmSztzbWweMnyojuyi88D5m/P6Vh9UofyL7kd39r4/8A5/y/8Cf+ZxTeC/AK3a2h8at5zIXCi5h+6MZ5xj+JeOvIq3H8OfCMl89jH4ouXu4yVe3WeEyKQAxBXbnOCD9DWw/g34YW+sLpzaTo8GoyI5WASlJGWQZbADZ+YRk477Ce1b8fhjw5Hr/9vJpluup5B+0bm3Z2bAcZxnbx09fU0fVKH8i+5B/a+P8A+f8AL/wJ/wCZx1h8LvDt/ZQ3tnrupT20yB4pEMZVlPQj5a1ND+HFjo2opqFjrWpJOgIBIiIwRzxtrpLLRdI08QG1ja3jtl2xIt1II0AGMbN23AHqPer8FxBPCs0E8UsTqHV0cMrKehBHBHvTjhqMWpRgr+iIqZnjakXCdaTT3XM/8zKTS9WF3IzeIrryCi7AIYt27ndn5OnTH41zmqfDHTdS1Ce/utY1Np523uQIwCf++a7mWaKGGSaWREjjQu7E8KoGST7YplldW17Zw3lncRz286LJFLG2VdWGQQe4IrWpCFVWmk/kc+HxFbDNyozcW+zaPMLv4f8Ag+1W5a58TX0X2WVIZwTHlHcAquNmSSCCAKYvgXwK0Czr4zJiYZDi7gwR+XvXbvbeEtcuNSsVksrq5aZJL1IZyJVkT5FYlTlWXbtyMdMVmWHw1+HlneQyW/h6zFzbFZUcyOSrA8N97Gcj061j9UofyL7kdf8Aa+P/AOf8v/An/mc1F4G8CzQmaLxoZI1iMxdbuAgIF3Fs46BSCT0xzV2w+GPhm/iaWx8RXt1GrbWaGWJwD6EhetdBpnhPwHYandaZYaTp0N9JZOLiBGJkNvLhG3AnO1vLAz/s1f0zwh4d0tGTTdPazRpPMZYLmVAzepAbnpR9UofyL7kH9r4//n/L/wACf+ZzUPwn0iGZJY9Y1QOjBlP7vqDn+7XUzaXqxmgMXiK6EasfN3QxZI2nGPk65x+FbNFa06cKXwRS+Ry4jE1sS0603K3dtnHeI/AVt4guYrjUtb1J5Ik2KVWJeM57LXOX/wAPfB9jNPDeeJ72B7e2N3MrtH+7hGcyN8vC8Hr6H0r1SsrUPDehahqT6le6Xbz3j2rWbSuDloWzlDz0OT+ZqJ4ajN80oJv0RtSzLGUYKFOrJJdFJnm1v4O+H1xG0kPjgOiuYyftcAwwOCOnrx9afpXgrwHqsjx6b4zku3R/LKxXELHdt3cfLz8vORxXV/8ACr/h7jA8Jaaq5LBVVlUE9SADgHmr2meBvCOmXkV5p+g2tvcROrpIhbKlQQOp7BiMe9T9UofyL7kaf2vj/wDn/L/wJ/5nI6Z8N/CeqIX03xRc3qhVYm3mhkAB6Hheh7Vb/wCFR6L/ANBbVP8AyH/8TXUaV4P8NaUk6aZpaWQuAiymCaRGYL90ZDZAGT0/Gtm2hjt4Fhi37F6bnZz+bEk0fVKH8i+5B/a+P/5/y/8AAn/mYMHh7ULDRk0/TPEF2nkoEh82KIgfX5c0zxD4TOvWIs9Q13UHhEgkAVIlORn0X3rpaK3aTjytaHDCpOFT2sZNS3vd3ueUa54C8F6H5X9seLLmw84MYvPliTftxnGV5xuX8xTofh/4LnmSGDxdJLLIcIiXMDMx54AA5PB/Ku+8SeGfD/iRIU17SLTUlg3eUJ03bN2MkemcD8qpaZ4E8H6bdW91Y+H7OCe3lEsMi7iyOBgEEn0OPy9BWH1Sh/IvuR3f2vj/APn/AC/8Cf8AmcJaeD/AN1czW0PjG5E0K7pEkeOMqN5TOGQZw6sp9CMVch+HfhGdrVYPE93N9rd0tzHJE4kZBlgCFxkAHI9q6zVPh/4L1SQyah4dtLhyWJZi4PzSNI3Q93dm+prQ0nwzoGkwWkGm6XBbR2cjy2ypnEbuu1mHPUgkUfVKH8i+5B/a+P8A+f8AL/wJ/wCZyP8AwqPRf+gtqn/kP/4mt3w54PGgW8lvp2uaikcj72DJE3P4rW9Y6fa2Jc24mBcAHzLiSTp0xvY4/CrVXToUqb5oRSfojGvj8ViIclWrKS7NtlbS4rqHT4Yb2ZZ7hVxJIFwGOeuKs0UVqciCiiigAooooAKKKKAK9x/rPwoouP8AWfhRQBOvQ/U/zpaReh+p/nS0AFFFFABRRRQAUUUUAFFFFABRRRQAUUUUAFFFFABRRRQAUUUUAcR4y+G+keKNS1HUL65nS4u7a3hhZP8Al2aFnIdRnBLCRlOf4SQDyaqab8LNL07Uo9QtLoRyR3aXCRG3DRKFtvs+wBiTgD5lJJ2n1r0KigDymL4I6Ki6cv8AatyTYqAJDGDJMfNgfe5JPzlYAhIAyGPFR3HweeFLCSz15p/7Ns4LS2tJLZI4XSJoSBJj74JhyQQcljyBgD1qigDzj4c/C238K6VJFPqTXl7caWtjNMVP7v8AcpGwTn7mYwwBGQc884ql4b+D9roXiTQNQttSeW207LXUewRrcFIoo7cbBx8rRmQnOS7E9+PVKKAPOrv4SaDcXw1CSaSS6Opz30jSKSsiys7eSQGHyqzllII+bk55rPb4K6X5FtHHrVyvk2xtyDboVly1wS7r3b/STg9iin2r1WigDivAPw9tfCOuXmpwapc3rXFubf8AfoPMI855dzydXbMhXJxwBXa0UUAFFFFABRRRQAUUUUAFFFFABRRRQAUUUUAFFFFABRRRQAUUUUAFFFFABRRRQAUUUUAV7j/WfhRRcf6z8KKAP//Z">
          <a:extLst>
            <a:ext uri="{FF2B5EF4-FFF2-40B4-BE49-F238E27FC236}">
              <a16:creationId xmlns:a16="http://schemas.microsoft.com/office/drawing/2014/main" id="{3E03674D-7757-4384-973F-1EF26C96ACB1}"/>
            </a:ext>
          </a:extLst>
        </xdr:cNvPr>
        <xdr:cNvSpPr>
          <a:spLocks noChangeAspect="1" noChangeArrowheads="1"/>
        </xdr:cNvSpPr>
      </xdr:nvSpPr>
      <xdr:spPr bwMode="auto">
        <a:xfrm>
          <a:off x="4081549" y="19019520"/>
          <a:ext cx="304800" cy="301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15</xdr:col>
      <xdr:colOff>399011</xdr:colOff>
      <xdr:row>1</xdr:row>
      <xdr:rowOff>33253</xdr:rowOff>
    </xdr:from>
    <xdr:to>
      <xdr:col>22</xdr:col>
      <xdr:colOff>172910</xdr:colOff>
      <xdr:row>11</xdr:row>
      <xdr:rowOff>54298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9DD3802-F760-49A6-B4FA-747FD79D8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4858" y="224446"/>
          <a:ext cx="4429026" cy="2124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6</xdr:row>
      <xdr:rowOff>114300</xdr:rowOff>
    </xdr:from>
    <xdr:to>
      <xdr:col>14</xdr:col>
      <xdr:colOff>114300</xdr:colOff>
      <xdr:row>21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2AA186-3FF7-4FD6-81C4-0181BC35D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6:AF44" totalsRowShown="0" headerRowDxfId="75" dataDxfId="73" headerRowBorderDxfId="74" tableBorderDxfId="72" totalsRowBorderDxfId="71">
  <autoFilter ref="B36:AF4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31">
    <tableColumn id="1" xr3:uid="{00000000-0010-0000-0000-000001000000}" name="PROJ" dataDxfId="70"/>
    <tableColumn id="2" xr3:uid="{00000000-0010-0000-0000-000002000000}" name="Jul-23" dataDxfId="69"/>
    <tableColumn id="3" xr3:uid="{00000000-0010-0000-0000-000003000000}" name="Aug-23" dataDxfId="68"/>
    <tableColumn id="4" xr3:uid="{00000000-0010-0000-0000-000004000000}" name="Sep-23" dataDxfId="67"/>
    <tableColumn id="5" xr3:uid="{00000000-0010-0000-0000-000005000000}" name="Oct-23" dataDxfId="66"/>
    <tableColumn id="6" xr3:uid="{00000000-0010-0000-0000-000006000000}" name="Nov-23" dataDxfId="65"/>
    <tableColumn id="7" xr3:uid="{00000000-0010-0000-0000-000007000000}" name="Dec-23" dataDxfId="64"/>
    <tableColumn id="8" xr3:uid="{00000000-0010-0000-0000-000008000000}" name="Jan-24" dataDxfId="63"/>
    <tableColumn id="9" xr3:uid="{00000000-0010-0000-0000-000009000000}" name="Feb-24" dataDxfId="62"/>
    <tableColumn id="10" xr3:uid="{00000000-0010-0000-0000-00000A000000}" name="Mar-24" dataDxfId="61"/>
    <tableColumn id="11" xr3:uid="{00000000-0010-0000-0000-00000B000000}" name="Apr-24" dataDxfId="60"/>
    <tableColumn id="12" xr3:uid="{00000000-0010-0000-0000-00000C000000}" name="May-24" dataDxfId="59"/>
    <tableColumn id="13" xr3:uid="{00000000-0010-0000-0000-00000D000000}" name="Jun-24" dataDxfId="58"/>
    <tableColumn id="14" xr3:uid="{00000000-0010-0000-0000-00000E000000}" name="Jul-24" dataDxfId="57"/>
    <tableColumn id="15" xr3:uid="{00000000-0010-0000-0000-00000F000000}" name="Aug-24" dataDxfId="56"/>
    <tableColumn id="16" xr3:uid="{00000000-0010-0000-0000-000010000000}" name="Sep-24" dataDxfId="55"/>
    <tableColumn id="17" xr3:uid="{00000000-0010-0000-0000-000011000000}" name="Oct-24" dataDxfId="54"/>
    <tableColumn id="18" xr3:uid="{00000000-0010-0000-0000-000012000000}" name="Nov-24" dataDxfId="53"/>
    <tableColumn id="19" xr3:uid="{00000000-0010-0000-0000-000013000000}" name="Dec-24" dataDxfId="52"/>
    <tableColumn id="20" xr3:uid="{00000000-0010-0000-0000-000014000000}" name="Jan-25" dataDxfId="51"/>
    <tableColumn id="21" xr3:uid="{00000000-0010-0000-0000-000015000000}" name="25-Feb" dataDxfId="50"/>
    <tableColumn id="22" xr3:uid="{00000000-0010-0000-0000-000016000000}" name="Mar-25" dataDxfId="49"/>
    <tableColumn id="23" xr3:uid="{00000000-0010-0000-0000-000017000000}" name="25-Apr" dataDxfId="48"/>
    <tableColumn id="24" xr3:uid="{00000000-0010-0000-0000-000018000000}" name="May-25" dataDxfId="47"/>
    <tableColumn id="25" xr3:uid="{00000000-0010-0000-0000-000019000000}" name="25-Jun" dataDxfId="46"/>
    <tableColumn id="26" xr3:uid="{00000000-0010-0000-0000-00001A000000}" name="Jul-25" dataDxfId="45"/>
    <tableColumn id="27" xr3:uid="{00000000-0010-0000-0000-00001B000000}" name="25-Aug" dataDxfId="44"/>
    <tableColumn id="28" xr3:uid="{00000000-0010-0000-0000-00001C000000}" name="Sep-25" dataDxfId="43"/>
    <tableColumn id="29" xr3:uid="{00000000-0010-0000-0000-00001D000000}" name="25-Oct" dataDxfId="42"/>
    <tableColumn id="30" xr3:uid="{00000000-0010-0000-0000-00001E000000}" name="Nov-25" dataDxfId="41"/>
    <tableColumn id="31" xr3:uid="{00000000-0010-0000-0000-00001F000000}" name="25-Dec" dataDxfId="4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74:T84" totalsRowShown="0" headerRowDxfId="39" dataDxfId="37" headerRowBorderDxfId="38" tableBorderDxfId="36" totalsRowBorderDxfId="35">
  <autoFilter ref="B74:T84" xr:uid="{00000000-0009-0000-0100-000002000000}"/>
  <tableColumns count="19">
    <tableColumn id="1" xr3:uid="{00000000-0010-0000-0100-000001000000}" name="PROJ" dataDxfId="34"/>
    <tableColumn id="2" xr3:uid="{00000000-0010-0000-0100-000002000000}" name="Jul-23" dataDxfId="33"/>
    <tableColumn id="3" xr3:uid="{00000000-0010-0000-0100-000003000000}" name="Aug-23" dataDxfId="32"/>
    <tableColumn id="4" xr3:uid="{00000000-0010-0000-0100-000004000000}" name="Sep-23" dataDxfId="31"/>
    <tableColumn id="5" xr3:uid="{00000000-0010-0000-0100-000005000000}" name="Oct-23" dataDxfId="30"/>
    <tableColumn id="6" xr3:uid="{00000000-0010-0000-0100-000006000000}" name="Nov-23" dataDxfId="29"/>
    <tableColumn id="7" xr3:uid="{00000000-0010-0000-0100-000007000000}" name="Dec-23" dataDxfId="28"/>
    <tableColumn id="8" xr3:uid="{00000000-0010-0000-0100-000008000000}" name="Jan-24" dataDxfId="27"/>
    <tableColumn id="9" xr3:uid="{00000000-0010-0000-0100-000009000000}" name="Feb-24" dataDxfId="26"/>
    <tableColumn id="10" xr3:uid="{00000000-0010-0000-0100-00000A000000}" name="Mar-24" dataDxfId="25"/>
    <tableColumn id="11" xr3:uid="{00000000-0010-0000-0100-00000B000000}" name="Apr-24" dataDxfId="24"/>
    <tableColumn id="12" xr3:uid="{00000000-0010-0000-0100-00000C000000}" name="May-24" dataDxfId="23"/>
    <tableColumn id="13" xr3:uid="{00000000-0010-0000-0100-00000D000000}" name="Jun-24" dataDxfId="22"/>
    <tableColumn id="14" xr3:uid="{00000000-0010-0000-0100-00000E000000}" name="Jul-24" dataDxfId="21"/>
    <tableColumn id="15" xr3:uid="{00000000-0010-0000-0100-00000F000000}" name="Aug-24" dataDxfId="20"/>
    <tableColumn id="16" xr3:uid="{00000000-0010-0000-0100-000010000000}" name="Sep-24" dataDxfId="19"/>
    <tableColumn id="17" xr3:uid="{00000000-0010-0000-0100-000011000000}" name="Oct-24" dataDxfId="18"/>
    <tableColumn id="18" xr3:uid="{00000000-0010-0000-0100-000012000000}" name="Nov-24" dataDxfId="17"/>
    <tableColumn id="19" xr3:uid="{00000000-0010-0000-0100-000013000000}" name="Dec-24" dataDxfId="16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B48:N56" headerRowDxfId="15">
  <autoFilter ref="B48:N5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PROJ" totalsRowLabel="Total" dataDxfId="14" totalsRowDxfId="13"/>
    <tableColumn id="2" xr3:uid="{00000000-0010-0000-0200-000002000000}" name="25-Jan"/>
    <tableColumn id="3" xr3:uid="{00000000-0010-0000-0200-000003000000}" name="25-Feb"/>
    <tableColumn id="4" xr3:uid="{00000000-0010-0000-0200-000004000000}" name="25-Mar"/>
    <tableColumn id="5" xr3:uid="{00000000-0010-0000-0200-000005000000}" name="25-Apr"/>
    <tableColumn id="6" xr3:uid="{00000000-0010-0000-0200-000006000000}" name="25-May"/>
    <tableColumn id="7" xr3:uid="{00000000-0010-0000-0200-000007000000}" name="25-Jun"/>
    <tableColumn id="8" xr3:uid="{00000000-0010-0000-0200-000008000000}" name="25-Jul"/>
    <tableColumn id="9" xr3:uid="{00000000-0010-0000-0200-000009000000}" name="25-Aug"/>
    <tableColumn id="10" xr3:uid="{00000000-0010-0000-0200-00000A000000}" name="25-Sep"/>
    <tableColumn id="11" xr3:uid="{00000000-0010-0000-0200-00000B000000}" name="25-Oct"/>
    <tableColumn id="12" xr3:uid="{00000000-0010-0000-0200-00000C000000}" name="25-Nov"/>
    <tableColumn id="13" xr3:uid="{00000000-0010-0000-0200-00000D000000}" name="25-Dec" totalsRowFunction="count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opLeftCell="A25" zoomScale="89" zoomScaleNormal="89" workbookViewId="0">
      <selection activeCell="V47" sqref="V47"/>
    </sheetView>
  </sheetViews>
  <sheetFormatPr defaultRowHeight="14.5" x14ac:dyDescent="0.35"/>
  <cols>
    <col min="2" max="2" width="12" customWidth="1"/>
    <col min="10" max="10" width="10.26953125" customWidth="1"/>
    <col min="13" max="13" width="10.7265625" customWidth="1"/>
    <col min="15" max="15" width="9.54296875" bestFit="1" customWidth="1"/>
  </cols>
  <sheetData>
    <row r="1" spans="1:23" ht="15" customHeight="1" x14ac:dyDescent="0.35">
      <c r="A1" t="s">
        <v>116</v>
      </c>
      <c r="B1" s="5">
        <v>45755</v>
      </c>
    </row>
    <row r="2" spans="1:23" ht="14.9" customHeight="1" x14ac:dyDescent="0.35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5"/>
    </row>
    <row r="3" spans="1:23" ht="45.25" customHeight="1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138</v>
      </c>
      <c r="G3" s="1" t="s">
        <v>139</v>
      </c>
      <c r="H3" s="1" t="s">
        <v>5</v>
      </c>
      <c r="I3" s="1" t="s">
        <v>6</v>
      </c>
      <c r="J3" s="1" t="s">
        <v>7</v>
      </c>
      <c r="K3" s="1" t="s">
        <v>140</v>
      </c>
      <c r="L3" s="1" t="s">
        <v>8</v>
      </c>
      <c r="M3" s="1" t="s">
        <v>9</v>
      </c>
      <c r="N3" s="1" t="s">
        <v>10</v>
      </c>
      <c r="O3" s="1" t="s">
        <v>141</v>
      </c>
      <c r="P3" s="1" t="s">
        <v>11</v>
      </c>
      <c r="Q3" s="1" t="s">
        <v>12</v>
      </c>
      <c r="R3" s="1" t="s">
        <v>13</v>
      </c>
      <c r="S3" s="1" t="s">
        <v>142</v>
      </c>
      <c r="T3" s="1" t="s">
        <v>14</v>
      </c>
      <c r="U3" s="1" t="s">
        <v>143</v>
      </c>
      <c r="W3" s="1" t="s">
        <v>2</v>
      </c>
    </row>
    <row r="4" spans="1:23" ht="15" customHeight="1" x14ac:dyDescent="0.35">
      <c r="B4" s="1" t="s">
        <v>144</v>
      </c>
      <c r="C4" s="1">
        <v>6</v>
      </c>
      <c r="D4" s="1">
        <v>43</v>
      </c>
      <c r="E4" s="2">
        <v>49</v>
      </c>
      <c r="F4" s="80">
        <v>0</v>
      </c>
      <c r="G4" s="3">
        <v>0</v>
      </c>
      <c r="H4" s="1">
        <v>1</v>
      </c>
      <c r="I4" s="1">
        <v>10</v>
      </c>
      <c r="J4" s="2">
        <v>11</v>
      </c>
      <c r="K4" s="80">
        <v>0</v>
      </c>
      <c r="L4" s="1">
        <v>1</v>
      </c>
      <c r="M4" s="1">
        <v>7</v>
      </c>
      <c r="N4" s="2">
        <v>8</v>
      </c>
      <c r="O4" s="80">
        <v>0</v>
      </c>
      <c r="P4" s="1">
        <v>8</v>
      </c>
      <c r="Q4" s="1">
        <v>60</v>
      </c>
      <c r="R4" s="2">
        <v>68</v>
      </c>
      <c r="S4" s="80">
        <v>0</v>
      </c>
      <c r="T4" s="3">
        <v>0.88239999999999996</v>
      </c>
      <c r="U4" s="81">
        <v>0</v>
      </c>
      <c r="W4" s="1">
        <v>2</v>
      </c>
    </row>
    <row r="5" spans="1:23" ht="15" customHeight="1" x14ac:dyDescent="0.35">
      <c r="B5" s="1" t="s">
        <v>19</v>
      </c>
      <c r="C5" s="1">
        <v>14</v>
      </c>
      <c r="D5" s="1">
        <v>443</v>
      </c>
      <c r="E5" s="2">
        <v>457</v>
      </c>
      <c r="F5" s="80">
        <v>12</v>
      </c>
      <c r="G5" s="3">
        <v>0.85709999999999997</v>
      </c>
      <c r="H5" s="1">
        <v>7</v>
      </c>
      <c r="I5" s="1">
        <v>135</v>
      </c>
      <c r="J5" s="2">
        <v>142</v>
      </c>
      <c r="K5" s="80">
        <v>0</v>
      </c>
      <c r="L5" s="1">
        <v>0</v>
      </c>
      <c r="M5" s="1">
        <v>7</v>
      </c>
      <c r="N5" s="2">
        <v>7</v>
      </c>
      <c r="O5" s="80">
        <v>0</v>
      </c>
      <c r="P5" s="1">
        <v>21</v>
      </c>
      <c r="Q5" s="1">
        <v>585</v>
      </c>
      <c r="R5" s="2">
        <v>606</v>
      </c>
      <c r="S5" s="80">
        <v>12</v>
      </c>
      <c r="T5" s="3">
        <v>0.96530000000000005</v>
      </c>
      <c r="U5" s="3">
        <v>0.57140000000000002</v>
      </c>
      <c r="W5" s="1">
        <v>16</v>
      </c>
    </row>
    <row r="6" spans="1:23" ht="15" customHeight="1" x14ac:dyDescent="0.35">
      <c r="B6" s="1" t="s">
        <v>15</v>
      </c>
      <c r="C6" s="1">
        <v>17</v>
      </c>
      <c r="D6" s="1">
        <v>3364</v>
      </c>
      <c r="E6" s="2">
        <v>3381</v>
      </c>
      <c r="F6" s="80">
        <v>0</v>
      </c>
      <c r="G6" s="3">
        <v>0</v>
      </c>
      <c r="H6" s="1">
        <v>31</v>
      </c>
      <c r="I6" s="1">
        <v>194</v>
      </c>
      <c r="J6" s="2">
        <v>225</v>
      </c>
      <c r="K6" s="80">
        <v>1</v>
      </c>
      <c r="L6" s="1">
        <v>0</v>
      </c>
      <c r="M6" s="1">
        <v>132</v>
      </c>
      <c r="N6" s="2">
        <v>132</v>
      </c>
      <c r="O6" s="80">
        <v>0</v>
      </c>
      <c r="P6" s="1">
        <v>48</v>
      </c>
      <c r="Q6" s="1">
        <v>3690</v>
      </c>
      <c r="R6" s="2">
        <v>3738</v>
      </c>
      <c r="S6" s="80">
        <v>1</v>
      </c>
      <c r="T6" s="3">
        <v>0.98719999999999997</v>
      </c>
      <c r="U6" s="3">
        <v>2.0799999999999999E-2</v>
      </c>
      <c r="W6" s="1">
        <v>40</v>
      </c>
    </row>
    <row r="7" spans="1:23" ht="15" customHeight="1" x14ac:dyDescent="0.35">
      <c r="B7" s="1" t="s">
        <v>160</v>
      </c>
      <c r="C7" s="1">
        <v>35</v>
      </c>
      <c r="D7" s="1">
        <v>1</v>
      </c>
      <c r="E7" s="2">
        <v>36</v>
      </c>
      <c r="F7" s="80">
        <v>1</v>
      </c>
      <c r="G7" s="3">
        <v>2.86E-2</v>
      </c>
      <c r="H7" s="1">
        <v>0</v>
      </c>
      <c r="I7" s="1">
        <v>1</v>
      </c>
      <c r="J7" s="2">
        <v>1</v>
      </c>
      <c r="K7" s="80">
        <v>0</v>
      </c>
      <c r="L7" s="1">
        <v>0</v>
      </c>
      <c r="M7" s="1">
        <v>0</v>
      </c>
      <c r="N7" s="2">
        <v>0</v>
      </c>
      <c r="O7" s="80">
        <v>0</v>
      </c>
      <c r="P7" s="1">
        <v>35</v>
      </c>
      <c r="Q7" s="1">
        <v>2</v>
      </c>
      <c r="R7" s="2">
        <v>37</v>
      </c>
      <c r="S7" s="80">
        <v>1</v>
      </c>
      <c r="T7" s="3">
        <v>5.4100000000000002E-2</v>
      </c>
      <c r="U7" s="3">
        <v>2.86E-2</v>
      </c>
      <c r="W7" s="1">
        <v>6</v>
      </c>
    </row>
    <row r="8" spans="1:23" ht="15" customHeight="1" x14ac:dyDescent="0.35">
      <c r="B8" s="1" t="s">
        <v>161</v>
      </c>
      <c r="C8" s="1">
        <v>0</v>
      </c>
      <c r="D8" s="1">
        <v>0</v>
      </c>
      <c r="E8" s="2">
        <v>0</v>
      </c>
      <c r="F8" s="80">
        <v>0</v>
      </c>
      <c r="G8" s="81">
        <v>0</v>
      </c>
      <c r="H8" s="1">
        <v>0</v>
      </c>
      <c r="I8" s="1">
        <v>0</v>
      </c>
      <c r="J8" s="2">
        <v>0</v>
      </c>
      <c r="K8" s="80">
        <v>0</v>
      </c>
      <c r="L8" s="1">
        <v>0</v>
      </c>
      <c r="M8" s="1">
        <v>0</v>
      </c>
      <c r="N8" s="2">
        <v>0</v>
      </c>
      <c r="O8" s="80">
        <v>0</v>
      </c>
      <c r="P8" s="1">
        <v>0</v>
      </c>
      <c r="Q8" s="1">
        <v>0</v>
      </c>
      <c r="R8" s="2">
        <v>0</v>
      </c>
      <c r="S8" s="80">
        <v>0</v>
      </c>
      <c r="T8" s="81">
        <v>0</v>
      </c>
      <c r="U8" s="81">
        <v>0</v>
      </c>
      <c r="W8" s="1">
        <v>0</v>
      </c>
    </row>
    <row r="9" spans="1:23" ht="15" customHeight="1" x14ac:dyDescent="0.35">
      <c r="B9" s="1" t="s">
        <v>155</v>
      </c>
      <c r="C9" s="1">
        <v>0</v>
      </c>
      <c r="D9" s="1">
        <v>121</v>
      </c>
      <c r="E9" s="2">
        <v>121</v>
      </c>
      <c r="F9" s="80">
        <v>0</v>
      </c>
      <c r="G9" s="81">
        <v>0</v>
      </c>
      <c r="H9" s="1">
        <v>0</v>
      </c>
      <c r="I9" s="1">
        <v>0</v>
      </c>
      <c r="J9" s="2">
        <v>0</v>
      </c>
      <c r="K9" s="80">
        <v>0</v>
      </c>
      <c r="L9" s="1">
        <v>0</v>
      </c>
      <c r="M9" s="1">
        <v>0</v>
      </c>
      <c r="N9" s="2">
        <v>0</v>
      </c>
      <c r="O9" s="80">
        <v>0</v>
      </c>
      <c r="P9" s="1">
        <v>0</v>
      </c>
      <c r="Q9" s="1">
        <v>121</v>
      </c>
      <c r="R9" s="2">
        <v>121</v>
      </c>
      <c r="S9" s="80">
        <v>0</v>
      </c>
      <c r="T9" s="3">
        <v>1</v>
      </c>
      <c r="U9" s="81">
        <v>0</v>
      </c>
      <c r="W9" s="1">
        <v>0</v>
      </c>
    </row>
    <row r="10" spans="1:23" ht="15" customHeight="1" x14ac:dyDescent="0.35">
      <c r="B10" s="1" t="s">
        <v>156</v>
      </c>
      <c r="C10" s="1">
        <v>0</v>
      </c>
      <c r="D10" s="1">
        <v>0</v>
      </c>
      <c r="E10" s="2">
        <v>0</v>
      </c>
      <c r="F10" s="80">
        <v>0</v>
      </c>
      <c r="G10" s="81">
        <v>0</v>
      </c>
      <c r="H10" s="1">
        <v>0</v>
      </c>
      <c r="I10" s="1">
        <v>1</v>
      </c>
      <c r="J10" s="2">
        <v>1</v>
      </c>
      <c r="K10" s="80">
        <v>0</v>
      </c>
      <c r="L10" s="1">
        <v>0</v>
      </c>
      <c r="M10" s="1">
        <v>1</v>
      </c>
      <c r="N10" s="2">
        <v>1</v>
      </c>
      <c r="O10" s="80">
        <v>0</v>
      </c>
      <c r="P10" s="1">
        <v>0</v>
      </c>
      <c r="Q10" s="1">
        <v>2</v>
      </c>
      <c r="R10" s="2">
        <v>2</v>
      </c>
      <c r="S10" s="80">
        <v>0</v>
      </c>
      <c r="T10" s="3">
        <v>1</v>
      </c>
      <c r="U10" s="81">
        <v>0</v>
      </c>
      <c r="W10" s="1">
        <v>0</v>
      </c>
    </row>
    <row r="11" spans="1:23" ht="15" customHeight="1" x14ac:dyDescent="0.35">
      <c r="B11" s="1" t="s">
        <v>16</v>
      </c>
      <c r="C11" s="1">
        <v>88</v>
      </c>
      <c r="D11" s="1">
        <v>7295</v>
      </c>
      <c r="E11" s="2">
        <v>7383</v>
      </c>
      <c r="F11" s="80">
        <v>35</v>
      </c>
      <c r="G11" s="3">
        <v>0.3977</v>
      </c>
      <c r="H11" s="1">
        <v>53</v>
      </c>
      <c r="I11" s="1">
        <v>922</v>
      </c>
      <c r="J11" s="2">
        <v>975</v>
      </c>
      <c r="K11" s="80">
        <v>32</v>
      </c>
      <c r="L11" s="1">
        <v>1</v>
      </c>
      <c r="M11" s="1">
        <v>239</v>
      </c>
      <c r="N11" s="2">
        <v>240</v>
      </c>
      <c r="O11" s="80">
        <v>0</v>
      </c>
      <c r="P11" s="1">
        <v>142</v>
      </c>
      <c r="Q11" s="1">
        <v>8456</v>
      </c>
      <c r="R11" s="2">
        <v>8598</v>
      </c>
      <c r="S11" s="80">
        <v>67</v>
      </c>
      <c r="T11" s="3">
        <v>0.98350000000000004</v>
      </c>
      <c r="U11" s="3">
        <v>0.4718</v>
      </c>
      <c r="W11" s="1">
        <v>94</v>
      </c>
    </row>
    <row r="12" spans="1:23" ht="15" customHeight="1" x14ac:dyDescent="0.35">
      <c r="B12" s="1" t="s">
        <v>17</v>
      </c>
      <c r="C12" s="1">
        <v>53</v>
      </c>
      <c r="D12" s="1">
        <v>5701</v>
      </c>
      <c r="E12" s="2">
        <v>5754</v>
      </c>
      <c r="F12" s="80">
        <v>8</v>
      </c>
      <c r="G12" s="3">
        <v>0.15090000000000001</v>
      </c>
      <c r="H12" s="1">
        <v>14</v>
      </c>
      <c r="I12" s="1">
        <v>666</v>
      </c>
      <c r="J12" s="2">
        <v>680</v>
      </c>
      <c r="K12" s="80">
        <v>3</v>
      </c>
      <c r="L12" s="1">
        <v>5</v>
      </c>
      <c r="M12" s="1">
        <v>214</v>
      </c>
      <c r="N12" s="2">
        <v>219</v>
      </c>
      <c r="O12" s="80">
        <v>3</v>
      </c>
      <c r="P12" s="1">
        <v>72</v>
      </c>
      <c r="Q12" s="1">
        <v>6581</v>
      </c>
      <c r="R12" s="2">
        <v>6653</v>
      </c>
      <c r="S12" s="80">
        <v>14</v>
      </c>
      <c r="T12" s="3">
        <v>0.98919999999999997</v>
      </c>
      <c r="U12" s="3">
        <v>0.19439999999999999</v>
      </c>
      <c r="W12" s="1">
        <v>23</v>
      </c>
    </row>
    <row r="13" spans="1:23" s="83" customFormat="1" ht="15" customHeight="1" x14ac:dyDescent="0.35">
      <c r="B13" s="1" t="s">
        <v>20</v>
      </c>
      <c r="C13" s="1">
        <v>2</v>
      </c>
      <c r="D13" s="1">
        <v>148</v>
      </c>
      <c r="E13" s="2">
        <v>150</v>
      </c>
      <c r="F13" s="80">
        <v>1</v>
      </c>
      <c r="G13" s="3">
        <v>0.5</v>
      </c>
      <c r="H13" s="1">
        <v>10</v>
      </c>
      <c r="I13" s="1">
        <v>15</v>
      </c>
      <c r="J13" s="2">
        <v>25</v>
      </c>
      <c r="K13" s="80">
        <v>10</v>
      </c>
      <c r="L13" s="1">
        <v>2</v>
      </c>
      <c r="M13" s="1">
        <v>7</v>
      </c>
      <c r="N13" s="2">
        <v>9</v>
      </c>
      <c r="O13" s="80">
        <v>2</v>
      </c>
      <c r="P13" s="1">
        <v>14</v>
      </c>
      <c r="Q13" s="1">
        <v>170</v>
      </c>
      <c r="R13" s="2">
        <v>184</v>
      </c>
      <c r="S13" s="80">
        <v>13</v>
      </c>
      <c r="T13" s="3">
        <v>0.92390000000000005</v>
      </c>
      <c r="U13" s="3">
        <v>0.92859999999999998</v>
      </c>
      <c r="W13" s="1">
        <v>2</v>
      </c>
    </row>
    <row r="14" spans="1:23" s="83" customFormat="1" ht="15" customHeight="1" x14ac:dyDescent="0.35">
      <c r="B14" s="1" t="s">
        <v>151</v>
      </c>
      <c r="C14" s="1">
        <v>11</v>
      </c>
      <c r="D14" s="1">
        <v>5</v>
      </c>
      <c r="E14" s="2">
        <v>16</v>
      </c>
      <c r="F14" s="80">
        <v>7</v>
      </c>
      <c r="G14" s="3">
        <v>0.63639999999999997</v>
      </c>
      <c r="H14" s="1">
        <v>0</v>
      </c>
      <c r="I14" s="1">
        <v>0</v>
      </c>
      <c r="J14" s="2">
        <v>0</v>
      </c>
      <c r="K14" s="80">
        <v>0</v>
      </c>
      <c r="L14" s="1">
        <v>0</v>
      </c>
      <c r="M14" s="1">
        <v>0</v>
      </c>
      <c r="N14" s="2">
        <v>0</v>
      </c>
      <c r="O14" s="80">
        <v>0</v>
      </c>
      <c r="P14" s="1">
        <v>11</v>
      </c>
      <c r="Q14" s="1">
        <v>5</v>
      </c>
      <c r="R14" s="2">
        <v>16</v>
      </c>
      <c r="S14" s="80">
        <v>7</v>
      </c>
      <c r="T14" s="3">
        <v>0.3125</v>
      </c>
      <c r="U14" s="3">
        <v>0.63639999999999997</v>
      </c>
      <c r="W14" s="1">
        <v>11</v>
      </c>
    </row>
    <row r="15" spans="1:23" s="83" customFormat="1" ht="15" customHeight="1" x14ac:dyDescent="0.35">
      <c r="B15" s="1" t="s">
        <v>145</v>
      </c>
      <c r="C15" s="1">
        <v>297</v>
      </c>
      <c r="D15" s="1">
        <v>2129</v>
      </c>
      <c r="E15" s="2">
        <v>2426</v>
      </c>
      <c r="F15" s="80">
        <v>124</v>
      </c>
      <c r="G15" s="3">
        <v>0.41749999999999998</v>
      </c>
      <c r="H15" s="1">
        <v>0</v>
      </c>
      <c r="I15" s="1">
        <v>0</v>
      </c>
      <c r="J15" s="2">
        <v>0</v>
      </c>
      <c r="K15" s="80">
        <v>0</v>
      </c>
      <c r="L15" s="1">
        <v>0</v>
      </c>
      <c r="M15" s="1">
        <v>0</v>
      </c>
      <c r="N15" s="2">
        <v>0</v>
      </c>
      <c r="O15" s="80">
        <v>0</v>
      </c>
      <c r="P15" s="1">
        <v>297</v>
      </c>
      <c r="Q15" s="1">
        <v>2129</v>
      </c>
      <c r="R15" s="2">
        <v>2426</v>
      </c>
      <c r="S15" s="80">
        <v>124</v>
      </c>
      <c r="T15" s="3">
        <v>0.87760000000000005</v>
      </c>
      <c r="U15" s="3">
        <v>0.41749999999999998</v>
      </c>
      <c r="W15" s="1">
        <v>168</v>
      </c>
    </row>
    <row r="16" spans="1:23" s="83" customFormat="1" ht="15" customHeight="1" x14ac:dyDescent="0.35">
      <c r="B16" s="1" t="s">
        <v>159</v>
      </c>
      <c r="C16" s="1">
        <v>1</v>
      </c>
      <c r="D16" s="1">
        <v>0</v>
      </c>
      <c r="E16" s="2">
        <v>1</v>
      </c>
      <c r="F16" s="80">
        <v>0</v>
      </c>
      <c r="G16" s="3">
        <v>0</v>
      </c>
      <c r="H16" s="1">
        <v>0</v>
      </c>
      <c r="I16" s="1">
        <v>0</v>
      </c>
      <c r="J16" s="2">
        <v>0</v>
      </c>
      <c r="K16" s="80">
        <v>0</v>
      </c>
      <c r="L16" s="1">
        <v>0</v>
      </c>
      <c r="M16" s="1">
        <v>0</v>
      </c>
      <c r="N16" s="2">
        <v>0</v>
      </c>
      <c r="O16" s="80">
        <v>0</v>
      </c>
      <c r="P16" s="1">
        <v>1</v>
      </c>
      <c r="Q16" s="1">
        <v>0</v>
      </c>
      <c r="R16" s="2">
        <v>1</v>
      </c>
      <c r="S16" s="80">
        <v>0</v>
      </c>
      <c r="T16" s="3">
        <v>0</v>
      </c>
      <c r="U16" s="81">
        <v>0</v>
      </c>
      <c r="W16" s="1">
        <v>0</v>
      </c>
    </row>
    <row r="17" spans="2:23" s="83" customFormat="1" ht="15" customHeight="1" x14ac:dyDescent="0.35">
      <c r="B17" s="1" t="s">
        <v>146</v>
      </c>
      <c r="C17" s="1">
        <v>27</v>
      </c>
      <c r="D17" s="1">
        <v>929</v>
      </c>
      <c r="E17" s="2">
        <v>956</v>
      </c>
      <c r="F17" s="80">
        <v>27</v>
      </c>
      <c r="G17" s="3">
        <v>1</v>
      </c>
      <c r="H17" s="1">
        <v>0</v>
      </c>
      <c r="I17" s="1">
        <v>1</v>
      </c>
      <c r="J17" s="2">
        <v>1</v>
      </c>
      <c r="K17" s="80">
        <v>0</v>
      </c>
      <c r="L17" s="1">
        <v>0</v>
      </c>
      <c r="M17" s="1">
        <v>3</v>
      </c>
      <c r="N17" s="2">
        <v>3</v>
      </c>
      <c r="O17" s="80">
        <v>0</v>
      </c>
      <c r="P17" s="1">
        <v>27</v>
      </c>
      <c r="Q17" s="1">
        <v>933</v>
      </c>
      <c r="R17" s="2">
        <v>960</v>
      </c>
      <c r="S17" s="80">
        <v>27</v>
      </c>
      <c r="T17" s="3">
        <v>0.97189999999999999</v>
      </c>
      <c r="U17" s="3">
        <v>1</v>
      </c>
      <c r="W17" s="1">
        <v>27</v>
      </c>
    </row>
    <row r="18" spans="2:23" s="83" customFormat="1" ht="15" customHeight="1" x14ac:dyDescent="0.35">
      <c r="B18" s="1" t="s">
        <v>157</v>
      </c>
      <c r="C18" s="1">
        <v>6</v>
      </c>
      <c r="D18" s="1">
        <v>6</v>
      </c>
      <c r="E18" s="2">
        <v>12</v>
      </c>
      <c r="F18" s="80">
        <v>6</v>
      </c>
      <c r="G18" s="3">
        <v>1</v>
      </c>
      <c r="H18" s="1">
        <v>0</v>
      </c>
      <c r="I18" s="1">
        <v>1</v>
      </c>
      <c r="J18" s="2">
        <v>1</v>
      </c>
      <c r="K18" s="80">
        <v>0</v>
      </c>
      <c r="L18" s="1">
        <v>0</v>
      </c>
      <c r="M18" s="1">
        <v>1</v>
      </c>
      <c r="N18" s="2">
        <v>1</v>
      </c>
      <c r="O18" s="80">
        <v>0</v>
      </c>
      <c r="P18" s="1">
        <v>6</v>
      </c>
      <c r="Q18" s="1">
        <v>8</v>
      </c>
      <c r="R18" s="2">
        <v>14</v>
      </c>
      <c r="S18" s="80">
        <v>6</v>
      </c>
      <c r="T18" s="3">
        <v>0.57140000000000002</v>
      </c>
      <c r="U18" s="3">
        <v>1</v>
      </c>
      <c r="W18" s="1">
        <v>6</v>
      </c>
    </row>
    <row r="19" spans="2:23" s="83" customFormat="1" ht="15" customHeight="1" x14ac:dyDescent="0.35">
      <c r="B19" s="25" t="s">
        <v>87</v>
      </c>
      <c r="C19" s="25">
        <v>557</v>
      </c>
      <c r="D19" s="25">
        <v>20185</v>
      </c>
      <c r="E19" s="25">
        <v>20742</v>
      </c>
      <c r="F19" s="25">
        <v>221</v>
      </c>
      <c r="G19" s="26">
        <v>0.39679999999999999</v>
      </c>
      <c r="H19" s="25">
        <v>116</v>
      </c>
      <c r="I19" s="25">
        <v>1946</v>
      </c>
      <c r="J19" s="25">
        <v>2062</v>
      </c>
      <c r="K19" s="25">
        <v>46</v>
      </c>
      <c r="L19" s="25">
        <v>9</v>
      </c>
      <c r="M19" s="25">
        <v>611</v>
      </c>
      <c r="N19" s="25">
        <v>620</v>
      </c>
      <c r="O19" s="25">
        <v>5</v>
      </c>
      <c r="P19" s="25">
        <v>682</v>
      </c>
      <c r="Q19" s="25">
        <v>22742</v>
      </c>
      <c r="R19" s="25">
        <v>23424</v>
      </c>
      <c r="S19" s="25">
        <v>272</v>
      </c>
      <c r="T19" s="26">
        <v>0.97089999999999999</v>
      </c>
      <c r="U19" s="26">
        <v>0.39879999999999999</v>
      </c>
      <c r="W19" s="25">
        <v>395</v>
      </c>
    </row>
    <row r="20" spans="2:23" s="83" customFormat="1" x14ac:dyDescent="0.35">
      <c r="B20" s="84"/>
      <c r="C20" s="84"/>
      <c r="D20" s="84"/>
      <c r="E20" s="84"/>
      <c r="F20" s="84"/>
      <c r="G20" s="85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5"/>
      <c r="U20" s="85"/>
    </row>
    <row r="21" spans="2:23" s="83" customFormat="1" x14ac:dyDescent="0.35">
      <c r="B21" s="84"/>
      <c r="C21" s="84"/>
      <c r="D21" s="84"/>
      <c r="E21" s="84"/>
      <c r="F21" s="84"/>
      <c r="G21" s="85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5"/>
      <c r="U21" s="85"/>
    </row>
    <row r="22" spans="2:23" s="83" customFormat="1" x14ac:dyDescent="0.35">
      <c r="B22" s="17"/>
      <c r="C22" s="17"/>
      <c r="D22" s="18" t="s">
        <v>73</v>
      </c>
      <c r="E22" s="18" t="s">
        <v>74</v>
      </c>
      <c r="F22" s="18" t="s">
        <v>75</v>
      </c>
      <c r="G22" s="18" t="s">
        <v>76</v>
      </c>
      <c r="H22" s="18" t="s">
        <v>77</v>
      </c>
      <c r="I22" s="18" t="s">
        <v>78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5"/>
      <c r="U22" s="85"/>
    </row>
    <row r="23" spans="2:23" ht="43.5" x14ac:dyDescent="0.35">
      <c r="B23" s="19" t="s">
        <v>1</v>
      </c>
      <c r="C23" s="19" t="s">
        <v>152</v>
      </c>
      <c r="D23" s="18" t="s">
        <v>79</v>
      </c>
      <c r="E23" s="18" t="s">
        <v>80</v>
      </c>
      <c r="F23" s="18" t="s">
        <v>81</v>
      </c>
      <c r="G23" s="18" t="s">
        <v>82</v>
      </c>
      <c r="H23" s="18" t="s">
        <v>83</v>
      </c>
      <c r="I23" s="18" t="s">
        <v>84</v>
      </c>
      <c r="J23" s="23" t="s">
        <v>85</v>
      </c>
      <c r="K23" s="65" t="s">
        <v>99</v>
      </c>
      <c r="L23" s="66" t="s">
        <v>1</v>
      </c>
      <c r="M23" s="68" t="s">
        <v>118</v>
      </c>
      <c r="N23" s="67" t="s">
        <v>158</v>
      </c>
    </row>
    <row r="24" spans="2:23" x14ac:dyDescent="0.35">
      <c r="B24" s="1" t="s">
        <v>144</v>
      </c>
      <c r="C24" s="1">
        <f>C4</f>
        <v>6</v>
      </c>
      <c r="D24" s="102">
        <v>1</v>
      </c>
      <c r="E24" s="102">
        <v>0</v>
      </c>
      <c r="F24" s="102">
        <v>3</v>
      </c>
      <c r="G24" s="102">
        <v>2</v>
      </c>
      <c r="H24" s="102">
        <v>0</v>
      </c>
      <c r="I24" s="102">
        <v>0</v>
      </c>
      <c r="J24" t="str">
        <f>IF(C24=K24,"TRUE","ERROR")</f>
        <v>TRUE</v>
      </c>
      <c r="K24" s="45">
        <f>SUM(D24:I24)</f>
        <v>6</v>
      </c>
      <c r="L24" s="1" t="s">
        <v>144</v>
      </c>
      <c r="M24" s="67">
        <f t="shared" ref="M24:M30" si="0">SUM(H24:I24)</f>
        <v>0</v>
      </c>
      <c r="N24" s="104">
        <f>M24/C24</f>
        <v>0</v>
      </c>
    </row>
    <row r="25" spans="2:23" x14ac:dyDescent="0.35">
      <c r="B25" s="1" t="s">
        <v>19</v>
      </c>
      <c r="C25" s="1">
        <f>C5</f>
        <v>14</v>
      </c>
      <c r="D25" s="102">
        <v>0</v>
      </c>
      <c r="E25" s="102">
        <v>0</v>
      </c>
      <c r="F25" s="102">
        <v>2</v>
      </c>
      <c r="G25" s="102">
        <v>0</v>
      </c>
      <c r="H25" s="102">
        <v>1</v>
      </c>
      <c r="I25" s="102">
        <v>11</v>
      </c>
      <c r="J25" t="str">
        <f t="shared" ref="J25:J30" si="1">IF(C25=K25,"TRUE","ERROR")</f>
        <v>TRUE</v>
      </c>
      <c r="K25" s="79">
        <f t="shared" ref="K25:K30" si="2">SUM(D25:I25)</f>
        <v>14</v>
      </c>
      <c r="L25" s="1" t="s">
        <v>19</v>
      </c>
      <c r="M25" s="67">
        <f t="shared" si="0"/>
        <v>12</v>
      </c>
      <c r="N25" s="104">
        <f t="shared" ref="N25:N31" si="3">M25/C25</f>
        <v>0.8571428571428571</v>
      </c>
    </row>
    <row r="26" spans="2:23" x14ac:dyDescent="0.35">
      <c r="B26" s="1" t="s">
        <v>15</v>
      </c>
      <c r="C26" s="1">
        <f>C6</f>
        <v>17</v>
      </c>
      <c r="D26" s="103">
        <v>8</v>
      </c>
      <c r="E26" s="103">
        <v>0</v>
      </c>
      <c r="F26" s="103">
        <v>11</v>
      </c>
      <c r="G26" s="103">
        <v>1</v>
      </c>
      <c r="H26" s="103">
        <v>20</v>
      </c>
      <c r="I26" s="103">
        <v>0</v>
      </c>
      <c r="J26" t="str">
        <f t="shared" si="1"/>
        <v>ERROR</v>
      </c>
      <c r="K26" s="79">
        <f t="shared" si="2"/>
        <v>40</v>
      </c>
      <c r="L26" s="1" t="s">
        <v>15</v>
      </c>
      <c r="M26" s="67">
        <f t="shared" si="0"/>
        <v>20</v>
      </c>
      <c r="N26" s="104">
        <f t="shared" si="3"/>
        <v>1.1764705882352942</v>
      </c>
    </row>
    <row r="27" spans="2:23" x14ac:dyDescent="0.35">
      <c r="B27" s="1" t="s">
        <v>160</v>
      </c>
      <c r="C27" s="1">
        <f>C7</f>
        <v>35</v>
      </c>
      <c r="D27" s="95">
        <v>0</v>
      </c>
      <c r="E27" s="95">
        <v>0</v>
      </c>
      <c r="F27" s="95">
        <v>6</v>
      </c>
      <c r="G27" s="95">
        <v>1</v>
      </c>
      <c r="H27" s="95">
        <v>0</v>
      </c>
      <c r="I27" s="95">
        <v>0</v>
      </c>
      <c r="J27" t="str">
        <f>IF(C27=K27,"TRUE","ERROR")</f>
        <v>ERROR</v>
      </c>
      <c r="K27" s="79">
        <f t="shared" si="2"/>
        <v>7</v>
      </c>
      <c r="L27" s="1" t="s">
        <v>147</v>
      </c>
      <c r="M27" s="67">
        <f>SUM(H27:I27)</f>
        <v>0</v>
      </c>
      <c r="N27" s="104">
        <f t="shared" si="3"/>
        <v>0</v>
      </c>
    </row>
    <row r="28" spans="2:23" x14ac:dyDescent="0.35">
      <c r="B28" s="1" t="s">
        <v>161</v>
      </c>
      <c r="C28" s="1">
        <f>C8</f>
        <v>0</v>
      </c>
      <c r="D28" s="95"/>
      <c r="E28" s="95"/>
      <c r="F28" s="95"/>
      <c r="G28" s="95"/>
      <c r="H28" s="95"/>
      <c r="I28" s="95"/>
      <c r="J28" t="str">
        <f>IF(C28=K28,"TRUE","ERROR")</f>
        <v>TRUE</v>
      </c>
      <c r="K28" s="79">
        <f t="shared" si="2"/>
        <v>0</v>
      </c>
      <c r="L28" s="1" t="s">
        <v>148</v>
      </c>
      <c r="M28" s="67">
        <f>SUM(H28:I28)</f>
        <v>0</v>
      </c>
      <c r="N28" s="104" t="e">
        <f t="shared" si="3"/>
        <v>#DIV/0!</v>
      </c>
    </row>
    <row r="29" spans="2:23" x14ac:dyDescent="0.35">
      <c r="B29" s="1" t="s">
        <v>16</v>
      </c>
      <c r="C29" s="1">
        <f>C11</f>
        <v>88</v>
      </c>
      <c r="D29" s="103">
        <v>15</v>
      </c>
      <c r="E29" s="103">
        <v>4</v>
      </c>
      <c r="F29" s="103">
        <v>6</v>
      </c>
      <c r="G29" s="103">
        <v>24</v>
      </c>
      <c r="H29" s="103">
        <v>22</v>
      </c>
      <c r="I29" s="103">
        <v>18</v>
      </c>
      <c r="J29" t="str">
        <f t="shared" si="1"/>
        <v>ERROR</v>
      </c>
      <c r="K29" s="79">
        <f t="shared" si="2"/>
        <v>89</v>
      </c>
      <c r="L29" s="1" t="s">
        <v>16</v>
      </c>
      <c r="M29" s="67">
        <f t="shared" si="0"/>
        <v>40</v>
      </c>
      <c r="N29" s="104">
        <f t="shared" si="3"/>
        <v>0.45454545454545453</v>
      </c>
    </row>
    <row r="30" spans="2:23" x14ac:dyDescent="0.35">
      <c r="B30" s="1" t="s">
        <v>17</v>
      </c>
      <c r="C30" s="1">
        <f>C12</f>
        <v>53</v>
      </c>
      <c r="D30" s="103">
        <v>5</v>
      </c>
      <c r="E30" s="103">
        <v>0</v>
      </c>
      <c r="F30" s="103">
        <v>34</v>
      </c>
      <c r="G30" s="103">
        <v>5</v>
      </c>
      <c r="H30" s="103">
        <v>8</v>
      </c>
      <c r="I30" s="103">
        <v>2</v>
      </c>
      <c r="J30" t="str">
        <f t="shared" si="1"/>
        <v>ERROR</v>
      </c>
      <c r="K30" s="79">
        <f t="shared" si="2"/>
        <v>54</v>
      </c>
      <c r="L30" s="1" t="s">
        <v>17</v>
      </c>
      <c r="M30" s="67">
        <f t="shared" si="0"/>
        <v>10</v>
      </c>
      <c r="N30" s="104">
        <f t="shared" si="3"/>
        <v>0.18867924528301888</v>
      </c>
    </row>
    <row r="31" spans="2:23" x14ac:dyDescent="0.35">
      <c r="B31" s="19" t="s">
        <v>21</v>
      </c>
      <c r="C31" s="25">
        <f t="shared" ref="C31:I31" si="4">SUM(C24:C30)</f>
        <v>213</v>
      </c>
      <c r="D31" s="25">
        <f t="shared" si="4"/>
        <v>29</v>
      </c>
      <c r="E31" s="25">
        <f t="shared" si="4"/>
        <v>4</v>
      </c>
      <c r="F31" s="25">
        <f t="shared" si="4"/>
        <v>62</v>
      </c>
      <c r="G31" s="25">
        <f t="shared" si="4"/>
        <v>33</v>
      </c>
      <c r="H31" s="25">
        <f t="shared" si="4"/>
        <v>51</v>
      </c>
      <c r="I31" s="25">
        <f t="shared" si="4"/>
        <v>31</v>
      </c>
      <c r="K31" s="79">
        <f>SUM(D31:I31)</f>
        <v>210</v>
      </c>
      <c r="L31" s="66" t="s">
        <v>21</v>
      </c>
      <c r="M31" s="67">
        <f>SUM(H31:I31)</f>
        <v>82</v>
      </c>
      <c r="N31" s="104">
        <f t="shared" si="3"/>
        <v>0.38497652582159625</v>
      </c>
    </row>
    <row r="32" spans="2:23" x14ac:dyDescent="0.35">
      <c r="C32" s="22">
        <f>C31/$C$31</f>
        <v>1</v>
      </c>
      <c r="D32" s="22">
        <f t="shared" ref="D32:I32" si="5">D31/$C$31</f>
        <v>0.13615023474178403</v>
      </c>
      <c r="E32" s="22">
        <f t="shared" si="5"/>
        <v>1.8779342723004695E-2</v>
      </c>
      <c r="F32" s="22">
        <f t="shared" si="5"/>
        <v>0.29107981220657275</v>
      </c>
      <c r="G32" s="22">
        <f t="shared" si="5"/>
        <v>0.15492957746478872</v>
      </c>
      <c r="H32" s="22">
        <f t="shared" si="5"/>
        <v>0.23943661971830985</v>
      </c>
      <c r="I32" s="22">
        <f t="shared" si="5"/>
        <v>0.14553990610328638</v>
      </c>
    </row>
    <row r="35" spans="2:32" x14ac:dyDescent="0.35">
      <c r="B35" t="s">
        <v>52</v>
      </c>
      <c r="I35">
        <v>2024</v>
      </c>
      <c r="O35" s="5">
        <v>45484</v>
      </c>
    </row>
    <row r="36" spans="2:32" x14ac:dyDescent="0.35">
      <c r="B36" s="38" t="s">
        <v>1</v>
      </c>
      <c r="C36" s="75" t="s">
        <v>119</v>
      </c>
      <c r="D36" s="75" t="s">
        <v>123</v>
      </c>
      <c r="E36" s="75" t="s">
        <v>124</v>
      </c>
      <c r="F36" s="75" t="s">
        <v>125</v>
      </c>
      <c r="G36" s="75" t="s">
        <v>126</v>
      </c>
      <c r="H36" s="75" t="s">
        <v>127</v>
      </c>
      <c r="I36" s="75" t="s">
        <v>128</v>
      </c>
      <c r="J36" s="75" t="s">
        <v>129</v>
      </c>
      <c r="K36" s="75" t="s">
        <v>130</v>
      </c>
      <c r="L36" s="75" t="s">
        <v>131</v>
      </c>
      <c r="M36" s="75" t="s">
        <v>132</v>
      </c>
      <c r="N36" s="75" t="s">
        <v>133</v>
      </c>
      <c r="O36" s="75" t="s">
        <v>120</v>
      </c>
      <c r="P36" s="75" t="s">
        <v>121</v>
      </c>
      <c r="Q36" s="75" t="s">
        <v>122</v>
      </c>
      <c r="R36" s="75" t="s">
        <v>134</v>
      </c>
      <c r="S36" s="75" t="s">
        <v>135</v>
      </c>
      <c r="T36" s="75" t="s">
        <v>136</v>
      </c>
      <c r="U36" s="75" t="s">
        <v>187</v>
      </c>
      <c r="V36" s="151" t="s">
        <v>176</v>
      </c>
      <c r="W36" s="148" t="s">
        <v>188</v>
      </c>
      <c r="X36" s="149" t="s">
        <v>178</v>
      </c>
      <c r="Y36" s="148" t="s">
        <v>189</v>
      </c>
      <c r="Z36" s="149" t="s">
        <v>180</v>
      </c>
      <c r="AA36" s="148" t="s">
        <v>190</v>
      </c>
      <c r="AB36" s="149" t="s">
        <v>182</v>
      </c>
      <c r="AC36" s="148" t="s">
        <v>191</v>
      </c>
      <c r="AD36" s="151" t="s">
        <v>184</v>
      </c>
      <c r="AE36" s="152" t="s">
        <v>192</v>
      </c>
      <c r="AF36" s="151" t="s">
        <v>186</v>
      </c>
    </row>
    <row r="37" spans="2:32" x14ac:dyDescent="0.35">
      <c r="B37" s="1" t="s">
        <v>144</v>
      </c>
      <c r="C37" s="86"/>
      <c r="D37" s="75"/>
      <c r="E37" s="75"/>
      <c r="F37" s="87"/>
      <c r="G37" s="87"/>
      <c r="H37" s="88"/>
      <c r="I37" s="75"/>
      <c r="J37" s="75"/>
      <c r="K37" s="75"/>
      <c r="L37" s="91">
        <v>3</v>
      </c>
      <c r="M37" s="91">
        <v>4</v>
      </c>
      <c r="N37" s="1">
        <v>5</v>
      </c>
      <c r="O37" s="91">
        <v>6</v>
      </c>
      <c r="P37" s="1">
        <v>8</v>
      </c>
      <c r="Q37" s="91">
        <v>2</v>
      </c>
      <c r="R37" s="91">
        <v>0</v>
      </c>
      <c r="S37" s="91">
        <v>0</v>
      </c>
      <c r="T37" s="111">
        <v>0</v>
      </c>
      <c r="U37" s="150">
        <v>2</v>
      </c>
      <c r="V37" s="150">
        <v>4</v>
      </c>
      <c r="W37" s="150">
        <v>5</v>
      </c>
      <c r="X37" s="150">
        <v>6</v>
      </c>
      <c r="Y37" s="150"/>
      <c r="Z37" s="150"/>
      <c r="AA37" s="150"/>
      <c r="AB37" s="150"/>
      <c r="AC37" s="150"/>
      <c r="AD37" s="150"/>
      <c r="AE37" s="150"/>
      <c r="AF37" s="150"/>
    </row>
    <row r="38" spans="2:32" x14ac:dyDescent="0.35">
      <c r="B38" s="38" t="s">
        <v>19</v>
      </c>
      <c r="C38" s="69">
        <v>29</v>
      </c>
      <c r="D38" s="42">
        <v>30</v>
      </c>
      <c r="E38" s="44">
        <v>33</v>
      </c>
      <c r="F38" s="38">
        <v>43</v>
      </c>
      <c r="G38" s="38">
        <v>29</v>
      </c>
      <c r="H38" s="19">
        <v>40</v>
      </c>
      <c r="I38" s="39">
        <v>29</v>
      </c>
      <c r="J38" s="39">
        <v>29</v>
      </c>
      <c r="K38" s="39">
        <v>35</v>
      </c>
      <c r="L38" s="91">
        <v>29</v>
      </c>
      <c r="M38" s="91">
        <v>29</v>
      </c>
      <c r="N38" s="1">
        <v>29</v>
      </c>
      <c r="O38" s="91">
        <v>29</v>
      </c>
      <c r="P38" s="1">
        <v>29</v>
      </c>
      <c r="Q38" s="91">
        <v>38</v>
      </c>
      <c r="R38" s="91">
        <v>38</v>
      </c>
      <c r="S38" s="91">
        <v>39</v>
      </c>
      <c r="T38" s="111">
        <v>16</v>
      </c>
      <c r="U38" s="150">
        <v>16</v>
      </c>
      <c r="V38" s="150">
        <v>17</v>
      </c>
      <c r="W38" s="150">
        <v>14</v>
      </c>
      <c r="X38" s="150">
        <v>14</v>
      </c>
      <c r="Y38" s="150"/>
      <c r="Z38" s="150"/>
      <c r="AA38" s="150"/>
      <c r="AB38" s="150"/>
      <c r="AC38" s="150"/>
      <c r="AD38" s="150"/>
      <c r="AE38" s="150"/>
      <c r="AF38" s="150"/>
    </row>
    <row r="39" spans="2:32" x14ac:dyDescent="0.35">
      <c r="B39" s="38" t="s">
        <v>15</v>
      </c>
      <c r="C39" s="69">
        <v>63</v>
      </c>
      <c r="D39" s="42">
        <v>62</v>
      </c>
      <c r="E39" s="44">
        <v>28</v>
      </c>
      <c r="F39" s="38">
        <v>41</v>
      </c>
      <c r="G39" s="38">
        <v>48</v>
      </c>
      <c r="H39" s="19">
        <v>29</v>
      </c>
      <c r="I39" s="39">
        <v>37</v>
      </c>
      <c r="J39" s="39">
        <v>34</v>
      </c>
      <c r="K39" s="39">
        <v>41</v>
      </c>
      <c r="L39" s="91">
        <v>36</v>
      </c>
      <c r="M39" s="91">
        <v>36</v>
      </c>
      <c r="N39" s="1">
        <v>40</v>
      </c>
      <c r="O39" s="91">
        <v>46</v>
      </c>
      <c r="P39" s="1">
        <v>28</v>
      </c>
      <c r="Q39" s="91">
        <v>23</v>
      </c>
      <c r="R39" s="91">
        <v>43</v>
      </c>
      <c r="S39" s="91">
        <v>38</v>
      </c>
      <c r="T39" s="111">
        <v>35</v>
      </c>
      <c r="U39" s="150">
        <v>40</v>
      </c>
      <c r="V39" s="150">
        <v>41</v>
      </c>
      <c r="W39" s="150">
        <v>39</v>
      </c>
      <c r="X39" s="150">
        <v>17</v>
      </c>
      <c r="Y39" s="150"/>
      <c r="Z39" s="150"/>
      <c r="AA39" s="150"/>
      <c r="AB39" s="150"/>
      <c r="AC39" s="150"/>
      <c r="AD39" s="150"/>
      <c r="AE39" s="150"/>
      <c r="AF39" s="150"/>
    </row>
    <row r="40" spans="2:32" x14ac:dyDescent="0.35">
      <c r="B40" s="1" t="s">
        <v>160</v>
      </c>
      <c r="L40" s="14">
        <v>0</v>
      </c>
      <c r="M40" s="14">
        <v>0</v>
      </c>
      <c r="N40" s="14"/>
      <c r="O40" s="14">
        <v>0</v>
      </c>
      <c r="P40" s="1">
        <v>0</v>
      </c>
      <c r="Q40" s="14">
        <v>1</v>
      </c>
      <c r="R40" s="14">
        <v>1</v>
      </c>
      <c r="S40" s="14">
        <v>1</v>
      </c>
      <c r="T40" s="111">
        <v>1</v>
      </c>
      <c r="U40" s="150">
        <v>6</v>
      </c>
      <c r="V40" s="150">
        <v>7</v>
      </c>
      <c r="W40" s="150">
        <v>7</v>
      </c>
      <c r="X40" s="150">
        <v>35</v>
      </c>
      <c r="Y40" s="150"/>
      <c r="Z40" s="150"/>
      <c r="AA40" s="150"/>
      <c r="AB40" s="150"/>
      <c r="AC40" s="150"/>
      <c r="AD40" s="150"/>
      <c r="AE40" s="150"/>
      <c r="AF40" s="150"/>
    </row>
    <row r="41" spans="2:32" x14ac:dyDescent="0.35">
      <c r="B41" s="1" t="s">
        <v>161</v>
      </c>
      <c r="C41" s="89"/>
      <c r="D41" s="42"/>
      <c r="E41" s="44"/>
      <c r="F41" s="38"/>
      <c r="G41" s="38"/>
      <c r="H41" s="90"/>
      <c r="I41" s="39"/>
      <c r="J41" s="39"/>
      <c r="K41" s="39"/>
      <c r="L41" s="91">
        <v>0</v>
      </c>
      <c r="M41" s="91">
        <v>0</v>
      </c>
      <c r="N41" s="91"/>
      <c r="O41" s="91">
        <v>0</v>
      </c>
      <c r="P41" s="1">
        <v>0</v>
      </c>
      <c r="Q41" s="91">
        <v>0</v>
      </c>
      <c r="R41" s="91">
        <v>0</v>
      </c>
      <c r="S41" s="91">
        <v>0</v>
      </c>
      <c r="T41" s="111">
        <v>0</v>
      </c>
      <c r="U41" s="150">
        <v>0</v>
      </c>
      <c r="V41" s="150">
        <v>0</v>
      </c>
      <c r="W41" s="150">
        <v>0</v>
      </c>
      <c r="X41" s="150">
        <v>0</v>
      </c>
      <c r="Y41" s="150"/>
      <c r="Z41" s="150"/>
      <c r="AA41" s="150"/>
      <c r="AB41" s="150"/>
      <c r="AC41" s="150"/>
      <c r="AD41" s="150"/>
      <c r="AE41" s="150"/>
      <c r="AF41" s="150"/>
    </row>
    <row r="42" spans="2:32" x14ac:dyDescent="0.35">
      <c r="B42" s="38" t="s">
        <v>16</v>
      </c>
      <c r="C42" s="69">
        <v>144</v>
      </c>
      <c r="D42" s="42">
        <v>110</v>
      </c>
      <c r="E42" s="44">
        <v>113</v>
      </c>
      <c r="F42" s="38">
        <v>105</v>
      </c>
      <c r="G42" s="38">
        <v>121</v>
      </c>
      <c r="H42" s="19">
        <v>125</v>
      </c>
      <c r="I42" s="39">
        <v>59</v>
      </c>
      <c r="J42" s="39">
        <v>46</v>
      </c>
      <c r="K42" s="39">
        <v>86</v>
      </c>
      <c r="L42" s="91">
        <v>106</v>
      </c>
      <c r="M42" s="91">
        <v>104</v>
      </c>
      <c r="N42" s="1">
        <v>152</v>
      </c>
      <c r="O42" s="91">
        <v>142</v>
      </c>
      <c r="P42" s="1">
        <v>126</v>
      </c>
      <c r="Q42" s="91">
        <v>116</v>
      </c>
      <c r="R42" s="91">
        <v>115</v>
      </c>
      <c r="S42" s="91">
        <v>104</v>
      </c>
      <c r="T42" s="111">
        <v>104</v>
      </c>
      <c r="U42" s="150">
        <v>94</v>
      </c>
      <c r="V42" s="150">
        <v>97</v>
      </c>
      <c r="W42" s="150">
        <v>90</v>
      </c>
      <c r="X42" s="150">
        <v>88</v>
      </c>
      <c r="Y42" s="150"/>
      <c r="Z42" s="150"/>
      <c r="AA42" s="150"/>
      <c r="AB42" s="150"/>
      <c r="AC42" s="150"/>
      <c r="AD42" s="150"/>
      <c r="AE42" s="150"/>
      <c r="AF42" s="150"/>
    </row>
    <row r="43" spans="2:32" x14ac:dyDescent="0.35">
      <c r="B43" s="38" t="s">
        <v>17</v>
      </c>
      <c r="C43" s="69">
        <v>58</v>
      </c>
      <c r="D43" s="42">
        <v>72</v>
      </c>
      <c r="E43" s="44">
        <v>74</v>
      </c>
      <c r="F43" s="38">
        <v>62</v>
      </c>
      <c r="G43" s="38">
        <v>69</v>
      </c>
      <c r="H43" s="19">
        <v>70</v>
      </c>
      <c r="I43" s="39">
        <v>42</v>
      </c>
      <c r="J43" s="39">
        <v>43</v>
      </c>
      <c r="K43" s="39">
        <v>61</v>
      </c>
      <c r="L43" s="91">
        <v>47</v>
      </c>
      <c r="M43" s="91">
        <v>52</v>
      </c>
      <c r="N43" s="1">
        <v>55</v>
      </c>
      <c r="O43" s="91">
        <v>42</v>
      </c>
      <c r="P43" s="1">
        <v>22</v>
      </c>
      <c r="Q43" s="91">
        <v>15</v>
      </c>
      <c r="R43" s="91">
        <v>16</v>
      </c>
      <c r="S43" s="91">
        <v>13</v>
      </c>
      <c r="T43" s="111">
        <v>28</v>
      </c>
      <c r="U43" s="150">
        <v>23</v>
      </c>
      <c r="V43" s="150">
        <v>52</v>
      </c>
      <c r="W43" s="150">
        <v>54</v>
      </c>
      <c r="X43" s="150">
        <v>53</v>
      </c>
      <c r="Y43" s="150"/>
      <c r="Z43" s="150"/>
      <c r="AA43" s="150"/>
      <c r="AB43" s="150"/>
      <c r="AC43" s="150"/>
      <c r="AD43" s="150"/>
      <c r="AE43" s="150"/>
      <c r="AF43" s="150"/>
    </row>
    <row r="44" spans="2:32" x14ac:dyDescent="0.35">
      <c r="B44" s="38" t="s">
        <v>107</v>
      </c>
      <c r="C44" s="70">
        <f>SUM(C39:C43)</f>
        <v>265</v>
      </c>
      <c r="D44" s="71">
        <v>289</v>
      </c>
      <c r="E44" s="72">
        <v>256</v>
      </c>
      <c r="F44" s="73">
        <v>259</v>
      </c>
      <c r="G44" s="73">
        <v>291</v>
      </c>
      <c r="H44" s="74">
        <v>259</v>
      </c>
      <c r="I44" s="39">
        <f>SUM(I39:I43)</f>
        <v>138</v>
      </c>
      <c r="J44" s="39">
        <f>SUM(J39:J43)</f>
        <v>123</v>
      </c>
      <c r="K44" s="39">
        <f>SUM(K39:K43)</f>
        <v>188</v>
      </c>
      <c r="L44" s="91">
        <f t="shared" ref="L44:AF44" si="6">SUM(L37:L43)</f>
        <v>221</v>
      </c>
      <c r="M44" s="91">
        <f t="shared" si="6"/>
        <v>225</v>
      </c>
      <c r="N44" s="91">
        <f t="shared" si="6"/>
        <v>281</v>
      </c>
      <c r="O44" s="91">
        <f t="shared" si="6"/>
        <v>265</v>
      </c>
      <c r="P44" s="91">
        <f t="shared" si="6"/>
        <v>213</v>
      </c>
      <c r="Q44" s="91">
        <f t="shared" si="6"/>
        <v>195</v>
      </c>
      <c r="R44" s="91">
        <f t="shared" si="6"/>
        <v>213</v>
      </c>
      <c r="S44" s="91">
        <f t="shared" si="6"/>
        <v>195</v>
      </c>
      <c r="T44" s="91">
        <f t="shared" si="6"/>
        <v>184</v>
      </c>
      <c r="U44" s="91">
        <f t="shared" si="6"/>
        <v>181</v>
      </c>
      <c r="V44" s="91">
        <f t="shared" si="6"/>
        <v>218</v>
      </c>
      <c r="W44" s="91">
        <v>209</v>
      </c>
      <c r="X44" s="91">
        <v>213</v>
      </c>
      <c r="Y44" s="91"/>
      <c r="Z44" s="91">
        <f t="shared" si="6"/>
        <v>0</v>
      </c>
      <c r="AA44" s="91">
        <f t="shared" si="6"/>
        <v>0</v>
      </c>
      <c r="AB44" s="91">
        <f t="shared" si="6"/>
        <v>0</v>
      </c>
      <c r="AC44" s="91">
        <f t="shared" si="6"/>
        <v>0</v>
      </c>
      <c r="AD44" s="91">
        <f t="shared" si="6"/>
        <v>0</v>
      </c>
      <c r="AE44" s="91">
        <f t="shared" si="6"/>
        <v>0</v>
      </c>
      <c r="AF44" s="91">
        <f t="shared" si="6"/>
        <v>0</v>
      </c>
    </row>
    <row r="46" spans="2:32" x14ac:dyDescent="0.35">
      <c r="B46">
        <v>2025</v>
      </c>
    </row>
    <row r="47" spans="2:32" x14ac:dyDescent="0.35">
      <c r="B47" t="s">
        <v>52</v>
      </c>
    </row>
    <row r="48" spans="2:32" x14ac:dyDescent="0.35">
      <c r="B48" s="38" t="s">
        <v>1</v>
      </c>
      <c r="C48" s="147" t="s">
        <v>175</v>
      </c>
      <c r="D48" s="147" t="s">
        <v>176</v>
      </c>
      <c r="E48" s="147" t="s">
        <v>177</v>
      </c>
      <c r="F48" s="147" t="s">
        <v>178</v>
      </c>
      <c r="G48" s="147" t="s">
        <v>179</v>
      </c>
      <c r="H48" s="147" t="s">
        <v>180</v>
      </c>
      <c r="I48" s="147" t="s">
        <v>181</v>
      </c>
      <c r="J48" s="147" t="s">
        <v>182</v>
      </c>
      <c r="K48" s="147" t="s">
        <v>183</v>
      </c>
      <c r="L48" s="147" t="s">
        <v>184</v>
      </c>
      <c r="M48" s="147" t="s">
        <v>185</v>
      </c>
      <c r="N48" s="147" t="s">
        <v>186</v>
      </c>
    </row>
    <row r="49" spans="2:2" x14ac:dyDescent="0.35">
      <c r="B49" s="1" t="s">
        <v>144</v>
      </c>
    </row>
    <row r="50" spans="2:2" x14ac:dyDescent="0.35">
      <c r="B50" s="38" t="s">
        <v>19</v>
      </c>
    </row>
    <row r="51" spans="2:2" x14ac:dyDescent="0.35">
      <c r="B51" s="38" t="s">
        <v>15</v>
      </c>
    </row>
    <row r="52" spans="2:2" x14ac:dyDescent="0.35">
      <c r="B52" s="1" t="s">
        <v>160</v>
      </c>
    </row>
    <row r="53" spans="2:2" x14ac:dyDescent="0.35">
      <c r="B53" s="1" t="s">
        <v>161</v>
      </c>
    </row>
    <row r="54" spans="2:2" x14ac:dyDescent="0.35">
      <c r="B54" s="38" t="s">
        <v>16</v>
      </c>
    </row>
    <row r="55" spans="2:2" x14ac:dyDescent="0.35">
      <c r="B55" s="38" t="s">
        <v>17</v>
      </c>
    </row>
    <row r="56" spans="2:2" x14ac:dyDescent="0.35">
      <c r="B56" s="38" t="s">
        <v>107</v>
      </c>
    </row>
    <row r="72" spans="2:20" x14ac:dyDescent="0.35">
      <c r="B72" t="s">
        <v>162</v>
      </c>
    </row>
    <row r="73" spans="2:20" x14ac:dyDescent="0.35">
      <c r="B73" t="s">
        <v>52</v>
      </c>
      <c r="I73">
        <v>2024</v>
      </c>
      <c r="O73" s="5">
        <v>45484</v>
      </c>
    </row>
    <row r="74" spans="2:20" x14ac:dyDescent="0.35">
      <c r="B74" s="38" t="s">
        <v>1</v>
      </c>
      <c r="C74" s="75" t="s">
        <v>119</v>
      </c>
      <c r="D74" s="75" t="s">
        <v>123</v>
      </c>
      <c r="E74" s="75" t="s">
        <v>124</v>
      </c>
      <c r="F74" s="75" t="s">
        <v>125</v>
      </c>
      <c r="G74" s="75" t="s">
        <v>126</v>
      </c>
      <c r="H74" s="75" t="s">
        <v>127</v>
      </c>
      <c r="I74" s="75" t="s">
        <v>128</v>
      </c>
      <c r="J74" s="75" t="s">
        <v>129</v>
      </c>
      <c r="K74" s="75" t="s">
        <v>130</v>
      </c>
      <c r="L74" s="75" t="s">
        <v>131</v>
      </c>
      <c r="M74" s="75" t="s">
        <v>132</v>
      </c>
      <c r="N74" s="75" t="s">
        <v>133</v>
      </c>
      <c r="O74" s="75" t="s">
        <v>120</v>
      </c>
      <c r="P74" s="75" t="s">
        <v>121</v>
      </c>
      <c r="Q74" s="75" t="s">
        <v>122</v>
      </c>
      <c r="R74" s="75" t="s">
        <v>134</v>
      </c>
      <c r="S74" s="75" t="s">
        <v>135</v>
      </c>
      <c r="T74" s="75" t="s">
        <v>136</v>
      </c>
    </row>
    <row r="75" spans="2:20" x14ac:dyDescent="0.35">
      <c r="B75" s="1" t="s">
        <v>144</v>
      </c>
      <c r="C75" s="86"/>
      <c r="D75" s="75"/>
      <c r="E75" s="75"/>
      <c r="F75" s="87"/>
      <c r="G75" s="87"/>
      <c r="H75" s="88"/>
      <c r="I75" s="75"/>
      <c r="J75" s="75"/>
      <c r="K75" s="75"/>
      <c r="L75" s="91">
        <v>3</v>
      </c>
      <c r="M75" s="91">
        <v>4</v>
      </c>
      <c r="N75" s="1">
        <v>5</v>
      </c>
      <c r="O75" s="91">
        <v>6</v>
      </c>
      <c r="P75" s="1">
        <v>8</v>
      </c>
      <c r="Q75" s="91"/>
      <c r="R75" s="91"/>
      <c r="S75" s="91"/>
      <c r="T75" s="91"/>
    </row>
    <row r="76" spans="2:20" x14ac:dyDescent="0.35">
      <c r="B76" s="38" t="s">
        <v>19</v>
      </c>
      <c r="C76" s="69">
        <v>29</v>
      </c>
      <c r="D76" s="42">
        <v>30</v>
      </c>
      <c r="E76" s="44">
        <v>33</v>
      </c>
      <c r="F76" s="38">
        <v>43</v>
      </c>
      <c r="G76" s="38">
        <v>29</v>
      </c>
      <c r="H76" s="19">
        <v>40</v>
      </c>
      <c r="I76" s="39">
        <v>29</v>
      </c>
      <c r="J76" s="39">
        <v>29</v>
      </c>
      <c r="K76" s="39">
        <v>35</v>
      </c>
      <c r="L76" s="91">
        <v>29</v>
      </c>
      <c r="M76" s="91">
        <v>29</v>
      </c>
      <c r="N76" s="1">
        <v>29</v>
      </c>
      <c r="O76" s="91">
        <v>29</v>
      </c>
      <c r="P76" s="1">
        <v>29</v>
      </c>
      <c r="Q76" s="91"/>
      <c r="R76" s="91"/>
      <c r="S76" s="91"/>
      <c r="T76" s="91"/>
    </row>
    <row r="77" spans="2:20" x14ac:dyDescent="0.35">
      <c r="B77" s="38" t="s">
        <v>15</v>
      </c>
      <c r="C77" s="69">
        <v>63</v>
      </c>
      <c r="D77" s="42">
        <v>62</v>
      </c>
      <c r="E77" s="44">
        <v>28</v>
      </c>
      <c r="F77" s="38">
        <v>41</v>
      </c>
      <c r="G77" s="38">
        <v>48</v>
      </c>
      <c r="H77" s="19">
        <v>29</v>
      </c>
      <c r="I77" s="39">
        <v>37</v>
      </c>
      <c r="J77" s="39">
        <v>34</v>
      </c>
      <c r="K77" s="39">
        <v>41</v>
      </c>
      <c r="L77" s="91">
        <v>36</v>
      </c>
      <c r="M77" s="91">
        <v>36</v>
      </c>
      <c r="N77" s="1">
        <v>40</v>
      </c>
      <c r="O77" s="91">
        <v>46</v>
      </c>
      <c r="P77" s="1">
        <v>28</v>
      </c>
      <c r="Q77" s="91"/>
      <c r="R77" s="91"/>
      <c r="S77" s="91"/>
      <c r="T77" s="91"/>
    </row>
    <row r="78" spans="2:20" x14ac:dyDescent="0.35">
      <c r="B78" s="1" t="s">
        <v>160</v>
      </c>
      <c r="L78" s="14">
        <v>0</v>
      </c>
      <c r="M78" s="14">
        <v>0</v>
      </c>
      <c r="N78" s="14"/>
      <c r="O78" s="14">
        <v>0</v>
      </c>
      <c r="P78" s="1">
        <v>0</v>
      </c>
      <c r="Q78" s="14"/>
      <c r="R78" s="14"/>
      <c r="S78" s="14"/>
      <c r="T78" s="14"/>
    </row>
    <row r="79" spans="2:20" x14ac:dyDescent="0.35">
      <c r="B79" s="1" t="s">
        <v>161</v>
      </c>
      <c r="C79" s="89"/>
      <c r="D79" s="42"/>
      <c r="E79" s="44"/>
      <c r="F79" s="38"/>
      <c r="G79" s="38"/>
      <c r="H79" s="90"/>
      <c r="I79" s="39"/>
      <c r="J79" s="39"/>
      <c r="K79" s="39"/>
      <c r="L79" s="91">
        <v>0</v>
      </c>
      <c r="M79" s="91">
        <v>0</v>
      </c>
      <c r="N79" s="91"/>
      <c r="O79" s="91">
        <v>0</v>
      </c>
      <c r="P79" s="1">
        <v>0</v>
      </c>
      <c r="Q79" s="91"/>
      <c r="R79" s="91"/>
      <c r="S79" s="91"/>
      <c r="T79" s="91"/>
    </row>
    <row r="80" spans="2:20" x14ac:dyDescent="0.35">
      <c r="B80" s="38" t="s">
        <v>16</v>
      </c>
      <c r="C80" s="69">
        <v>144</v>
      </c>
      <c r="D80" s="42">
        <v>110</v>
      </c>
      <c r="E80" s="44">
        <v>113</v>
      </c>
      <c r="F80" s="38">
        <v>105</v>
      </c>
      <c r="G80" s="38">
        <v>121</v>
      </c>
      <c r="H80" s="19">
        <v>125</v>
      </c>
      <c r="I80" s="39">
        <v>59</v>
      </c>
      <c r="J80" s="39">
        <v>46</v>
      </c>
      <c r="K80" s="39">
        <v>86</v>
      </c>
      <c r="L80" s="91">
        <v>106</v>
      </c>
      <c r="M80" s="91">
        <v>104</v>
      </c>
      <c r="N80" s="1">
        <v>152</v>
      </c>
      <c r="O80" s="91">
        <v>142</v>
      </c>
      <c r="P80" s="1">
        <v>126</v>
      </c>
      <c r="Q80" s="91"/>
      <c r="R80" s="91"/>
      <c r="S80" s="91"/>
      <c r="T80" s="91"/>
    </row>
    <row r="81" spans="2:20" x14ac:dyDescent="0.35">
      <c r="B81" s="38" t="s">
        <v>17</v>
      </c>
      <c r="C81" s="69">
        <v>58</v>
      </c>
      <c r="D81" s="42">
        <v>72</v>
      </c>
      <c r="E81" s="44">
        <v>74</v>
      </c>
      <c r="F81" s="38">
        <v>62</v>
      </c>
      <c r="G81" s="38">
        <v>69</v>
      </c>
      <c r="H81" s="19">
        <v>70</v>
      </c>
      <c r="I81" s="39">
        <v>42</v>
      </c>
      <c r="J81" s="39">
        <v>43</v>
      </c>
      <c r="K81" s="39">
        <v>61</v>
      </c>
      <c r="L81" s="91">
        <v>47</v>
      </c>
      <c r="M81" s="91">
        <v>52</v>
      </c>
      <c r="N81" s="1">
        <v>55</v>
      </c>
      <c r="O81" s="91">
        <v>42</v>
      </c>
      <c r="P81" s="1">
        <v>22</v>
      </c>
      <c r="Q81" s="91"/>
      <c r="R81" s="91"/>
      <c r="S81" s="91"/>
      <c r="T81" s="91"/>
    </row>
    <row r="82" spans="2:20" x14ac:dyDescent="0.35">
      <c r="B82" s="38" t="s">
        <v>18</v>
      </c>
      <c r="C82" s="69">
        <v>11</v>
      </c>
      <c r="D82" s="42">
        <v>11</v>
      </c>
      <c r="E82" s="44">
        <v>6</v>
      </c>
      <c r="F82" s="38">
        <v>7</v>
      </c>
      <c r="G82" s="38">
        <v>5</v>
      </c>
      <c r="H82" s="19">
        <v>4</v>
      </c>
      <c r="I82" s="39">
        <v>0</v>
      </c>
      <c r="J82" s="39">
        <v>0</v>
      </c>
      <c r="K82" s="39">
        <v>1</v>
      </c>
      <c r="L82" s="91">
        <v>0</v>
      </c>
      <c r="M82" s="91">
        <v>0</v>
      </c>
      <c r="N82" s="1">
        <v>0</v>
      </c>
      <c r="O82" s="91">
        <v>0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</row>
    <row r="83" spans="2:20" x14ac:dyDescent="0.35">
      <c r="B83" s="38" t="s">
        <v>20</v>
      </c>
      <c r="C83" s="69">
        <v>5</v>
      </c>
      <c r="D83" s="42">
        <v>5</v>
      </c>
      <c r="E83" s="44">
        <v>5</v>
      </c>
      <c r="F83" s="38">
        <v>5</v>
      </c>
      <c r="G83" s="38">
        <v>5</v>
      </c>
      <c r="H83" s="19">
        <v>5</v>
      </c>
      <c r="I83" s="39">
        <v>5</v>
      </c>
      <c r="J83" s="39">
        <v>5</v>
      </c>
      <c r="K83" s="39">
        <v>5</v>
      </c>
      <c r="L83" s="91">
        <v>6</v>
      </c>
      <c r="M83" s="91">
        <v>6</v>
      </c>
      <c r="N83" s="91">
        <v>6</v>
      </c>
      <c r="O83" s="91">
        <v>6</v>
      </c>
      <c r="P83" s="91"/>
      <c r="Q83" s="91"/>
      <c r="R83" s="91"/>
      <c r="S83" s="91"/>
      <c r="T83" s="91"/>
    </row>
    <row r="84" spans="2:20" x14ac:dyDescent="0.35">
      <c r="B84" s="38" t="s">
        <v>107</v>
      </c>
      <c r="C84" s="70">
        <f>SUM(C77:C83)</f>
        <v>281</v>
      </c>
      <c r="D84" s="71">
        <v>289</v>
      </c>
      <c r="E84" s="72">
        <v>256</v>
      </c>
      <c r="F84" s="73">
        <v>259</v>
      </c>
      <c r="G84" s="73">
        <v>291</v>
      </c>
      <c r="H84" s="74">
        <v>259</v>
      </c>
      <c r="I84" s="39">
        <f>SUM(I77:I83)</f>
        <v>143</v>
      </c>
      <c r="J84" s="39">
        <f>SUM(J77:J83)</f>
        <v>128</v>
      </c>
      <c r="K84" s="39">
        <f>SUM(K77:K83)</f>
        <v>194</v>
      </c>
      <c r="L84" s="91">
        <f t="shared" ref="L84:T84" si="7">SUM(L75:L83)</f>
        <v>227</v>
      </c>
      <c r="M84" s="91">
        <f t="shared" si="7"/>
        <v>231</v>
      </c>
      <c r="N84" s="91">
        <f t="shared" si="7"/>
        <v>287</v>
      </c>
      <c r="O84" s="91">
        <f t="shared" si="7"/>
        <v>271</v>
      </c>
      <c r="P84" s="91">
        <f t="shared" si="7"/>
        <v>213</v>
      </c>
      <c r="Q84" s="91">
        <f t="shared" si="7"/>
        <v>0</v>
      </c>
      <c r="R84" s="91">
        <f t="shared" si="7"/>
        <v>0</v>
      </c>
      <c r="S84" s="91">
        <f t="shared" si="7"/>
        <v>0</v>
      </c>
      <c r="T84" s="91">
        <f t="shared" si="7"/>
        <v>0</v>
      </c>
    </row>
  </sheetData>
  <mergeCells count="1">
    <mergeCell ref="B2:U2"/>
  </mergeCells>
  <conditionalFormatting sqref="J24:J31">
    <cfRule type="cellIs" dxfId="77" priority="1" operator="equal">
      <formula>"TRUE"</formula>
    </cfRule>
    <cfRule type="cellIs" dxfId="76" priority="2" operator="equal">
      <formula>"Error"</formula>
    </cfRule>
  </conditionalFormatting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9"/>
  <sheetViews>
    <sheetView workbookViewId="0">
      <selection activeCell="D10" sqref="D10"/>
    </sheetView>
  </sheetViews>
  <sheetFormatPr defaultRowHeight="14.5" x14ac:dyDescent="0.35"/>
  <cols>
    <col min="1" max="1" width="23.26953125" customWidth="1"/>
  </cols>
  <sheetData>
    <row r="1" spans="1:3" ht="15.5" x14ac:dyDescent="0.35">
      <c r="A1" s="6" t="s">
        <v>48</v>
      </c>
      <c r="B1" t="s">
        <v>64</v>
      </c>
    </row>
    <row r="2" spans="1:3" ht="15.5" x14ac:dyDescent="0.35">
      <c r="A2" s="6" t="s">
        <v>27</v>
      </c>
      <c r="B2" t="s">
        <v>58</v>
      </c>
    </row>
    <row r="3" spans="1:3" ht="15.5" x14ac:dyDescent="0.35">
      <c r="A3" s="7" t="s">
        <v>31</v>
      </c>
      <c r="B3" t="s">
        <v>65</v>
      </c>
    </row>
    <row r="4" spans="1:3" ht="15.5" x14ac:dyDescent="0.35">
      <c r="A4" s="7"/>
    </row>
    <row r="5" spans="1:3" ht="15.5" x14ac:dyDescent="0.35">
      <c r="A5" s="7" t="s">
        <v>22</v>
      </c>
      <c r="B5">
        <v>14</v>
      </c>
      <c r="C5" t="s">
        <v>66</v>
      </c>
    </row>
    <row r="6" spans="1:3" ht="15.5" x14ac:dyDescent="0.35">
      <c r="A6" s="7"/>
    </row>
    <row r="7" spans="1:3" ht="15.5" x14ac:dyDescent="0.35">
      <c r="A7" s="7" t="s">
        <v>24</v>
      </c>
      <c r="B7" t="s">
        <v>67</v>
      </c>
    </row>
    <row r="8" spans="1:3" ht="15.5" x14ac:dyDescent="0.35">
      <c r="A8" s="9">
        <v>45008</v>
      </c>
      <c r="B8">
        <v>2</v>
      </c>
      <c r="C8" s="12">
        <f>B8/$B$5</f>
        <v>0.14285714285714285</v>
      </c>
    </row>
    <row r="9" spans="1:3" x14ac:dyDescent="0.35">
      <c r="A9" s="5">
        <v>45126</v>
      </c>
      <c r="B9">
        <v>8</v>
      </c>
      <c r="C9" s="12">
        <f t="shared" ref="C9:C29" si="0">B9/$B$5</f>
        <v>0.5714285714285714</v>
      </c>
    </row>
    <row r="10" spans="1:3" x14ac:dyDescent="0.35">
      <c r="C10" s="12">
        <f t="shared" si="0"/>
        <v>0</v>
      </c>
    </row>
    <row r="11" spans="1:3" x14ac:dyDescent="0.35">
      <c r="C11" s="12">
        <f t="shared" si="0"/>
        <v>0</v>
      </c>
    </row>
    <row r="12" spans="1:3" x14ac:dyDescent="0.35">
      <c r="C12" s="12">
        <f t="shared" si="0"/>
        <v>0</v>
      </c>
    </row>
    <row r="13" spans="1:3" x14ac:dyDescent="0.35">
      <c r="C13" s="12">
        <f t="shared" si="0"/>
        <v>0</v>
      </c>
    </row>
    <row r="14" spans="1:3" x14ac:dyDescent="0.35">
      <c r="C14" s="12">
        <f t="shared" si="0"/>
        <v>0</v>
      </c>
    </row>
    <row r="15" spans="1:3" x14ac:dyDescent="0.35">
      <c r="C15" s="12">
        <f t="shared" si="0"/>
        <v>0</v>
      </c>
    </row>
    <row r="16" spans="1:3" x14ac:dyDescent="0.35">
      <c r="C16" s="12">
        <f t="shared" si="0"/>
        <v>0</v>
      </c>
    </row>
    <row r="17" spans="3:3" x14ac:dyDescent="0.35">
      <c r="C17" s="12">
        <f t="shared" si="0"/>
        <v>0</v>
      </c>
    </row>
    <row r="18" spans="3:3" x14ac:dyDescent="0.35">
      <c r="C18" s="12">
        <f t="shared" si="0"/>
        <v>0</v>
      </c>
    </row>
    <row r="19" spans="3:3" x14ac:dyDescent="0.35">
      <c r="C19" s="12">
        <f t="shared" si="0"/>
        <v>0</v>
      </c>
    </row>
    <row r="20" spans="3:3" x14ac:dyDescent="0.35">
      <c r="C20" s="12">
        <f t="shared" si="0"/>
        <v>0</v>
      </c>
    </row>
    <row r="21" spans="3:3" x14ac:dyDescent="0.35">
      <c r="C21" s="12">
        <f t="shared" si="0"/>
        <v>0</v>
      </c>
    </row>
    <row r="22" spans="3:3" x14ac:dyDescent="0.35">
      <c r="C22" s="12">
        <f t="shared" si="0"/>
        <v>0</v>
      </c>
    </row>
    <row r="23" spans="3:3" x14ac:dyDescent="0.35">
      <c r="C23" s="12">
        <f t="shared" si="0"/>
        <v>0</v>
      </c>
    </row>
    <row r="24" spans="3:3" x14ac:dyDescent="0.35">
      <c r="C24" s="12">
        <f t="shared" si="0"/>
        <v>0</v>
      </c>
    </row>
    <row r="25" spans="3:3" x14ac:dyDescent="0.35">
      <c r="C25" s="12">
        <f t="shared" si="0"/>
        <v>0</v>
      </c>
    </row>
    <row r="26" spans="3:3" x14ac:dyDescent="0.35">
      <c r="C26" s="12">
        <f t="shared" si="0"/>
        <v>0</v>
      </c>
    </row>
    <row r="27" spans="3:3" x14ac:dyDescent="0.35">
      <c r="C27" s="12">
        <f t="shared" si="0"/>
        <v>0</v>
      </c>
    </row>
    <row r="28" spans="3:3" x14ac:dyDescent="0.35">
      <c r="C28" s="12">
        <f t="shared" si="0"/>
        <v>0</v>
      </c>
    </row>
    <row r="29" spans="3:3" x14ac:dyDescent="0.35">
      <c r="C29" s="12">
        <f t="shared" si="0"/>
        <v>0</v>
      </c>
    </row>
  </sheetData>
  <conditionalFormatting sqref="C8:C29">
    <cfRule type="dataBar" priority="1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{41F861A7-EC4E-4147-923A-7131F972001A}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861A7-EC4E-4147-923A-7131F97200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C8:C29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1"/>
  <sheetViews>
    <sheetView workbookViewId="0">
      <selection activeCell="E24" sqref="E24"/>
    </sheetView>
  </sheetViews>
  <sheetFormatPr defaultRowHeight="14.5" x14ac:dyDescent="0.35"/>
  <cols>
    <col min="1" max="1" width="20.7265625" customWidth="1"/>
  </cols>
  <sheetData>
    <row r="1" spans="1:3" ht="15.5" x14ac:dyDescent="0.35">
      <c r="A1" s="6" t="s">
        <v>49</v>
      </c>
      <c r="B1" t="s">
        <v>68</v>
      </c>
    </row>
    <row r="2" spans="1:3" ht="15.5" x14ac:dyDescent="0.35">
      <c r="A2" s="6" t="s">
        <v>27</v>
      </c>
      <c r="B2" t="s">
        <v>69</v>
      </c>
    </row>
    <row r="3" spans="1:3" ht="15.5" x14ac:dyDescent="0.35">
      <c r="A3" s="7" t="s">
        <v>31</v>
      </c>
      <c r="B3" t="s">
        <v>70</v>
      </c>
    </row>
    <row r="4" spans="1:3" ht="15.5" x14ac:dyDescent="0.35">
      <c r="A4" s="7"/>
    </row>
    <row r="5" spans="1:3" ht="15.5" x14ac:dyDescent="0.35">
      <c r="A5" s="7" t="s">
        <v>22</v>
      </c>
      <c r="B5" s="10">
        <v>1</v>
      </c>
    </row>
    <row r="6" spans="1:3" ht="15.5" x14ac:dyDescent="0.35">
      <c r="A6" s="7"/>
      <c r="B6" s="14">
        <v>4</v>
      </c>
      <c r="C6" t="s">
        <v>72</v>
      </c>
    </row>
    <row r="7" spans="1:3" ht="15.5" x14ac:dyDescent="0.35">
      <c r="A7" s="7"/>
      <c r="B7" s="13"/>
    </row>
    <row r="8" spans="1:3" ht="15.5" x14ac:dyDescent="0.35">
      <c r="A8" s="7" t="s">
        <v>24</v>
      </c>
      <c r="B8" t="s">
        <v>71</v>
      </c>
      <c r="C8" t="s">
        <v>63</v>
      </c>
    </row>
    <row r="9" spans="1:3" ht="15.5" x14ac:dyDescent="0.35">
      <c r="A9" s="9">
        <v>45008</v>
      </c>
      <c r="B9">
        <v>1</v>
      </c>
      <c r="C9" s="12">
        <f>B9/$B$6</f>
        <v>0.25</v>
      </c>
    </row>
    <row r="10" spans="1:3" x14ac:dyDescent="0.35">
      <c r="A10" s="5">
        <v>45126</v>
      </c>
      <c r="B10">
        <v>3</v>
      </c>
      <c r="C10" s="12">
        <f t="shared" ref="C10:C21" si="0">B10/$B$6</f>
        <v>0.75</v>
      </c>
    </row>
    <row r="11" spans="1:3" x14ac:dyDescent="0.35">
      <c r="C11" s="12">
        <f t="shared" si="0"/>
        <v>0</v>
      </c>
    </row>
    <row r="12" spans="1:3" x14ac:dyDescent="0.35">
      <c r="C12" s="12">
        <f t="shared" si="0"/>
        <v>0</v>
      </c>
    </row>
    <row r="13" spans="1:3" x14ac:dyDescent="0.35">
      <c r="C13" s="12">
        <f t="shared" si="0"/>
        <v>0</v>
      </c>
    </row>
    <row r="14" spans="1:3" x14ac:dyDescent="0.35">
      <c r="C14" s="12">
        <f t="shared" si="0"/>
        <v>0</v>
      </c>
    </row>
    <row r="15" spans="1:3" x14ac:dyDescent="0.35">
      <c r="C15" s="12">
        <f t="shared" si="0"/>
        <v>0</v>
      </c>
    </row>
    <row r="16" spans="1:3" x14ac:dyDescent="0.35">
      <c r="C16" s="12">
        <f t="shared" si="0"/>
        <v>0</v>
      </c>
    </row>
    <row r="17" spans="3:3" x14ac:dyDescent="0.35">
      <c r="C17" s="12">
        <f t="shared" si="0"/>
        <v>0</v>
      </c>
    </row>
    <row r="18" spans="3:3" x14ac:dyDescent="0.35">
      <c r="C18" s="12">
        <f t="shared" si="0"/>
        <v>0</v>
      </c>
    </row>
    <row r="19" spans="3:3" x14ac:dyDescent="0.35">
      <c r="C19" s="12">
        <f t="shared" si="0"/>
        <v>0</v>
      </c>
    </row>
    <row r="20" spans="3:3" x14ac:dyDescent="0.35">
      <c r="C20" s="12">
        <f t="shared" si="0"/>
        <v>0</v>
      </c>
    </row>
    <row r="21" spans="3:3" x14ac:dyDescent="0.35">
      <c r="C21" s="12">
        <f t="shared" si="0"/>
        <v>0</v>
      </c>
    </row>
  </sheetData>
  <conditionalFormatting sqref="C9:C21">
    <cfRule type="dataBar" priority="1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{2612C6CC-2ECC-4017-ACA6-CD00180F9E42}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12C6CC-2ECC-4017-ACA6-CD00180F9E42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C9:C21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9"/>
  <sheetViews>
    <sheetView workbookViewId="0">
      <selection activeCell="C9" sqref="C9"/>
    </sheetView>
  </sheetViews>
  <sheetFormatPr defaultRowHeight="14.5" x14ac:dyDescent="0.35"/>
  <cols>
    <col min="1" max="1" width="16.7265625" customWidth="1"/>
    <col min="2" max="2" width="12.26953125" customWidth="1"/>
    <col min="3" max="3" width="13" customWidth="1"/>
  </cols>
  <sheetData>
    <row r="1" spans="1:4" ht="15.5" x14ac:dyDescent="0.35">
      <c r="A1" s="6" t="s">
        <v>33</v>
      </c>
      <c r="B1" t="s">
        <v>34</v>
      </c>
    </row>
    <row r="2" spans="1:4" ht="15.5" x14ac:dyDescent="0.35">
      <c r="A2" s="6" t="s">
        <v>27</v>
      </c>
      <c r="B2" t="s">
        <v>30</v>
      </c>
    </row>
    <row r="3" spans="1:4" ht="15.5" x14ac:dyDescent="0.35">
      <c r="A3" s="7" t="s">
        <v>31</v>
      </c>
    </row>
    <row r="4" spans="1:4" ht="15.5" x14ac:dyDescent="0.35">
      <c r="A4" s="7"/>
    </row>
    <row r="5" spans="1:4" ht="15.5" x14ac:dyDescent="0.35">
      <c r="A5" s="7" t="s">
        <v>22</v>
      </c>
      <c r="B5" s="10">
        <v>1</v>
      </c>
      <c r="C5" t="s">
        <v>37</v>
      </c>
    </row>
    <row r="6" spans="1:4" ht="15.5" x14ac:dyDescent="0.35">
      <c r="A6" s="7"/>
    </row>
    <row r="7" spans="1:4" ht="43.5" x14ac:dyDescent="0.35">
      <c r="A7" s="7" t="s">
        <v>24</v>
      </c>
      <c r="B7" s="11" t="s">
        <v>35</v>
      </c>
      <c r="C7" s="11" t="s">
        <v>36</v>
      </c>
      <c r="D7" t="s">
        <v>38</v>
      </c>
    </row>
    <row r="8" spans="1:4" ht="15.5" x14ac:dyDescent="0.35">
      <c r="A8" s="9">
        <v>45008</v>
      </c>
      <c r="B8">
        <v>0</v>
      </c>
      <c r="C8">
        <v>0</v>
      </c>
      <c r="D8" t="e">
        <f>B8/C8</f>
        <v>#DIV/0!</v>
      </c>
    </row>
    <row r="9" spans="1:4" x14ac:dyDescent="0.35">
      <c r="A9" s="5">
        <v>45142</v>
      </c>
      <c r="B9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6"/>
  <sheetViews>
    <sheetView topLeftCell="A28" zoomScale="85" zoomScaleNormal="85" workbookViewId="0">
      <selection activeCell="J32" sqref="J32"/>
    </sheetView>
  </sheetViews>
  <sheetFormatPr defaultRowHeight="14.5" x14ac:dyDescent="0.35"/>
  <cols>
    <col min="1" max="1" width="10.81640625" customWidth="1"/>
    <col min="2" max="2" width="14.26953125" customWidth="1"/>
    <col min="4" max="4" width="11.7265625" bestFit="1" customWidth="1"/>
  </cols>
  <sheetData>
    <row r="2" spans="2:10" x14ac:dyDescent="0.35">
      <c r="B2" s="63"/>
    </row>
    <row r="3" spans="2:10" x14ac:dyDescent="0.35">
      <c r="B3" s="17"/>
      <c r="C3" s="17"/>
      <c r="D3" s="18" t="s">
        <v>73</v>
      </c>
      <c r="E3" s="18" t="s">
        <v>74</v>
      </c>
      <c r="F3" s="18" t="s">
        <v>75</v>
      </c>
      <c r="G3" s="18" t="s">
        <v>76</v>
      </c>
      <c r="H3" s="18" t="s">
        <v>77</v>
      </c>
      <c r="I3" s="18" t="s">
        <v>78</v>
      </c>
    </row>
    <row r="4" spans="2:10" ht="43.5" x14ac:dyDescent="0.35">
      <c r="B4" s="59" t="s">
        <v>1</v>
      </c>
      <c r="C4" s="65" t="s">
        <v>150</v>
      </c>
      <c r="D4" s="18" t="s">
        <v>79</v>
      </c>
      <c r="E4" s="18" t="s">
        <v>80</v>
      </c>
      <c r="F4" s="18" t="s">
        <v>81</v>
      </c>
      <c r="G4" s="18" t="s">
        <v>82</v>
      </c>
      <c r="H4" s="18" t="s">
        <v>83</v>
      </c>
      <c r="I4" s="18" t="s">
        <v>84</v>
      </c>
      <c r="J4" s="23" t="s">
        <v>85</v>
      </c>
    </row>
    <row r="5" spans="2:10" x14ac:dyDescent="0.35">
      <c r="B5" s="82" t="s">
        <v>144</v>
      </c>
      <c r="C5" s="79">
        <f>H39</f>
        <v>1</v>
      </c>
      <c r="D5" s="102">
        <v>0</v>
      </c>
      <c r="E5" s="102">
        <v>0</v>
      </c>
      <c r="F5" s="102">
        <v>1</v>
      </c>
      <c r="G5" s="102">
        <v>0</v>
      </c>
      <c r="H5" s="102">
        <v>0</v>
      </c>
      <c r="I5" s="102">
        <v>0</v>
      </c>
      <c r="J5" s="21">
        <f>SUM(D5:I5)</f>
        <v>1</v>
      </c>
    </row>
    <row r="6" spans="2:10" x14ac:dyDescent="0.35">
      <c r="B6" s="59" t="s">
        <v>19</v>
      </c>
      <c r="C6" s="92">
        <f t="shared" ref="C6:C9" si="0">H40</f>
        <v>7</v>
      </c>
      <c r="D6" s="102">
        <v>5</v>
      </c>
      <c r="E6" s="102">
        <v>0</v>
      </c>
      <c r="F6" s="102">
        <v>6</v>
      </c>
      <c r="G6" s="102">
        <v>3</v>
      </c>
      <c r="H6" s="102">
        <v>0</v>
      </c>
      <c r="I6" s="102">
        <v>0</v>
      </c>
      <c r="J6" s="21">
        <f t="shared" ref="J6:J11" si="1">SUM(D6:I6)</f>
        <v>14</v>
      </c>
    </row>
    <row r="7" spans="2:10" x14ac:dyDescent="0.35">
      <c r="B7" s="59" t="s">
        <v>15</v>
      </c>
      <c r="C7" s="92">
        <f t="shared" si="0"/>
        <v>31</v>
      </c>
      <c r="D7" s="20">
        <v>4</v>
      </c>
      <c r="E7" s="20">
        <v>2</v>
      </c>
      <c r="F7" s="20">
        <v>6</v>
      </c>
      <c r="G7" s="20">
        <v>4</v>
      </c>
      <c r="H7" s="20">
        <v>0</v>
      </c>
      <c r="I7" s="20">
        <v>1</v>
      </c>
      <c r="J7" s="21">
        <f t="shared" si="1"/>
        <v>17</v>
      </c>
    </row>
    <row r="8" spans="2:10" x14ac:dyDescent="0.35">
      <c r="B8" s="108" t="s">
        <v>160</v>
      </c>
      <c r="C8" s="92">
        <f t="shared" si="0"/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1">
        <f t="shared" si="1"/>
        <v>0</v>
      </c>
    </row>
    <row r="9" spans="2:10" x14ac:dyDescent="0.35">
      <c r="B9" s="108" t="s">
        <v>161</v>
      </c>
      <c r="C9" s="92">
        <f t="shared" si="0"/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1">
        <f t="shared" si="1"/>
        <v>0</v>
      </c>
    </row>
    <row r="10" spans="2:10" x14ac:dyDescent="0.35">
      <c r="B10" s="59" t="s">
        <v>16</v>
      </c>
      <c r="C10" s="79">
        <f>H46</f>
        <v>53</v>
      </c>
      <c r="D10" s="20">
        <v>1</v>
      </c>
      <c r="E10" s="20">
        <v>7</v>
      </c>
      <c r="F10" s="20">
        <v>5</v>
      </c>
      <c r="G10" s="20">
        <v>16</v>
      </c>
      <c r="H10" s="20">
        <v>16</v>
      </c>
      <c r="I10" s="20">
        <v>8</v>
      </c>
      <c r="J10" s="21">
        <f t="shared" si="1"/>
        <v>53</v>
      </c>
    </row>
    <row r="11" spans="2:10" x14ac:dyDescent="0.35">
      <c r="B11" s="59" t="s">
        <v>17</v>
      </c>
      <c r="C11" s="92">
        <f>H47</f>
        <v>14</v>
      </c>
      <c r="D11" s="20">
        <v>0</v>
      </c>
      <c r="E11" s="20">
        <v>0</v>
      </c>
      <c r="F11" s="20">
        <v>5</v>
      </c>
      <c r="G11" s="20">
        <v>2</v>
      </c>
      <c r="H11" s="20">
        <v>2</v>
      </c>
      <c r="I11" s="20">
        <v>1</v>
      </c>
      <c r="J11" s="21">
        <f t="shared" si="1"/>
        <v>10</v>
      </c>
    </row>
    <row r="12" spans="2:10" x14ac:dyDescent="0.35">
      <c r="B12" s="59" t="s">
        <v>107</v>
      </c>
      <c r="C12" s="101">
        <f t="shared" ref="C12:I12" si="2">SUM(C5:C11)</f>
        <v>106</v>
      </c>
      <c r="D12" s="74">
        <f t="shared" si="2"/>
        <v>10</v>
      </c>
      <c r="E12" s="74">
        <f t="shared" si="2"/>
        <v>9</v>
      </c>
      <c r="F12" s="74">
        <f t="shared" si="2"/>
        <v>23</v>
      </c>
      <c r="G12" s="74">
        <f t="shared" si="2"/>
        <v>25</v>
      </c>
      <c r="H12" s="74">
        <f t="shared" si="2"/>
        <v>18</v>
      </c>
      <c r="I12" s="74">
        <f t="shared" si="2"/>
        <v>10</v>
      </c>
      <c r="J12" s="21">
        <f>SUM(D12:I12)</f>
        <v>95</v>
      </c>
    </row>
    <row r="13" spans="2:10" x14ac:dyDescent="0.35">
      <c r="C13" s="10"/>
      <c r="D13" s="22">
        <f t="shared" ref="D13:I13" si="3">D12/$C$12</f>
        <v>9.4339622641509441E-2</v>
      </c>
      <c r="E13" s="22">
        <f t="shared" si="3"/>
        <v>8.4905660377358486E-2</v>
      </c>
      <c r="F13" s="22">
        <f t="shared" si="3"/>
        <v>0.21698113207547171</v>
      </c>
      <c r="G13" s="22">
        <f t="shared" si="3"/>
        <v>0.23584905660377359</v>
      </c>
      <c r="H13" s="22">
        <f t="shared" si="3"/>
        <v>0.16981132075471697</v>
      </c>
      <c r="I13" s="22">
        <f t="shared" si="3"/>
        <v>9.4339622641509441E-2</v>
      </c>
      <c r="J13" s="24">
        <f>SUM(D13:I13)</f>
        <v>0.89622641509433953</v>
      </c>
    </row>
    <row r="14" spans="2:10" x14ac:dyDescent="0.35">
      <c r="C14" s="10"/>
      <c r="D14" s="61"/>
      <c r="E14" s="61"/>
      <c r="F14" s="61"/>
      <c r="G14" s="61"/>
      <c r="H14" s="61"/>
      <c r="I14" s="61"/>
      <c r="J14" s="62"/>
    </row>
    <row r="15" spans="2:10" x14ac:dyDescent="0.35">
      <c r="C15" s="10"/>
      <c r="D15" s="61"/>
      <c r="E15" s="61"/>
      <c r="F15" s="61"/>
      <c r="G15" s="61"/>
      <c r="H15" s="61"/>
      <c r="I15" s="61"/>
      <c r="J15" s="62"/>
    </row>
    <row r="16" spans="2:10" x14ac:dyDescent="0.35">
      <c r="C16" s="10"/>
      <c r="D16" s="61"/>
      <c r="E16" s="61"/>
      <c r="F16" s="61"/>
      <c r="G16" s="61"/>
      <c r="H16" s="61"/>
      <c r="I16" s="61"/>
      <c r="J16" s="62"/>
    </row>
    <row r="20" spans="2:26" x14ac:dyDescent="0.35">
      <c r="B20" t="s">
        <v>104</v>
      </c>
      <c r="C20">
        <v>2024</v>
      </c>
      <c r="F20" t="s">
        <v>149</v>
      </c>
      <c r="O20">
        <v>2025</v>
      </c>
    </row>
    <row r="21" spans="2:26" ht="14.5" customHeight="1" x14ac:dyDescent="0.35">
      <c r="B21" s="59" t="s">
        <v>1</v>
      </c>
      <c r="C21" s="93" t="s">
        <v>128</v>
      </c>
      <c r="D21" s="93" t="s">
        <v>129</v>
      </c>
      <c r="E21" s="93" t="s">
        <v>130</v>
      </c>
      <c r="F21" s="93" t="s">
        <v>131</v>
      </c>
      <c r="G21" s="93" t="s">
        <v>132</v>
      </c>
      <c r="H21" s="93" t="s">
        <v>133</v>
      </c>
      <c r="I21" s="93" t="s">
        <v>120</v>
      </c>
      <c r="J21" s="93" t="s">
        <v>121</v>
      </c>
      <c r="K21" s="93" t="s">
        <v>122</v>
      </c>
      <c r="L21" s="93" t="s">
        <v>134</v>
      </c>
      <c r="M21" s="93" t="s">
        <v>135</v>
      </c>
      <c r="N21" s="93" t="s">
        <v>136</v>
      </c>
      <c r="O21" s="148">
        <v>45682</v>
      </c>
      <c r="P21" s="149">
        <v>45713</v>
      </c>
      <c r="Q21" s="148">
        <v>45741</v>
      </c>
      <c r="R21" s="149">
        <v>45772</v>
      </c>
      <c r="S21" s="148">
        <v>45802</v>
      </c>
      <c r="T21" s="149">
        <v>45833</v>
      </c>
      <c r="U21" s="148">
        <v>45863</v>
      </c>
      <c r="V21" s="149">
        <v>45894</v>
      </c>
      <c r="W21" s="148">
        <v>45925</v>
      </c>
      <c r="X21" s="149">
        <v>45955</v>
      </c>
      <c r="Y21" s="148">
        <v>45986</v>
      </c>
      <c r="Z21" s="149">
        <v>46016</v>
      </c>
    </row>
    <row r="22" spans="2:26" ht="14.5" customHeight="1" x14ac:dyDescent="0.35">
      <c r="B22" s="82" t="s">
        <v>144</v>
      </c>
      <c r="C22" s="56"/>
      <c r="D22" s="56"/>
      <c r="E22" s="56"/>
      <c r="F22" s="56"/>
      <c r="G22" s="1">
        <v>1</v>
      </c>
      <c r="H22" s="1">
        <v>3</v>
      </c>
      <c r="I22" s="1">
        <v>4</v>
      </c>
      <c r="J22" s="1">
        <v>4</v>
      </c>
      <c r="K22" s="56">
        <v>2</v>
      </c>
      <c r="L22" s="56">
        <v>0</v>
      </c>
      <c r="M22" s="110">
        <v>0</v>
      </c>
      <c r="N22" s="56">
        <v>0</v>
      </c>
      <c r="O22" s="17">
        <v>0</v>
      </c>
      <c r="P22" s="17">
        <v>1</v>
      </c>
      <c r="Q22" s="17">
        <v>1</v>
      </c>
      <c r="R22" s="17">
        <v>1</v>
      </c>
      <c r="S22" s="17"/>
      <c r="T22" s="17"/>
      <c r="U22" s="17"/>
      <c r="V22" s="17"/>
      <c r="W22" s="17"/>
      <c r="X22" s="17"/>
      <c r="Y22" s="17"/>
      <c r="Z22" s="17"/>
    </row>
    <row r="23" spans="2:26" ht="14.5" customHeight="1" x14ac:dyDescent="0.35">
      <c r="B23" s="59" t="s">
        <v>19</v>
      </c>
      <c r="C23" s="17">
        <v>0</v>
      </c>
      <c r="D23" s="17">
        <v>4</v>
      </c>
      <c r="E23" s="17">
        <v>4</v>
      </c>
      <c r="F23" s="56">
        <v>15</v>
      </c>
      <c r="G23" s="1">
        <v>4</v>
      </c>
      <c r="H23" s="1">
        <v>5</v>
      </c>
      <c r="I23" s="1">
        <v>5</v>
      </c>
      <c r="J23" s="1">
        <v>12</v>
      </c>
      <c r="K23" s="56">
        <v>19</v>
      </c>
      <c r="L23" s="56">
        <v>3</v>
      </c>
      <c r="M23" s="110">
        <v>1</v>
      </c>
      <c r="N23" s="56">
        <v>2</v>
      </c>
      <c r="O23" s="17">
        <v>7</v>
      </c>
      <c r="P23" s="17">
        <v>15</v>
      </c>
      <c r="Q23" s="17">
        <v>16</v>
      </c>
      <c r="R23" s="17">
        <v>7</v>
      </c>
      <c r="S23" s="17"/>
      <c r="T23" s="17"/>
      <c r="U23" s="17"/>
      <c r="V23" s="17"/>
      <c r="W23" s="17"/>
      <c r="X23" s="17"/>
      <c r="Y23" s="17"/>
      <c r="Z23" s="17"/>
    </row>
    <row r="24" spans="2:26" x14ac:dyDescent="0.35">
      <c r="B24" s="59" t="s">
        <v>15</v>
      </c>
      <c r="C24" s="17">
        <v>2</v>
      </c>
      <c r="D24" s="17">
        <v>3</v>
      </c>
      <c r="E24" s="17">
        <v>1</v>
      </c>
      <c r="F24" s="17">
        <v>1</v>
      </c>
      <c r="G24" s="1">
        <v>1</v>
      </c>
      <c r="H24" s="1">
        <v>2</v>
      </c>
      <c r="I24" s="1">
        <v>3</v>
      </c>
      <c r="J24" s="1">
        <v>1</v>
      </c>
      <c r="K24" s="17">
        <v>1</v>
      </c>
      <c r="L24" s="17">
        <v>17</v>
      </c>
      <c r="M24" s="110">
        <v>3</v>
      </c>
      <c r="N24" s="17">
        <v>1</v>
      </c>
      <c r="O24" s="17">
        <v>10</v>
      </c>
      <c r="P24" s="17">
        <v>18</v>
      </c>
      <c r="Q24" s="17">
        <v>23</v>
      </c>
      <c r="R24" s="17">
        <v>31</v>
      </c>
      <c r="S24" s="17"/>
      <c r="T24" s="17"/>
      <c r="U24" s="17"/>
      <c r="V24" s="17"/>
      <c r="W24" s="17"/>
      <c r="X24" s="17"/>
      <c r="Y24" s="17"/>
      <c r="Z24" s="17"/>
    </row>
    <row r="25" spans="2:26" x14ac:dyDescent="0.35">
      <c r="B25" s="108" t="s">
        <v>160</v>
      </c>
      <c r="C25" s="17"/>
      <c r="D25" s="17"/>
      <c r="E25" s="17"/>
      <c r="F25" s="17">
        <v>0</v>
      </c>
      <c r="G25" s="17">
        <v>0</v>
      </c>
      <c r="H25" s="17">
        <v>0</v>
      </c>
      <c r="I25" s="1">
        <v>0</v>
      </c>
      <c r="J25" s="1">
        <v>0</v>
      </c>
      <c r="K25" s="17">
        <v>0</v>
      </c>
      <c r="L25" s="17">
        <v>0</v>
      </c>
      <c r="M25" s="110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/>
      <c r="T25" s="17"/>
      <c r="U25" s="17"/>
      <c r="V25" s="17"/>
      <c r="W25" s="17"/>
      <c r="X25" s="17"/>
      <c r="Y25" s="17"/>
      <c r="Z25" s="17"/>
    </row>
    <row r="26" spans="2:26" x14ac:dyDescent="0.35">
      <c r="B26" s="108" t="s">
        <v>161</v>
      </c>
      <c r="C26" s="17"/>
      <c r="D26" s="17"/>
      <c r="E26" s="17"/>
      <c r="F26" s="17">
        <v>0</v>
      </c>
      <c r="G26" s="17">
        <v>0</v>
      </c>
      <c r="H26" s="17">
        <v>0</v>
      </c>
      <c r="I26" s="1">
        <v>0</v>
      </c>
      <c r="J26" s="1">
        <v>0</v>
      </c>
      <c r="K26" s="17">
        <v>0</v>
      </c>
      <c r="L26" s="17">
        <v>0</v>
      </c>
      <c r="M26" s="110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/>
      <c r="T26" s="17"/>
      <c r="U26" s="17"/>
      <c r="V26" s="17"/>
      <c r="W26" s="17"/>
      <c r="X26" s="17"/>
      <c r="Y26" s="17"/>
      <c r="Z26" s="17"/>
    </row>
    <row r="27" spans="2:26" x14ac:dyDescent="0.35">
      <c r="B27" s="59" t="s">
        <v>16</v>
      </c>
      <c r="C27" s="17">
        <v>36</v>
      </c>
      <c r="D27" s="17">
        <v>41</v>
      </c>
      <c r="E27" s="17">
        <v>62</v>
      </c>
      <c r="F27" s="17">
        <v>66</v>
      </c>
      <c r="G27" s="1">
        <v>76</v>
      </c>
      <c r="H27" s="1">
        <v>74</v>
      </c>
      <c r="I27" s="1">
        <v>75</v>
      </c>
      <c r="J27" s="1">
        <v>83</v>
      </c>
      <c r="K27" s="17">
        <v>53</v>
      </c>
      <c r="L27" s="17">
        <v>61</v>
      </c>
      <c r="M27" s="110">
        <v>68</v>
      </c>
      <c r="N27" s="17">
        <v>58</v>
      </c>
      <c r="O27" s="17">
        <v>52</v>
      </c>
      <c r="P27" s="17">
        <v>49</v>
      </c>
      <c r="Q27" s="17">
        <v>53</v>
      </c>
      <c r="R27" s="17">
        <v>88</v>
      </c>
      <c r="S27" s="17"/>
      <c r="T27" s="17"/>
      <c r="U27" s="17"/>
      <c r="V27" s="17"/>
      <c r="W27" s="17"/>
      <c r="X27" s="17"/>
      <c r="Y27" s="17"/>
      <c r="Z27" s="17"/>
    </row>
    <row r="28" spans="2:26" x14ac:dyDescent="0.35">
      <c r="B28" s="59" t="s">
        <v>17</v>
      </c>
      <c r="C28" s="17">
        <v>22</v>
      </c>
      <c r="D28" s="17">
        <v>17</v>
      </c>
      <c r="E28" s="17">
        <v>12</v>
      </c>
      <c r="F28" s="17">
        <v>11</v>
      </c>
      <c r="G28" s="1">
        <v>21</v>
      </c>
      <c r="H28" s="1">
        <v>29</v>
      </c>
      <c r="I28" s="1">
        <v>27</v>
      </c>
      <c r="J28" s="1">
        <v>20</v>
      </c>
      <c r="K28" s="17">
        <v>19</v>
      </c>
      <c r="L28" s="17">
        <v>10</v>
      </c>
      <c r="M28" s="110">
        <v>5</v>
      </c>
      <c r="N28" s="17">
        <v>8</v>
      </c>
      <c r="O28" s="17">
        <v>9</v>
      </c>
      <c r="P28" s="17">
        <v>17</v>
      </c>
      <c r="Q28" s="17">
        <v>14</v>
      </c>
      <c r="R28" s="17">
        <v>53</v>
      </c>
      <c r="S28" s="17"/>
      <c r="T28" s="17"/>
      <c r="U28" s="17"/>
      <c r="V28" s="17"/>
      <c r="W28" s="17"/>
      <c r="X28" s="17"/>
      <c r="Y28" s="17"/>
      <c r="Z28" s="17"/>
    </row>
    <row r="29" spans="2:26" x14ac:dyDescent="0.35">
      <c r="B29" s="59" t="s">
        <v>107</v>
      </c>
      <c r="C29" s="64">
        <f t="shared" ref="C29:I29" si="4">SUM(C22:C28)</f>
        <v>60</v>
      </c>
      <c r="D29" s="64">
        <f t="shared" si="4"/>
        <v>65</v>
      </c>
      <c r="E29" s="64">
        <f t="shared" si="4"/>
        <v>79</v>
      </c>
      <c r="F29" s="64">
        <f t="shared" si="4"/>
        <v>93</v>
      </c>
      <c r="G29" s="64">
        <f t="shared" si="4"/>
        <v>103</v>
      </c>
      <c r="H29" s="64">
        <f t="shared" si="4"/>
        <v>113</v>
      </c>
      <c r="I29" s="64">
        <f t="shared" si="4"/>
        <v>114</v>
      </c>
      <c r="J29" s="64">
        <f t="shared" ref="J29:Z29" si="5">SUM(J22:J28)</f>
        <v>120</v>
      </c>
      <c r="K29" s="64">
        <v>94</v>
      </c>
      <c r="L29" s="64">
        <f t="shared" si="5"/>
        <v>91</v>
      </c>
      <c r="M29" s="64">
        <f t="shared" si="5"/>
        <v>77</v>
      </c>
      <c r="N29" s="64">
        <f t="shared" si="5"/>
        <v>69</v>
      </c>
      <c r="O29" s="64">
        <f t="shared" si="5"/>
        <v>78</v>
      </c>
      <c r="P29" s="64">
        <f t="shared" si="5"/>
        <v>100</v>
      </c>
      <c r="Q29" s="64">
        <v>107</v>
      </c>
      <c r="R29" s="64">
        <f t="shared" si="5"/>
        <v>180</v>
      </c>
      <c r="S29" s="64">
        <f t="shared" si="5"/>
        <v>0</v>
      </c>
      <c r="T29" s="64">
        <f t="shared" si="5"/>
        <v>0</v>
      </c>
      <c r="U29" s="64">
        <f t="shared" si="5"/>
        <v>0</v>
      </c>
      <c r="V29" s="64">
        <f t="shared" si="5"/>
        <v>0</v>
      </c>
      <c r="W29" s="64">
        <f t="shared" si="5"/>
        <v>0</v>
      </c>
      <c r="X29" s="64">
        <f t="shared" si="5"/>
        <v>0</v>
      </c>
      <c r="Y29" s="64">
        <f t="shared" si="5"/>
        <v>0</v>
      </c>
      <c r="Z29" s="64">
        <f t="shared" si="5"/>
        <v>0</v>
      </c>
    </row>
    <row r="30" spans="2:26" s="83" customFormat="1" x14ac:dyDescent="0.35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2:26" s="83" customFormat="1" x14ac:dyDescent="0.35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2:26" s="83" customFormat="1" x14ac:dyDescent="0.35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6" spans="1:21" ht="15" customHeight="1" x14ac:dyDescent="0.35">
      <c r="A36" t="s">
        <v>116</v>
      </c>
      <c r="B36" s="5">
        <v>45755</v>
      </c>
    </row>
    <row r="37" spans="1:21" ht="15" customHeight="1" x14ac:dyDescent="0.35">
      <c r="B37" s="153" t="s">
        <v>0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5"/>
    </row>
    <row r="38" spans="1:21" ht="31.5" customHeight="1" x14ac:dyDescent="0.35">
      <c r="B38" s="1" t="s">
        <v>1</v>
      </c>
      <c r="C38" s="1" t="s">
        <v>2</v>
      </c>
      <c r="D38" s="1" t="s">
        <v>3</v>
      </c>
      <c r="E38" s="1" t="s">
        <v>4</v>
      </c>
      <c r="F38" s="1" t="s">
        <v>138</v>
      </c>
      <c r="G38" s="1" t="s">
        <v>139</v>
      </c>
      <c r="H38" s="1" t="s">
        <v>5</v>
      </c>
      <c r="I38" s="1" t="s">
        <v>6</v>
      </c>
      <c r="J38" s="1" t="s">
        <v>7</v>
      </c>
      <c r="K38" s="1" t="s">
        <v>140</v>
      </c>
      <c r="L38" s="1" t="s">
        <v>8</v>
      </c>
      <c r="M38" s="1" t="s">
        <v>9</v>
      </c>
      <c r="N38" s="1" t="s">
        <v>10</v>
      </c>
      <c r="O38" s="1" t="s">
        <v>141</v>
      </c>
      <c r="P38" s="1" t="s">
        <v>11</v>
      </c>
      <c r="Q38" s="1" t="s">
        <v>12</v>
      </c>
      <c r="R38" s="1" t="s">
        <v>13</v>
      </c>
      <c r="S38" s="1" t="s">
        <v>142</v>
      </c>
      <c r="T38" s="1" t="s">
        <v>14</v>
      </c>
      <c r="U38" s="1" t="s">
        <v>143</v>
      </c>
    </row>
    <row r="39" spans="1:21" ht="15" customHeight="1" x14ac:dyDescent="0.35">
      <c r="B39" s="1" t="s">
        <v>144</v>
      </c>
      <c r="C39" s="1">
        <v>6</v>
      </c>
      <c r="D39" s="1">
        <v>43</v>
      </c>
      <c r="E39" s="2">
        <v>49</v>
      </c>
      <c r="F39" s="80">
        <v>0</v>
      </c>
      <c r="G39" s="3">
        <v>0</v>
      </c>
      <c r="H39" s="1">
        <v>1</v>
      </c>
      <c r="I39" s="1">
        <v>10</v>
      </c>
      <c r="J39" s="2">
        <v>11</v>
      </c>
      <c r="K39" s="80">
        <v>0</v>
      </c>
      <c r="L39" s="1">
        <v>1</v>
      </c>
      <c r="M39" s="1">
        <v>7</v>
      </c>
      <c r="N39" s="2">
        <v>8</v>
      </c>
      <c r="O39" s="80">
        <v>0</v>
      </c>
      <c r="P39" s="1">
        <v>8</v>
      </c>
      <c r="Q39" s="1">
        <v>60</v>
      </c>
      <c r="R39" s="2">
        <v>68</v>
      </c>
      <c r="S39" s="80">
        <v>0</v>
      </c>
      <c r="T39" s="3">
        <v>0.88239999999999996</v>
      </c>
      <c r="U39" s="81">
        <v>0</v>
      </c>
    </row>
    <row r="40" spans="1:21" ht="15" customHeight="1" x14ac:dyDescent="0.35">
      <c r="B40" s="1" t="s">
        <v>19</v>
      </c>
      <c r="C40" s="1">
        <v>14</v>
      </c>
      <c r="D40" s="1">
        <v>443</v>
      </c>
      <c r="E40" s="2">
        <v>457</v>
      </c>
      <c r="F40" s="80">
        <v>12</v>
      </c>
      <c r="G40" s="3">
        <v>0.85709999999999997</v>
      </c>
      <c r="H40" s="1">
        <v>7</v>
      </c>
      <c r="I40" s="1">
        <v>135</v>
      </c>
      <c r="J40" s="2">
        <v>142</v>
      </c>
      <c r="K40" s="80">
        <v>0</v>
      </c>
      <c r="L40" s="1">
        <v>0</v>
      </c>
      <c r="M40" s="1">
        <v>7</v>
      </c>
      <c r="N40" s="2">
        <v>7</v>
      </c>
      <c r="O40" s="80">
        <v>0</v>
      </c>
      <c r="P40" s="1">
        <v>21</v>
      </c>
      <c r="Q40" s="1">
        <v>585</v>
      </c>
      <c r="R40" s="2">
        <v>606</v>
      </c>
      <c r="S40" s="80">
        <v>12</v>
      </c>
      <c r="T40" s="3">
        <v>0.96530000000000005</v>
      </c>
      <c r="U40" s="3">
        <v>0.57140000000000002</v>
      </c>
    </row>
    <row r="41" spans="1:21" ht="15" customHeight="1" x14ac:dyDescent="0.35">
      <c r="B41" s="1" t="s">
        <v>15</v>
      </c>
      <c r="C41" s="1">
        <v>17</v>
      </c>
      <c r="D41" s="1">
        <v>3364</v>
      </c>
      <c r="E41" s="2">
        <v>3381</v>
      </c>
      <c r="F41" s="80">
        <v>0</v>
      </c>
      <c r="G41" s="3">
        <v>0</v>
      </c>
      <c r="H41" s="1">
        <v>31</v>
      </c>
      <c r="I41" s="1">
        <v>194</v>
      </c>
      <c r="J41" s="2">
        <v>225</v>
      </c>
      <c r="K41" s="80">
        <v>1</v>
      </c>
      <c r="L41" s="1">
        <v>0</v>
      </c>
      <c r="M41" s="1">
        <v>132</v>
      </c>
      <c r="N41" s="2">
        <v>132</v>
      </c>
      <c r="O41" s="80">
        <v>0</v>
      </c>
      <c r="P41" s="1">
        <v>48</v>
      </c>
      <c r="Q41" s="1">
        <v>3690</v>
      </c>
      <c r="R41" s="2">
        <v>3738</v>
      </c>
      <c r="S41" s="80">
        <v>1</v>
      </c>
      <c r="T41" s="3">
        <v>0.98719999999999997</v>
      </c>
      <c r="U41" s="3">
        <v>2.0799999999999999E-2</v>
      </c>
    </row>
    <row r="42" spans="1:21" ht="15" customHeight="1" x14ac:dyDescent="0.35">
      <c r="B42" s="1" t="s">
        <v>160</v>
      </c>
      <c r="C42" s="1">
        <v>35</v>
      </c>
      <c r="D42" s="1">
        <v>1</v>
      </c>
      <c r="E42" s="2">
        <v>36</v>
      </c>
      <c r="F42" s="80">
        <v>1</v>
      </c>
      <c r="G42" s="3">
        <v>2.86E-2</v>
      </c>
      <c r="H42" s="1">
        <v>0</v>
      </c>
      <c r="I42" s="1">
        <v>1</v>
      </c>
      <c r="J42" s="2">
        <v>1</v>
      </c>
      <c r="K42" s="80">
        <v>0</v>
      </c>
      <c r="L42" s="1">
        <v>0</v>
      </c>
      <c r="M42" s="1">
        <v>0</v>
      </c>
      <c r="N42" s="2">
        <v>0</v>
      </c>
      <c r="O42" s="80">
        <v>0</v>
      </c>
      <c r="P42" s="1">
        <v>35</v>
      </c>
      <c r="Q42" s="1">
        <v>2</v>
      </c>
      <c r="R42" s="2">
        <v>37</v>
      </c>
      <c r="S42" s="80">
        <v>1</v>
      </c>
      <c r="T42" s="3">
        <v>5.4100000000000002E-2</v>
      </c>
      <c r="U42" s="3">
        <v>2.86E-2</v>
      </c>
    </row>
    <row r="43" spans="1:21" ht="15" customHeight="1" x14ac:dyDescent="0.35">
      <c r="B43" s="1" t="s">
        <v>161</v>
      </c>
      <c r="C43" s="1">
        <v>0</v>
      </c>
      <c r="D43" s="1">
        <v>0</v>
      </c>
      <c r="E43" s="2">
        <v>0</v>
      </c>
      <c r="F43" s="80">
        <v>0</v>
      </c>
      <c r="G43" s="81">
        <v>0</v>
      </c>
      <c r="H43" s="1">
        <v>0</v>
      </c>
      <c r="I43" s="1">
        <v>0</v>
      </c>
      <c r="J43" s="2">
        <v>0</v>
      </c>
      <c r="K43" s="80">
        <v>0</v>
      </c>
      <c r="L43" s="1">
        <v>0</v>
      </c>
      <c r="M43" s="1">
        <v>0</v>
      </c>
      <c r="N43" s="2">
        <v>0</v>
      </c>
      <c r="O43" s="80">
        <v>0</v>
      </c>
      <c r="P43" s="1">
        <v>0</v>
      </c>
      <c r="Q43" s="1">
        <v>0</v>
      </c>
      <c r="R43" s="2">
        <v>0</v>
      </c>
      <c r="S43" s="80">
        <v>0</v>
      </c>
      <c r="T43" s="81">
        <v>0</v>
      </c>
      <c r="U43" s="81">
        <v>0</v>
      </c>
    </row>
    <row r="44" spans="1:21" ht="15" customHeight="1" x14ac:dyDescent="0.35">
      <c r="B44" s="1" t="s">
        <v>155</v>
      </c>
      <c r="C44" s="1">
        <v>0</v>
      </c>
      <c r="D44" s="1">
        <v>121</v>
      </c>
      <c r="E44" s="2">
        <v>121</v>
      </c>
      <c r="F44" s="80">
        <v>0</v>
      </c>
      <c r="G44" s="81">
        <v>0</v>
      </c>
      <c r="H44" s="1">
        <v>0</v>
      </c>
      <c r="I44" s="1">
        <v>0</v>
      </c>
      <c r="J44" s="2">
        <v>0</v>
      </c>
      <c r="K44" s="80">
        <v>0</v>
      </c>
      <c r="L44" s="1">
        <v>0</v>
      </c>
      <c r="M44" s="1">
        <v>0</v>
      </c>
      <c r="N44" s="2">
        <v>0</v>
      </c>
      <c r="O44" s="80">
        <v>0</v>
      </c>
      <c r="P44" s="1">
        <v>0</v>
      </c>
      <c r="Q44" s="1">
        <v>121</v>
      </c>
      <c r="R44" s="2">
        <v>121</v>
      </c>
      <c r="S44" s="80">
        <v>0</v>
      </c>
      <c r="T44" s="3">
        <v>1</v>
      </c>
      <c r="U44" s="81">
        <v>0</v>
      </c>
    </row>
    <row r="45" spans="1:21" ht="15" customHeight="1" x14ac:dyDescent="0.35">
      <c r="B45" s="1" t="s">
        <v>156</v>
      </c>
      <c r="C45" s="1">
        <v>0</v>
      </c>
      <c r="D45" s="1">
        <v>0</v>
      </c>
      <c r="E45" s="2">
        <v>0</v>
      </c>
      <c r="F45" s="80">
        <v>0</v>
      </c>
      <c r="G45" s="81">
        <v>0</v>
      </c>
      <c r="H45" s="1">
        <v>0</v>
      </c>
      <c r="I45" s="1">
        <v>1</v>
      </c>
      <c r="J45" s="2">
        <v>1</v>
      </c>
      <c r="K45" s="80">
        <v>0</v>
      </c>
      <c r="L45" s="1">
        <v>0</v>
      </c>
      <c r="M45" s="1">
        <v>1</v>
      </c>
      <c r="N45" s="2">
        <v>1</v>
      </c>
      <c r="O45" s="80">
        <v>0</v>
      </c>
      <c r="P45" s="1">
        <v>0</v>
      </c>
      <c r="Q45" s="1">
        <v>2</v>
      </c>
      <c r="R45" s="2">
        <v>2</v>
      </c>
      <c r="S45" s="80">
        <v>0</v>
      </c>
      <c r="T45" s="3">
        <v>1</v>
      </c>
      <c r="U45" s="81">
        <v>0</v>
      </c>
    </row>
    <row r="46" spans="1:21" ht="14.5" customHeight="1" x14ac:dyDescent="0.35">
      <c r="B46" s="1" t="s">
        <v>16</v>
      </c>
      <c r="C46" s="1">
        <v>88</v>
      </c>
      <c r="D46" s="1">
        <v>7295</v>
      </c>
      <c r="E46" s="2">
        <v>7383</v>
      </c>
      <c r="F46" s="80">
        <v>35</v>
      </c>
      <c r="G46" s="3">
        <v>0.3977</v>
      </c>
      <c r="H46" s="1">
        <v>53</v>
      </c>
      <c r="I46" s="1">
        <v>922</v>
      </c>
      <c r="J46" s="2">
        <v>975</v>
      </c>
      <c r="K46" s="80">
        <v>32</v>
      </c>
      <c r="L46" s="1">
        <v>1</v>
      </c>
      <c r="M46" s="1">
        <v>239</v>
      </c>
      <c r="N46" s="2">
        <v>240</v>
      </c>
      <c r="O46" s="80">
        <v>0</v>
      </c>
      <c r="P46" s="1">
        <v>142</v>
      </c>
      <c r="Q46" s="1">
        <v>8456</v>
      </c>
      <c r="R46" s="2">
        <v>8598</v>
      </c>
      <c r="S46" s="80">
        <v>67</v>
      </c>
      <c r="T46" s="3">
        <v>0.98350000000000004</v>
      </c>
      <c r="U46" s="3">
        <v>0.4718</v>
      </c>
    </row>
    <row r="47" spans="1:21" ht="14.5" customHeight="1" x14ac:dyDescent="0.35">
      <c r="B47" s="1" t="s">
        <v>17</v>
      </c>
      <c r="C47" s="1">
        <v>53</v>
      </c>
      <c r="D47" s="1">
        <v>5701</v>
      </c>
      <c r="E47" s="2">
        <v>5754</v>
      </c>
      <c r="F47" s="80">
        <v>8</v>
      </c>
      <c r="G47" s="3">
        <v>0.15090000000000001</v>
      </c>
      <c r="H47" s="1">
        <v>14</v>
      </c>
      <c r="I47" s="1">
        <v>666</v>
      </c>
      <c r="J47" s="2">
        <v>680</v>
      </c>
      <c r="K47" s="80">
        <v>3</v>
      </c>
      <c r="L47" s="1">
        <v>5</v>
      </c>
      <c r="M47" s="1">
        <v>214</v>
      </c>
      <c r="N47" s="2">
        <v>219</v>
      </c>
      <c r="O47" s="80">
        <v>3</v>
      </c>
      <c r="P47" s="1">
        <v>72</v>
      </c>
      <c r="Q47" s="1">
        <v>6581</v>
      </c>
      <c r="R47" s="2">
        <v>6653</v>
      </c>
      <c r="S47" s="80">
        <v>14</v>
      </c>
      <c r="T47" s="3">
        <v>0.98919999999999997</v>
      </c>
      <c r="U47" s="3">
        <v>0.19439999999999999</v>
      </c>
    </row>
    <row r="48" spans="1:21" ht="15" customHeight="1" x14ac:dyDescent="0.35">
      <c r="B48" s="1" t="s">
        <v>20</v>
      </c>
      <c r="C48" s="1">
        <v>2</v>
      </c>
      <c r="D48" s="1">
        <v>148</v>
      </c>
      <c r="E48" s="2">
        <v>150</v>
      </c>
      <c r="F48" s="80">
        <v>1</v>
      </c>
      <c r="G48" s="3">
        <v>0.5</v>
      </c>
      <c r="H48" s="1">
        <v>10</v>
      </c>
      <c r="I48" s="1">
        <v>15</v>
      </c>
      <c r="J48" s="2">
        <v>25</v>
      </c>
      <c r="K48" s="80">
        <v>10</v>
      </c>
      <c r="L48" s="1">
        <v>2</v>
      </c>
      <c r="M48" s="1">
        <v>7</v>
      </c>
      <c r="N48" s="2">
        <v>9</v>
      </c>
      <c r="O48" s="80">
        <v>2</v>
      </c>
      <c r="P48" s="1">
        <v>14</v>
      </c>
      <c r="Q48" s="1">
        <v>170</v>
      </c>
      <c r="R48" s="2">
        <v>184</v>
      </c>
      <c r="S48" s="80">
        <v>13</v>
      </c>
      <c r="T48" s="3">
        <v>0.92390000000000005</v>
      </c>
      <c r="U48" s="3">
        <v>0.92859999999999998</v>
      </c>
    </row>
    <row r="49" spans="2:21" ht="15" customHeight="1" x14ac:dyDescent="0.35">
      <c r="B49" s="1" t="s">
        <v>151</v>
      </c>
      <c r="C49" s="1">
        <v>11</v>
      </c>
      <c r="D49" s="1">
        <v>5</v>
      </c>
      <c r="E49" s="2">
        <v>16</v>
      </c>
      <c r="F49" s="80">
        <v>7</v>
      </c>
      <c r="G49" s="3">
        <v>0.63639999999999997</v>
      </c>
      <c r="H49" s="1">
        <v>0</v>
      </c>
      <c r="I49" s="1">
        <v>0</v>
      </c>
      <c r="J49" s="2">
        <v>0</v>
      </c>
      <c r="K49" s="80">
        <v>0</v>
      </c>
      <c r="L49" s="1">
        <v>0</v>
      </c>
      <c r="M49" s="1">
        <v>0</v>
      </c>
      <c r="N49" s="2">
        <v>0</v>
      </c>
      <c r="O49" s="80">
        <v>0</v>
      </c>
      <c r="P49" s="1">
        <v>11</v>
      </c>
      <c r="Q49" s="1">
        <v>5</v>
      </c>
      <c r="R49" s="2">
        <v>16</v>
      </c>
      <c r="S49" s="80">
        <v>7</v>
      </c>
      <c r="T49" s="3">
        <v>0.3125</v>
      </c>
      <c r="U49" s="3">
        <v>0.63639999999999997</v>
      </c>
    </row>
    <row r="50" spans="2:21" ht="14.5" customHeight="1" x14ac:dyDescent="0.35">
      <c r="B50" s="1" t="s">
        <v>145</v>
      </c>
      <c r="C50" s="1">
        <v>297</v>
      </c>
      <c r="D50" s="1">
        <v>2129</v>
      </c>
      <c r="E50" s="2">
        <v>2426</v>
      </c>
      <c r="F50" s="80">
        <v>124</v>
      </c>
      <c r="G50" s="3">
        <v>0.41749999999999998</v>
      </c>
      <c r="H50" s="1">
        <v>0</v>
      </c>
      <c r="I50" s="1">
        <v>0</v>
      </c>
      <c r="J50" s="2">
        <v>0</v>
      </c>
      <c r="K50" s="80">
        <v>0</v>
      </c>
      <c r="L50" s="1">
        <v>0</v>
      </c>
      <c r="M50" s="1">
        <v>0</v>
      </c>
      <c r="N50" s="2">
        <v>0</v>
      </c>
      <c r="O50" s="80">
        <v>0</v>
      </c>
      <c r="P50" s="1">
        <v>297</v>
      </c>
      <c r="Q50" s="1">
        <v>2129</v>
      </c>
      <c r="R50" s="2">
        <v>2426</v>
      </c>
      <c r="S50" s="80">
        <v>124</v>
      </c>
      <c r="T50" s="3">
        <v>0.87760000000000005</v>
      </c>
      <c r="U50" s="3">
        <v>0.41749999999999998</v>
      </c>
    </row>
    <row r="51" spans="2:21" ht="15" customHeight="1" x14ac:dyDescent="0.35">
      <c r="B51" s="1" t="s">
        <v>159</v>
      </c>
      <c r="C51" s="1">
        <v>1</v>
      </c>
      <c r="D51" s="1">
        <v>0</v>
      </c>
      <c r="E51" s="2">
        <v>1</v>
      </c>
      <c r="F51" s="80">
        <v>0</v>
      </c>
      <c r="G51" s="3">
        <v>0</v>
      </c>
      <c r="H51" s="1">
        <v>0</v>
      </c>
      <c r="I51" s="1">
        <v>0</v>
      </c>
      <c r="J51" s="2">
        <v>0</v>
      </c>
      <c r="K51" s="80">
        <v>0</v>
      </c>
      <c r="L51" s="1">
        <v>0</v>
      </c>
      <c r="M51" s="1">
        <v>0</v>
      </c>
      <c r="N51" s="2">
        <v>0</v>
      </c>
      <c r="O51" s="80">
        <v>0</v>
      </c>
      <c r="P51" s="1">
        <v>1</v>
      </c>
      <c r="Q51" s="1">
        <v>0</v>
      </c>
      <c r="R51" s="2">
        <v>1</v>
      </c>
      <c r="S51" s="80">
        <v>0</v>
      </c>
      <c r="T51" s="3">
        <v>0</v>
      </c>
      <c r="U51" s="81">
        <v>0</v>
      </c>
    </row>
    <row r="52" spans="2:21" ht="15" customHeight="1" x14ac:dyDescent="0.35">
      <c r="B52" s="1" t="s">
        <v>146</v>
      </c>
      <c r="C52" s="1">
        <v>27</v>
      </c>
      <c r="D52" s="1">
        <v>929</v>
      </c>
      <c r="E52" s="2">
        <v>956</v>
      </c>
      <c r="F52" s="80">
        <v>27</v>
      </c>
      <c r="G52" s="3">
        <v>1</v>
      </c>
      <c r="H52" s="1">
        <v>0</v>
      </c>
      <c r="I52" s="1">
        <v>1</v>
      </c>
      <c r="J52" s="2">
        <v>1</v>
      </c>
      <c r="K52" s="80">
        <v>0</v>
      </c>
      <c r="L52" s="1">
        <v>0</v>
      </c>
      <c r="M52" s="1">
        <v>3</v>
      </c>
      <c r="N52" s="2">
        <v>3</v>
      </c>
      <c r="O52" s="80">
        <v>0</v>
      </c>
      <c r="P52" s="1">
        <v>27</v>
      </c>
      <c r="Q52" s="1">
        <v>933</v>
      </c>
      <c r="R52" s="2">
        <v>960</v>
      </c>
      <c r="S52" s="80">
        <v>27</v>
      </c>
      <c r="T52" s="3">
        <v>0.97189999999999999</v>
      </c>
      <c r="U52" s="3">
        <v>1</v>
      </c>
    </row>
    <row r="53" spans="2:21" ht="15" customHeight="1" x14ac:dyDescent="0.35">
      <c r="B53" s="1" t="s">
        <v>157</v>
      </c>
      <c r="C53" s="1">
        <v>6</v>
      </c>
      <c r="D53" s="1">
        <v>6</v>
      </c>
      <c r="E53" s="2">
        <v>12</v>
      </c>
      <c r="F53" s="80">
        <v>6</v>
      </c>
      <c r="G53" s="3">
        <v>1</v>
      </c>
      <c r="H53" s="1">
        <v>0</v>
      </c>
      <c r="I53" s="1">
        <v>1</v>
      </c>
      <c r="J53" s="2">
        <v>1</v>
      </c>
      <c r="K53" s="80">
        <v>0</v>
      </c>
      <c r="L53" s="1">
        <v>0</v>
      </c>
      <c r="M53" s="1">
        <v>1</v>
      </c>
      <c r="N53" s="2">
        <v>1</v>
      </c>
      <c r="O53" s="80">
        <v>0</v>
      </c>
      <c r="P53" s="1">
        <v>6</v>
      </c>
      <c r="Q53" s="1">
        <v>8</v>
      </c>
      <c r="R53" s="2">
        <v>14</v>
      </c>
      <c r="S53" s="80">
        <v>6</v>
      </c>
      <c r="T53" s="3">
        <v>0.57140000000000002</v>
      </c>
      <c r="U53" s="3">
        <v>1</v>
      </c>
    </row>
    <row r="54" spans="2:21" ht="15" customHeight="1" x14ac:dyDescent="0.35">
      <c r="B54" s="25" t="s">
        <v>87</v>
      </c>
      <c r="C54" s="25">
        <v>557</v>
      </c>
      <c r="D54" s="25">
        <v>20185</v>
      </c>
      <c r="E54" s="25">
        <v>20742</v>
      </c>
      <c r="F54" s="25">
        <v>221</v>
      </c>
      <c r="G54" s="26">
        <v>0.39679999999999999</v>
      </c>
      <c r="H54" s="25">
        <v>116</v>
      </c>
      <c r="I54" s="25">
        <v>1946</v>
      </c>
      <c r="J54" s="25">
        <v>2062</v>
      </c>
      <c r="K54" s="25">
        <v>46</v>
      </c>
      <c r="L54" s="25">
        <v>9</v>
      </c>
      <c r="M54" s="25">
        <v>611</v>
      </c>
      <c r="N54" s="25">
        <v>620</v>
      </c>
      <c r="O54" s="25">
        <v>5</v>
      </c>
      <c r="P54" s="25">
        <v>682</v>
      </c>
      <c r="Q54" s="25">
        <v>22742</v>
      </c>
      <c r="R54" s="25">
        <v>23424</v>
      </c>
      <c r="S54" s="25">
        <v>272</v>
      </c>
      <c r="T54" s="26">
        <v>0.97089999999999999</v>
      </c>
      <c r="U54" s="26">
        <v>0.39879999999999999</v>
      </c>
    </row>
    <row r="63" spans="2:21" ht="14.9" customHeight="1" x14ac:dyDescent="0.35"/>
    <row r="76" ht="14.9" customHeight="1" x14ac:dyDescent="0.35"/>
    <row r="87" spans="1:13" x14ac:dyDescent="0.35">
      <c r="A87" t="s">
        <v>104</v>
      </c>
      <c r="B87">
        <v>2023</v>
      </c>
    </row>
    <row r="88" spans="1:13" x14ac:dyDescent="0.35">
      <c r="A88" s="59" t="s">
        <v>1</v>
      </c>
      <c r="B88" s="100">
        <v>44927</v>
      </c>
      <c r="C88" s="100">
        <v>44958</v>
      </c>
      <c r="D88" s="100">
        <v>44986</v>
      </c>
      <c r="E88" s="100">
        <v>45017</v>
      </c>
      <c r="F88" s="100">
        <v>45047</v>
      </c>
      <c r="G88" s="100">
        <v>45078</v>
      </c>
      <c r="H88" s="100">
        <v>45108</v>
      </c>
      <c r="I88" s="100">
        <v>45139</v>
      </c>
      <c r="J88" s="93" t="s">
        <v>124</v>
      </c>
      <c r="K88" s="93" t="s">
        <v>125</v>
      </c>
      <c r="L88" s="93" t="s">
        <v>126</v>
      </c>
      <c r="M88" s="93" t="s">
        <v>127</v>
      </c>
    </row>
    <row r="89" spans="1:13" x14ac:dyDescent="0.35">
      <c r="A89" s="82" t="s">
        <v>144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3" x14ac:dyDescent="0.35">
      <c r="A90" s="59" t="s">
        <v>19</v>
      </c>
      <c r="B90" s="57">
        <v>0</v>
      </c>
      <c r="C90" s="57">
        <v>1</v>
      </c>
      <c r="D90" s="57">
        <v>3</v>
      </c>
      <c r="E90" s="57">
        <v>3</v>
      </c>
      <c r="F90" s="57">
        <v>3</v>
      </c>
      <c r="G90" s="57">
        <v>2</v>
      </c>
      <c r="H90" s="59">
        <v>3</v>
      </c>
      <c r="I90" s="59">
        <v>6</v>
      </c>
      <c r="J90" s="58">
        <v>4</v>
      </c>
      <c r="K90" s="59">
        <v>0</v>
      </c>
      <c r="L90" s="60">
        <v>0</v>
      </c>
      <c r="M90" s="60">
        <v>0</v>
      </c>
    </row>
    <row r="91" spans="1:13" x14ac:dyDescent="0.35">
      <c r="A91" s="59" t="s">
        <v>15</v>
      </c>
      <c r="B91" s="57">
        <v>2</v>
      </c>
      <c r="C91" s="57">
        <v>4</v>
      </c>
      <c r="D91" s="57">
        <v>1</v>
      </c>
      <c r="E91" s="57">
        <v>1</v>
      </c>
      <c r="F91" s="57">
        <v>3</v>
      </c>
      <c r="G91" s="57">
        <v>3</v>
      </c>
      <c r="H91" s="59">
        <v>4</v>
      </c>
      <c r="I91" s="59">
        <v>4</v>
      </c>
      <c r="J91" s="58">
        <v>0</v>
      </c>
      <c r="K91" s="59">
        <v>2</v>
      </c>
      <c r="L91" s="60">
        <v>9</v>
      </c>
      <c r="M91" s="60">
        <v>5</v>
      </c>
    </row>
    <row r="92" spans="1:13" x14ac:dyDescent="0.35">
      <c r="A92" s="108" t="s">
        <v>160</v>
      </c>
      <c r="B92" s="57"/>
      <c r="C92" s="57"/>
      <c r="D92" s="57"/>
      <c r="E92" s="57"/>
      <c r="F92" s="57"/>
      <c r="G92" s="57"/>
      <c r="H92" s="59"/>
      <c r="I92" s="59"/>
      <c r="J92" s="58"/>
      <c r="K92" s="59"/>
      <c r="L92" s="60"/>
      <c r="M92" s="60"/>
    </row>
    <row r="93" spans="1:13" x14ac:dyDescent="0.35">
      <c r="A93" s="108" t="s">
        <v>161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x14ac:dyDescent="0.35">
      <c r="A94" s="59" t="s">
        <v>16</v>
      </c>
      <c r="B94" s="57">
        <v>46</v>
      </c>
      <c r="C94" s="57">
        <v>19</v>
      </c>
      <c r="D94" s="57">
        <v>19</v>
      </c>
      <c r="E94" s="57">
        <v>29</v>
      </c>
      <c r="F94" s="57">
        <v>33</v>
      </c>
      <c r="G94" s="57">
        <v>33</v>
      </c>
      <c r="H94" s="59">
        <v>37</v>
      </c>
      <c r="I94" s="59">
        <v>38</v>
      </c>
      <c r="J94" s="58">
        <v>43</v>
      </c>
      <c r="K94" s="59">
        <v>33</v>
      </c>
      <c r="L94" s="60">
        <v>33</v>
      </c>
      <c r="M94" s="60">
        <v>38</v>
      </c>
    </row>
    <row r="95" spans="1:13" x14ac:dyDescent="0.35">
      <c r="A95" s="59" t="s">
        <v>17</v>
      </c>
      <c r="B95" s="57">
        <v>57</v>
      </c>
      <c r="C95" s="57">
        <v>57</v>
      </c>
      <c r="D95" s="57">
        <v>40</v>
      </c>
      <c r="E95" s="57">
        <v>44</v>
      </c>
      <c r="F95" s="57">
        <v>40</v>
      </c>
      <c r="G95" s="57">
        <v>37</v>
      </c>
      <c r="H95" s="59">
        <v>31</v>
      </c>
      <c r="I95" s="59">
        <v>24</v>
      </c>
      <c r="J95" s="58">
        <v>26</v>
      </c>
      <c r="K95" s="59">
        <v>29</v>
      </c>
      <c r="L95" s="60">
        <v>23</v>
      </c>
      <c r="M95" s="60">
        <v>23</v>
      </c>
    </row>
    <row r="96" spans="1:13" x14ac:dyDescent="0.35">
      <c r="A96" s="59" t="s">
        <v>107</v>
      </c>
      <c r="B96" s="64">
        <f t="shared" ref="B96:M96" si="6">SUM(B89:B95)</f>
        <v>105</v>
      </c>
      <c r="C96" s="64">
        <f t="shared" si="6"/>
        <v>81</v>
      </c>
      <c r="D96" s="64">
        <f t="shared" si="6"/>
        <v>63</v>
      </c>
      <c r="E96" s="64">
        <f t="shared" si="6"/>
        <v>77</v>
      </c>
      <c r="F96" s="64">
        <f t="shared" si="6"/>
        <v>79</v>
      </c>
      <c r="G96" s="64">
        <f t="shared" si="6"/>
        <v>75</v>
      </c>
      <c r="H96" s="64">
        <f t="shared" si="6"/>
        <v>75</v>
      </c>
      <c r="I96" s="64">
        <f t="shared" si="6"/>
        <v>72</v>
      </c>
      <c r="J96" s="64">
        <f t="shared" si="6"/>
        <v>73</v>
      </c>
      <c r="K96" s="64">
        <f t="shared" si="6"/>
        <v>64</v>
      </c>
      <c r="L96" s="64">
        <f t="shared" si="6"/>
        <v>65</v>
      </c>
      <c r="M96" s="64">
        <f t="shared" si="6"/>
        <v>66</v>
      </c>
    </row>
  </sheetData>
  <mergeCells count="1">
    <mergeCell ref="B37:U37"/>
  </mergeCells>
  <conditionalFormatting sqref="J5:J12">
    <cfRule type="cellIs" dxfId="12" priority="7" operator="equal">
      <formula>C5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5"/>
  <sheetViews>
    <sheetView tabSelected="1" topLeftCell="A13" zoomScale="90" zoomScaleNormal="90" workbookViewId="0">
      <selection activeCell="Z32" sqref="Z32"/>
    </sheetView>
  </sheetViews>
  <sheetFormatPr defaultColWidth="9.1796875" defaultRowHeight="14.5" x14ac:dyDescent="0.35"/>
  <cols>
    <col min="1" max="1" width="10.7265625" style="37" customWidth="1"/>
    <col min="2" max="2" width="10.453125" style="37" customWidth="1"/>
    <col min="3" max="16384" width="9.1796875" style="37"/>
  </cols>
  <sheetData>
    <row r="1" spans="1:24" ht="15" customHeight="1" x14ac:dyDescent="0.35">
      <c r="A1" s="37" t="s">
        <v>153</v>
      </c>
      <c r="B1" s="5">
        <v>45755</v>
      </c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4" ht="15" customHeight="1" x14ac:dyDescent="0.35">
      <c r="B2" s="153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5"/>
      <c r="W2" s="37" t="s">
        <v>163</v>
      </c>
    </row>
    <row r="3" spans="1:24" ht="45.25" customHeight="1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138</v>
      </c>
      <c r="G3" s="1" t="s">
        <v>139</v>
      </c>
      <c r="H3" s="1" t="s">
        <v>5</v>
      </c>
      <c r="I3" s="1" t="s">
        <v>6</v>
      </c>
      <c r="J3" s="1" t="s">
        <v>7</v>
      </c>
      <c r="K3" s="1" t="s">
        <v>140</v>
      </c>
      <c r="L3" s="1" t="s">
        <v>8</v>
      </c>
      <c r="M3" s="1" t="s">
        <v>9</v>
      </c>
      <c r="N3" s="1" t="s">
        <v>10</v>
      </c>
      <c r="O3" s="1" t="s">
        <v>141</v>
      </c>
      <c r="P3" s="1" t="s">
        <v>11</v>
      </c>
      <c r="Q3" s="1" t="s">
        <v>12</v>
      </c>
      <c r="R3" s="1" t="s">
        <v>13</v>
      </c>
      <c r="S3" s="1" t="s">
        <v>142</v>
      </c>
      <c r="T3" s="1" t="s">
        <v>14</v>
      </c>
      <c r="U3" s="1" t="s">
        <v>143</v>
      </c>
      <c r="W3" s="78" t="s">
        <v>1</v>
      </c>
      <c r="X3" s="94"/>
    </row>
    <row r="4" spans="1:24" ht="15" customHeight="1" x14ac:dyDescent="0.35">
      <c r="B4" s="1" t="s">
        <v>144</v>
      </c>
      <c r="C4" s="1">
        <v>6</v>
      </c>
      <c r="D4" s="1">
        <v>43</v>
      </c>
      <c r="E4" s="2">
        <v>49</v>
      </c>
      <c r="F4" s="80">
        <v>0</v>
      </c>
      <c r="G4" s="3">
        <v>0</v>
      </c>
      <c r="H4" s="1">
        <v>1</v>
      </c>
      <c r="I4" s="1">
        <v>10</v>
      </c>
      <c r="J4" s="2">
        <v>11</v>
      </c>
      <c r="K4" s="80">
        <v>0</v>
      </c>
      <c r="L4" s="1">
        <v>1</v>
      </c>
      <c r="M4" s="1">
        <v>7</v>
      </c>
      <c r="N4" s="2">
        <v>8</v>
      </c>
      <c r="O4" s="80">
        <v>0</v>
      </c>
      <c r="P4" s="1">
        <v>8</v>
      </c>
      <c r="Q4" s="1">
        <v>60</v>
      </c>
      <c r="R4" s="2">
        <v>68</v>
      </c>
      <c r="S4" s="80">
        <v>0</v>
      </c>
      <c r="T4" s="3">
        <v>0.88239999999999996</v>
      </c>
      <c r="U4" s="81">
        <v>0</v>
      </c>
      <c r="W4" s="19" t="s">
        <v>144</v>
      </c>
      <c r="X4" s="94">
        <f>L4</f>
        <v>1</v>
      </c>
    </row>
    <row r="5" spans="1:24" ht="15" customHeight="1" x14ac:dyDescent="0.35">
      <c r="B5" s="1" t="s">
        <v>19</v>
      </c>
      <c r="C5" s="1">
        <v>14</v>
      </c>
      <c r="D5" s="1">
        <v>443</v>
      </c>
      <c r="E5" s="2">
        <v>457</v>
      </c>
      <c r="F5" s="80">
        <v>12</v>
      </c>
      <c r="G5" s="3">
        <v>0.85709999999999997</v>
      </c>
      <c r="H5" s="1">
        <v>7</v>
      </c>
      <c r="I5" s="1">
        <v>135</v>
      </c>
      <c r="J5" s="2">
        <v>142</v>
      </c>
      <c r="K5" s="80">
        <v>0</v>
      </c>
      <c r="L5" s="1">
        <v>0</v>
      </c>
      <c r="M5" s="1">
        <v>7</v>
      </c>
      <c r="N5" s="2">
        <v>7</v>
      </c>
      <c r="O5" s="80">
        <v>0</v>
      </c>
      <c r="P5" s="1">
        <v>21</v>
      </c>
      <c r="Q5" s="1">
        <v>585</v>
      </c>
      <c r="R5" s="2">
        <v>606</v>
      </c>
      <c r="S5" s="80">
        <v>12</v>
      </c>
      <c r="T5" s="3">
        <v>0.96530000000000005</v>
      </c>
      <c r="U5" s="3">
        <v>0.57140000000000002</v>
      </c>
      <c r="W5" s="19" t="s">
        <v>19</v>
      </c>
      <c r="X5" s="94">
        <f>L5</f>
        <v>0</v>
      </c>
    </row>
    <row r="6" spans="1:24" ht="15" customHeight="1" x14ac:dyDescent="0.35">
      <c r="B6" s="1" t="s">
        <v>15</v>
      </c>
      <c r="C6" s="1">
        <v>17</v>
      </c>
      <c r="D6" s="1">
        <v>3364</v>
      </c>
      <c r="E6" s="2">
        <v>3381</v>
      </c>
      <c r="F6" s="80">
        <v>0</v>
      </c>
      <c r="G6" s="3">
        <v>0</v>
      </c>
      <c r="H6" s="1">
        <v>31</v>
      </c>
      <c r="I6" s="1">
        <v>194</v>
      </c>
      <c r="J6" s="2">
        <v>225</v>
      </c>
      <c r="K6" s="80">
        <v>1</v>
      </c>
      <c r="L6" s="1">
        <v>0</v>
      </c>
      <c r="M6" s="1">
        <v>132</v>
      </c>
      <c r="N6" s="2">
        <v>132</v>
      </c>
      <c r="O6" s="80">
        <v>0</v>
      </c>
      <c r="P6" s="1">
        <v>48</v>
      </c>
      <c r="Q6" s="1">
        <v>3690</v>
      </c>
      <c r="R6" s="2">
        <v>3738</v>
      </c>
      <c r="S6" s="80">
        <v>1</v>
      </c>
      <c r="T6" s="3">
        <v>0.98719999999999997</v>
      </c>
      <c r="U6" s="3">
        <v>2.0799999999999999E-2</v>
      </c>
      <c r="W6" s="19" t="s">
        <v>15</v>
      </c>
      <c r="X6" s="94">
        <f>L6</f>
        <v>0</v>
      </c>
    </row>
    <row r="7" spans="1:24" ht="15" customHeight="1" x14ac:dyDescent="0.35">
      <c r="B7" s="1" t="s">
        <v>160</v>
      </c>
      <c r="C7" s="1">
        <v>35</v>
      </c>
      <c r="D7" s="1">
        <v>1</v>
      </c>
      <c r="E7" s="2">
        <v>36</v>
      </c>
      <c r="F7" s="80">
        <v>1</v>
      </c>
      <c r="G7" s="3">
        <v>2.86E-2</v>
      </c>
      <c r="H7" s="1">
        <v>0</v>
      </c>
      <c r="I7" s="1">
        <v>1</v>
      </c>
      <c r="J7" s="2">
        <v>1</v>
      </c>
      <c r="K7" s="80">
        <v>0</v>
      </c>
      <c r="L7" s="1">
        <v>0</v>
      </c>
      <c r="M7" s="1">
        <v>0</v>
      </c>
      <c r="N7" s="2">
        <v>0</v>
      </c>
      <c r="O7" s="80">
        <v>0</v>
      </c>
      <c r="P7" s="1">
        <v>35</v>
      </c>
      <c r="Q7" s="1">
        <v>2</v>
      </c>
      <c r="R7" s="2">
        <v>37</v>
      </c>
      <c r="S7" s="80">
        <v>1</v>
      </c>
      <c r="T7" s="3">
        <v>5.4100000000000002E-2</v>
      </c>
      <c r="U7" s="3">
        <v>2.86E-2</v>
      </c>
      <c r="W7" s="19" t="s">
        <v>160</v>
      </c>
      <c r="X7" s="94">
        <f>L7</f>
        <v>0</v>
      </c>
    </row>
    <row r="8" spans="1:24" ht="15" customHeight="1" x14ac:dyDescent="0.35">
      <c r="B8" s="1" t="s">
        <v>161</v>
      </c>
      <c r="C8" s="1">
        <v>0</v>
      </c>
      <c r="D8" s="1">
        <v>0</v>
      </c>
      <c r="E8" s="2">
        <v>0</v>
      </c>
      <c r="F8" s="80">
        <v>0</v>
      </c>
      <c r="G8" s="81">
        <v>0</v>
      </c>
      <c r="H8" s="1">
        <v>0</v>
      </c>
      <c r="I8" s="1">
        <v>0</v>
      </c>
      <c r="J8" s="2">
        <v>0</v>
      </c>
      <c r="K8" s="80">
        <v>0</v>
      </c>
      <c r="L8" s="1">
        <v>0</v>
      </c>
      <c r="M8" s="1">
        <v>0</v>
      </c>
      <c r="N8" s="2">
        <v>0</v>
      </c>
      <c r="O8" s="80">
        <v>0</v>
      </c>
      <c r="P8" s="1">
        <v>0</v>
      </c>
      <c r="Q8" s="1">
        <v>0</v>
      </c>
      <c r="R8" s="2">
        <v>0</v>
      </c>
      <c r="S8" s="80">
        <v>0</v>
      </c>
      <c r="T8" s="81">
        <v>0</v>
      </c>
      <c r="U8" s="81">
        <v>0</v>
      </c>
      <c r="W8" s="19" t="s">
        <v>161</v>
      </c>
      <c r="X8" s="94">
        <f>L8</f>
        <v>0</v>
      </c>
    </row>
    <row r="9" spans="1:24" ht="15" customHeight="1" x14ac:dyDescent="0.35">
      <c r="B9" s="1" t="s">
        <v>155</v>
      </c>
      <c r="C9" s="1">
        <v>0</v>
      </c>
      <c r="D9" s="1">
        <v>121</v>
      </c>
      <c r="E9" s="2">
        <v>121</v>
      </c>
      <c r="F9" s="80">
        <v>0</v>
      </c>
      <c r="G9" s="81">
        <v>0</v>
      </c>
      <c r="H9" s="1">
        <v>0</v>
      </c>
      <c r="I9" s="1">
        <v>0</v>
      </c>
      <c r="J9" s="2">
        <v>0</v>
      </c>
      <c r="K9" s="80">
        <v>0</v>
      </c>
      <c r="L9" s="1">
        <v>0</v>
      </c>
      <c r="M9" s="1">
        <v>0</v>
      </c>
      <c r="N9" s="2">
        <v>0</v>
      </c>
      <c r="O9" s="80">
        <v>0</v>
      </c>
      <c r="P9" s="1">
        <v>0</v>
      </c>
      <c r="Q9" s="1">
        <v>121</v>
      </c>
      <c r="R9" s="2">
        <v>121</v>
      </c>
      <c r="S9" s="80">
        <v>0</v>
      </c>
      <c r="T9" s="3">
        <v>1</v>
      </c>
      <c r="U9" s="81">
        <v>0</v>
      </c>
      <c r="W9" s="19" t="s">
        <v>16</v>
      </c>
      <c r="X9" s="94">
        <f>L11</f>
        <v>1</v>
      </c>
    </row>
    <row r="10" spans="1:24" ht="15" customHeight="1" x14ac:dyDescent="0.35">
      <c r="B10" s="1" t="s">
        <v>156</v>
      </c>
      <c r="C10" s="1">
        <v>0</v>
      </c>
      <c r="D10" s="1">
        <v>0</v>
      </c>
      <c r="E10" s="2">
        <v>0</v>
      </c>
      <c r="F10" s="80">
        <v>0</v>
      </c>
      <c r="G10" s="81">
        <v>0</v>
      </c>
      <c r="H10" s="1">
        <v>0</v>
      </c>
      <c r="I10" s="1">
        <v>1</v>
      </c>
      <c r="J10" s="2">
        <v>1</v>
      </c>
      <c r="K10" s="80">
        <v>0</v>
      </c>
      <c r="L10" s="1">
        <v>0</v>
      </c>
      <c r="M10" s="1">
        <v>1</v>
      </c>
      <c r="N10" s="2">
        <v>1</v>
      </c>
      <c r="O10" s="80">
        <v>0</v>
      </c>
      <c r="P10" s="1">
        <v>0</v>
      </c>
      <c r="Q10" s="1">
        <v>2</v>
      </c>
      <c r="R10" s="2">
        <v>2</v>
      </c>
      <c r="S10" s="80">
        <v>0</v>
      </c>
      <c r="T10" s="3">
        <v>1</v>
      </c>
      <c r="U10" s="81">
        <v>0</v>
      </c>
      <c r="W10" s="19" t="s">
        <v>17</v>
      </c>
      <c r="X10" s="94">
        <f>L12</f>
        <v>5</v>
      </c>
    </row>
    <row r="11" spans="1:24" ht="15" customHeight="1" x14ac:dyDescent="0.35">
      <c r="B11" s="1" t="s">
        <v>16</v>
      </c>
      <c r="C11" s="1">
        <v>88</v>
      </c>
      <c r="D11" s="1">
        <v>7295</v>
      </c>
      <c r="E11" s="2">
        <v>7383</v>
      </c>
      <c r="F11" s="80">
        <v>35</v>
      </c>
      <c r="G11" s="3">
        <v>0.3977</v>
      </c>
      <c r="H11" s="1">
        <v>53</v>
      </c>
      <c r="I11" s="1">
        <v>922</v>
      </c>
      <c r="J11" s="2">
        <v>975</v>
      </c>
      <c r="K11" s="80">
        <v>32</v>
      </c>
      <c r="L11" s="1">
        <v>1</v>
      </c>
      <c r="M11" s="1">
        <v>239</v>
      </c>
      <c r="N11" s="2">
        <v>240</v>
      </c>
      <c r="O11" s="80">
        <v>0</v>
      </c>
      <c r="P11" s="1">
        <v>142</v>
      </c>
      <c r="Q11" s="1">
        <v>8456</v>
      </c>
      <c r="R11" s="2">
        <v>8598</v>
      </c>
      <c r="S11" s="80">
        <v>67</v>
      </c>
      <c r="T11" s="3">
        <v>0.98350000000000004</v>
      </c>
      <c r="U11" s="3">
        <v>0.4718</v>
      </c>
      <c r="W11" s="19" t="s">
        <v>21</v>
      </c>
      <c r="X11" s="94">
        <f>SUM(X4:X10)</f>
        <v>7</v>
      </c>
    </row>
    <row r="12" spans="1:24" ht="15" customHeight="1" x14ac:dyDescent="0.35">
      <c r="B12" s="1" t="s">
        <v>17</v>
      </c>
      <c r="C12" s="1">
        <v>53</v>
      </c>
      <c r="D12" s="1">
        <v>5701</v>
      </c>
      <c r="E12" s="2">
        <v>5754</v>
      </c>
      <c r="F12" s="80">
        <v>8</v>
      </c>
      <c r="G12" s="3">
        <v>0.15090000000000001</v>
      </c>
      <c r="H12" s="1">
        <v>14</v>
      </c>
      <c r="I12" s="1">
        <v>666</v>
      </c>
      <c r="J12" s="2">
        <v>680</v>
      </c>
      <c r="K12" s="80">
        <v>3</v>
      </c>
      <c r="L12" s="1">
        <v>5</v>
      </c>
      <c r="M12" s="1">
        <v>214</v>
      </c>
      <c r="N12" s="2">
        <v>219</v>
      </c>
      <c r="O12" s="80">
        <v>3</v>
      </c>
      <c r="P12" s="1">
        <v>72</v>
      </c>
      <c r="Q12" s="1">
        <v>6581</v>
      </c>
      <c r="R12" s="2">
        <v>6653</v>
      </c>
      <c r="S12" s="80">
        <v>14</v>
      </c>
      <c r="T12" s="3">
        <v>0.98919999999999997</v>
      </c>
      <c r="U12" s="3">
        <v>0.19439999999999999</v>
      </c>
    </row>
    <row r="13" spans="1:24" ht="15" customHeight="1" x14ac:dyDescent="0.35">
      <c r="B13" s="1" t="s">
        <v>20</v>
      </c>
      <c r="C13" s="1">
        <v>2</v>
      </c>
      <c r="D13" s="1">
        <v>148</v>
      </c>
      <c r="E13" s="2">
        <v>150</v>
      </c>
      <c r="F13" s="80">
        <v>1</v>
      </c>
      <c r="G13" s="3">
        <v>0.5</v>
      </c>
      <c r="H13" s="1">
        <v>10</v>
      </c>
      <c r="I13" s="1">
        <v>15</v>
      </c>
      <c r="J13" s="2">
        <v>25</v>
      </c>
      <c r="K13" s="80">
        <v>10</v>
      </c>
      <c r="L13" s="1">
        <v>2</v>
      </c>
      <c r="M13" s="1">
        <v>7</v>
      </c>
      <c r="N13" s="2">
        <v>9</v>
      </c>
      <c r="O13" s="80">
        <v>2</v>
      </c>
      <c r="P13" s="1">
        <v>14</v>
      </c>
      <c r="Q13" s="1">
        <v>170</v>
      </c>
      <c r="R13" s="2">
        <v>184</v>
      </c>
      <c r="S13" s="80">
        <v>13</v>
      </c>
      <c r="T13" s="3">
        <v>0.92390000000000005</v>
      </c>
      <c r="U13" s="3">
        <v>0.92859999999999998</v>
      </c>
    </row>
    <row r="14" spans="1:24" ht="15" customHeight="1" x14ac:dyDescent="0.35">
      <c r="B14" s="1" t="s">
        <v>151</v>
      </c>
      <c r="C14" s="1">
        <v>11</v>
      </c>
      <c r="D14" s="1">
        <v>5</v>
      </c>
      <c r="E14" s="2">
        <v>16</v>
      </c>
      <c r="F14" s="80">
        <v>7</v>
      </c>
      <c r="G14" s="3">
        <v>0.63639999999999997</v>
      </c>
      <c r="H14" s="1">
        <v>0</v>
      </c>
      <c r="I14" s="1">
        <v>0</v>
      </c>
      <c r="J14" s="2">
        <v>0</v>
      </c>
      <c r="K14" s="80">
        <v>0</v>
      </c>
      <c r="L14" s="1">
        <v>0</v>
      </c>
      <c r="M14" s="1">
        <v>0</v>
      </c>
      <c r="N14" s="2">
        <v>0</v>
      </c>
      <c r="O14" s="80">
        <v>0</v>
      </c>
      <c r="P14" s="1">
        <v>11</v>
      </c>
      <c r="Q14" s="1">
        <v>5</v>
      </c>
      <c r="R14" s="2">
        <v>16</v>
      </c>
      <c r="S14" s="80">
        <v>7</v>
      </c>
      <c r="T14" s="3">
        <v>0.3125</v>
      </c>
      <c r="U14" s="3">
        <v>0.63639999999999997</v>
      </c>
    </row>
    <row r="15" spans="1:24" ht="15" customHeight="1" x14ac:dyDescent="0.35">
      <c r="B15" s="1" t="s">
        <v>145</v>
      </c>
      <c r="C15" s="1">
        <v>297</v>
      </c>
      <c r="D15" s="1">
        <v>2129</v>
      </c>
      <c r="E15" s="2">
        <v>2426</v>
      </c>
      <c r="F15" s="80">
        <v>124</v>
      </c>
      <c r="G15" s="3">
        <v>0.41749999999999998</v>
      </c>
      <c r="H15" s="1">
        <v>0</v>
      </c>
      <c r="I15" s="1">
        <v>0</v>
      </c>
      <c r="J15" s="2">
        <v>0</v>
      </c>
      <c r="K15" s="80">
        <v>0</v>
      </c>
      <c r="L15" s="1">
        <v>0</v>
      </c>
      <c r="M15" s="1">
        <v>0</v>
      </c>
      <c r="N15" s="2">
        <v>0</v>
      </c>
      <c r="O15" s="80">
        <v>0</v>
      </c>
      <c r="P15" s="1">
        <v>297</v>
      </c>
      <c r="Q15" s="1">
        <v>2129</v>
      </c>
      <c r="R15" s="2">
        <v>2426</v>
      </c>
      <c r="S15" s="80">
        <v>124</v>
      </c>
      <c r="T15" s="3">
        <v>0.87760000000000005</v>
      </c>
      <c r="U15" s="3">
        <v>0.41749999999999998</v>
      </c>
    </row>
    <row r="16" spans="1:24" ht="15" customHeight="1" x14ac:dyDescent="0.35">
      <c r="B16" s="1" t="s">
        <v>159</v>
      </c>
      <c r="C16" s="1">
        <v>1</v>
      </c>
      <c r="D16" s="1">
        <v>0</v>
      </c>
      <c r="E16" s="2">
        <v>1</v>
      </c>
      <c r="F16" s="80">
        <v>0</v>
      </c>
      <c r="G16" s="3">
        <v>0</v>
      </c>
      <c r="H16" s="1">
        <v>0</v>
      </c>
      <c r="I16" s="1">
        <v>0</v>
      </c>
      <c r="J16" s="2">
        <v>0</v>
      </c>
      <c r="K16" s="80">
        <v>0</v>
      </c>
      <c r="L16" s="1">
        <v>0</v>
      </c>
      <c r="M16" s="1">
        <v>0</v>
      </c>
      <c r="N16" s="2">
        <v>0</v>
      </c>
      <c r="O16" s="80">
        <v>0</v>
      </c>
      <c r="P16" s="1">
        <v>1</v>
      </c>
      <c r="Q16" s="1">
        <v>0</v>
      </c>
      <c r="R16" s="2">
        <v>1</v>
      </c>
      <c r="S16" s="80">
        <v>0</v>
      </c>
      <c r="T16" s="3">
        <v>0</v>
      </c>
      <c r="U16" s="81">
        <v>0</v>
      </c>
    </row>
    <row r="17" spans="2:33" ht="15" customHeight="1" x14ac:dyDescent="0.35">
      <c r="B17" s="1" t="s">
        <v>146</v>
      </c>
      <c r="C17" s="1">
        <v>27</v>
      </c>
      <c r="D17" s="1">
        <v>929</v>
      </c>
      <c r="E17" s="2">
        <v>956</v>
      </c>
      <c r="F17" s="80">
        <v>27</v>
      </c>
      <c r="G17" s="3">
        <v>1</v>
      </c>
      <c r="H17" s="1">
        <v>0</v>
      </c>
      <c r="I17" s="1">
        <v>1</v>
      </c>
      <c r="J17" s="2">
        <v>1</v>
      </c>
      <c r="K17" s="80">
        <v>0</v>
      </c>
      <c r="L17" s="1">
        <v>0</v>
      </c>
      <c r="M17" s="1">
        <v>3</v>
      </c>
      <c r="N17" s="2">
        <v>3</v>
      </c>
      <c r="O17" s="80">
        <v>0</v>
      </c>
      <c r="P17" s="1">
        <v>27</v>
      </c>
      <c r="Q17" s="1">
        <v>933</v>
      </c>
      <c r="R17" s="2">
        <v>960</v>
      </c>
      <c r="S17" s="80">
        <v>27</v>
      </c>
      <c r="T17" s="3">
        <v>0.97189999999999999</v>
      </c>
      <c r="U17" s="3">
        <v>1</v>
      </c>
    </row>
    <row r="18" spans="2:33" ht="15" customHeight="1" x14ac:dyDescent="0.35">
      <c r="B18" s="1" t="s">
        <v>157</v>
      </c>
      <c r="C18" s="1">
        <v>6</v>
      </c>
      <c r="D18" s="1">
        <v>6</v>
      </c>
      <c r="E18" s="2">
        <v>12</v>
      </c>
      <c r="F18" s="80">
        <v>6</v>
      </c>
      <c r="G18" s="3">
        <v>1</v>
      </c>
      <c r="H18" s="1">
        <v>0</v>
      </c>
      <c r="I18" s="1">
        <v>1</v>
      </c>
      <c r="J18" s="2">
        <v>1</v>
      </c>
      <c r="K18" s="80">
        <v>0</v>
      </c>
      <c r="L18" s="1">
        <v>0</v>
      </c>
      <c r="M18" s="1">
        <v>1</v>
      </c>
      <c r="N18" s="2">
        <v>1</v>
      </c>
      <c r="O18" s="80">
        <v>0</v>
      </c>
      <c r="P18" s="1">
        <v>6</v>
      </c>
      <c r="Q18" s="1">
        <v>8</v>
      </c>
      <c r="R18" s="2">
        <v>14</v>
      </c>
      <c r="S18" s="80">
        <v>6</v>
      </c>
      <c r="T18" s="3">
        <v>0.57140000000000002</v>
      </c>
      <c r="U18" s="3">
        <v>1</v>
      </c>
    </row>
    <row r="19" spans="2:33" ht="15" customHeight="1" x14ac:dyDescent="0.35">
      <c r="B19" s="25" t="s">
        <v>87</v>
      </c>
      <c r="C19" s="25">
        <v>557</v>
      </c>
      <c r="D19" s="25">
        <v>20185</v>
      </c>
      <c r="E19" s="25">
        <v>20742</v>
      </c>
      <c r="F19" s="25">
        <v>221</v>
      </c>
      <c r="G19" s="26">
        <v>0.39679999999999999</v>
      </c>
      <c r="H19" s="25">
        <v>116</v>
      </c>
      <c r="I19" s="25">
        <v>1946</v>
      </c>
      <c r="J19" s="25">
        <v>2062</v>
      </c>
      <c r="K19" s="25">
        <v>46</v>
      </c>
      <c r="L19" s="25">
        <v>9</v>
      </c>
      <c r="M19" s="25">
        <v>611</v>
      </c>
      <c r="N19" s="25">
        <v>620</v>
      </c>
      <c r="O19" s="25">
        <v>5</v>
      </c>
      <c r="P19" s="25">
        <v>682</v>
      </c>
      <c r="Q19" s="25">
        <v>22742</v>
      </c>
      <c r="R19" s="25">
        <v>23424</v>
      </c>
      <c r="S19" s="25">
        <v>272</v>
      </c>
      <c r="T19" s="26">
        <v>0.97089999999999999</v>
      </c>
      <c r="U19" s="26">
        <v>0.39879999999999999</v>
      </c>
    </row>
    <row r="20" spans="2:33" x14ac:dyDescent="0.35">
      <c r="C20" s="76"/>
    </row>
    <row r="21" spans="2:33" x14ac:dyDescent="0.35">
      <c r="C21" s="76"/>
    </row>
    <row r="22" spans="2:33" x14ac:dyDescent="0.35">
      <c r="D22" s="37">
        <v>2023</v>
      </c>
      <c r="J22" s="37">
        <v>2024</v>
      </c>
    </row>
    <row r="23" spans="2:33" ht="43.5" x14ac:dyDescent="0.35">
      <c r="B23" s="78" t="s">
        <v>1</v>
      </c>
      <c r="C23" s="78" t="s">
        <v>137</v>
      </c>
      <c r="D23" s="77" t="s">
        <v>119</v>
      </c>
      <c r="E23" s="77" t="s">
        <v>123</v>
      </c>
      <c r="F23" s="77" t="s">
        <v>124</v>
      </c>
      <c r="G23" s="77" t="s">
        <v>125</v>
      </c>
      <c r="H23" s="77" t="s">
        <v>126</v>
      </c>
      <c r="I23" s="77" t="s">
        <v>127</v>
      </c>
      <c r="J23" s="77" t="s">
        <v>128</v>
      </c>
      <c r="K23" s="77" t="s">
        <v>129</v>
      </c>
      <c r="L23" s="77" t="s">
        <v>130</v>
      </c>
      <c r="M23" s="77" t="s">
        <v>131</v>
      </c>
      <c r="N23" s="77" t="s">
        <v>132</v>
      </c>
      <c r="O23" s="77" t="s">
        <v>133</v>
      </c>
      <c r="P23" s="77" t="s">
        <v>120</v>
      </c>
      <c r="Q23" s="77" t="s">
        <v>121</v>
      </c>
      <c r="R23" s="77" t="s">
        <v>122</v>
      </c>
      <c r="S23" s="77" t="s">
        <v>134</v>
      </c>
      <c r="T23" s="77" t="s">
        <v>135</v>
      </c>
      <c r="U23" s="77" t="s">
        <v>136</v>
      </c>
    </row>
    <row r="24" spans="2:33" ht="15.5" x14ac:dyDescent="0.35">
      <c r="B24" s="19" t="s">
        <v>20</v>
      </c>
      <c r="C24" s="2">
        <f>N13</f>
        <v>9</v>
      </c>
      <c r="D24" s="40">
        <v>0</v>
      </c>
      <c r="E24" s="40">
        <v>0</v>
      </c>
      <c r="F24" s="41">
        <v>0</v>
      </c>
      <c r="G24" s="40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94">
        <v>0</v>
      </c>
      <c r="N24" s="1">
        <v>0</v>
      </c>
      <c r="O24" s="19">
        <v>0</v>
      </c>
      <c r="P24" s="94"/>
      <c r="Q24" s="109"/>
      <c r="R24" s="109"/>
      <c r="S24" s="109"/>
      <c r="T24" s="109"/>
      <c r="U24" s="109"/>
    </row>
    <row r="25" spans="2:33" ht="15.5" x14ac:dyDescent="0.35">
      <c r="B25" s="38" t="s">
        <v>18</v>
      </c>
      <c r="C25" s="2">
        <v>186</v>
      </c>
      <c r="D25" s="40">
        <v>3</v>
      </c>
      <c r="E25" s="40">
        <v>3</v>
      </c>
      <c r="F25" s="41">
        <v>3</v>
      </c>
      <c r="G25" s="40">
        <v>3</v>
      </c>
      <c r="H25" s="1">
        <v>3</v>
      </c>
      <c r="I25" s="1">
        <v>3</v>
      </c>
      <c r="J25" s="1">
        <v>3</v>
      </c>
      <c r="K25" s="1">
        <v>3</v>
      </c>
      <c r="L25" s="1">
        <v>3</v>
      </c>
    </row>
    <row r="27" spans="2:33" ht="43.5" x14ac:dyDescent="0.35">
      <c r="B27" s="78" t="s">
        <v>1</v>
      </c>
      <c r="C27" s="78" t="s">
        <v>137</v>
      </c>
      <c r="D27" s="77" t="s">
        <v>119</v>
      </c>
      <c r="E27" s="77" t="s">
        <v>123</v>
      </c>
      <c r="F27" s="77" t="s">
        <v>124</v>
      </c>
      <c r="G27" s="77" t="s">
        <v>125</v>
      </c>
      <c r="H27" s="77" t="s">
        <v>126</v>
      </c>
      <c r="I27" s="77" t="s">
        <v>127</v>
      </c>
      <c r="J27" s="77" t="s">
        <v>128</v>
      </c>
      <c r="K27" s="77" t="s">
        <v>129</v>
      </c>
      <c r="L27" s="77" t="s">
        <v>130</v>
      </c>
      <c r="M27" s="77" t="s">
        <v>131</v>
      </c>
      <c r="N27" s="77" t="s">
        <v>132</v>
      </c>
      <c r="O27" s="77" t="s">
        <v>133</v>
      </c>
      <c r="P27" s="77" t="s">
        <v>120</v>
      </c>
      <c r="Q27" s="77" t="s">
        <v>121</v>
      </c>
      <c r="R27" s="77" t="s">
        <v>122</v>
      </c>
      <c r="S27" s="77" t="s">
        <v>134</v>
      </c>
      <c r="T27" s="77" t="s">
        <v>135</v>
      </c>
      <c r="U27" s="77" t="s">
        <v>136</v>
      </c>
      <c r="V27" s="77">
        <v>45682</v>
      </c>
      <c r="W27" s="77">
        <v>45713</v>
      </c>
      <c r="X27" s="77">
        <v>45741</v>
      </c>
      <c r="Y27" s="77">
        <v>45772</v>
      </c>
      <c r="Z27" s="77">
        <v>45802</v>
      </c>
      <c r="AA27" s="77">
        <v>45833</v>
      </c>
      <c r="AB27" s="77">
        <v>45863</v>
      </c>
      <c r="AC27" s="77">
        <v>45894</v>
      </c>
      <c r="AD27" s="77">
        <v>45925</v>
      </c>
      <c r="AE27" s="77">
        <v>45955</v>
      </c>
      <c r="AF27" s="77">
        <v>45986</v>
      </c>
      <c r="AG27" s="77">
        <v>46016</v>
      </c>
    </row>
    <row r="28" spans="2:33" x14ac:dyDescent="0.35">
      <c r="B28" s="19" t="s">
        <v>144</v>
      </c>
      <c r="C28" s="2">
        <f>N4</f>
        <v>8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1">
        <v>1</v>
      </c>
      <c r="O28" s="19">
        <v>1</v>
      </c>
      <c r="P28" s="1">
        <v>1</v>
      </c>
      <c r="Q28" s="1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1</v>
      </c>
      <c r="X28" s="94">
        <v>1</v>
      </c>
      <c r="Y28" s="94">
        <v>1</v>
      </c>
      <c r="Z28" s="94"/>
      <c r="AA28" s="94"/>
      <c r="AB28" s="94"/>
      <c r="AC28" s="94"/>
      <c r="AD28" s="94"/>
      <c r="AE28" s="94"/>
      <c r="AF28" s="94"/>
      <c r="AG28" s="94"/>
    </row>
    <row r="29" spans="2:33" ht="15.5" x14ac:dyDescent="0.35">
      <c r="B29" s="19" t="s">
        <v>19</v>
      </c>
      <c r="C29" s="2">
        <f>N5</f>
        <v>7</v>
      </c>
      <c r="D29" s="40">
        <v>0</v>
      </c>
      <c r="E29" s="40">
        <v>0</v>
      </c>
      <c r="F29" s="41">
        <v>0</v>
      </c>
      <c r="G29" s="40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94">
        <v>0</v>
      </c>
      <c r="N29" s="1">
        <v>0</v>
      </c>
      <c r="O29" s="19">
        <v>0</v>
      </c>
      <c r="P29" s="1">
        <v>0</v>
      </c>
      <c r="Q29" s="1">
        <v>0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94"/>
      <c r="AA29" s="94"/>
      <c r="AB29" s="94"/>
      <c r="AC29" s="94"/>
      <c r="AD29" s="94"/>
      <c r="AE29" s="94"/>
      <c r="AF29" s="94"/>
      <c r="AG29" s="94"/>
    </row>
    <row r="30" spans="2:33" ht="15.5" x14ac:dyDescent="0.35">
      <c r="B30" s="19" t="s">
        <v>15</v>
      </c>
      <c r="C30" s="2">
        <f>N6</f>
        <v>132</v>
      </c>
      <c r="D30" s="40">
        <v>0</v>
      </c>
      <c r="E30" s="40">
        <v>0</v>
      </c>
      <c r="F30" s="41">
        <v>0</v>
      </c>
      <c r="G30" s="40">
        <v>0</v>
      </c>
      <c r="H30" s="19">
        <v>0</v>
      </c>
      <c r="I30" s="19">
        <v>1</v>
      </c>
      <c r="J30" s="19">
        <v>3</v>
      </c>
      <c r="K30" s="19">
        <v>2</v>
      </c>
      <c r="L30" s="19">
        <v>1</v>
      </c>
      <c r="M30" s="94">
        <v>1</v>
      </c>
      <c r="N30" s="1">
        <v>4</v>
      </c>
      <c r="O30" s="19">
        <v>4</v>
      </c>
      <c r="P30" s="1">
        <v>4</v>
      </c>
      <c r="Q30" s="1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1</v>
      </c>
      <c r="X30" s="94">
        <v>0</v>
      </c>
      <c r="Y30" s="94">
        <v>0</v>
      </c>
      <c r="Z30" s="94"/>
      <c r="AA30" s="94"/>
      <c r="AB30" s="94"/>
      <c r="AC30" s="94"/>
      <c r="AD30" s="94"/>
      <c r="AE30" s="94"/>
      <c r="AF30" s="94"/>
      <c r="AG30" s="94"/>
    </row>
    <row r="31" spans="2:33" x14ac:dyDescent="0.35">
      <c r="B31" s="1" t="s">
        <v>160</v>
      </c>
      <c r="C31" s="2">
        <f>N7</f>
        <v>0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19">
        <v>0</v>
      </c>
      <c r="P31" s="1">
        <v>0</v>
      </c>
      <c r="Q31" s="1">
        <v>0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/>
      <c r="AA31" s="94"/>
      <c r="AB31" s="94"/>
      <c r="AC31" s="94"/>
      <c r="AD31" s="94"/>
      <c r="AE31" s="94"/>
      <c r="AF31" s="94"/>
      <c r="AG31" s="94"/>
    </row>
    <row r="32" spans="2:33" x14ac:dyDescent="0.35">
      <c r="B32" s="1" t="s">
        <v>161</v>
      </c>
      <c r="C32" s="2">
        <f>N8</f>
        <v>0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19">
        <v>0</v>
      </c>
      <c r="P32" s="1">
        <v>0</v>
      </c>
      <c r="Q32" s="1">
        <v>0</v>
      </c>
      <c r="R32" s="94">
        <v>0</v>
      </c>
      <c r="S32" s="94">
        <v>0</v>
      </c>
      <c r="T32" s="94">
        <v>0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94"/>
      <c r="AA32" s="94"/>
      <c r="AB32" s="94"/>
      <c r="AC32" s="94"/>
      <c r="AD32" s="94"/>
      <c r="AE32" s="94"/>
      <c r="AF32" s="94"/>
      <c r="AG32" s="94"/>
    </row>
    <row r="33" spans="2:33" ht="15.5" x14ac:dyDescent="0.35">
      <c r="B33" s="19" t="s">
        <v>16</v>
      </c>
      <c r="C33" s="2">
        <f>N11</f>
        <v>240</v>
      </c>
      <c r="D33" s="40">
        <v>13</v>
      </c>
      <c r="E33" s="40">
        <v>14</v>
      </c>
      <c r="F33" s="41">
        <v>10</v>
      </c>
      <c r="G33" s="40">
        <v>5</v>
      </c>
      <c r="H33" s="19">
        <v>7</v>
      </c>
      <c r="I33" s="19">
        <v>4</v>
      </c>
      <c r="J33" s="19">
        <v>6</v>
      </c>
      <c r="K33" s="19">
        <v>8</v>
      </c>
      <c r="L33" s="19">
        <v>15</v>
      </c>
      <c r="M33" s="94">
        <v>15</v>
      </c>
      <c r="N33" s="1">
        <v>20</v>
      </c>
      <c r="O33" s="19">
        <v>20</v>
      </c>
      <c r="P33" s="1">
        <v>20</v>
      </c>
      <c r="Q33" s="1">
        <v>16</v>
      </c>
      <c r="R33" s="94">
        <v>5</v>
      </c>
      <c r="S33" s="94">
        <v>5</v>
      </c>
      <c r="T33" s="94">
        <v>4</v>
      </c>
      <c r="U33" s="94">
        <v>3</v>
      </c>
      <c r="V33" s="94">
        <v>1</v>
      </c>
      <c r="W33" s="94">
        <v>1</v>
      </c>
      <c r="X33" s="94">
        <v>1</v>
      </c>
      <c r="Y33" s="94">
        <v>1</v>
      </c>
      <c r="Z33" s="94"/>
      <c r="AA33" s="94"/>
      <c r="AB33" s="94"/>
      <c r="AC33" s="94"/>
      <c r="AD33" s="94"/>
      <c r="AE33" s="94"/>
      <c r="AF33" s="94"/>
      <c r="AG33" s="94"/>
    </row>
    <row r="34" spans="2:33" ht="15.5" x14ac:dyDescent="0.35">
      <c r="B34" s="19" t="s">
        <v>17</v>
      </c>
      <c r="C34" s="2">
        <f>N12</f>
        <v>219</v>
      </c>
      <c r="D34" s="40">
        <v>21</v>
      </c>
      <c r="E34" s="40">
        <v>22</v>
      </c>
      <c r="F34" s="41">
        <v>1</v>
      </c>
      <c r="G34" s="40">
        <v>2</v>
      </c>
      <c r="H34" s="19">
        <v>3</v>
      </c>
      <c r="I34" s="19">
        <v>19</v>
      </c>
      <c r="J34" s="19">
        <v>9</v>
      </c>
      <c r="K34" s="19">
        <v>9</v>
      </c>
      <c r="L34" s="19">
        <v>7</v>
      </c>
      <c r="M34" s="94">
        <v>7</v>
      </c>
      <c r="N34" s="1">
        <v>8</v>
      </c>
      <c r="O34" s="19">
        <v>6</v>
      </c>
      <c r="P34" s="1">
        <v>3</v>
      </c>
      <c r="Q34" s="1">
        <v>3</v>
      </c>
      <c r="R34" s="94">
        <v>5</v>
      </c>
      <c r="S34" s="94">
        <v>4</v>
      </c>
      <c r="T34" s="94">
        <v>3</v>
      </c>
      <c r="U34" s="94">
        <v>5</v>
      </c>
      <c r="V34" s="94">
        <v>6</v>
      </c>
      <c r="W34" s="94">
        <v>3</v>
      </c>
      <c r="X34" s="94">
        <v>3</v>
      </c>
      <c r="Y34" s="94">
        <v>5</v>
      </c>
      <c r="Z34" s="94"/>
      <c r="AA34" s="94"/>
      <c r="AB34" s="94"/>
      <c r="AC34" s="94"/>
      <c r="AD34" s="94"/>
      <c r="AE34" s="94"/>
      <c r="AF34" s="94"/>
      <c r="AG34" s="94"/>
    </row>
    <row r="35" spans="2:33" x14ac:dyDescent="0.35">
      <c r="B35" s="19" t="s">
        <v>21</v>
      </c>
      <c r="C35" s="94">
        <f t="shared" ref="C35:AG35" si="0">SUM(C28:C34)</f>
        <v>606</v>
      </c>
      <c r="D35" s="94">
        <f t="shared" si="0"/>
        <v>34</v>
      </c>
      <c r="E35" s="94">
        <f t="shared" si="0"/>
        <v>36</v>
      </c>
      <c r="F35" s="94">
        <f t="shared" si="0"/>
        <v>11</v>
      </c>
      <c r="G35" s="94">
        <f t="shared" si="0"/>
        <v>7</v>
      </c>
      <c r="H35" s="94">
        <f t="shared" si="0"/>
        <v>10</v>
      </c>
      <c r="I35" s="94">
        <f t="shared" si="0"/>
        <v>24</v>
      </c>
      <c r="J35" s="94">
        <f t="shared" si="0"/>
        <v>18</v>
      </c>
      <c r="K35" s="94">
        <f t="shared" si="0"/>
        <v>19</v>
      </c>
      <c r="L35" s="94">
        <f t="shared" si="0"/>
        <v>23</v>
      </c>
      <c r="M35" s="94">
        <f t="shared" si="0"/>
        <v>23</v>
      </c>
      <c r="N35" s="94">
        <f t="shared" si="0"/>
        <v>33</v>
      </c>
      <c r="O35" s="94">
        <f t="shared" si="0"/>
        <v>31</v>
      </c>
      <c r="P35" s="94">
        <f t="shared" si="0"/>
        <v>28</v>
      </c>
      <c r="Q35" s="94">
        <f t="shared" si="0"/>
        <v>19</v>
      </c>
      <c r="R35" s="94">
        <v>10</v>
      </c>
      <c r="S35" s="94">
        <f t="shared" si="0"/>
        <v>9</v>
      </c>
      <c r="T35" s="94">
        <f t="shared" si="0"/>
        <v>7</v>
      </c>
      <c r="U35" s="94">
        <f t="shared" si="0"/>
        <v>8</v>
      </c>
      <c r="V35" s="94">
        <f t="shared" si="0"/>
        <v>7</v>
      </c>
      <c r="W35" s="94">
        <f t="shared" si="0"/>
        <v>6</v>
      </c>
      <c r="X35" s="94">
        <f t="shared" si="0"/>
        <v>5</v>
      </c>
      <c r="Y35" s="94">
        <f t="shared" si="0"/>
        <v>7</v>
      </c>
      <c r="Z35" s="94">
        <f t="shared" si="0"/>
        <v>0</v>
      </c>
      <c r="AA35" s="94">
        <f t="shared" si="0"/>
        <v>0</v>
      </c>
      <c r="AB35" s="94">
        <f t="shared" si="0"/>
        <v>0</v>
      </c>
      <c r="AC35" s="94">
        <f t="shared" si="0"/>
        <v>0</v>
      </c>
      <c r="AD35" s="94">
        <f t="shared" si="0"/>
        <v>0</v>
      </c>
      <c r="AE35" s="94">
        <f t="shared" si="0"/>
        <v>0</v>
      </c>
      <c r="AF35" s="94">
        <f t="shared" si="0"/>
        <v>0</v>
      </c>
      <c r="AG35" s="94">
        <f t="shared" si="0"/>
        <v>0</v>
      </c>
    </row>
    <row r="37" spans="2:33" x14ac:dyDescent="0.35">
      <c r="S37" s="4"/>
    </row>
    <row r="38" spans="2:33" x14ac:dyDescent="0.35">
      <c r="S38" s="4"/>
    </row>
    <row r="39" spans="2:33" x14ac:dyDescent="0.35">
      <c r="S39" s="4"/>
    </row>
    <row r="40" spans="2:33" x14ac:dyDescent="0.35">
      <c r="S40" s="4"/>
    </row>
    <row r="41" spans="2:33" x14ac:dyDescent="0.35">
      <c r="S41" s="4"/>
    </row>
    <row r="42" spans="2:33" x14ac:dyDescent="0.35">
      <c r="S42" s="4"/>
    </row>
    <row r="43" spans="2:33" x14ac:dyDescent="0.35">
      <c r="S43" s="4"/>
    </row>
    <row r="44" spans="2:33" x14ac:dyDescent="0.35">
      <c r="S44" s="4"/>
    </row>
    <row r="45" spans="2:33" x14ac:dyDescent="0.35">
      <c r="S45" s="4"/>
    </row>
  </sheetData>
  <mergeCells count="1">
    <mergeCell ref="B2:U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6"/>
  <sheetViews>
    <sheetView topLeftCell="A323" zoomScale="60" zoomScaleNormal="60" workbookViewId="0">
      <selection activeCell="B338" sqref="B338:U356"/>
    </sheetView>
  </sheetViews>
  <sheetFormatPr defaultRowHeight="14.5" x14ac:dyDescent="0.35"/>
  <cols>
    <col min="1" max="1" width="13.26953125" customWidth="1"/>
    <col min="2" max="2" width="15.26953125" customWidth="1"/>
  </cols>
  <sheetData>
    <row r="1" spans="1:15" x14ac:dyDescent="0.35">
      <c r="A1" t="s">
        <v>117</v>
      </c>
    </row>
    <row r="2" spans="1:15" x14ac:dyDescent="0.35">
      <c r="B2" s="5">
        <v>45126</v>
      </c>
    </row>
    <row r="3" spans="1:15" x14ac:dyDescent="0.35">
      <c r="B3" s="153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5"/>
    </row>
    <row r="4" spans="1:15" ht="29" x14ac:dyDescent="0.3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</row>
    <row r="5" spans="1:15" x14ac:dyDescent="0.35">
      <c r="B5" s="1" t="s">
        <v>15</v>
      </c>
      <c r="C5" s="1">
        <v>63</v>
      </c>
      <c r="D5" s="1">
        <v>1612</v>
      </c>
      <c r="E5" s="2">
        <v>1675</v>
      </c>
      <c r="F5" s="1">
        <v>3</v>
      </c>
      <c r="G5" s="1">
        <v>118</v>
      </c>
      <c r="H5" s="2">
        <v>121</v>
      </c>
      <c r="I5" s="1">
        <v>0</v>
      </c>
      <c r="J5" s="1">
        <v>77</v>
      </c>
      <c r="K5" s="2">
        <v>77</v>
      </c>
      <c r="L5" s="1">
        <v>66</v>
      </c>
      <c r="M5" s="1">
        <v>1807</v>
      </c>
      <c r="N5" s="2">
        <v>1873</v>
      </c>
      <c r="O5" s="3">
        <v>0.96479999999999999</v>
      </c>
    </row>
    <row r="6" spans="1:15" x14ac:dyDescent="0.35">
      <c r="B6" s="1" t="s">
        <v>16</v>
      </c>
      <c r="C6" s="1">
        <v>144</v>
      </c>
      <c r="D6" s="1">
        <v>5211</v>
      </c>
      <c r="E6" s="2">
        <v>5355</v>
      </c>
      <c r="F6" s="1">
        <v>52</v>
      </c>
      <c r="G6" s="1">
        <v>684</v>
      </c>
      <c r="H6" s="2">
        <v>736</v>
      </c>
      <c r="I6" s="1">
        <v>13</v>
      </c>
      <c r="J6" s="1">
        <v>169</v>
      </c>
      <c r="K6" s="2">
        <v>182</v>
      </c>
      <c r="L6" s="1">
        <v>209</v>
      </c>
      <c r="M6" s="1">
        <v>6064</v>
      </c>
      <c r="N6" s="2">
        <v>6273</v>
      </c>
      <c r="O6" s="3">
        <v>0.9667</v>
      </c>
    </row>
    <row r="7" spans="1:15" x14ac:dyDescent="0.35">
      <c r="B7" s="1" t="s">
        <v>17</v>
      </c>
      <c r="C7" s="1">
        <v>58</v>
      </c>
      <c r="D7" s="1">
        <v>4226</v>
      </c>
      <c r="E7" s="2">
        <v>4284</v>
      </c>
      <c r="F7" s="1">
        <v>33</v>
      </c>
      <c r="G7" s="1">
        <v>425</v>
      </c>
      <c r="H7" s="2">
        <v>458</v>
      </c>
      <c r="I7" s="1">
        <v>21</v>
      </c>
      <c r="J7" s="1">
        <v>103</v>
      </c>
      <c r="K7" s="2">
        <v>124</v>
      </c>
      <c r="L7" s="1">
        <v>112</v>
      </c>
      <c r="M7" s="1">
        <v>4754</v>
      </c>
      <c r="N7" s="2">
        <v>4866</v>
      </c>
      <c r="O7" s="3">
        <v>0.97699999999999998</v>
      </c>
    </row>
    <row r="8" spans="1:15" x14ac:dyDescent="0.35">
      <c r="B8" s="1" t="s">
        <v>18</v>
      </c>
      <c r="C8" s="1">
        <v>11</v>
      </c>
      <c r="D8" s="1">
        <v>2803</v>
      </c>
      <c r="E8" s="2">
        <v>2814</v>
      </c>
      <c r="F8" s="1">
        <v>1</v>
      </c>
      <c r="G8" s="1">
        <v>648</v>
      </c>
      <c r="H8" s="2">
        <v>649</v>
      </c>
      <c r="I8" s="1">
        <v>3</v>
      </c>
      <c r="J8" s="1">
        <v>181</v>
      </c>
      <c r="K8" s="2">
        <v>184</v>
      </c>
      <c r="L8" s="1">
        <v>15</v>
      </c>
      <c r="M8" s="1">
        <v>3632</v>
      </c>
      <c r="N8" s="2">
        <v>3647</v>
      </c>
      <c r="O8" s="3">
        <v>0.99590000000000001</v>
      </c>
    </row>
    <row r="9" spans="1:15" x14ac:dyDescent="0.35">
      <c r="B9" s="1" t="s">
        <v>19</v>
      </c>
      <c r="C9" s="1">
        <v>20</v>
      </c>
      <c r="D9" s="1">
        <v>89</v>
      </c>
      <c r="E9" s="2">
        <v>109</v>
      </c>
      <c r="F9" s="1">
        <v>3</v>
      </c>
      <c r="G9" s="1">
        <v>26</v>
      </c>
      <c r="H9" s="2">
        <v>29</v>
      </c>
      <c r="I9" s="1">
        <v>0</v>
      </c>
      <c r="J9" s="1">
        <v>0</v>
      </c>
      <c r="K9" s="2">
        <v>0</v>
      </c>
      <c r="L9" s="1">
        <v>23</v>
      </c>
      <c r="M9" s="1">
        <v>115</v>
      </c>
      <c r="N9" s="2">
        <v>138</v>
      </c>
      <c r="O9" s="3">
        <v>0.83330000000000004</v>
      </c>
    </row>
    <row r="10" spans="1:15" x14ac:dyDescent="0.35">
      <c r="B10" s="1" t="s">
        <v>20</v>
      </c>
      <c r="C10" s="1">
        <v>5</v>
      </c>
      <c r="D10" s="1">
        <v>135</v>
      </c>
      <c r="E10" s="2">
        <v>140</v>
      </c>
      <c r="F10" s="1">
        <v>1</v>
      </c>
      <c r="G10" s="1">
        <v>14</v>
      </c>
      <c r="H10" s="2">
        <v>15</v>
      </c>
      <c r="I10" s="1">
        <v>0</v>
      </c>
      <c r="J10" s="1">
        <v>7</v>
      </c>
      <c r="K10" s="2">
        <v>7</v>
      </c>
      <c r="L10" s="1">
        <v>6</v>
      </c>
      <c r="M10" s="1">
        <v>156</v>
      </c>
      <c r="N10" s="2">
        <v>162</v>
      </c>
      <c r="O10" s="3">
        <v>0.96299999999999997</v>
      </c>
    </row>
    <row r="11" spans="1:15" x14ac:dyDescent="0.35">
      <c r="B11" s="4" t="s">
        <v>21</v>
      </c>
      <c r="C11" s="4">
        <f t="shared" ref="C11:O11" si="0">SUM(C5:C10)</f>
        <v>301</v>
      </c>
      <c r="D11" s="4">
        <f t="shared" si="0"/>
        <v>14076</v>
      </c>
      <c r="E11" s="4">
        <f t="shared" si="0"/>
        <v>14377</v>
      </c>
      <c r="F11" s="4">
        <f t="shared" si="0"/>
        <v>93</v>
      </c>
      <c r="G11" s="4">
        <f t="shared" si="0"/>
        <v>1915</v>
      </c>
      <c r="H11" s="4">
        <f t="shared" si="0"/>
        <v>2008</v>
      </c>
      <c r="I11" s="4">
        <f t="shared" si="0"/>
        <v>37</v>
      </c>
      <c r="J11" s="4">
        <f t="shared" si="0"/>
        <v>537</v>
      </c>
      <c r="K11" s="4">
        <f t="shared" si="0"/>
        <v>574</v>
      </c>
      <c r="L11" s="4">
        <f t="shared" si="0"/>
        <v>431</v>
      </c>
      <c r="M11" s="4">
        <f t="shared" si="0"/>
        <v>16528</v>
      </c>
      <c r="N11" s="4">
        <f t="shared" si="0"/>
        <v>16959</v>
      </c>
      <c r="O11" s="4">
        <f t="shared" si="0"/>
        <v>5.7007000000000003</v>
      </c>
    </row>
    <row r="13" spans="1:15" x14ac:dyDescent="0.35">
      <c r="B13" s="5">
        <v>45141</v>
      </c>
    </row>
    <row r="14" spans="1:15" x14ac:dyDescent="0.35">
      <c r="B14" s="153" t="s">
        <v>86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5"/>
    </row>
    <row r="15" spans="1:15" ht="29" x14ac:dyDescent="0.35"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1" t="s">
        <v>14</v>
      </c>
    </row>
    <row r="16" spans="1:15" x14ac:dyDescent="0.35">
      <c r="B16" s="1" t="s">
        <v>15</v>
      </c>
      <c r="C16" s="1">
        <v>62</v>
      </c>
      <c r="D16" s="1">
        <v>1617</v>
      </c>
      <c r="E16" s="2">
        <v>1679</v>
      </c>
      <c r="F16" s="1">
        <v>4</v>
      </c>
      <c r="G16" s="1">
        <v>118</v>
      </c>
      <c r="H16" s="2">
        <v>122</v>
      </c>
      <c r="I16" s="1">
        <v>0</v>
      </c>
      <c r="J16" s="1">
        <v>77</v>
      </c>
      <c r="K16" s="2">
        <v>77</v>
      </c>
      <c r="L16" s="1">
        <v>66</v>
      </c>
      <c r="M16" s="1">
        <v>1812</v>
      </c>
      <c r="N16" s="2">
        <v>1878</v>
      </c>
      <c r="O16" s="3">
        <v>0.96489999999999998</v>
      </c>
    </row>
    <row r="17" spans="2:15" x14ac:dyDescent="0.35">
      <c r="B17" s="1" t="s">
        <v>16</v>
      </c>
      <c r="C17" s="1">
        <v>100</v>
      </c>
      <c r="D17" s="1">
        <v>5310</v>
      </c>
      <c r="E17" s="2">
        <v>5410</v>
      </c>
      <c r="F17" s="1">
        <v>56</v>
      </c>
      <c r="G17" s="1">
        <v>686</v>
      </c>
      <c r="H17" s="2">
        <v>742</v>
      </c>
      <c r="I17" s="1">
        <v>14</v>
      </c>
      <c r="J17" s="1">
        <v>170</v>
      </c>
      <c r="K17" s="2">
        <v>184</v>
      </c>
      <c r="L17" s="1">
        <v>170</v>
      </c>
      <c r="M17" s="1">
        <v>6166</v>
      </c>
      <c r="N17" s="2">
        <v>6336</v>
      </c>
      <c r="O17" s="3">
        <v>0.97319999999999995</v>
      </c>
    </row>
    <row r="18" spans="2:15" x14ac:dyDescent="0.35">
      <c r="B18" s="1" t="s">
        <v>17</v>
      </c>
      <c r="C18" s="1">
        <v>74</v>
      </c>
      <c r="D18" s="1">
        <v>4316</v>
      </c>
      <c r="E18" s="2">
        <v>4390</v>
      </c>
      <c r="F18" s="1">
        <v>26</v>
      </c>
      <c r="G18" s="1">
        <v>444</v>
      </c>
      <c r="H18" s="2">
        <v>470</v>
      </c>
      <c r="I18" s="1">
        <v>22</v>
      </c>
      <c r="J18" s="1">
        <v>103</v>
      </c>
      <c r="K18" s="2">
        <v>125</v>
      </c>
      <c r="L18" s="1">
        <v>122</v>
      </c>
      <c r="M18" s="1">
        <v>4863</v>
      </c>
      <c r="N18" s="2">
        <v>4985</v>
      </c>
      <c r="O18" s="3">
        <v>0.97550000000000003</v>
      </c>
    </row>
    <row r="19" spans="2:15" x14ac:dyDescent="0.35">
      <c r="B19" s="1" t="s">
        <v>18</v>
      </c>
      <c r="C19" s="1">
        <v>12</v>
      </c>
      <c r="D19" s="1">
        <v>2806</v>
      </c>
      <c r="E19" s="2">
        <v>2818</v>
      </c>
      <c r="F19" s="1">
        <v>3</v>
      </c>
      <c r="G19" s="1">
        <v>648</v>
      </c>
      <c r="H19" s="2">
        <v>651</v>
      </c>
      <c r="I19" s="1">
        <v>3</v>
      </c>
      <c r="J19" s="1">
        <v>181</v>
      </c>
      <c r="K19" s="2">
        <v>184</v>
      </c>
      <c r="L19" s="1">
        <v>18</v>
      </c>
      <c r="M19" s="1">
        <v>3635</v>
      </c>
      <c r="N19" s="2">
        <v>3653</v>
      </c>
      <c r="O19" s="3">
        <v>0.99509999999999998</v>
      </c>
    </row>
    <row r="20" spans="2:15" x14ac:dyDescent="0.35">
      <c r="B20" s="1" t="s">
        <v>19</v>
      </c>
      <c r="C20" s="1">
        <v>29</v>
      </c>
      <c r="D20" s="1">
        <v>89</v>
      </c>
      <c r="E20" s="2">
        <v>118</v>
      </c>
      <c r="F20" s="1">
        <v>3</v>
      </c>
      <c r="G20" s="1">
        <v>26</v>
      </c>
      <c r="H20" s="2">
        <v>29</v>
      </c>
      <c r="I20" s="1">
        <v>0</v>
      </c>
      <c r="J20" s="1">
        <v>0</v>
      </c>
      <c r="K20" s="2">
        <v>0</v>
      </c>
      <c r="L20" s="1">
        <v>32</v>
      </c>
      <c r="M20" s="1">
        <v>115</v>
      </c>
      <c r="N20" s="2">
        <v>147</v>
      </c>
      <c r="O20" s="3">
        <v>0.7823</v>
      </c>
    </row>
    <row r="21" spans="2:15" x14ac:dyDescent="0.35">
      <c r="B21" s="1" t="s">
        <v>20</v>
      </c>
      <c r="C21" s="1">
        <v>5</v>
      </c>
      <c r="D21" s="1">
        <v>135</v>
      </c>
      <c r="E21" s="2">
        <v>140</v>
      </c>
      <c r="F21" s="1">
        <v>1</v>
      </c>
      <c r="G21" s="1">
        <v>14</v>
      </c>
      <c r="H21" s="2">
        <v>15</v>
      </c>
      <c r="I21" s="1">
        <v>0</v>
      </c>
      <c r="J21" s="1">
        <v>7</v>
      </c>
      <c r="K21" s="2">
        <v>7</v>
      </c>
      <c r="L21" s="1">
        <v>6</v>
      </c>
      <c r="M21" s="1">
        <v>156</v>
      </c>
      <c r="N21" s="2">
        <v>162</v>
      </c>
      <c r="O21" s="3">
        <v>0.96299999999999997</v>
      </c>
    </row>
    <row r="22" spans="2:15" x14ac:dyDescent="0.35">
      <c r="B22" s="25" t="s">
        <v>87</v>
      </c>
      <c r="C22" s="25">
        <v>282</v>
      </c>
      <c r="D22" s="25">
        <v>14273</v>
      </c>
      <c r="E22" s="25">
        <v>14555</v>
      </c>
      <c r="F22" s="25">
        <v>93</v>
      </c>
      <c r="G22" s="25">
        <v>1936</v>
      </c>
      <c r="H22" s="25">
        <v>2029</v>
      </c>
      <c r="I22" s="25">
        <v>39</v>
      </c>
      <c r="J22" s="25">
        <v>538</v>
      </c>
      <c r="K22" s="25">
        <v>577</v>
      </c>
      <c r="L22" s="25">
        <v>414</v>
      </c>
      <c r="M22" s="25">
        <v>16747</v>
      </c>
      <c r="N22" s="25">
        <v>17161</v>
      </c>
      <c r="O22" s="26">
        <v>0.97589999999999999</v>
      </c>
    </row>
    <row r="24" spans="2:15" x14ac:dyDescent="0.35">
      <c r="B24" s="5">
        <v>45201</v>
      </c>
    </row>
    <row r="25" spans="2:15" x14ac:dyDescent="0.35">
      <c r="B25" s="153" t="s">
        <v>0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5"/>
    </row>
    <row r="26" spans="2:15" ht="29" x14ac:dyDescent="0.35"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  <c r="K26" s="1" t="s">
        <v>10</v>
      </c>
      <c r="L26" s="1" t="s">
        <v>11</v>
      </c>
      <c r="M26" s="1" t="s">
        <v>12</v>
      </c>
      <c r="N26" s="1" t="s">
        <v>13</v>
      </c>
      <c r="O26" s="1" t="s">
        <v>14</v>
      </c>
    </row>
    <row r="27" spans="2:15" x14ac:dyDescent="0.35">
      <c r="B27" s="1" t="s">
        <v>15</v>
      </c>
      <c r="C27" s="1">
        <v>41</v>
      </c>
      <c r="D27" s="1">
        <v>1789</v>
      </c>
      <c r="E27" s="2">
        <v>1830</v>
      </c>
      <c r="F27" s="1">
        <v>2</v>
      </c>
      <c r="G27" s="1">
        <v>122</v>
      </c>
      <c r="H27" s="2">
        <v>124</v>
      </c>
      <c r="I27" s="1">
        <v>0</v>
      </c>
      <c r="J27" s="1">
        <v>79</v>
      </c>
      <c r="K27" s="2">
        <v>79</v>
      </c>
      <c r="L27" s="1">
        <v>43</v>
      </c>
      <c r="M27" s="1">
        <v>1990</v>
      </c>
      <c r="N27" s="2">
        <v>2033</v>
      </c>
      <c r="O27" s="3">
        <v>0.9788</v>
      </c>
    </row>
    <row r="28" spans="2:15" x14ac:dyDescent="0.35">
      <c r="B28" s="1" t="s">
        <v>16</v>
      </c>
      <c r="C28" s="1">
        <v>105</v>
      </c>
      <c r="D28" s="1">
        <v>5618</v>
      </c>
      <c r="E28" s="2">
        <v>5723</v>
      </c>
      <c r="F28" s="1">
        <v>62</v>
      </c>
      <c r="G28" s="1">
        <v>706</v>
      </c>
      <c r="H28" s="2">
        <v>768</v>
      </c>
      <c r="I28" s="1">
        <v>5</v>
      </c>
      <c r="J28" s="1">
        <v>181</v>
      </c>
      <c r="K28" s="2">
        <v>186</v>
      </c>
      <c r="L28" s="1">
        <v>172</v>
      </c>
      <c r="M28" s="1">
        <v>6505</v>
      </c>
      <c r="N28" s="2">
        <v>6677</v>
      </c>
      <c r="O28" s="3">
        <v>0.97419999999999995</v>
      </c>
    </row>
    <row r="29" spans="2:15" x14ac:dyDescent="0.35">
      <c r="B29" s="1" t="s">
        <v>17</v>
      </c>
      <c r="C29" s="1">
        <v>62</v>
      </c>
      <c r="D29" s="1">
        <v>4513</v>
      </c>
      <c r="E29" s="2">
        <v>4575</v>
      </c>
      <c r="F29" s="1">
        <v>26</v>
      </c>
      <c r="G29" s="1">
        <v>475</v>
      </c>
      <c r="H29" s="2">
        <v>501</v>
      </c>
      <c r="I29" s="1">
        <v>2</v>
      </c>
      <c r="J29" s="1">
        <v>127</v>
      </c>
      <c r="K29" s="2">
        <v>129</v>
      </c>
      <c r="L29" s="1">
        <v>90</v>
      </c>
      <c r="M29" s="1">
        <v>5115</v>
      </c>
      <c r="N29" s="2">
        <v>5205</v>
      </c>
      <c r="O29" s="3">
        <v>0.98270000000000002</v>
      </c>
    </row>
    <row r="30" spans="2:15" x14ac:dyDescent="0.35">
      <c r="B30" s="1" t="s">
        <v>18</v>
      </c>
      <c r="C30" s="1">
        <v>7</v>
      </c>
      <c r="D30" s="1">
        <v>2816</v>
      </c>
      <c r="E30" s="2">
        <v>2823</v>
      </c>
      <c r="F30" s="1">
        <v>5</v>
      </c>
      <c r="G30" s="1">
        <v>657</v>
      </c>
      <c r="H30" s="2">
        <v>662</v>
      </c>
      <c r="I30" s="1">
        <v>3</v>
      </c>
      <c r="J30" s="1">
        <v>182</v>
      </c>
      <c r="K30" s="2">
        <v>185</v>
      </c>
      <c r="L30" s="1">
        <v>15</v>
      </c>
      <c r="M30" s="1">
        <v>3655</v>
      </c>
      <c r="N30" s="2">
        <v>3670</v>
      </c>
      <c r="O30" s="3">
        <v>0.99590000000000001</v>
      </c>
    </row>
    <row r="31" spans="2:15" x14ac:dyDescent="0.35">
      <c r="B31" s="1" t="s">
        <v>19</v>
      </c>
      <c r="C31" s="1">
        <v>39</v>
      </c>
      <c r="D31" s="1">
        <v>126</v>
      </c>
      <c r="E31" s="2">
        <v>165</v>
      </c>
      <c r="F31" s="1">
        <v>0</v>
      </c>
      <c r="G31" s="1">
        <v>45</v>
      </c>
      <c r="H31" s="2">
        <v>45</v>
      </c>
      <c r="I31" s="1">
        <v>0</v>
      </c>
      <c r="J31" s="1">
        <v>0</v>
      </c>
      <c r="K31" s="2">
        <v>0</v>
      </c>
      <c r="L31" s="1">
        <v>39</v>
      </c>
      <c r="M31" s="1">
        <v>171</v>
      </c>
      <c r="N31" s="2">
        <v>210</v>
      </c>
      <c r="O31" s="3">
        <v>0.81430000000000002</v>
      </c>
    </row>
    <row r="32" spans="2:15" x14ac:dyDescent="0.35">
      <c r="B32" s="1" t="s">
        <v>20</v>
      </c>
      <c r="C32" s="1">
        <v>5</v>
      </c>
      <c r="D32" s="1">
        <v>135</v>
      </c>
      <c r="E32" s="2">
        <v>140</v>
      </c>
      <c r="F32" s="1">
        <v>1</v>
      </c>
      <c r="G32" s="1">
        <v>14</v>
      </c>
      <c r="H32" s="2">
        <v>15</v>
      </c>
      <c r="I32" s="1">
        <v>0</v>
      </c>
      <c r="J32" s="1">
        <v>7</v>
      </c>
      <c r="K32" s="2">
        <v>7</v>
      </c>
      <c r="L32" s="1">
        <v>6</v>
      </c>
      <c r="M32" s="1">
        <v>156</v>
      </c>
      <c r="N32" s="2">
        <v>162</v>
      </c>
      <c r="O32" s="3">
        <v>0.96299999999999997</v>
      </c>
    </row>
    <row r="33" spans="2:15" x14ac:dyDescent="0.35">
      <c r="B33" s="25" t="s">
        <v>87</v>
      </c>
      <c r="C33" s="25">
        <v>259</v>
      </c>
      <c r="D33" s="25">
        <v>14997</v>
      </c>
      <c r="E33" s="25">
        <v>15256</v>
      </c>
      <c r="F33" s="25">
        <v>96</v>
      </c>
      <c r="G33" s="25">
        <v>2019</v>
      </c>
      <c r="H33" s="25">
        <v>2115</v>
      </c>
      <c r="I33" s="25">
        <v>10</v>
      </c>
      <c r="J33" s="25">
        <v>576</v>
      </c>
      <c r="K33" s="25">
        <v>586</v>
      </c>
      <c r="L33" s="25">
        <v>365</v>
      </c>
      <c r="M33" s="25">
        <v>17592</v>
      </c>
      <c r="N33" s="25">
        <v>17957</v>
      </c>
      <c r="O33" s="26">
        <v>0.97970000000000002</v>
      </c>
    </row>
    <row r="35" spans="2:15" x14ac:dyDescent="0.35">
      <c r="B35" s="43">
        <v>45236</v>
      </c>
    </row>
    <row r="36" spans="2:15" x14ac:dyDescent="0.35">
      <c r="B36" s="153" t="s">
        <v>0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5"/>
    </row>
    <row r="37" spans="2:15" ht="29" x14ac:dyDescent="0.35">
      <c r="B37" s="1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1" t="s">
        <v>14</v>
      </c>
    </row>
    <row r="38" spans="2:15" x14ac:dyDescent="0.35">
      <c r="B38" s="1" t="s">
        <v>15</v>
      </c>
      <c r="C38" s="1">
        <v>48</v>
      </c>
      <c r="D38" s="1">
        <v>1913</v>
      </c>
      <c r="E38" s="2">
        <v>1961</v>
      </c>
      <c r="F38" s="1">
        <v>9</v>
      </c>
      <c r="G38" s="1">
        <v>136</v>
      </c>
      <c r="H38" s="2">
        <v>145</v>
      </c>
      <c r="I38" s="1">
        <v>0</v>
      </c>
      <c r="J38" s="1">
        <v>95</v>
      </c>
      <c r="K38" s="2">
        <v>95</v>
      </c>
      <c r="L38" s="1">
        <v>57</v>
      </c>
      <c r="M38" s="1">
        <v>2144</v>
      </c>
      <c r="N38" s="2">
        <v>2201</v>
      </c>
      <c r="O38" s="3">
        <v>0.97409999999999997</v>
      </c>
    </row>
    <row r="39" spans="2:15" x14ac:dyDescent="0.35">
      <c r="B39" s="1" t="s">
        <v>16</v>
      </c>
      <c r="C39" s="1">
        <v>121</v>
      </c>
      <c r="D39" s="1">
        <v>5746</v>
      </c>
      <c r="E39" s="2">
        <v>5867</v>
      </c>
      <c r="F39" s="1">
        <v>50</v>
      </c>
      <c r="G39" s="1">
        <v>726</v>
      </c>
      <c r="H39" s="2">
        <v>776</v>
      </c>
      <c r="I39" s="1">
        <v>7</v>
      </c>
      <c r="J39" s="1">
        <v>183</v>
      </c>
      <c r="K39" s="2">
        <v>190</v>
      </c>
      <c r="L39" s="1">
        <v>178</v>
      </c>
      <c r="M39" s="1">
        <v>6655</v>
      </c>
      <c r="N39" s="2">
        <v>6833</v>
      </c>
      <c r="O39" s="3">
        <v>0.97389999999999999</v>
      </c>
    </row>
    <row r="40" spans="2:15" x14ac:dyDescent="0.35">
      <c r="B40" s="1" t="s">
        <v>17</v>
      </c>
      <c r="C40" s="1">
        <v>69</v>
      </c>
      <c r="D40" s="1">
        <v>4577</v>
      </c>
      <c r="E40" s="2">
        <v>4646</v>
      </c>
      <c r="F40" s="1">
        <v>28</v>
      </c>
      <c r="G40" s="1">
        <v>485</v>
      </c>
      <c r="H40" s="2">
        <v>513</v>
      </c>
      <c r="I40" s="1">
        <v>3</v>
      </c>
      <c r="J40" s="1">
        <v>127</v>
      </c>
      <c r="K40" s="2">
        <v>130</v>
      </c>
      <c r="L40" s="1">
        <v>100</v>
      </c>
      <c r="M40" s="1">
        <v>5189</v>
      </c>
      <c r="N40" s="2">
        <v>5289</v>
      </c>
      <c r="O40" s="3">
        <v>0.98109999999999997</v>
      </c>
    </row>
    <row r="41" spans="2:15" x14ac:dyDescent="0.35">
      <c r="B41" s="1" t="s">
        <v>18</v>
      </c>
      <c r="C41" s="1">
        <v>5</v>
      </c>
      <c r="D41" s="1">
        <v>2819</v>
      </c>
      <c r="E41" s="2">
        <v>2824</v>
      </c>
      <c r="F41" s="1">
        <v>5</v>
      </c>
      <c r="G41" s="1">
        <v>658</v>
      </c>
      <c r="H41" s="2">
        <v>663</v>
      </c>
      <c r="I41" s="1">
        <v>3</v>
      </c>
      <c r="J41" s="1">
        <v>182</v>
      </c>
      <c r="K41" s="2">
        <v>185</v>
      </c>
      <c r="L41" s="1">
        <v>13</v>
      </c>
      <c r="M41" s="1">
        <v>3659</v>
      </c>
      <c r="N41" s="2">
        <v>3672</v>
      </c>
      <c r="O41" s="3">
        <v>0.99650000000000005</v>
      </c>
    </row>
    <row r="42" spans="2:15" x14ac:dyDescent="0.35">
      <c r="B42" s="1" t="s">
        <v>19</v>
      </c>
      <c r="C42" s="1">
        <v>43</v>
      </c>
      <c r="D42" s="1">
        <v>148</v>
      </c>
      <c r="E42" s="2">
        <v>191</v>
      </c>
      <c r="F42" s="1">
        <v>0</v>
      </c>
      <c r="G42" s="1">
        <v>55</v>
      </c>
      <c r="H42" s="2">
        <v>55</v>
      </c>
      <c r="I42" s="1">
        <v>0</v>
      </c>
      <c r="J42" s="1">
        <v>7</v>
      </c>
      <c r="K42" s="2">
        <v>7</v>
      </c>
      <c r="L42" s="1">
        <v>43</v>
      </c>
      <c r="M42" s="1">
        <v>210</v>
      </c>
      <c r="N42" s="2">
        <v>253</v>
      </c>
      <c r="O42" s="3">
        <v>0.83</v>
      </c>
    </row>
    <row r="43" spans="2:15" x14ac:dyDescent="0.35">
      <c r="B43" s="1" t="s">
        <v>20</v>
      </c>
      <c r="C43" s="1">
        <v>5</v>
      </c>
      <c r="D43" s="1">
        <v>135</v>
      </c>
      <c r="E43" s="2">
        <v>140</v>
      </c>
      <c r="F43" s="1">
        <v>1</v>
      </c>
      <c r="G43" s="1">
        <v>14</v>
      </c>
      <c r="H43" s="2">
        <v>15</v>
      </c>
      <c r="I43" s="1">
        <v>0</v>
      </c>
      <c r="J43" s="1">
        <v>7</v>
      </c>
      <c r="K43" s="2">
        <v>7</v>
      </c>
      <c r="L43" s="1">
        <v>6</v>
      </c>
      <c r="M43" s="1">
        <v>156</v>
      </c>
      <c r="N43" s="2">
        <v>162</v>
      </c>
      <c r="O43" s="3">
        <v>0.96299999999999997</v>
      </c>
    </row>
    <row r="44" spans="2:15" x14ac:dyDescent="0.35">
      <c r="B44" s="25" t="s">
        <v>87</v>
      </c>
      <c r="C44" s="25">
        <v>291</v>
      </c>
      <c r="D44" s="25">
        <v>15338</v>
      </c>
      <c r="E44" s="25">
        <v>15629</v>
      </c>
      <c r="F44" s="25">
        <v>93</v>
      </c>
      <c r="G44" s="25">
        <v>2074</v>
      </c>
      <c r="H44" s="25">
        <v>2167</v>
      </c>
      <c r="I44" s="25">
        <v>13</v>
      </c>
      <c r="J44" s="25">
        <v>601</v>
      </c>
      <c r="K44" s="25">
        <v>614</v>
      </c>
      <c r="L44" s="25">
        <v>397</v>
      </c>
      <c r="M44" s="25">
        <v>18013</v>
      </c>
      <c r="N44" s="25">
        <v>18410</v>
      </c>
      <c r="O44" s="26">
        <v>0.97840000000000005</v>
      </c>
    </row>
    <row r="46" spans="2:15" x14ac:dyDescent="0.35">
      <c r="B46" s="43">
        <v>45260</v>
      </c>
    </row>
    <row r="47" spans="2:15" x14ac:dyDescent="0.35">
      <c r="B47" s="153" t="s">
        <v>86</v>
      </c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5"/>
    </row>
    <row r="48" spans="2:15" ht="29" x14ac:dyDescent="0.35">
      <c r="B48" s="1" t="s">
        <v>1</v>
      </c>
      <c r="C48" s="1" t="s">
        <v>2</v>
      </c>
      <c r="D48" s="1" t="s">
        <v>3</v>
      </c>
      <c r="E48" s="1" t="s">
        <v>4</v>
      </c>
      <c r="F48" s="1" t="s">
        <v>5</v>
      </c>
      <c r="G48" s="1" t="s">
        <v>6</v>
      </c>
      <c r="H48" s="1" t="s">
        <v>7</v>
      </c>
      <c r="I48" s="1" t="s">
        <v>8</v>
      </c>
      <c r="J48" s="1" t="s">
        <v>9</v>
      </c>
      <c r="K48" s="1" t="s">
        <v>10</v>
      </c>
      <c r="L48" s="1" t="s">
        <v>11</v>
      </c>
      <c r="M48" s="1" t="s">
        <v>12</v>
      </c>
      <c r="N48" s="1" t="s">
        <v>13</v>
      </c>
      <c r="O48" s="1" t="s">
        <v>14</v>
      </c>
    </row>
    <row r="49" spans="2:15" x14ac:dyDescent="0.35">
      <c r="B49" s="1" t="s">
        <v>15</v>
      </c>
      <c r="C49" s="1">
        <v>29</v>
      </c>
      <c r="D49" s="1">
        <v>2520</v>
      </c>
      <c r="E49" s="2">
        <v>2549</v>
      </c>
      <c r="F49" s="1">
        <v>5</v>
      </c>
      <c r="G49" s="1">
        <v>140</v>
      </c>
      <c r="H49" s="2">
        <v>145</v>
      </c>
      <c r="I49" s="1">
        <v>1</v>
      </c>
      <c r="J49" s="1">
        <v>95</v>
      </c>
      <c r="K49" s="2">
        <v>96</v>
      </c>
      <c r="L49" s="1">
        <v>35</v>
      </c>
      <c r="M49" s="1">
        <v>2755</v>
      </c>
      <c r="N49" s="2">
        <v>2790</v>
      </c>
      <c r="O49" s="3">
        <v>0.98750000000000004</v>
      </c>
    </row>
    <row r="50" spans="2:15" x14ac:dyDescent="0.35">
      <c r="B50" s="1" t="s">
        <v>16</v>
      </c>
      <c r="C50" s="1">
        <v>125</v>
      </c>
      <c r="D50" s="1">
        <v>5832</v>
      </c>
      <c r="E50" s="2">
        <v>5957</v>
      </c>
      <c r="F50" s="1">
        <v>52</v>
      </c>
      <c r="G50" s="1">
        <v>727</v>
      </c>
      <c r="H50" s="2">
        <v>779</v>
      </c>
      <c r="I50" s="1">
        <v>4</v>
      </c>
      <c r="J50" s="1">
        <v>188</v>
      </c>
      <c r="K50" s="2">
        <v>192</v>
      </c>
      <c r="L50" s="1">
        <v>181</v>
      </c>
      <c r="M50" s="1">
        <v>6747</v>
      </c>
      <c r="N50" s="2">
        <v>6928</v>
      </c>
      <c r="O50" s="3">
        <v>0.97389999999999999</v>
      </c>
    </row>
    <row r="51" spans="2:15" x14ac:dyDescent="0.35">
      <c r="B51" s="1" t="s">
        <v>17</v>
      </c>
      <c r="C51" s="1">
        <v>65</v>
      </c>
      <c r="D51" s="1">
        <v>4628</v>
      </c>
      <c r="E51" s="2">
        <v>4693</v>
      </c>
      <c r="F51" s="1">
        <v>23</v>
      </c>
      <c r="G51" s="1">
        <v>498</v>
      </c>
      <c r="H51" s="2">
        <v>521</v>
      </c>
      <c r="I51" s="1">
        <v>19</v>
      </c>
      <c r="J51" s="1">
        <v>133</v>
      </c>
      <c r="K51" s="2">
        <v>152</v>
      </c>
      <c r="L51" s="1">
        <v>107</v>
      </c>
      <c r="M51" s="1">
        <v>5259</v>
      </c>
      <c r="N51" s="2">
        <v>5366</v>
      </c>
      <c r="O51" s="3">
        <v>0.98009999999999997</v>
      </c>
    </row>
    <row r="52" spans="2:15" x14ac:dyDescent="0.35">
      <c r="B52" s="1" t="s">
        <v>18</v>
      </c>
      <c r="C52" s="1">
        <v>6</v>
      </c>
      <c r="D52" s="1">
        <v>2819</v>
      </c>
      <c r="E52" s="2">
        <v>2825</v>
      </c>
      <c r="F52" s="1">
        <v>5</v>
      </c>
      <c r="G52" s="1">
        <v>658</v>
      </c>
      <c r="H52" s="2">
        <v>663</v>
      </c>
      <c r="I52" s="1">
        <v>3</v>
      </c>
      <c r="J52" s="1">
        <v>182</v>
      </c>
      <c r="K52" s="2">
        <v>185</v>
      </c>
      <c r="L52" s="1">
        <v>14</v>
      </c>
      <c r="M52" s="1">
        <v>3659</v>
      </c>
      <c r="N52" s="2">
        <v>3673</v>
      </c>
      <c r="O52" s="3">
        <v>0.99619999999999997</v>
      </c>
    </row>
    <row r="53" spans="2:15" x14ac:dyDescent="0.35">
      <c r="B53" s="1" t="s">
        <v>19</v>
      </c>
      <c r="C53" s="1">
        <v>29</v>
      </c>
      <c r="D53" s="1">
        <v>180</v>
      </c>
      <c r="E53" s="2">
        <v>209</v>
      </c>
      <c r="F53" s="1">
        <v>0</v>
      </c>
      <c r="G53" s="1">
        <v>57</v>
      </c>
      <c r="H53" s="2">
        <v>57</v>
      </c>
      <c r="I53" s="1">
        <v>0</v>
      </c>
      <c r="J53" s="1">
        <v>7</v>
      </c>
      <c r="K53" s="2">
        <v>7</v>
      </c>
      <c r="L53" s="1">
        <v>29</v>
      </c>
      <c r="M53" s="1">
        <v>244</v>
      </c>
      <c r="N53" s="2">
        <v>273</v>
      </c>
      <c r="O53" s="3">
        <v>0.89380000000000004</v>
      </c>
    </row>
    <row r="54" spans="2:15" x14ac:dyDescent="0.35">
      <c r="B54" s="1" t="s">
        <v>20</v>
      </c>
      <c r="C54" s="1">
        <v>5</v>
      </c>
      <c r="D54" s="1">
        <v>135</v>
      </c>
      <c r="E54" s="2">
        <v>140</v>
      </c>
      <c r="F54" s="1">
        <v>1</v>
      </c>
      <c r="G54" s="1">
        <v>14</v>
      </c>
      <c r="H54" s="2">
        <v>15</v>
      </c>
      <c r="I54" s="1">
        <v>0</v>
      </c>
      <c r="J54" s="1">
        <v>7</v>
      </c>
      <c r="K54" s="2">
        <v>7</v>
      </c>
      <c r="L54" s="1">
        <v>6</v>
      </c>
      <c r="M54" s="1">
        <v>156</v>
      </c>
      <c r="N54" s="2">
        <v>162</v>
      </c>
      <c r="O54" s="3">
        <v>0.96299999999999997</v>
      </c>
    </row>
    <row r="55" spans="2:15" x14ac:dyDescent="0.35">
      <c r="B55" s="25" t="s">
        <v>87</v>
      </c>
      <c r="C55" s="25">
        <v>259</v>
      </c>
      <c r="D55" s="25">
        <v>16114</v>
      </c>
      <c r="E55" s="25">
        <v>16373</v>
      </c>
      <c r="F55" s="25">
        <v>86</v>
      </c>
      <c r="G55" s="25">
        <v>2094</v>
      </c>
      <c r="H55" s="25">
        <v>2180</v>
      </c>
      <c r="I55" s="25">
        <v>27</v>
      </c>
      <c r="J55" s="25">
        <v>612</v>
      </c>
      <c r="K55" s="25">
        <v>639</v>
      </c>
      <c r="L55" s="25">
        <v>372</v>
      </c>
      <c r="M55" s="25">
        <v>18820</v>
      </c>
      <c r="N55" s="25">
        <v>19192</v>
      </c>
      <c r="O55" s="26">
        <v>0.98060000000000003</v>
      </c>
    </row>
    <row r="57" spans="2:15" x14ac:dyDescent="0.35">
      <c r="B57" s="43">
        <v>45327</v>
      </c>
    </row>
    <row r="58" spans="2:15" x14ac:dyDescent="0.35">
      <c r="B58" s="153" t="s">
        <v>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5"/>
    </row>
    <row r="59" spans="2:15" ht="29" x14ac:dyDescent="0.35"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" t="s">
        <v>12</v>
      </c>
      <c r="N59" s="1" t="s">
        <v>13</v>
      </c>
      <c r="O59" s="1" t="s">
        <v>14</v>
      </c>
    </row>
    <row r="60" spans="2:15" x14ac:dyDescent="0.35">
      <c r="B60" s="1" t="s">
        <v>15</v>
      </c>
      <c r="C60" s="1">
        <v>42</v>
      </c>
      <c r="D60" s="1">
        <v>2836</v>
      </c>
      <c r="E60" s="2">
        <v>2878</v>
      </c>
      <c r="F60" s="1">
        <v>3</v>
      </c>
      <c r="G60" s="1">
        <v>147</v>
      </c>
      <c r="H60" s="2">
        <v>150</v>
      </c>
      <c r="I60" s="1">
        <v>3</v>
      </c>
      <c r="J60" s="1">
        <v>100</v>
      </c>
      <c r="K60" s="2">
        <v>103</v>
      </c>
      <c r="L60" s="1">
        <v>48</v>
      </c>
      <c r="M60" s="1">
        <v>3083</v>
      </c>
      <c r="N60" s="2">
        <v>3131</v>
      </c>
      <c r="O60" s="3">
        <v>0.98470000000000002</v>
      </c>
    </row>
    <row r="61" spans="2:15" x14ac:dyDescent="0.35">
      <c r="B61" s="1" t="s">
        <v>16</v>
      </c>
      <c r="C61" s="1">
        <v>94</v>
      </c>
      <c r="D61" s="1">
        <v>5986</v>
      </c>
      <c r="E61" s="2">
        <v>6080</v>
      </c>
      <c r="F61" s="1">
        <v>56</v>
      </c>
      <c r="G61" s="1">
        <v>736</v>
      </c>
      <c r="H61" s="2">
        <v>792</v>
      </c>
      <c r="I61" s="1">
        <v>6</v>
      </c>
      <c r="J61" s="1">
        <v>192</v>
      </c>
      <c r="K61" s="2">
        <v>198</v>
      </c>
      <c r="L61" s="1">
        <v>156</v>
      </c>
      <c r="M61" s="1">
        <v>6914</v>
      </c>
      <c r="N61" s="2">
        <v>7070</v>
      </c>
      <c r="O61" s="3">
        <v>0.97789999999999999</v>
      </c>
    </row>
    <row r="62" spans="2:15" x14ac:dyDescent="0.35">
      <c r="B62" s="1" t="s">
        <v>17</v>
      </c>
      <c r="C62" s="1">
        <v>42</v>
      </c>
      <c r="D62" s="1">
        <v>4763</v>
      </c>
      <c r="E62" s="2">
        <v>4805</v>
      </c>
      <c r="F62" s="1">
        <v>18</v>
      </c>
      <c r="G62" s="1">
        <v>521</v>
      </c>
      <c r="H62" s="2">
        <v>539</v>
      </c>
      <c r="I62" s="1">
        <v>9</v>
      </c>
      <c r="J62" s="1">
        <v>155</v>
      </c>
      <c r="K62" s="2">
        <v>164</v>
      </c>
      <c r="L62" s="1">
        <v>69</v>
      </c>
      <c r="M62" s="1">
        <v>5439</v>
      </c>
      <c r="N62" s="2">
        <v>5508</v>
      </c>
      <c r="O62" s="3">
        <v>0.98750000000000004</v>
      </c>
    </row>
    <row r="63" spans="2:15" x14ac:dyDescent="0.35">
      <c r="B63" s="1" t="s">
        <v>18</v>
      </c>
      <c r="C63" s="1">
        <v>1</v>
      </c>
      <c r="D63" s="1">
        <v>2823</v>
      </c>
      <c r="E63" s="2">
        <v>2824</v>
      </c>
      <c r="F63" s="1">
        <v>1</v>
      </c>
      <c r="G63" s="1">
        <v>664</v>
      </c>
      <c r="H63" s="2">
        <v>665</v>
      </c>
      <c r="I63" s="1">
        <v>3</v>
      </c>
      <c r="J63" s="1">
        <v>182</v>
      </c>
      <c r="K63" s="2">
        <v>185</v>
      </c>
      <c r="L63" s="1">
        <v>5</v>
      </c>
      <c r="M63" s="1">
        <v>3669</v>
      </c>
      <c r="N63" s="2">
        <v>3674</v>
      </c>
      <c r="O63" s="3">
        <v>0.99860000000000004</v>
      </c>
    </row>
    <row r="64" spans="2:15" x14ac:dyDescent="0.35">
      <c r="B64" s="1" t="s">
        <v>19</v>
      </c>
      <c r="C64" s="1">
        <v>29</v>
      </c>
      <c r="D64" s="1">
        <v>293</v>
      </c>
      <c r="E64" s="2">
        <v>322</v>
      </c>
      <c r="F64" s="1">
        <v>0</v>
      </c>
      <c r="G64" s="1">
        <v>61</v>
      </c>
      <c r="H64" s="2">
        <v>61</v>
      </c>
      <c r="I64" s="1">
        <v>0</v>
      </c>
      <c r="J64" s="1">
        <v>7</v>
      </c>
      <c r="K64" s="2">
        <v>7</v>
      </c>
      <c r="L64" s="1">
        <v>29</v>
      </c>
      <c r="M64" s="1">
        <v>361</v>
      </c>
      <c r="N64" s="2">
        <v>390</v>
      </c>
      <c r="O64" s="3">
        <v>0.92559999999999998</v>
      </c>
    </row>
    <row r="65" spans="2:15" x14ac:dyDescent="0.35">
      <c r="B65" s="1" t="s">
        <v>20</v>
      </c>
      <c r="C65" s="1">
        <v>5</v>
      </c>
      <c r="D65" s="1">
        <v>135</v>
      </c>
      <c r="E65" s="2">
        <v>140</v>
      </c>
      <c r="F65" s="1">
        <v>1</v>
      </c>
      <c r="G65" s="1">
        <v>14</v>
      </c>
      <c r="H65" s="2">
        <v>15</v>
      </c>
      <c r="I65" s="1">
        <v>0</v>
      </c>
      <c r="J65" s="1">
        <v>7</v>
      </c>
      <c r="K65" s="2">
        <v>7</v>
      </c>
      <c r="L65" s="1">
        <v>6</v>
      </c>
      <c r="M65" s="1">
        <v>156</v>
      </c>
      <c r="N65" s="2">
        <v>162</v>
      </c>
      <c r="O65" s="3">
        <v>0.96299999999999997</v>
      </c>
    </row>
    <row r="66" spans="2:15" x14ac:dyDescent="0.35">
      <c r="B66" s="25" t="s">
        <v>87</v>
      </c>
      <c r="C66" s="25">
        <v>213</v>
      </c>
      <c r="D66" s="25">
        <v>16836</v>
      </c>
      <c r="E66" s="25">
        <v>17049</v>
      </c>
      <c r="F66" s="25">
        <v>79</v>
      </c>
      <c r="G66" s="25">
        <v>2143</v>
      </c>
      <c r="H66" s="25">
        <v>2222</v>
      </c>
      <c r="I66" s="25">
        <v>21</v>
      </c>
      <c r="J66" s="25">
        <v>643</v>
      </c>
      <c r="K66" s="25">
        <v>664</v>
      </c>
      <c r="L66" s="25">
        <v>313</v>
      </c>
      <c r="M66" s="25">
        <v>19622</v>
      </c>
      <c r="N66" s="25">
        <v>19935</v>
      </c>
      <c r="O66" s="26">
        <v>0.98429999999999995</v>
      </c>
    </row>
    <row r="68" spans="2:15" x14ac:dyDescent="0.35">
      <c r="B68" s="43">
        <v>45348</v>
      </c>
    </row>
    <row r="69" spans="2:15" x14ac:dyDescent="0.35">
      <c r="B69" s="153" t="s">
        <v>86</v>
      </c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5"/>
    </row>
    <row r="70" spans="2:15" ht="29" x14ac:dyDescent="0.35">
      <c r="B70" s="1" t="s">
        <v>1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  <c r="H70" s="1" t="s">
        <v>7</v>
      </c>
      <c r="I70" s="1" t="s">
        <v>8</v>
      </c>
      <c r="J70" s="1" t="s">
        <v>9</v>
      </c>
      <c r="K70" s="1" t="s">
        <v>10</v>
      </c>
      <c r="L70" s="1" t="s">
        <v>11</v>
      </c>
      <c r="M70" s="1" t="s">
        <v>12</v>
      </c>
      <c r="N70" s="1" t="s">
        <v>13</v>
      </c>
      <c r="O70" s="1" t="s">
        <v>14</v>
      </c>
    </row>
    <row r="71" spans="2:15" x14ac:dyDescent="0.35">
      <c r="B71" s="1" t="s">
        <v>15</v>
      </c>
      <c r="C71" s="1">
        <v>38</v>
      </c>
      <c r="D71" s="1">
        <v>2861</v>
      </c>
      <c r="E71" s="2">
        <v>2899</v>
      </c>
      <c r="F71" s="1">
        <v>3</v>
      </c>
      <c r="G71" s="1">
        <v>148</v>
      </c>
      <c r="H71" s="2">
        <v>151</v>
      </c>
      <c r="I71" s="1">
        <v>2</v>
      </c>
      <c r="J71" s="1">
        <v>101</v>
      </c>
      <c r="K71" s="2">
        <v>103</v>
      </c>
      <c r="L71" s="1">
        <v>43</v>
      </c>
      <c r="M71" s="1">
        <v>3110</v>
      </c>
      <c r="N71" s="2">
        <v>3153</v>
      </c>
      <c r="O71" s="3">
        <v>0.98640000000000005</v>
      </c>
    </row>
    <row r="72" spans="2:15" x14ac:dyDescent="0.35">
      <c r="B72" s="1" t="s">
        <v>16</v>
      </c>
      <c r="C72" s="1">
        <v>85</v>
      </c>
      <c r="D72" s="1">
        <v>6080</v>
      </c>
      <c r="E72" s="2">
        <v>6165</v>
      </c>
      <c r="F72" s="1">
        <v>59</v>
      </c>
      <c r="G72" s="1">
        <v>744</v>
      </c>
      <c r="H72" s="2">
        <v>803</v>
      </c>
      <c r="I72" s="1">
        <v>8</v>
      </c>
      <c r="J72" s="1">
        <v>194</v>
      </c>
      <c r="K72" s="2">
        <v>202</v>
      </c>
      <c r="L72" s="1">
        <v>152</v>
      </c>
      <c r="M72" s="1">
        <v>7018</v>
      </c>
      <c r="N72" s="2">
        <v>7170</v>
      </c>
      <c r="O72" s="3">
        <v>0.9788</v>
      </c>
    </row>
    <row r="73" spans="2:15" x14ac:dyDescent="0.35">
      <c r="B73" s="1" t="s">
        <v>17</v>
      </c>
      <c r="C73" s="1">
        <v>55</v>
      </c>
      <c r="D73" s="1">
        <v>4809</v>
      </c>
      <c r="E73" s="2">
        <v>4864</v>
      </c>
      <c r="F73" s="1">
        <v>12</v>
      </c>
      <c r="G73" s="1">
        <v>535</v>
      </c>
      <c r="H73" s="2">
        <v>547</v>
      </c>
      <c r="I73" s="1">
        <v>9</v>
      </c>
      <c r="J73" s="1">
        <v>162</v>
      </c>
      <c r="K73" s="2">
        <v>171</v>
      </c>
      <c r="L73" s="1">
        <v>76</v>
      </c>
      <c r="M73" s="1">
        <v>5506</v>
      </c>
      <c r="N73" s="2">
        <v>5582</v>
      </c>
      <c r="O73" s="3">
        <v>0.98640000000000005</v>
      </c>
    </row>
    <row r="74" spans="2:15" x14ac:dyDescent="0.35">
      <c r="B74" s="1" t="s">
        <v>18</v>
      </c>
      <c r="C74" s="1">
        <v>1</v>
      </c>
      <c r="D74" s="1">
        <v>2823</v>
      </c>
      <c r="E74" s="2">
        <v>2824</v>
      </c>
      <c r="F74" s="1">
        <v>2</v>
      </c>
      <c r="G74" s="1">
        <v>664</v>
      </c>
      <c r="H74" s="2">
        <v>666</v>
      </c>
      <c r="I74" s="1">
        <v>3</v>
      </c>
      <c r="J74" s="1">
        <v>182</v>
      </c>
      <c r="K74" s="2">
        <v>185</v>
      </c>
      <c r="L74" s="1">
        <v>6</v>
      </c>
      <c r="M74" s="1">
        <v>3669</v>
      </c>
      <c r="N74" s="2">
        <v>3675</v>
      </c>
      <c r="O74" s="3">
        <v>0.99839999999999995</v>
      </c>
    </row>
    <row r="75" spans="2:15" x14ac:dyDescent="0.35">
      <c r="B75" s="1" t="s">
        <v>19</v>
      </c>
      <c r="C75" s="1">
        <v>29</v>
      </c>
      <c r="D75" s="1">
        <v>318</v>
      </c>
      <c r="E75" s="2">
        <v>347</v>
      </c>
      <c r="F75" s="1">
        <v>1</v>
      </c>
      <c r="G75" s="1">
        <v>62</v>
      </c>
      <c r="H75" s="2">
        <v>63</v>
      </c>
      <c r="I75" s="1">
        <v>0</v>
      </c>
      <c r="J75" s="1">
        <v>7</v>
      </c>
      <c r="K75" s="2">
        <v>7</v>
      </c>
      <c r="L75" s="1">
        <v>30</v>
      </c>
      <c r="M75" s="1">
        <v>387</v>
      </c>
      <c r="N75" s="2">
        <v>417</v>
      </c>
      <c r="O75" s="3">
        <v>0.92810000000000004</v>
      </c>
    </row>
    <row r="76" spans="2:15" x14ac:dyDescent="0.35">
      <c r="B76" s="1" t="s">
        <v>20</v>
      </c>
      <c r="C76" s="1">
        <v>5</v>
      </c>
      <c r="D76" s="1">
        <v>135</v>
      </c>
      <c r="E76" s="2">
        <v>140</v>
      </c>
      <c r="F76" s="1">
        <v>1</v>
      </c>
      <c r="G76" s="1">
        <v>14</v>
      </c>
      <c r="H76" s="2">
        <v>15</v>
      </c>
      <c r="I76" s="1">
        <v>0</v>
      </c>
      <c r="J76" s="1">
        <v>7</v>
      </c>
      <c r="K76" s="2">
        <v>7</v>
      </c>
      <c r="L76" s="1">
        <v>6</v>
      </c>
      <c r="M76" s="1">
        <v>156</v>
      </c>
      <c r="N76" s="2">
        <v>162</v>
      </c>
      <c r="O76" s="3">
        <v>0.96299999999999997</v>
      </c>
    </row>
    <row r="77" spans="2:15" x14ac:dyDescent="0.35">
      <c r="B77" s="25" t="s">
        <v>87</v>
      </c>
      <c r="C77" s="25">
        <v>213</v>
      </c>
      <c r="D77" s="25">
        <v>17026</v>
      </c>
      <c r="E77" s="25">
        <v>17239</v>
      </c>
      <c r="F77" s="25">
        <v>78</v>
      </c>
      <c r="G77" s="25">
        <v>2167</v>
      </c>
      <c r="H77" s="25">
        <v>2245</v>
      </c>
      <c r="I77" s="25">
        <v>22</v>
      </c>
      <c r="J77" s="25">
        <v>653</v>
      </c>
      <c r="K77" s="25">
        <v>675</v>
      </c>
      <c r="L77" s="25">
        <v>313</v>
      </c>
      <c r="M77" s="25">
        <v>19846</v>
      </c>
      <c r="N77" s="25">
        <v>20159</v>
      </c>
      <c r="O77" s="26">
        <v>0.98450000000000004</v>
      </c>
    </row>
    <row r="79" spans="2:15" x14ac:dyDescent="0.35">
      <c r="B79" s="43">
        <v>45383</v>
      </c>
    </row>
    <row r="80" spans="2:15" x14ac:dyDescent="0.35">
      <c r="B80" s="153" t="s">
        <v>0</v>
      </c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5"/>
    </row>
    <row r="81" spans="2:21" ht="29" x14ac:dyDescent="0.35">
      <c r="B81" s="1" t="s">
        <v>1</v>
      </c>
      <c r="C81" s="1" t="s">
        <v>2</v>
      </c>
      <c r="D81" s="1" t="s">
        <v>3</v>
      </c>
      <c r="E81" s="1" t="s">
        <v>4</v>
      </c>
      <c r="F81" s="1" t="s">
        <v>5</v>
      </c>
      <c r="G81" s="1" t="s">
        <v>6</v>
      </c>
      <c r="H81" s="1" t="s">
        <v>7</v>
      </c>
      <c r="I81" s="1" t="s">
        <v>8</v>
      </c>
      <c r="J81" s="1" t="s">
        <v>9</v>
      </c>
      <c r="K81" s="1" t="s">
        <v>10</v>
      </c>
      <c r="L81" s="1" t="s">
        <v>11</v>
      </c>
      <c r="M81" s="1" t="s">
        <v>12</v>
      </c>
      <c r="N81" s="1" t="s">
        <v>13</v>
      </c>
      <c r="O81" s="1" t="s">
        <v>14</v>
      </c>
    </row>
    <row r="82" spans="2:21" x14ac:dyDescent="0.35">
      <c r="B82" s="1" t="s">
        <v>15</v>
      </c>
      <c r="C82" s="1">
        <v>45</v>
      </c>
      <c r="D82" s="1">
        <v>2872</v>
      </c>
      <c r="E82" s="2">
        <v>2917</v>
      </c>
      <c r="F82" s="1">
        <v>1</v>
      </c>
      <c r="G82" s="1">
        <v>150</v>
      </c>
      <c r="H82" s="2">
        <v>151</v>
      </c>
      <c r="I82" s="1">
        <v>1</v>
      </c>
      <c r="J82" s="1">
        <v>102</v>
      </c>
      <c r="K82" s="2">
        <v>103</v>
      </c>
      <c r="L82" s="1">
        <v>47</v>
      </c>
      <c r="M82" s="1">
        <v>3124</v>
      </c>
      <c r="N82" s="2">
        <v>3171</v>
      </c>
      <c r="O82" s="3">
        <v>0.98519999999999996</v>
      </c>
    </row>
    <row r="83" spans="2:21" x14ac:dyDescent="0.35">
      <c r="B83" s="1" t="s">
        <v>16</v>
      </c>
      <c r="C83" s="1">
        <v>124</v>
      </c>
      <c r="D83" s="1">
        <v>6202</v>
      </c>
      <c r="E83" s="2">
        <v>6326</v>
      </c>
      <c r="F83" s="1">
        <v>81</v>
      </c>
      <c r="G83" s="1">
        <v>762</v>
      </c>
      <c r="H83" s="2">
        <v>843</v>
      </c>
      <c r="I83" s="1">
        <v>15</v>
      </c>
      <c r="J83" s="1">
        <v>198</v>
      </c>
      <c r="K83" s="2">
        <v>213</v>
      </c>
      <c r="L83" s="1">
        <v>220</v>
      </c>
      <c r="M83" s="1">
        <v>7162</v>
      </c>
      <c r="N83" s="2">
        <v>7382</v>
      </c>
      <c r="O83" s="3">
        <v>0.97019999999999995</v>
      </c>
    </row>
    <row r="84" spans="2:21" x14ac:dyDescent="0.35">
      <c r="B84" s="1" t="s">
        <v>17</v>
      </c>
      <c r="C84" s="1">
        <v>62</v>
      </c>
      <c r="D84" s="1">
        <v>4944</v>
      </c>
      <c r="E84" s="2">
        <v>5006</v>
      </c>
      <c r="F84" s="1">
        <v>13</v>
      </c>
      <c r="G84" s="1">
        <v>560</v>
      </c>
      <c r="H84" s="2">
        <v>573</v>
      </c>
      <c r="I84" s="1">
        <v>7</v>
      </c>
      <c r="J84" s="1">
        <v>171</v>
      </c>
      <c r="K84" s="2">
        <v>178</v>
      </c>
      <c r="L84" s="1">
        <v>82</v>
      </c>
      <c r="M84" s="1">
        <v>5675</v>
      </c>
      <c r="N84" s="2">
        <v>5757</v>
      </c>
      <c r="O84" s="3">
        <v>0.98580000000000001</v>
      </c>
    </row>
    <row r="85" spans="2:21" x14ac:dyDescent="0.35">
      <c r="B85" s="1" t="s">
        <v>18</v>
      </c>
      <c r="C85" s="1">
        <v>1</v>
      </c>
      <c r="D85" s="1">
        <v>2825</v>
      </c>
      <c r="E85" s="2">
        <v>2826</v>
      </c>
      <c r="F85" s="1">
        <v>1</v>
      </c>
      <c r="G85" s="1">
        <v>679</v>
      </c>
      <c r="H85" s="2">
        <v>680</v>
      </c>
      <c r="I85" s="1">
        <v>3</v>
      </c>
      <c r="J85" s="1">
        <v>183</v>
      </c>
      <c r="K85" s="2">
        <v>186</v>
      </c>
      <c r="L85" s="1">
        <v>5</v>
      </c>
      <c r="M85" s="1">
        <v>3687</v>
      </c>
      <c r="N85" s="2">
        <v>3692</v>
      </c>
      <c r="O85" s="3">
        <v>0.99860000000000004</v>
      </c>
    </row>
    <row r="86" spans="2:21" x14ac:dyDescent="0.35">
      <c r="B86" s="1" t="s">
        <v>19</v>
      </c>
      <c r="C86" s="1">
        <v>46</v>
      </c>
      <c r="D86" s="1">
        <v>318</v>
      </c>
      <c r="E86" s="2">
        <v>364</v>
      </c>
      <c r="F86" s="1">
        <v>4</v>
      </c>
      <c r="G86" s="1">
        <v>73</v>
      </c>
      <c r="H86" s="2">
        <v>77</v>
      </c>
      <c r="I86" s="1">
        <v>0</v>
      </c>
      <c r="J86" s="1">
        <v>7</v>
      </c>
      <c r="K86" s="2">
        <v>7</v>
      </c>
      <c r="L86" s="1">
        <v>50</v>
      </c>
      <c r="M86" s="1">
        <v>398</v>
      </c>
      <c r="N86" s="2">
        <v>448</v>
      </c>
      <c r="O86" s="3">
        <v>0.88839999999999997</v>
      </c>
    </row>
    <row r="87" spans="2:21" x14ac:dyDescent="0.35">
      <c r="B87" s="1" t="s">
        <v>20</v>
      </c>
      <c r="C87" s="1">
        <v>5</v>
      </c>
      <c r="D87" s="1">
        <v>135</v>
      </c>
      <c r="E87" s="2">
        <v>140</v>
      </c>
      <c r="F87" s="1">
        <v>1</v>
      </c>
      <c r="G87" s="1">
        <v>14</v>
      </c>
      <c r="H87" s="2">
        <v>15</v>
      </c>
      <c r="I87" s="1">
        <v>0</v>
      </c>
      <c r="J87" s="1">
        <v>7</v>
      </c>
      <c r="K87" s="2">
        <v>7</v>
      </c>
      <c r="L87" s="1">
        <v>6</v>
      </c>
      <c r="M87" s="1">
        <v>156</v>
      </c>
      <c r="N87" s="2">
        <v>162</v>
      </c>
      <c r="O87" s="3">
        <v>0.96299999999999997</v>
      </c>
    </row>
    <row r="88" spans="2:21" x14ac:dyDescent="0.35">
      <c r="B88" s="25" t="s">
        <v>87</v>
      </c>
      <c r="C88" s="25">
        <v>283</v>
      </c>
      <c r="D88" s="25">
        <v>17296</v>
      </c>
      <c r="E88" s="25">
        <v>17579</v>
      </c>
      <c r="F88" s="25">
        <v>101</v>
      </c>
      <c r="G88" s="25">
        <v>2238</v>
      </c>
      <c r="H88" s="25">
        <v>2339</v>
      </c>
      <c r="I88" s="25">
        <v>26</v>
      </c>
      <c r="J88" s="25">
        <v>668</v>
      </c>
      <c r="K88" s="25">
        <v>694</v>
      </c>
      <c r="L88" s="25">
        <v>410</v>
      </c>
      <c r="M88" s="25">
        <v>20202</v>
      </c>
      <c r="N88" s="25">
        <v>20612</v>
      </c>
      <c r="O88" s="26">
        <v>0.98009999999999997</v>
      </c>
    </row>
    <row r="90" spans="2:21" x14ac:dyDescent="0.35">
      <c r="B90" s="43">
        <v>45418</v>
      </c>
    </row>
    <row r="91" spans="2:21" x14ac:dyDescent="0.35">
      <c r="B91" s="153" t="s">
        <v>0</v>
      </c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5"/>
    </row>
    <row r="92" spans="2:21" ht="43.5" x14ac:dyDescent="0.35">
      <c r="B92" s="1" t="s">
        <v>1</v>
      </c>
      <c r="C92" s="1" t="s">
        <v>2</v>
      </c>
      <c r="D92" s="1" t="s">
        <v>3</v>
      </c>
      <c r="E92" s="1" t="s">
        <v>4</v>
      </c>
      <c r="F92" s="1" t="s">
        <v>138</v>
      </c>
      <c r="G92" s="1" t="s">
        <v>139</v>
      </c>
      <c r="H92" s="1" t="s">
        <v>5</v>
      </c>
      <c r="I92" s="1" t="s">
        <v>6</v>
      </c>
      <c r="J92" s="1" t="s">
        <v>7</v>
      </c>
      <c r="K92" s="1" t="s">
        <v>140</v>
      </c>
      <c r="L92" s="1" t="s">
        <v>8</v>
      </c>
      <c r="M92" s="1" t="s">
        <v>9</v>
      </c>
      <c r="N92" s="1" t="s">
        <v>10</v>
      </c>
      <c r="O92" s="1" t="s">
        <v>141</v>
      </c>
      <c r="P92" s="1" t="s">
        <v>11</v>
      </c>
      <c r="Q92" s="1" t="s">
        <v>12</v>
      </c>
      <c r="R92" s="1" t="s">
        <v>13</v>
      </c>
      <c r="S92" s="1" t="s">
        <v>142</v>
      </c>
      <c r="T92" s="1" t="s">
        <v>14</v>
      </c>
      <c r="U92" s="1" t="s">
        <v>143</v>
      </c>
    </row>
    <row r="93" spans="2:21" x14ac:dyDescent="0.35">
      <c r="B93" s="1" t="s">
        <v>144</v>
      </c>
      <c r="C93" s="1">
        <v>4</v>
      </c>
      <c r="D93" s="1">
        <v>5</v>
      </c>
      <c r="E93" s="2">
        <v>9</v>
      </c>
      <c r="F93" s="80">
        <v>0</v>
      </c>
      <c r="G93" s="3">
        <v>0</v>
      </c>
      <c r="H93" s="1">
        <v>1</v>
      </c>
      <c r="I93" s="1">
        <v>3</v>
      </c>
      <c r="J93" s="2">
        <v>4</v>
      </c>
      <c r="K93" s="80">
        <v>0</v>
      </c>
      <c r="L93" s="1">
        <v>1</v>
      </c>
      <c r="M93" s="1">
        <v>0</v>
      </c>
      <c r="N93" s="2">
        <v>1</v>
      </c>
      <c r="O93" s="80">
        <v>0</v>
      </c>
      <c r="P93" s="1">
        <v>6</v>
      </c>
      <c r="Q93" s="1">
        <v>8</v>
      </c>
      <c r="R93" s="2">
        <v>14</v>
      </c>
      <c r="S93" s="80">
        <v>0</v>
      </c>
      <c r="T93" s="3">
        <v>0.57140000000000002</v>
      </c>
      <c r="U93" s="81">
        <v>0</v>
      </c>
    </row>
    <row r="94" spans="2:21" x14ac:dyDescent="0.35">
      <c r="B94" s="1" t="s">
        <v>19</v>
      </c>
      <c r="C94" s="1">
        <v>29</v>
      </c>
      <c r="D94" s="1">
        <v>376</v>
      </c>
      <c r="E94" s="2">
        <v>405</v>
      </c>
      <c r="F94" s="80">
        <v>27</v>
      </c>
      <c r="G94" s="3">
        <v>0.93100000000000005</v>
      </c>
      <c r="H94" s="1">
        <v>4</v>
      </c>
      <c r="I94" s="1">
        <v>73</v>
      </c>
      <c r="J94" s="2">
        <v>77</v>
      </c>
      <c r="K94" s="80">
        <v>0</v>
      </c>
      <c r="L94" s="1">
        <v>0</v>
      </c>
      <c r="M94" s="1">
        <v>7</v>
      </c>
      <c r="N94" s="2">
        <v>7</v>
      </c>
      <c r="O94" s="80">
        <v>0</v>
      </c>
      <c r="P94" s="1">
        <v>33</v>
      </c>
      <c r="Q94" s="1">
        <v>456</v>
      </c>
      <c r="R94" s="2">
        <v>489</v>
      </c>
      <c r="S94" s="80">
        <v>27</v>
      </c>
      <c r="T94" s="3">
        <v>0.9325</v>
      </c>
      <c r="U94" s="3">
        <v>0.81820000000000004</v>
      </c>
    </row>
    <row r="95" spans="2:21" x14ac:dyDescent="0.35">
      <c r="B95" s="1" t="s">
        <v>15</v>
      </c>
      <c r="C95" s="1">
        <v>40</v>
      </c>
      <c r="D95" s="1">
        <v>2873</v>
      </c>
      <c r="E95" s="2">
        <v>2913</v>
      </c>
      <c r="F95" s="80">
        <v>15</v>
      </c>
      <c r="G95" s="3">
        <v>0.375</v>
      </c>
      <c r="H95" s="1">
        <v>1</v>
      </c>
      <c r="I95" s="1">
        <v>150</v>
      </c>
      <c r="J95" s="2">
        <v>151</v>
      </c>
      <c r="K95" s="80">
        <v>1</v>
      </c>
      <c r="L95" s="1">
        <v>4</v>
      </c>
      <c r="M95" s="1">
        <v>102</v>
      </c>
      <c r="N95" s="2">
        <v>106</v>
      </c>
      <c r="O95" s="80">
        <v>0</v>
      </c>
      <c r="P95" s="1">
        <v>45</v>
      </c>
      <c r="Q95" s="1">
        <v>3125</v>
      </c>
      <c r="R95" s="2">
        <v>3170</v>
      </c>
      <c r="S95" s="80">
        <v>16</v>
      </c>
      <c r="T95" s="3">
        <v>0.98580000000000001</v>
      </c>
      <c r="U95" s="3">
        <v>0.35560000000000003</v>
      </c>
    </row>
    <row r="96" spans="2:21" x14ac:dyDescent="0.35">
      <c r="B96" s="1" t="s">
        <v>16</v>
      </c>
      <c r="C96" s="1">
        <v>140</v>
      </c>
      <c r="D96" s="1">
        <v>6366</v>
      </c>
      <c r="E96" s="2">
        <v>6506</v>
      </c>
      <c r="F96" s="80">
        <v>19</v>
      </c>
      <c r="G96" s="3">
        <v>0.13569999999999999</v>
      </c>
      <c r="H96" s="1">
        <v>76</v>
      </c>
      <c r="I96" s="1">
        <v>789</v>
      </c>
      <c r="J96" s="2">
        <v>865</v>
      </c>
      <c r="K96" s="80">
        <v>41</v>
      </c>
      <c r="L96" s="1">
        <v>20</v>
      </c>
      <c r="M96" s="1">
        <v>200</v>
      </c>
      <c r="N96" s="2">
        <v>220</v>
      </c>
      <c r="O96" s="80">
        <v>2</v>
      </c>
      <c r="P96" s="1">
        <v>236</v>
      </c>
      <c r="Q96" s="1">
        <v>7355</v>
      </c>
      <c r="R96" s="2">
        <v>7591</v>
      </c>
      <c r="S96" s="80">
        <v>62</v>
      </c>
      <c r="T96" s="3">
        <v>0.96889999999999998</v>
      </c>
      <c r="U96" s="3">
        <v>0.26269999999999999</v>
      </c>
    </row>
    <row r="97" spans="2:21" x14ac:dyDescent="0.35">
      <c r="B97" s="1" t="s">
        <v>17</v>
      </c>
      <c r="C97" s="1">
        <v>53</v>
      </c>
      <c r="D97" s="1">
        <v>5096</v>
      </c>
      <c r="E97" s="2">
        <v>5149</v>
      </c>
      <c r="F97" s="80">
        <v>12</v>
      </c>
      <c r="G97" s="3">
        <v>0.22639999999999999</v>
      </c>
      <c r="H97" s="1">
        <v>21</v>
      </c>
      <c r="I97" s="1">
        <v>578</v>
      </c>
      <c r="J97" s="2">
        <v>599</v>
      </c>
      <c r="K97" s="80">
        <v>1</v>
      </c>
      <c r="L97" s="1">
        <v>8</v>
      </c>
      <c r="M97" s="1">
        <v>178</v>
      </c>
      <c r="N97" s="2">
        <v>186</v>
      </c>
      <c r="O97" s="80">
        <v>2</v>
      </c>
      <c r="P97" s="1">
        <v>82</v>
      </c>
      <c r="Q97" s="1">
        <v>5852</v>
      </c>
      <c r="R97" s="2">
        <v>5934</v>
      </c>
      <c r="S97" s="80">
        <v>15</v>
      </c>
      <c r="T97" s="3">
        <v>0.98619999999999997</v>
      </c>
      <c r="U97" s="3">
        <v>0.18290000000000001</v>
      </c>
    </row>
    <row r="98" spans="2:21" x14ac:dyDescent="0.35">
      <c r="B98" s="1" t="s">
        <v>20</v>
      </c>
      <c r="C98" s="1">
        <v>6</v>
      </c>
      <c r="D98" s="1">
        <v>138</v>
      </c>
      <c r="E98" s="2">
        <v>144</v>
      </c>
      <c r="F98" s="80">
        <v>5</v>
      </c>
      <c r="G98" s="3">
        <v>0.83330000000000004</v>
      </c>
      <c r="H98" s="1">
        <v>0</v>
      </c>
      <c r="I98" s="1">
        <v>15</v>
      </c>
      <c r="J98" s="2">
        <v>15</v>
      </c>
      <c r="K98" s="80">
        <v>0</v>
      </c>
      <c r="L98" s="1">
        <v>0</v>
      </c>
      <c r="M98" s="1">
        <v>7</v>
      </c>
      <c r="N98" s="2">
        <v>7</v>
      </c>
      <c r="O98" s="80">
        <v>0</v>
      </c>
      <c r="P98" s="1">
        <v>6</v>
      </c>
      <c r="Q98" s="1">
        <v>160</v>
      </c>
      <c r="R98" s="2">
        <v>166</v>
      </c>
      <c r="S98" s="80">
        <v>5</v>
      </c>
      <c r="T98" s="3">
        <v>0.96389999999999998</v>
      </c>
      <c r="U98" s="3">
        <v>0.83330000000000004</v>
      </c>
    </row>
    <row r="99" spans="2:21" x14ac:dyDescent="0.35">
      <c r="B99" s="1" t="s">
        <v>145</v>
      </c>
      <c r="C99" s="1">
        <v>92</v>
      </c>
      <c r="D99" s="1">
        <v>2004</v>
      </c>
      <c r="E99" s="2">
        <v>2096</v>
      </c>
      <c r="F99" s="80">
        <v>1</v>
      </c>
      <c r="G99" s="3">
        <v>1.09E-2</v>
      </c>
      <c r="H99" s="1">
        <v>0</v>
      </c>
      <c r="I99" s="1">
        <v>0</v>
      </c>
      <c r="J99" s="2">
        <v>0</v>
      </c>
      <c r="K99" s="80">
        <v>0</v>
      </c>
      <c r="L99" s="1">
        <v>0</v>
      </c>
      <c r="M99" s="1">
        <v>0</v>
      </c>
      <c r="N99" s="2">
        <v>0</v>
      </c>
      <c r="O99" s="80">
        <v>0</v>
      </c>
      <c r="P99" s="1">
        <v>92</v>
      </c>
      <c r="Q99" s="1">
        <v>2004</v>
      </c>
      <c r="R99" s="2">
        <v>2096</v>
      </c>
      <c r="S99" s="80">
        <v>1</v>
      </c>
      <c r="T99" s="3">
        <v>0.95609999999999995</v>
      </c>
      <c r="U99" s="3">
        <v>1.09E-2</v>
      </c>
    </row>
    <row r="100" spans="2:21" x14ac:dyDescent="0.35">
      <c r="B100" s="1" t="s">
        <v>146</v>
      </c>
      <c r="C100" s="1">
        <v>27</v>
      </c>
      <c r="D100" s="1">
        <v>929</v>
      </c>
      <c r="E100" s="2">
        <v>956</v>
      </c>
      <c r="F100" s="80">
        <v>24</v>
      </c>
      <c r="G100" s="3">
        <v>0.88890000000000002</v>
      </c>
      <c r="H100" s="1">
        <v>0</v>
      </c>
      <c r="I100" s="1">
        <v>1</v>
      </c>
      <c r="J100" s="2">
        <v>1</v>
      </c>
      <c r="K100" s="80">
        <v>0</v>
      </c>
      <c r="L100" s="1">
        <v>0</v>
      </c>
      <c r="M100" s="1">
        <v>3</v>
      </c>
      <c r="N100" s="2">
        <v>3</v>
      </c>
      <c r="O100" s="80">
        <v>0</v>
      </c>
      <c r="P100" s="1">
        <v>27</v>
      </c>
      <c r="Q100" s="1">
        <v>933</v>
      </c>
      <c r="R100" s="2">
        <v>960</v>
      </c>
      <c r="S100" s="80">
        <v>24</v>
      </c>
      <c r="T100" s="3">
        <v>0.97189999999999999</v>
      </c>
      <c r="U100" s="3">
        <v>0.88890000000000002</v>
      </c>
    </row>
    <row r="101" spans="2:21" x14ac:dyDescent="0.35">
      <c r="B101" s="25" t="s">
        <v>87</v>
      </c>
      <c r="C101" s="25">
        <v>391</v>
      </c>
      <c r="D101" s="25">
        <v>17787</v>
      </c>
      <c r="E101" s="25">
        <v>18178</v>
      </c>
      <c r="F101" s="25">
        <v>103</v>
      </c>
      <c r="G101" s="26">
        <v>0.26340000000000002</v>
      </c>
      <c r="H101" s="25">
        <v>103</v>
      </c>
      <c r="I101" s="25">
        <v>1609</v>
      </c>
      <c r="J101" s="25">
        <v>1712</v>
      </c>
      <c r="K101" s="25">
        <v>43</v>
      </c>
      <c r="L101" s="25">
        <v>33</v>
      </c>
      <c r="M101" s="25">
        <v>497</v>
      </c>
      <c r="N101" s="25">
        <v>530</v>
      </c>
      <c r="O101" s="25">
        <v>4</v>
      </c>
      <c r="P101" s="25">
        <v>527</v>
      </c>
      <c r="Q101" s="25">
        <v>19893</v>
      </c>
      <c r="R101" s="25">
        <v>20420</v>
      </c>
      <c r="S101" s="25">
        <v>150</v>
      </c>
      <c r="T101" s="26">
        <v>0.97419999999999995</v>
      </c>
      <c r="U101" s="26">
        <v>0.28460000000000002</v>
      </c>
    </row>
    <row r="103" spans="2:21" x14ac:dyDescent="0.35">
      <c r="B103" s="43">
        <v>45446</v>
      </c>
    </row>
    <row r="104" spans="2:21" ht="15" customHeight="1" x14ac:dyDescent="0.35">
      <c r="B104" s="153" t="s">
        <v>0</v>
      </c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5"/>
    </row>
    <row r="105" spans="2:21" ht="43.5" x14ac:dyDescent="0.35">
      <c r="B105" s="1" t="s">
        <v>1</v>
      </c>
      <c r="C105" s="1" t="s">
        <v>2</v>
      </c>
      <c r="D105" s="1" t="s">
        <v>3</v>
      </c>
      <c r="E105" s="1" t="s">
        <v>4</v>
      </c>
      <c r="F105" s="1" t="s">
        <v>138</v>
      </c>
      <c r="G105" s="1" t="s">
        <v>139</v>
      </c>
      <c r="H105" s="1" t="s">
        <v>5</v>
      </c>
      <c r="I105" s="1" t="s">
        <v>6</v>
      </c>
      <c r="J105" s="1" t="s">
        <v>7</v>
      </c>
      <c r="K105" s="1" t="s">
        <v>140</v>
      </c>
      <c r="L105" s="1" t="s">
        <v>8</v>
      </c>
      <c r="M105" s="1" t="s">
        <v>9</v>
      </c>
      <c r="N105" s="1" t="s">
        <v>10</v>
      </c>
      <c r="O105" s="1" t="s">
        <v>141</v>
      </c>
      <c r="P105" s="1" t="s">
        <v>11</v>
      </c>
      <c r="Q105" s="1" t="s">
        <v>12</v>
      </c>
      <c r="R105" s="1" t="s">
        <v>13</v>
      </c>
      <c r="S105" s="1" t="s">
        <v>142</v>
      </c>
      <c r="T105" s="1" t="s">
        <v>14</v>
      </c>
      <c r="U105" s="1" t="s">
        <v>143</v>
      </c>
    </row>
    <row r="106" spans="2:21" x14ac:dyDescent="0.35">
      <c r="B106" s="1" t="s">
        <v>144</v>
      </c>
      <c r="C106" s="1">
        <v>5</v>
      </c>
      <c r="D106" s="1">
        <v>14</v>
      </c>
      <c r="E106" s="2">
        <v>19</v>
      </c>
      <c r="F106" s="80">
        <v>0</v>
      </c>
      <c r="G106" s="3">
        <v>0</v>
      </c>
      <c r="H106" s="1">
        <v>3</v>
      </c>
      <c r="I106" s="1">
        <v>3</v>
      </c>
      <c r="J106" s="2">
        <v>6</v>
      </c>
      <c r="K106" s="80">
        <v>0</v>
      </c>
      <c r="L106" s="1">
        <v>1</v>
      </c>
      <c r="M106" s="1">
        <v>2</v>
      </c>
      <c r="N106" s="2">
        <v>3</v>
      </c>
      <c r="O106" s="80">
        <v>0</v>
      </c>
      <c r="P106" s="1">
        <v>9</v>
      </c>
      <c r="Q106" s="1">
        <v>19</v>
      </c>
      <c r="R106" s="2">
        <v>28</v>
      </c>
      <c r="S106" s="80">
        <v>0</v>
      </c>
      <c r="T106" s="3">
        <v>0.67859999999999998</v>
      </c>
      <c r="U106" s="81">
        <v>0</v>
      </c>
    </row>
    <row r="107" spans="2:21" x14ac:dyDescent="0.35">
      <c r="B107" s="1" t="s">
        <v>19</v>
      </c>
      <c r="C107" s="1">
        <v>29</v>
      </c>
      <c r="D107" s="1">
        <v>376</v>
      </c>
      <c r="E107" s="2">
        <v>405</v>
      </c>
      <c r="F107" s="80">
        <v>29</v>
      </c>
      <c r="G107" s="3">
        <v>1</v>
      </c>
      <c r="H107" s="1">
        <v>5</v>
      </c>
      <c r="I107" s="1">
        <v>78</v>
      </c>
      <c r="J107" s="2">
        <v>83</v>
      </c>
      <c r="K107" s="80">
        <v>0</v>
      </c>
      <c r="L107" s="1">
        <v>0</v>
      </c>
      <c r="M107" s="1">
        <v>7</v>
      </c>
      <c r="N107" s="2">
        <v>7</v>
      </c>
      <c r="O107" s="80">
        <v>0</v>
      </c>
      <c r="P107" s="1">
        <v>34</v>
      </c>
      <c r="Q107" s="1">
        <v>461</v>
      </c>
      <c r="R107" s="2">
        <v>495</v>
      </c>
      <c r="S107" s="80">
        <v>29</v>
      </c>
      <c r="T107" s="3">
        <v>0.93130000000000002</v>
      </c>
      <c r="U107" s="3">
        <v>0.85289999999999999</v>
      </c>
    </row>
    <row r="108" spans="2:21" x14ac:dyDescent="0.35">
      <c r="B108" s="1" t="s">
        <v>15</v>
      </c>
      <c r="C108" s="1">
        <v>40</v>
      </c>
      <c r="D108" s="1">
        <v>2896</v>
      </c>
      <c r="E108" s="2">
        <v>2936</v>
      </c>
      <c r="F108" s="80">
        <v>18</v>
      </c>
      <c r="G108" s="3">
        <v>0.45</v>
      </c>
      <c r="H108" s="1">
        <v>2</v>
      </c>
      <c r="I108" s="1">
        <v>150</v>
      </c>
      <c r="J108" s="2">
        <v>152</v>
      </c>
      <c r="K108" s="80">
        <v>1</v>
      </c>
      <c r="L108" s="1">
        <v>4</v>
      </c>
      <c r="M108" s="1">
        <v>102</v>
      </c>
      <c r="N108" s="2">
        <v>106</v>
      </c>
      <c r="O108" s="80">
        <v>0</v>
      </c>
      <c r="P108" s="1">
        <v>46</v>
      </c>
      <c r="Q108" s="1">
        <v>3148</v>
      </c>
      <c r="R108" s="2">
        <v>3194</v>
      </c>
      <c r="S108" s="80">
        <v>19</v>
      </c>
      <c r="T108" s="3">
        <v>0.98560000000000003</v>
      </c>
      <c r="U108" s="3">
        <v>0.41299999999999998</v>
      </c>
    </row>
    <row r="109" spans="2:21" x14ac:dyDescent="0.35">
      <c r="B109" s="1" t="s">
        <v>147</v>
      </c>
      <c r="C109" s="1">
        <v>0</v>
      </c>
      <c r="D109" s="1">
        <v>0</v>
      </c>
      <c r="E109" s="2">
        <v>0</v>
      </c>
      <c r="F109" s="80">
        <v>0</v>
      </c>
      <c r="G109" s="81">
        <v>0</v>
      </c>
      <c r="H109" s="1">
        <v>0</v>
      </c>
      <c r="I109" s="1">
        <v>0</v>
      </c>
      <c r="J109" s="2">
        <v>0</v>
      </c>
      <c r="K109" s="80">
        <v>0</v>
      </c>
      <c r="L109" s="1">
        <v>0</v>
      </c>
      <c r="M109" s="1">
        <v>0</v>
      </c>
      <c r="N109" s="2">
        <v>0</v>
      </c>
      <c r="O109" s="80">
        <v>0</v>
      </c>
      <c r="P109" s="1">
        <v>0</v>
      </c>
      <c r="Q109" s="1">
        <v>0</v>
      </c>
      <c r="R109" s="2">
        <v>0</v>
      </c>
      <c r="S109" s="80">
        <v>0</v>
      </c>
      <c r="T109" s="81">
        <v>0</v>
      </c>
      <c r="U109" s="81">
        <v>0</v>
      </c>
    </row>
    <row r="110" spans="2:21" x14ac:dyDescent="0.35">
      <c r="B110" s="1" t="s">
        <v>154</v>
      </c>
      <c r="C110" s="1">
        <v>0</v>
      </c>
      <c r="D110" s="1">
        <v>0</v>
      </c>
      <c r="E110" s="2">
        <v>0</v>
      </c>
      <c r="F110" s="80">
        <v>0</v>
      </c>
      <c r="G110" s="81">
        <v>0</v>
      </c>
      <c r="H110" s="1">
        <v>0</v>
      </c>
      <c r="I110" s="1">
        <v>0</v>
      </c>
      <c r="J110" s="2">
        <v>0</v>
      </c>
      <c r="K110" s="80">
        <v>0</v>
      </c>
      <c r="L110" s="1">
        <v>0</v>
      </c>
      <c r="M110" s="1">
        <v>0</v>
      </c>
      <c r="N110" s="2">
        <v>0</v>
      </c>
      <c r="O110" s="80">
        <v>0</v>
      </c>
      <c r="P110" s="1">
        <v>0</v>
      </c>
      <c r="Q110" s="1">
        <v>0</v>
      </c>
      <c r="R110" s="2">
        <v>0</v>
      </c>
      <c r="S110" s="80">
        <v>0</v>
      </c>
      <c r="T110" s="81">
        <v>0</v>
      </c>
      <c r="U110" s="81">
        <v>0</v>
      </c>
    </row>
    <row r="111" spans="2:21" x14ac:dyDescent="0.35">
      <c r="B111" s="97" t="s">
        <v>155</v>
      </c>
      <c r="C111" s="97">
        <v>0</v>
      </c>
      <c r="D111" s="97">
        <v>121</v>
      </c>
      <c r="E111" s="97">
        <v>121</v>
      </c>
      <c r="F111" s="97">
        <v>0</v>
      </c>
      <c r="G111" s="97">
        <v>0</v>
      </c>
      <c r="H111" s="97">
        <v>0</v>
      </c>
      <c r="I111" s="97">
        <v>0</v>
      </c>
      <c r="J111" s="97">
        <v>0</v>
      </c>
      <c r="K111" s="97">
        <v>0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97">
        <v>121</v>
      </c>
      <c r="R111" s="97">
        <v>121</v>
      </c>
      <c r="S111" s="97">
        <v>0</v>
      </c>
      <c r="T111" s="98">
        <v>1</v>
      </c>
      <c r="U111" s="97">
        <v>0</v>
      </c>
    </row>
    <row r="112" spans="2:21" x14ac:dyDescent="0.35">
      <c r="B112" s="97" t="s">
        <v>156</v>
      </c>
      <c r="C112" s="97">
        <v>0</v>
      </c>
      <c r="D112" s="97">
        <v>0</v>
      </c>
      <c r="E112" s="97">
        <v>0</v>
      </c>
      <c r="F112" s="97">
        <v>0</v>
      </c>
      <c r="G112" s="97">
        <v>0</v>
      </c>
      <c r="H112" s="97">
        <v>0</v>
      </c>
      <c r="I112" s="97">
        <v>0</v>
      </c>
      <c r="J112" s="97">
        <v>0</v>
      </c>
      <c r="K112" s="97">
        <v>0</v>
      </c>
      <c r="L112" s="97">
        <v>0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0</v>
      </c>
      <c r="S112" s="97">
        <v>0</v>
      </c>
      <c r="T112" s="97">
        <v>0</v>
      </c>
      <c r="U112" s="97">
        <v>0</v>
      </c>
    </row>
    <row r="113" spans="2:21" x14ac:dyDescent="0.35">
      <c r="B113" s="1" t="s">
        <v>16</v>
      </c>
      <c r="C113" s="1">
        <v>152</v>
      </c>
      <c r="D113" s="1">
        <v>6399</v>
      </c>
      <c r="E113" s="2">
        <v>6551</v>
      </c>
      <c r="F113" s="80">
        <v>19</v>
      </c>
      <c r="G113" s="3">
        <v>0.125</v>
      </c>
      <c r="H113" s="1">
        <v>74</v>
      </c>
      <c r="I113" s="1">
        <v>797</v>
      </c>
      <c r="J113" s="2">
        <v>871</v>
      </c>
      <c r="K113" s="80">
        <v>40</v>
      </c>
      <c r="L113" s="1">
        <v>20</v>
      </c>
      <c r="M113" s="1">
        <v>200</v>
      </c>
      <c r="N113" s="2">
        <v>220</v>
      </c>
      <c r="O113" s="80">
        <v>2</v>
      </c>
      <c r="P113" s="1">
        <v>246</v>
      </c>
      <c r="Q113" s="1">
        <v>7396</v>
      </c>
      <c r="R113" s="2">
        <v>7642</v>
      </c>
      <c r="S113" s="80">
        <v>61</v>
      </c>
      <c r="T113" s="3">
        <v>0.96779999999999999</v>
      </c>
      <c r="U113" s="3">
        <v>0.248</v>
      </c>
    </row>
    <row r="114" spans="2:21" x14ac:dyDescent="0.35">
      <c r="B114" s="1" t="s">
        <v>17</v>
      </c>
      <c r="C114" s="1">
        <v>51</v>
      </c>
      <c r="D114" s="1">
        <v>5277</v>
      </c>
      <c r="E114" s="2">
        <v>5328</v>
      </c>
      <c r="F114" s="80">
        <v>9</v>
      </c>
      <c r="G114" s="3">
        <v>0.17649999999999999</v>
      </c>
      <c r="H114" s="1">
        <v>29</v>
      </c>
      <c r="I114" s="1">
        <v>588</v>
      </c>
      <c r="J114" s="2">
        <v>617</v>
      </c>
      <c r="K114" s="80">
        <v>1</v>
      </c>
      <c r="L114" s="1">
        <v>6</v>
      </c>
      <c r="M114" s="1">
        <v>184</v>
      </c>
      <c r="N114" s="2">
        <v>190</v>
      </c>
      <c r="O114" s="80">
        <v>2</v>
      </c>
      <c r="P114" s="1">
        <v>86</v>
      </c>
      <c r="Q114" s="1">
        <v>6049</v>
      </c>
      <c r="R114" s="2">
        <v>6135</v>
      </c>
      <c r="S114" s="80">
        <v>12</v>
      </c>
      <c r="T114" s="3">
        <v>0.98599999999999999</v>
      </c>
      <c r="U114" s="3">
        <v>0.13950000000000001</v>
      </c>
    </row>
    <row r="115" spans="2:21" x14ac:dyDescent="0.35">
      <c r="B115" s="1" t="s">
        <v>20</v>
      </c>
      <c r="C115" s="1">
        <v>6</v>
      </c>
      <c r="D115" s="1">
        <v>138</v>
      </c>
      <c r="E115" s="2">
        <v>144</v>
      </c>
      <c r="F115" s="80">
        <v>5</v>
      </c>
      <c r="G115" s="3">
        <v>0.83330000000000004</v>
      </c>
      <c r="H115" s="1">
        <v>6</v>
      </c>
      <c r="I115" s="1">
        <v>15</v>
      </c>
      <c r="J115" s="2">
        <v>21</v>
      </c>
      <c r="K115" s="80">
        <v>0</v>
      </c>
      <c r="L115" s="1">
        <v>0</v>
      </c>
      <c r="M115" s="1">
        <v>7</v>
      </c>
      <c r="N115" s="2">
        <v>7</v>
      </c>
      <c r="O115" s="80">
        <v>0</v>
      </c>
      <c r="P115" s="1">
        <v>12</v>
      </c>
      <c r="Q115" s="1">
        <v>160</v>
      </c>
      <c r="R115" s="2">
        <v>172</v>
      </c>
      <c r="S115" s="80">
        <v>5</v>
      </c>
      <c r="T115" s="3">
        <v>0.93020000000000003</v>
      </c>
      <c r="U115" s="3">
        <v>0.41670000000000001</v>
      </c>
    </row>
    <row r="116" spans="2:21" x14ac:dyDescent="0.35">
      <c r="B116" s="97" t="s">
        <v>151</v>
      </c>
      <c r="C116" s="97">
        <v>8</v>
      </c>
      <c r="D116" s="97">
        <v>4</v>
      </c>
      <c r="E116" s="97">
        <v>12</v>
      </c>
      <c r="F116" s="97">
        <v>0</v>
      </c>
      <c r="G116" s="98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97">
        <v>0</v>
      </c>
      <c r="P116" s="97">
        <v>8</v>
      </c>
      <c r="Q116" s="97">
        <v>4</v>
      </c>
      <c r="R116" s="97">
        <v>12</v>
      </c>
      <c r="S116" s="97">
        <v>0</v>
      </c>
      <c r="T116" s="98">
        <v>0.33329999999999999</v>
      </c>
      <c r="U116" s="97">
        <v>0</v>
      </c>
    </row>
    <row r="117" spans="2:21" x14ac:dyDescent="0.35">
      <c r="B117" s="97" t="s">
        <v>145</v>
      </c>
      <c r="C117" s="97">
        <v>118</v>
      </c>
      <c r="D117" s="97">
        <v>2004</v>
      </c>
      <c r="E117" s="97">
        <v>2122</v>
      </c>
      <c r="F117" s="97">
        <v>2</v>
      </c>
      <c r="G117" s="98">
        <v>1.6899999999999998E-2</v>
      </c>
      <c r="H117" s="97">
        <v>0</v>
      </c>
      <c r="I117" s="97">
        <v>0</v>
      </c>
      <c r="J117" s="97">
        <v>0</v>
      </c>
      <c r="K117" s="97">
        <v>0</v>
      </c>
      <c r="L117" s="97">
        <v>0</v>
      </c>
      <c r="M117" s="97">
        <v>0</v>
      </c>
      <c r="N117" s="97">
        <v>0</v>
      </c>
      <c r="O117" s="97">
        <v>0</v>
      </c>
      <c r="P117" s="97">
        <v>118</v>
      </c>
      <c r="Q117" s="97">
        <v>2004</v>
      </c>
      <c r="R117" s="97">
        <v>2122</v>
      </c>
      <c r="S117" s="97">
        <v>2</v>
      </c>
      <c r="T117" s="98">
        <v>0.94440000000000002</v>
      </c>
      <c r="U117" s="98">
        <v>1.6899999999999998E-2</v>
      </c>
    </row>
    <row r="118" spans="2:21" x14ac:dyDescent="0.35">
      <c r="B118" s="97" t="s">
        <v>146</v>
      </c>
      <c r="C118" s="97">
        <v>27</v>
      </c>
      <c r="D118" s="97">
        <v>929</v>
      </c>
      <c r="E118" s="97">
        <v>956</v>
      </c>
      <c r="F118" s="97">
        <v>24</v>
      </c>
      <c r="G118" s="98">
        <v>0.88890000000000002</v>
      </c>
      <c r="H118" s="97">
        <v>0</v>
      </c>
      <c r="I118" s="97">
        <v>1</v>
      </c>
      <c r="J118" s="97">
        <v>1</v>
      </c>
      <c r="K118" s="97">
        <v>0</v>
      </c>
      <c r="L118" s="97">
        <v>0</v>
      </c>
      <c r="M118" s="97">
        <v>3</v>
      </c>
      <c r="N118" s="97">
        <v>3</v>
      </c>
      <c r="O118" s="97">
        <v>0</v>
      </c>
      <c r="P118" s="97">
        <v>27</v>
      </c>
      <c r="Q118" s="97">
        <v>933</v>
      </c>
      <c r="R118" s="97">
        <v>960</v>
      </c>
      <c r="S118" s="97">
        <v>24</v>
      </c>
      <c r="T118" s="98">
        <v>0.97189999999999999</v>
      </c>
      <c r="U118" s="98">
        <v>0.88890000000000002</v>
      </c>
    </row>
    <row r="119" spans="2:21" x14ac:dyDescent="0.35">
      <c r="B119" s="97" t="s">
        <v>157</v>
      </c>
      <c r="C119" s="97">
        <v>0</v>
      </c>
      <c r="D119" s="97">
        <v>6</v>
      </c>
      <c r="E119" s="97">
        <v>6</v>
      </c>
      <c r="F119" s="97">
        <v>0</v>
      </c>
      <c r="G119" s="97">
        <v>0</v>
      </c>
      <c r="H119" s="97">
        <v>0</v>
      </c>
      <c r="I119" s="97">
        <v>1</v>
      </c>
      <c r="J119" s="97">
        <v>1</v>
      </c>
      <c r="K119" s="97">
        <v>0</v>
      </c>
      <c r="L119" s="97">
        <v>0</v>
      </c>
      <c r="M119" s="97">
        <v>1</v>
      </c>
      <c r="N119" s="97">
        <v>1</v>
      </c>
      <c r="O119" s="97">
        <v>0</v>
      </c>
      <c r="P119" s="97">
        <v>0</v>
      </c>
      <c r="Q119" s="97">
        <v>8</v>
      </c>
      <c r="R119" s="97">
        <v>8</v>
      </c>
      <c r="S119" s="97">
        <v>0</v>
      </c>
      <c r="T119" s="98">
        <v>1</v>
      </c>
      <c r="U119" s="97">
        <v>0</v>
      </c>
    </row>
    <row r="120" spans="2:21" x14ac:dyDescent="0.35">
      <c r="B120" s="25" t="s">
        <v>87</v>
      </c>
      <c r="C120" s="25">
        <v>436</v>
      </c>
      <c r="D120" s="25">
        <v>18164</v>
      </c>
      <c r="E120" s="25">
        <v>18600</v>
      </c>
      <c r="F120" s="25">
        <v>106</v>
      </c>
      <c r="G120" s="26">
        <v>0.24310000000000001</v>
      </c>
      <c r="H120" s="25">
        <v>119</v>
      </c>
      <c r="I120" s="25">
        <v>1633</v>
      </c>
      <c r="J120" s="25">
        <v>1752</v>
      </c>
      <c r="K120" s="25">
        <v>42</v>
      </c>
      <c r="L120" s="25">
        <v>31</v>
      </c>
      <c r="M120" s="25">
        <v>506</v>
      </c>
      <c r="N120" s="25">
        <v>537</v>
      </c>
      <c r="O120" s="25">
        <v>4</v>
      </c>
      <c r="P120" s="25">
        <v>586</v>
      </c>
      <c r="Q120" s="25">
        <v>20303</v>
      </c>
      <c r="R120" s="25">
        <v>20889</v>
      </c>
      <c r="S120" s="25">
        <v>152</v>
      </c>
      <c r="T120" s="26">
        <v>0.97189999999999999</v>
      </c>
      <c r="U120" s="26">
        <v>0.25940000000000002</v>
      </c>
    </row>
    <row r="122" spans="2:21" x14ac:dyDescent="0.35">
      <c r="B122" s="105">
        <v>45484</v>
      </c>
    </row>
    <row r="123" spans="2:21" ht="15" customHeight="1" x14ac:dyDescent="0.35">
      <c r="B123" s="153" t="s">
        <v>0</v>
      </c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5"/>
    </row>
    <row r="124" spans="2:21" ht="43.5" x14ac:dyDescent="0.35">
      <c r="B124" s="1" t="s">
        <v>1</v>
      </c>
      <c r="C124" s="1" t="s">
        <v>2</v>
      </c>
      <c r="D124" s="1" t="s">
        <v>3</v>
      </c>
      <c r="E124" s="1" t="s">
        <v>4</v>
      </c>
      <c r="F124" s="1" t="s">
        <v>138</v>
      </c>
      <c r="G124" s="1" t="s">
        <v>139</v>
      </c>
      <c r="H124" s="1" t="s">
        <v>5</v>
      </c>
      <c r="I124" s="1" t="s">
        <v>6</v>
      </c>
      <c r="J124" s="1" t="s">
        <v>7</v>
      </c>
      <c r="K124" s="1" t="s">
        <v>140</v>
      </c>
      <c r="L124" s="1" t="s">
        <v>8</v>
      </c>
      <c r="M124" s="1" t="s">
        <v>9</v>
      </c>
      <c r="N124" s="1" t="s">
        <v>10</v>
      </c>
      <c r="O124" s="1" t="s">
        <v>141</v>
      </c>
      <c r="P124" s="1" t="s">
        <v>11</v>
      </c>
      <c r="Q124" s="1" t="s">
        <v>12</v>
      </c>
      <c r="R124" s="1" t="s">
        <v>13</v>
      </c>
      <c r="S124" s="1" t="s">
        <v>142</v>
      </c>
      <c r="T124" s="1" t="s">
        <v>14</v>
      </c>
      <c r="U124" s="1" t="s">
        <v>143</v>
      </c>
    </row>
    <row r="125" spans="2:21" x14ac:dyDescent="0.35">
      <c r="B125" s="1" t="s">
        <v>144</v>
      </c>
      <c r="C125" s="1">
        <v>6</v>
      </c>
      <c r="D125" s="1">
        <v>21</v>
      </c>
      <c r="E125" s="2">
        <v>27</v>
      </c>
      <c r="F125" s="80">
        <v>0</v>
      </c>
      <c r="G125" s="3">
        <v>0</v>
      </c>
      <c r="H125" s="1">
        <v>4</v>
      </c>
      <c r="I125" s="1">
        <v>3</v>
      </c>
      <c r="J125" s="2">
        <v>7</v>
      </c>
      <c r="K125" s="80">
        <v>0</v>
      </c>
      <c r="L125" s="1">
        <v>1</v>
      </c>
      <c r="M125" s="1">
        <v>3</v>
      </c>
      <c r="N125" s="2">
        <v>4</v>
      </c>
      <c r="O125" s="80">
        <v>0</v>
      </c>
      <c r="P125" s="1">
        <v>11</v>
      </c>
      <c r="Q125" s="1">
        <v>27</v>
      </c>
      <c r="R125" s="2">
        <v>38</v>
      </c>
      <c r="S125" s="80">
        <v>0</v>
      </c>
      <c r="T125" s="3">
        <v>0.71050000000000002</v>
      </c>
      <c r="U125" s="81">
        <v>0</v>
      </c>
    </row>
    <row r="126" spans="2:21" x14ac:dyDescent="0.35">
      <c r="B126" s="1" t="s">
        <v>19</v>
      </c>
      <c r="C126" s="1">
        <v>29</v>
      </c>
      <c r="D126" s="1">
        <v>376</v>
      </c>
      <c r="E126" s="2">
        <v>405</v>
      </c>
      <c r="F126" s="80">
        <v>29</v>
      </c>
      <c r="G126" s="3">
        <v>1</v>
      </c>
      <c r="H126" s="1">
        <v>5</v>
      </c>
      <c r="I126" s="1">
        <v>78</v>
      </c>
      <c r="J126" s="2">
        <v>83</v>
      </c>
      <c r="K126" s="80">
        <v>0</v>
      </c>
      <c r="L126" s="1">
        <v>0</v>
      </c>
      <c r="M126" s="1">
        <v>7</v>
      </c>
      <c r="N126" s="2">
        <v>7</v>
      </c>
      <c r="O126" s="80">
        <v>0</v>
      </c>
      <c r="P126" s="1">
        <v>34</v>
      </c>
      <c r="Q126" s="1">
        <v>461</v>
      </c>
      <c r="R126" s="2">
        <v>495</v>
      </c>
      <c r="S126" s="80">
        <v>29</v>
      </c>
      <c r="T126" s="3">
        <v>0.93130000000000002</v>
      </c>
      <c r="U126" s="3">
        <v>0.85289999999999999</v>
      </c>
    </row>
    <row r="127" spans="2:21" x14ac:dyDescent="0.35">
      <c r="B127" s="1" t="s">
        <v>15</v>
      </c>
      <c r="C127" s="1">
        <v>46</v>
      </c>
      <c r="D127" s="1">
        <v>2914</v>
      </c>
      <c r="E127" s="2">
        <v>2960</v>
      </c>
      <c r="F127" s="80">
        <v>24</v>
      </c>
      <c r="G127" s="3">
        <v>0.52170000000000005</v>
      </c>
      <c r="H127" s="1">
        <v>3</v>
      </c>
      <c r="I127" s="1">
        <v>150</v>
      </c>
      <c r="J127" s="2">
        <v>153</v>
      </c>
      <c r="K127" s="80">
        <v>1</v>
      </c>
      <c r="L127" s="1">
        <v>4</v>
      </c>
      <c r="M127" s="1">
        <v>111</v>
      </c>
      <c r="N127" s="2">
        <v>115</v>
      </c>
      <c r="O127" s="80">
        <v>0</v>
      </c>
      <c r="P127" s="1">
        <v>53</v>
      </c>
      <c r="Q127" s="1">
        <v>3175</v>
      </c>
      <c r="R127" s="2">
        <v>3228</v>
      </c>
      <c r="S127" s="80">
        <v>25</v>
      </c>
      <c r="T127" s="3">
        <v>0.98360000000000003</v>
      </c>
      <c r="U127" s="3">
        <v>0.47170000000000001</v>
      </c>
    </row>
    <row r="128" spans="2:21" x14ac:dyDescent="0.35">
      <c r="B128" s="1" t="s">
        <v>147</v>
      </c>
      <c r="C128" s="1">
        <v>0</v>
      </c>
      <c r="D128" s="1">
        <v>0</v>
      </c>
      <c r="E128" s="2">
        <v>0</v>
      </c>
      <c r="F128" s="80">
        <v>0</v>
      </c>
      <c r="G128" s="81">
        <v>0</v>
      </c>
      <c r="H128" s="1">
        <v>0</v>
      </c>
      <c r="I128" s="1">
        <v>0</v>
      </c>
      <c r="J128" s="2">
        <v>0</v>
      </c>
      <c r="K128" s="80">
        <v>0</v>
      </c>
      <c r="L128" s="1">
        <v>0</v>
      </c>
      <c r="M128" s="1">
        <v>0</v>
      </c>
      <c r="N128" s="2">
        <v>0</v>
      </c>
      <c r="O128" s="80">
        <v>0</v>
      </c>
      <c r="P128" s="1">
        <v>0</v>
      </c>
      <c r="Q128" s="1">
        <v>0</v>
      </c>
      <c r="R128" s="2">
        <v>0</v>
      </c>
      <c r="S128" s="80">
        <v>0</v>
      </c>
      <c r="T128" s="81">
        <v>0</v>
      </c>
      <c r="U128" s="81">
        <v>0</v>
      </c>
    </row>
    <row r="129" spans="2:21" x14ac:dyDescent="0.35">
      <c r="B129" s="1" t="s">
        <v>154</v>
      </c>
      <c r="C129" s="1">
        <v>0</v>
      </c>
      <c r="D129" s="1">
        <v>0</v>
      </c>
      <c r="E129" s="2">
        <v>0</v>
      </c>
      <c r="F129" s="80">
        <v>0</v>
      </c>
      <c r="G129" s="81">
        <v>0</v>
      </c>
      <c r="H129" s="1">
        <v>0</v>
      </c>
      <c r="I129" s="1">
        <v>0</v>
      </c>
      <c r="J129" s="2">
        <v>0</v>
      </c>
      <c r="K129" s="80">
        <v>0</v>
      </c>
      <c r="L129" s="1">
        <v>0</v>
      </c>
      <c r="M129" s="1">
        <v>0</v>
      </c>
      <c r="N129" s="2">
        <v>0</v>
      </c>
      <c r="O129" s="80">
        <v>0</v>
      </c>
      <c r="P129" s="1">
        <v>0</v>
      </c>
      <c r="Q129" s="1">
        <v>0</v>
      </c>
      <c r="R129" s="2">
        <v>0</v>
      </c>
      <c r="S129" s="80">
        <v>0</v>
      </c>
      <c r="T129" s="81">
        <v>0</v>
      </c>
      <c r="U129" s="81">
        <v>0</v>
      </c>
    </row>
    <row r="130" spans="2:21" x14ac:dyDescent="0.35">
      <c r="B130" s="97" t="s">
        <v>155</v>
      </c>
      <c r="C130" s="97">
        <v>0</v>
      </c>
      <c r="D130" s="97">
        <v>121</v>
      </c>
      <c r="E130" s="97">
        <v>121</v>
      </c>
      <c r="F130" s="97">
        <v>0</v>
      </c>
      <c r="G130" s="97">
        <v>0</v>
      </c>
      <c r="H130" s="97">
        <v>0</v>
      </c>
      <c r="I130" s="97">
        <v>0</v>
      </c>
      <c r="J130" s="97">
        <v>0</v>
      </c>
      <c r="K130" s="97">
        <v>0</v>
      </c>
      <c r="L130" s="97">
        <v>0</v>
      </c>
      <c r="M130" s="97">
        <v>0</v>
      </c>
      <c r="N130" s="97">
        <v>0</v>
      </c>
      <c r="O130" s="97">
        <v>0</v>
      </c>
      <c r="P130" s="97">
        <v>0</v>
      </c>
      <c r="Q130" s="97">
        <v>121</v>
      </c>
      <c r="R130" s="97">
        <v>121</v>
      </c>
      <c r="S130" s="97">
        <v>0</v>
      </c>
      <c r="T130" s="98">
        <v>1</v>
      </c>
      <c r="U130" s="97">
        <v>0</v>
      </c>
    </row>
    <row r="131" spans="2:21" x14ac:dyDescent="0.35">
      <c r="B131" s="97" t="s">
        <v>156</v>
      </c>
      <c r="C131" s="97">
        <v>0</v>
      </c>
      <c r="D131" s="97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1</v>
      </c>
      <c r="J131" s="97">
        <v>1</v>
      </c>
      <c r="K131" s="97">
        <v>0</v>
      </c>
      <c r="L131" s="97">
        <v>0</v>
      </c>
      <c r="M131" s="97">
        <v>1</v>
      </c>
      <c r="N131" s="97">
        <v>1</v>
      </c>
      <c r="O131" s="97">
        <v>0</v>
      </c>
      <c r="P131" s="97">
        <v>0</v>
      </c>
      <c r="Q131" s="97">
        <v>2</v>
      </c>
      <c r="R131" s="97">
        <v>2</v>
      </c>
      <c r="S131" s="97">
        <v>0</v>
      </c>
      <c r="T131" s="98">
        <v>1</v>
      </c>
      <c r="U131" s="97">
        <v>0</v>
      </c>
    </row>
    <row r="132" spans="2:21" x14ac:dyDescent="0.35">
      <c r="B132" s="1" t="s">
        <v>16</v>
      </c>
      <c r="C132" s="1">
        <v>142</v>
      </c>
      <c r="D132" s="1">
        <v>6428</v>
      </c>
      <c r="E132" s="2">
        <v>6570</v>
      </c>
      <c r="F132" s="80">
        <v>24</v>
      </c>
      <c r="G132" s="3">
        <v>0.16900000000000001</v>
      </c>
      <c r="H132" s="1">
        <v>75</v>
      </c>
      <c r="I132" s="1">
        <v>801</v>
      </c>
      <c r="J132" s="2">
        <v>876</v>
      </c>
      <c r="K132" s="80">
        <v>39</v>
      </c>
      <c r="L132" s="1">
        <v>20</v>
      </c>
      <c r="M132" s="1">
        <v>200</v>
      </c>
      <c r="N132" s="2">
        <v>220</v>
      </c>
      <c r="O132" s="80">
        <v>2</v>
      </c>
      <c r="P132" s="1">
        <v>237</v>
      </c>
      <c r="Q132" s="1">
        <v>7429</v>
      </c>
      <c r="R132" s="2">
        <v>7666</v>
      </c>
      <c r="S132" s="80">
        <v>65</v>
      </c>
      <c r="T132" s="3">
        <v>0.96909999999999996</v>
      </c>
      <c r="U132" s="3">
        <v>0.27429999999999999</v>
      </c>
    </row>
    <row r="133" spans="2:21" x14ac:dyDescent="0.35">
      <c r="B133" s="1" t="s">
        <v>17</v>
      </c>
      <c r="C133" s="1">
        <v>42</v>
      </c>
      <c r="D133" s="1">
        <v>5408</v>
      </c>
      <c r="E133" s="2">
        <v>5450</v>
      </c>
      <c r="F133" s="80">
        <v>6</v>
      </c>
      <c r="G133" s="3">
        <v>0.1429</v>
      </c>
      <c r="H133" s="1">
        <v>27</v>
      </c>
      <c r="I133" s="1">
        <v>606</v>
      </c>
      <c r="J133" s="2">
        <v>633</v>
      </c>
      <c r="K133" s="80">
        <v>1</v>
      </c>
      <c r="L133" s="1">
        <v>3</v>
      </c>
      <c r="M133" s="1">
        <v>192</v>
      </c>
      <c r="N133" s="2">
        <v>195</v>
      </c>
      <c r="O133" s="80">
        <v>2</v>
      </c>
      <c r="P133" s="1">
        <v>72</v>
      </c>
      <c r="Q133" s="1">
        <v>6206</v>
      </c>
      <c r="R133" s="2">
        <v>6278</v>
      </c>
      <c r="S133" s="80">
        <v>9</v>
      </c>
      <c r="T133" s="3">
        <v>0.98850000000000005</v>
      </c>
      <c r="U133" s="3">
        <v>0.125</v>
      </c>
    </row>
    <row r="134" spans="2:21" x14ac:dyDescent="0.35">
      <c r="B134" s="97" t="s">
        <v>20</v>
      </c>
      <c r="C134" s="97">
        <v>6</v>
      </c>
      <c r="D134" s="97">
        <v>138</v>
      </c>
      <c r="E134" s="97">
        <v>144</v>
      </c>
      <c r="F134" s="97">
        <v>5</v>
      </c>
      <c r="G134" s="98">
        <v>0.83330000000000004</v>
      </c>
      <c r="H134" s="97">
        <v>10</v>
      </c>
      <c r="I134" s="97">
        <v>15</v>
      </c>
      <c r="J134" s="97">
        <v>25</v>
      </c>
      <c r="K134" s="97">
        <v>0</v>
      </c>
      <c r="L134" s="97">
        <v>2</v>
      </c>
      <c r="M134" s="97">
        <v>7</v>
      </c>
      <c r="N134" s="97">
        <v>9</v>
      </c>
      <c r="O134" s="97">
        <v>0</v>
      </c>
      <c r="P134" s="97">
        <v>18</v>
      </c>
      <c r="Q134" s="97">
        <v>160</v>
      </c>
      <c r="R134" s="97">
        <v>178</v>
      </c>
      <c r="S134" s="97">
        <v>5</v>
      </c>
      <c r="T134" s="98">
        <v>0.89890000000000003</v>
      </c>
      <c r="U134" s="98">
        <v>0.27779999999999999</v>
      </c>
    </row>
    <row r="135" spans="2:21" x14ac:dyDescent="0.35">
      <c r="B135" s="97" t="s">
        <v>151</v>
      </c>
      <c r="C135" s="97">
        <v>8</v>
      </c>
      <c r="D135" s="97">
        <v>4</v>
      </c>
      <c r="E135" s="97">
        <v>12</v>
      </c>
      <c r="F135" s="97">
        <v>0</v>
      </c>
      <c r="G135" s="98">
        <v>0</v>
      </c>
      <c r="H135" s="97">
        <v>0</v>
      </c>
      <c r="I135" s="97">
        <v>0</v>
      </c>
      <c r="J135" s="97">
        <v>0</v>
      </c>
      <c r="K135" s="97">
        <v>0</v>
      </c>
      <c r="L135" s="97">
        <v>0</v>
      </c>
      <c r="M135" s="97">
        <v>0</v>
      </c>
      <c r="N135" s="97">
        <v>0</v>
      </c>
      <c r="O135" s="97">
        <v>0</v>
      </c>
      <c r="P135" s="97">
        <v>8</v>
      </c>
      <c r="Q135" s="97">
        <v>4</v>
      </c>
      <c r="R135" s="97">
        <v>12</v>
      </c>
      <c r="S135" s="97">
        <v>0</v>
      </c>
      <c r="T135" s="98">
        <v>0.33329999999999999</v>
      </c>
      <c r="U135" s="97">
        <v>0</v>
      </c>
    </row>
    <row r="136" spans="2:21" x14ac:dyDescent="0.35">
      <c r="B136" s="97" t="s">
        <v>145</v>
      </c>
      <c r="C136" s="97">
        <v>154</v>
      </c>
      <c r="D136" s="97">
        <v>2005</v>
      </c>
      <c r="E136" s="97">
        <v>2159</v>
      </c>
      <c r="F136" s="97">
        <v>10</v>
      </c>
      <c r="G136" s="98">
        <v>6.4899999999999999E-2</v>
      </c>
      <c r="H136" s="97">
        <v>0</v>
      </c>
      <c r="I136" s="97">
        <v>0</v>
      </c>
      <c r="J136" s="97">
        <v>0</v>
      </c>
      <c r="K136" s="97">
        <v>0</v>
      </c>
      <c r="L136" s="97">
        <v>0</v>
      </c>
      <c r="M136" s="97">
        <v>0</v>
      </c>
      <c r="N136" s="97">
        <v>0</v>
      </c>
      <c r="O136" s="97">
        <v>0</v>
      </c>
      <c r="P136" s="97">
        <v>154</v>
      </c>
      <c r="Q136" s="97">
        <v>2005</v>
      </c>
      <c r="R136" s="97">
        <v>2159</v>
      </c>
      <c r="S136" s="97">
        <v>10</v>
      </c>
      <c r="T136" s="98">
        <v>0.92869999999999997</v>
      </c>
      <c r="U136" s="98">
        <v>6.4899999999999999E-2</v>
      </c>
    </row>
    <row r="137" spans="2:21" x14ac:dyDescent="0.35">
      <c r="B137" s="97" t="s">
        <v>159</v>
      </c>
      <c r="C137" s="97">
        <v>0</v>
      </c>
      <c r="D137" s="97">
        <v>0</v>
      </c>
      <c r="E137" s="97">
        <v>0</v>
      </c>
      <c r="F137" s="97">
        <v>0</v>
      </c>
      <c r="G137" s="97">
        <v>0</v>
      </c>
      <c r="H137" s="97">
        <v>0</v>
      </c>
      <c r="I137" s="97">
        <v>0</v>
      </c>
      <c r="J137" s="97">
        <v>0</v>
      </c>
      <c r="K137" s="97">
        <v>0</v>
      </c>
      <c r="L137" s="97">
        <v>0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0</v>
      </c>
      <c r="S137" s="97">
        <v>0</v>
      </c>
      <c r="T137" s="97">
        <v>0</v>
      </c>
      <c r="U137" s="97">
        <v>0</v>
      </c>
    </row>
    <row r="138" spans="2:21" x14ac:dyDescent="0.35">
      <c r="B138" s="97" t="s">
        <v>146</v>
      </c>
      <c r="C138" s="97">
        <v>27</v>
      </c>
      <c r="D138" s="97">
        <v>929</v>
      </c>
      <c r="E138" s="97">
        <v>956</v>
      </c>
      <c r="F138" s="97">
        <v>24</v>
      </c>
      <c r="G138" s="98">
        <v>0.88890000000000002</v>
      </c>
      <c r="H138" s="97">
        <v>0</v>
      </c>
      <c r="I138" s="97">
        <v>1</v>
      </c>
      <c r="J138" s="97">
        <v>1</v>
      </c>
      <c r="K138" s="97">
        <v>0</v>
      </c>
      <c r="L138" s="97">
        <v>0</v>
      </c>
      <c r="M138" s="97">
        <v>3</v>
      </c>
      <c r="N138" s="97">
        <v>3</v>
      </c>
      <c r="O138" s="97">
        <v>0</v>
      </c>
      <c r="P138" s="97">
        <v>27</v>
      </c>
      <c r="Q138" s="97">
        <v>933</v>
      </c>
      <c r="R138" s="97">
        <v>960</v>
      </c>
      <c r="S138" s="97">
        <v>24</v>
      </c>
      <c r="T138" s="98">
        <v>0.97189999999999999</v>
      </c>
      <c r="U138" s="98">
        <v>0.88890000000000002</v>
      </c>
    </row>
    <row r="139" spans="2:21" x14ac:dyDescent="0.35">
      <c r="B139" s="97" t="s">
        <v>157</v>
      </c>
      <c r="C139" s="97">
        <v>0</v>
      </c>
      <c r="D139" s="97">
        <v>6</v>
      </c>
      <c r="E139" s="97">
        <v>6</v>
      </c>
      <c r="F139" s="97">
        <v>0</v>
      </c>
      <c r="G139" s="97">
        <v>0</v>
      </c>
      <c r="H139" s="97">
        <v>0</v>
      </c>
      <c r="I139" s="97">
        <v>1</v>
      </c>
      <c r="J139" s="97">
        <v>1</v>
      </c>
      <c r="K139" s="97">
        <v>0</v>
      </c>
      <c r="L139" s="97">
        <v>0</v>
      </c>
      <c r="M139" s="97">
        <v>1</v>
      </c>
      <c r="N139" s="97">
        <v>1</v>
      </c>
      <c r="O139" s="97">
        <v>0</v>
      </c>
      <c r="P139" s="97">
        <v>0</v>
      </c>
      <c r="Q139" s="97">
        <v>8</v>
      </c>
      <c r="R139" s="97">
        <v>8</v>
      </c>
      <c r="S139" s="97">
        <v>0</v>
      </c>
      <c r="T139" s="98">
        <v>1</v>
      </c>
      <c r="U139" s="97">
        <v>0</v>
      </c>
    </row>
    <row r="140" spans="2:21" x14ac:dyDescent="0.35">
      <c r="B140" s="25" t="s">
        <v>87</v>
      </c>
      <c r="C140" s="25">
        <v>460</v>
      </c>
      <c r="D140" s="25">
        <v>18350</v>
      </c>
      <c r="E140" s="25">
        <v>18810</v>
      </c>
      <c r="F140" s="25">
        <v>122</v>
      </c>
      <c r="G140" s="26">
        <v>0.26519999999999999</v>
      </c>
      <c r="H140" s="25">
        <v>124</v>
      </c>
      <c r="I140" s="25">
        <v>1656</v>
      </c>
      <c r="J140" s="25">
        <v>1780</v>
      </c>
      <c r="K140" s="25">
        <v>41</v>
      </c>
      <c r="L140" s="25">
        <v>30</v>
      </c>
      <c r="M140" s="25">
        <v>525</v>
      </c>
      <c r="N140" s="25">
        <v>555</v>
      </c>
      <c r="O140" s="25">
        <v>4</v>
      </c>
      <c r="P140" s="25">
        <v>614</v>
      </c>
      <c r="Q140" s="25">
        <v>20531</v>
      </c>
      <c r="R140" s="25">
        <v>21145</v>
      </c>
      <c r="S140" s="25">
        <v>167</v>
      </c>
      <c r="T140" s="26">
        <v>0.97099999999999997</v>
      </c>
      <c r="U140" s="26">
        <v>0.27200000000000002</v>
      </c>
    </row>
    <row r="142" spans="2:21" x14ac:dyDescent="0.35">
      <c r="B142" s="5">
        <v>45509</v>
      </c>
    </row>
    <row r="143" spans="2:21" ht="15" customHeight="1" x14ac:dyDescent="0.35">
      <c r="B143" s="153" t="s">
        <v>0</v>
      </c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5"/>
    </row>
    <row r="144" spans="2:21" ht="43.5" x14ac:dyDescent="0.35">
      <c r="B144" s="1" t="s">
        <v>1</v>
      </c>
      <c r="C144" s="1" t="s">
        <v>2</v>
      </c>
      <c r="D144" s="1" t="s">
        <v>3</v>
      </c>
      <c r="E144" s="1" t="s">
        <v>4</v>
      </c>
      <c r="F144" s="1" t="s">
        <v>138</v>
      </c>
      <c r="G144" s="1" t="s">
        <v>139</v>
      </c>
      <c r="H144" s="1" t="s">
        <v>5</v>
      </c>
      <c r="I144" s="1" t="s">
        <v>6</v>
      </c>
      <c r="J144" s="1" t="s">
        <v>7</v>
      </c>
      <c r="K144" s="1" t="s">
        <v>140</v>
      </c>
      <c r="L144" s="1" t="s">
        <v>8</v>
      </c>
      <c r="M144" s="1" t="s">
        <v>9</v>
      </c>
      <c r="N144" s="1" t="s">
        <v>10</v>
      </c>
      <c r="O144" s="1" t="s">
        <v>141</v>
      </c>
      <c r="P144" s="1" t="s">
        <v>11</v>
      </c>
      <c r="Q144" s="1" t="s">
        <v>12</v>
      </c>
      <c r="R144" s="1" t="s">
        <v>13</v>
      </c>
      <c r="S144" s="1" t="s">
        <v>142</v>
      </c>
      <c r="T144" s="1" t="s">
        <v>14</v>
      </c>
      <c r="U144" s="1" t="s">
        <v>143</v>
      </c>
    </row>
    <row r="145" spans="2:21" x14ac:dyDescent="0.35">
      <c r="B145" s="1" t="s">
        <v>144</v>
      </c>
      <c r="C145" s="1">
        <v>8</v>
      </c>
      <c r="D145" s="1">
        <v>23</v>
      </c>
      <c r="E145" s="2">
        <v>31</v>
      </c>
      <c r="F145" s="80">
        <v>0</v>
      </c>
      <c r="G145" s="3">
        <v>0</v>
      </c>
      <c r="H145" s="1">
        <v>4</v>
      </c>
      <c r="I145" s="1">
        <v>3</v>
      </c>
      <c r="J145" s="2">
        <v>7</v>
      </c>
      <c r="K145" s="80">
        <v>0</v>
      </c>
      <c r="L145" s="1">
        <v>0</v>
      </c>
      <c r="M145" s="1">
        <v>5</v>
      </c>
      <c r="N145" s="2">
        <v>5</v>
      </c>
      <c r="O145" s="80">
        <v>0</v>
      </c>
      <c r="P145" s="1">
        <v>12</v>
      </c>
      <c r="Q145" s="1">
        <v>31</v>
      </c>
      <c r="R145" s="2">
        <v>43</v>
      </c>
      <c r="S145" s="80">
        <v>0</v>
      </c>
      <c r="T145" s="3">
        <v>0.72089999999999999</v>
      </c>
      <c r="U145" s="81">
        <v>0</v>
      </c>
    </row>
    <row r="146" spans="2:21" x14ac:dyDescent="0.35">
      <c r="B146" s="1" t="s">
        <v>19</v>
      </c>
      <c r="C146" s="1">
        <v>29</v>
      </c>
      <c r="D146" s="1">
        <v>376</v>
      </c>
      <c r="E146" s="2">
        <v>405</v>
      </c>
      <c r="F146" s="80">
        <v>29</v>
      </c>
      <c r="G146" s="3">
        <v>1</v>
      </c>
      <c r="H146" s="1">
        <v>12</v>
      </c>
      <c r="I146" s="1">
        <v>81</v>
      </c>
      <c r="J146" s="2">
        <v>93</v>
      </c>
      <c r="K146" s="80">
        <v>0</v>
      </c>
      <c r="L146" s="1">
        <v>0</v>
      </c>
      <c r="M146" s="1">
        <v>7</v>
      </c>
      <c r="N146" s="2">
        <v>7</v>
      </c>
      <c r="O146" s="80">
        <v>0</v>
      </c>
      <c r="P146" s="1">
        <v>41</v>
      </c>
      <c r="Q146" s="1">
        <v>464</v>
      </c>
      <c r="R146" s="2">
        <v>505</v>
      </c>
      <c r="S146" s="80">
        <v>29</v>
      </c>
      <c r="T146" s="3">
        <v>0.91879999999999995</v>
      </c>
      <c r="U146" s="3">
        <v>0.70730000000000004</v>
      </c>
    </row>
    <row r="147" spans="2:21" x14ac:dyDescent="0.35">
      <c r="B147" s="1" t="s">
        <v>15</v>
      </c>
      <c r="C147" s="1">
        <v>28</v>
      </c>
      <c r="D147" s="1">
        <v>2940</v>
      </c>
      <c r="E147" s="2">
        <v>2968</v>
      </c>
      <c r="F147" s="80">
        <v>4</v>
      </c>
      <c r="G147" s="3">
        <v>0.1429</v>
      </c>
      <c r="H147" s="1">
        <v>1</v>
      </c>
      <c r="I147" s="1">
        <v>152</v>
      </c>
      <c r="J147" s="2">
        <v>153</v>
      </c>
      <c r="K147" s="80">
        <v>1</v>
      </c>
      <c r="L147" s="1">
        <v>0</v>
      </c>
      <c r="M147" s="1">
        <v>115</v>
      </c>
      <c r="N147" s="2">
        <v>115</v>
      </c>
      <c r="O147" s="80">
        <v>0</v>
      </c>
      <c r="P147" s="1">
        <v>29</v>
      </c>
      <c r="Q147" s="1">
        <v>3207</v>
      </c>
      <c r="R147" s="2">
        <v>3236</v>
      </c>
      <c r="S147" s="80">
        <v>5</v>
      </c>
      <c r="T147" s="3">
        <v>0.99099999999999999</v>
      </c>
      <c r="U147" s="3">
        <v>0.1724</v>
      </c>
    </row>
    <row r="148" spans="2:21" x14ac:dyDescent="0.35">
      <c r="B148" s="1" t="s">
        <v>160</v>
      </c>
      <c r="C148" s="1">
        <v>0</v>
      </c>
      <c r="D148" s="1">
        <v>0</v>
      </c>
      <c r="E148" s="2">
        <v>0</v>
      </c>
      <c r="F148" s="80">
        <v>0</v>
      </c>
      <c r="G148" s="81">
        <v>0</v>
      </c>
      <c r="H148" s="1">
        <v>0</v>
      </c>
      <c r="I148" s="1">
        <v>0</v>
      </c>
      <c r="J148" s="2">
        <v>0</v>
      </c>
      <c r="K148" s="80">
        <v>0</v>
      </c>
      <c r="L148" s="1">
        <v>0</v>
      </c>
      <c r="M148" s="1">
        <v>0</v>
      </c>
      <c r="N148" s="2">
        <v>0</v>
      </c>
      <c r="O148" s="80">
        <v>0</v>
      </c>
      <c r="P148" s="1">
        <v>0</v>
      </c>
      <c r="Q148" s="1">
        <v>0</v>
      </c>
      <c r="R148" s="2">
        <v>0</v>
      </c>
      <c r="S148" s="80">
        <v>0</v>
      </c>
      <c r="T148" s="81">
        <v>0</v>
      </c>
      <c r="U148" s="81">
        <v>0</v>
      </c>
    </row>
    <row r="149" spans="2:21" x14ac:dyDescent="0.35">
      <c r="B149" s="1" t="s">
        <v>161</v>
      </c>
      <c r="C149" s="1">
        <v>0</v>
      </c>
      <c r="D149" s="1">
        <v>0</v>
      </c>
      <c r="E149" s="2">
        <v>0</v>
      </c>
      <c r="F149" s="80">
        <v>0</v>
      </c>
      <c r="G149" s="81">
        <v>0</v>
      </c>
      <c r="H149" s="1">
        <v>0</v>
      </c>
      <c r="I149" s="1">
        <v>0</v>
      </c>
      <c r="J149" s="2">
        <v>0</v>
      </c>
      <c r="K149" s="80">
        <v>0</v>
      </c>
      <c r="L149" s="1">
        <v>0</v>
      </c>
      <c r="M149" s="1">
        <v>0</v>
      </c>
      <c r="N149" s="2">
        <v>0</v>
      </c>
      <c r="O149" s="80">
        <v>0</v>
      </c>
      <c r="P149" s="1">
        <v>0</v>
      </c>
      <c r="Q149" s="1">
        <v>0</v>
      </c>
      <c r="R149" s="2">
        <v>0</v>
      </c>
      <c r="S149" s="80">
        <v>0</v>
      </c>
      <c r="T149" s="81">
        <v>0</v>
      </c>
      <c r="U149" s="81">
        <v>0</v>
      </c>
    </row>
    <row r="150" spans="2:21" x14ac:dyDescent="0.35">
      <c r="B150" s="106" t="s">
        <v>155</v>
      </c>
      <c r="C150" s="106">
        <v>0</v>
      </c>
      <c r="D150" s="106">
        <v>121</v>
      </c>
      <c r="E150" s="106">
        <v>121</v>
      </c>
      <c r="F150" s="106">
        <v>0</v>
      </c>
      <c r="G150" s="106">
        <v>0</v>
      </c>
      <c r="H150" s="106">
        <v>0</v>
      </c>
      <c r="I150" s="106">
        <v>0</v>
      </c>
      <c r="J150" s="106">
        <v>0</v>
      </c>
      <c r="K150" s="106">
        <v>0</v>
      </c>
      <c r="L150" s="106">
        <v>0</v>
      </c>
      <c r="M150" s="106">
        <v>0</v>
      </c>
      <c r="N150" s="106">
        <v>0</v>
      </c>
      <c r="O150" s="106">
        <v>0</v>
      </c>
      <c r="P150" s="106">
        <v>0</v>
      </c>
      <c r="Q150" s="106">
        <v>121</v>
      </c>
      <c r="R150" s="106">
        <v>121</v>
      </c>
      <c r="S150" s="106">
        <v>0</v>
      </c>
      <c r="T150" s="107">
        <v>1</v>
      </c>
      <c r="U150" s="106">
        <v>0</v>
      </c>
    </row>
    <row r="151" spans="2:21" x14ac:dyDescent="0.35">
      <c r="B151" s="106" t="s">
        <v>156</v>
      </c>
      <c r="C151" s="106">
        <v>0</v>
      </c>
      <c r="D151" s="106">
        <v>0</v>
      </c>
      <c r="E151" s="106">
        <v>0</v>
      </c>
      <c r="F151" s="106">
        <v>0</v>
      </c>
      <c r="G151" s="106">
        <v>0</v>
      </c>
      <c r="H151" s="106">
        <v>0</v>
      </c>
      <c r="I151" s="106">
        <v>1</v>
      </c>
      <c r="J151" s="106">
        <v>1</v>
      </c>
      <c r="K151" s="106">
        <v>0</v>
      </c>
      <c r="L151" s="106">
        <v>0</v>
      </c>
      <c r="M151" s="106">
        <v>1</v>
      </c>
      <c r="N151" s="106">
        <v>1</v>
      </c>
      <c r="O151" s="106">
        <v>0</v>
      </c>
      <c r="P151" s="106">
        <v>0</v>
      </c>
      <c r="Q151" s="106">
        <v>2</v>
      </c>
      <c r="R151" s="106">
        <v>2</v>
      </c>
      <c r="S151" s="106">
        <v>0</v>
      </c>
      <c r="T151" s="107">
        <v>1</v>
      </c>
      <c r="U151" s="106">
        <v>0</v>
      </c>
    </row>
    <row r="152" spans="2:21" x14ac:dyDescent="0.35">
      <c r="B152" s="1" t="s">
        <v>16</v>
      </c>
      <c r="C152" s="1">
        <v>126</v>
      </c>
      <c r="D152" s="1">
        <v>6490</v>
      </c>
      <c r="E152" s="2">
        <v>6616</v>
      </c>
      <c r="F152" s="80">
        <v>29</v>
      </c>
      <c r="G152" s="3">
        <v>0.23019999999999999</v>
      </c>
      <c r="H152" s="1">
        <v>83</v>
      </c>
      <c r="I152" s="1">
        <v>804</v>
      </c>
      <c r="J152" s="2">
        <v>887</v>
      </c>
      <c r="K152" s="80">
        <v>40</v>
      </c>
      <c r="L152" s="1">
        <v>16</v>
      </c>
      <c r="M152" s="1">
        <v>204</v>
      </c>
      <c r="N152" s="2">
        <v>220</v>
      </c>
      <c r="O152" s="80">
        <v>6</v>
      </c>
      <c r="P152" s="1">
        <v>225</v>
      </c>
      <c r="Q152" s="1">
        <v>7498</v>
      </c>
      <c r="R152" s="2">
        <v>7723</v>
      </c>
      <c r="S152" s="80">
        <v>75</v>
      </c>
      <c r="T152" s="3">
        <v>0.97089999999999999</v>
      </c>
      <c r="U152" s="3">
        <v>0.33329999999999999</v>
      </c>
    </row>
    <row r="153" spans="2:21" x14ac:dyDescent="0.35">
      <c r="B153" s="1" t="s">
        <v>17</v>
      </c>
      <c r="C153" s="1">
        <v>22</v>
      </c>
      <c r="D153" s="1">
        <v>5464</v>
      </c>
      <c r="E153" s="2">
        <v>5486</v>
      </c>
      <c r="F153" s="80">
        <v>3</v>
      </c>
      <c r="G153" s="3">
        <v>0.13639999999999999</v>
      </c>
      <c r="H153" s="1">
        <v>20</v>
      </c>
      <c r="I153" s="1">
        <v>617</v>
      </c>
      <c r="J153" s="2">
        <v>637</v>
      </c>
      <c r="K153" s="80">
        <v>1</v>
      </c>
      <c r="L153" s="1">
        <v>3</v>
      </c>
      <c r="M153" s="1">
        <v>195</v>
      </c>
      <c r="N153" s="2">
        <v>198</v>
      </c>
      <c r="O153" s="80">
        <v>2</v>
      </c>
      <c r="P153" s="1">
        <v>45</v>
      </c>
      <c r="Q153" s="1">
        <v>6276</v>
      </c>
      <c r="R153" s="2">
        <v>6321</v>
      </c>
      <c r="S153" s="80">
        <v>6</v>
      </c>
      <c r="T153" s="3">
        <v>0.9929</v>
      </c>
      <c r="U153" s="3">
        <v>0.1333</v>
      </c>
    </row>
    <row r="154" spans="2:21" x14ac:dyDescent="0.35">
      <c r="B154" s="106" t="s">
        <v>20</v>
      </c>
      <c r="C154" s="106">
        <v>1</v>
      </c>
      <c r="D154" s="106">
        <v>143</v>
      </c>
      <c r="E154" s="106">
        <v>144</v>
      </c>
      <c r="F154" s="106">
        <v>0</v>
      </c>
      <c r="G154" s="107">
        <v>0</v>
      </c>
      <c r="H154" s="106">
        <v>10</v>
      </c>
      <c r="I154" s="106">
        <v>15</v>
      </c>
      <c r="J154" s="106">
        <v>25</v>
      </c>
      <c r="K154" s="106">
        <v>0</v>
      </c>
      <c r="L154" s="106">
        <v>2</v>
      </c>
      <c r="M154" s="106">
        <v>7</v>
      </c>
      <c r="N154" s="106">
        <v>9</v>
      </c>
      <c r="O154" s="106">
        <v>0</v>
      </c>
      <c r="P154" s="106">
        <v>13</v>
      </c>
      <c r="Q154" s="106">
        <v>165</v>
      </c>
      <c r="R154" s="106">
        <v>178</v>
      </c>
      <c r="S154" s="106">
        <v>0</v>
      </c>
      <c r="T154" s="107">
        <v>0.92700000000000005</v>
      </c>
      <c r="U154" s="106">
        <v>0</v>
      </c>
    </row>
    <row r="155" spans="2:21" x14ac:dyDescent="0.35">
      <c r="B155" s="106" t="s">
        <v>151</v>
      </c>
      <c r="C155" s="106">
        <v>8</v>
      </c>
      <c r="D155" s="106">
        <v>4</v>
      </c>
      <c r="E155" s="106">
        <v>12</v>
      </c>
      <c r="F155" s="106">
        <v>0</v>
      </c>
      <c r="G155" s="107">
        <v>0</v>
      </c>
      <c r="H155" s="106">
        <v>0</v>
      </c>
      <c r="I155" s="106">
        <v>0</v>
      </c>
      <c r="J155" s="106">
        <v>0</v>
      </c>
      <c r="K155" s="106">
        <v>0</v>
      </c>
      <c r="L155" s="106">
        <v>0</v>
      </c>
      <c r="M155" s="106">
        <v>0</v>
      </c>
      <c r="N155" s="106">
        <v>0</v>
      </c>
      <c r="O155" s="106">
        <v>0</v>
      </c>
      <c r="P155" s="106">
        <v>8</v>
      </c>
      <c r="Q155" s="106">
        <v>4</v>
      </c>
      <c r="R155" s="106">
        <v>12</v>
      </c>
      <c r="S155" s="106">
        <v>0</v>
      </c>
      <c r="T155" s="107">
        <v>0.33329999999999999</v>
      </c>
      <c r="U155" s="106">
        <v>0</v>
      </c>
    </row>
    <row r="156" spans="2:21" x14ac:dyDescent="0.35">
      <c r="B156" s="106" t="s">
        <v>145</v>
      </c>
      <c r="C156" s="106">
        <v>183</v>
      </c>
      <c r="D156" s="106">
        <v>2005</v>
      </c>
      <c r="E156" s="106">
        <v>2188</v>
      </c>
      <c r="F156" s="106">
        <v>17</v>
      </c>
      <c r="G156" s="107">
        <v>9.2899999999999996E-2</v>
      </c>
      <c r="H156" s="106">
        <v>0</v>
      </c>
      <c r="I156" s="106">
        <v>0</v>
      </c>
      <c r="J156" s="106">
        <v>0</v>
      </c>
      <c r="K156" s="106">
        <v>0</v>
      </c>
      <c r="L156" s="106">
        <v>0</v>
      </c>
      <c r="M156" s="106">
        <v>0</v>
      </c>
      <c r="N156" s="106">
        <v>0</v>
      </c>
      <c r="O156" s="106">
        <v>0</v>
      </c>
      <c r="P156" s="106">
        <v>183</v>
      </c>
      <c r="Q156" s="106">
        <v>2005</v>
      </c>
      <c r="R156" s="106">
        <v>2188</v>
      </c>
      <c r="S156" s="106">
        <v>17</v>
      </c>
      <c r="T156" s="107">
        <v>0.91639999999999999</v>
      </c>
      <c r="U156" s="107">
        <v>9.2899999999999996E-2</v>
      </c>
    </row>
    <row r="157" spans="2:21" x14ac:dyDescent="0.35">
      <c r="B157" s="106" t="s">
        <v>159</v>
      </c>
      <c r="C157" s="106">
        <v>0</v>
      </c>
      <c r="D157" s="106">
        <v>0</v>
      </c>
      <c r="E157" s="106">
        <v>0</v>
      </c>
      <c r="F157" s="106">
        <v>0</v>
      </c>
      <c r="G157" s="106">
        <v>0</v>
      </c>
      <c r="H157" s="106">
        <v>0</v>
      </c>
      <c r="I157" s="106">
        <v>0</v>
      </c>
      <c r="J157" s="106">
        <v>0</v>
      </c>
      <c r="K157" s="106">
        <v>0</v>
      </c>
      <c r="L157" s="106">
        <v>0</v>
      </c>
      <c r="M157" s="106">
        <v>0</v>
      </c>
      <c r="N157" s="106">
        <v>0</v>
      </c>
      <c r="O157" s="106">
        <v>0</v>
      </c>
      <c r="P157" s="106">
        <v>0</v>
      </c>
      <c r="Q157" s="106">
        <v>0</v>
      </c>
      <c r="R157" s="106">
        <v>0</v>
      </c>
      <c r="S157" s="106">
        <v>0</v>
      </c>
      <c r="T157" s="106">
        <v>0</v>
      </c>
      <c r="U157" s="106">
        <v>0</v>
      </c>
    </row>
    <row r="158" spans="2:21" x14ac:dyDescent="0.35">
      <c r="B158" s="106" t="s">
        <v>146</v>
      </c>
      <c r="C158" s="106">
        <v>27</v>
      </c>
      <c r="D158" s="106">
        <v>929</v>
      </c>
      <c r="E158" s="106">
        <v>956</v>
      </c>
      <c r="F158" s="106">
        <v>25</v>
      </c>
      <c r="G158" s="107">
        <v>0.92589999999999995</v>
      </c>
      <c r="H158" s="106">
        <v>0</v>
      </c>
      <c r="I158" s="106">
        <v>1</v>
      </c>
      <c r="J158" s="106">
        <v>1</v>
      </c>
      <c r="K158" s="106">
        <v>0</v>
      </c>
      <c r="L158" s="106">
        <v>0</v>
      </c>
      <c r="M158" s="106">
        <v>3</v>
      </c>
      <c r="N158" s="106">
        <v>3</v>
      </c>
      <c r="O158" s="106">
        <v>0</v>
      </c>
      <c r="P158" s="106">
        <v>27</v>
      </c>
      <c r="Q158" s="106">
        <v>933</v>
      </c>
      <c r="R158" s="106">
        <v>960</v>
      </c>
      <c r="S158" s="106">
        <v>25</v>
      </c>
      <c r="T158" s="107">
        <v>0.97189999999999999</v>
      </c>
      <c r="U158" s="107">
        <v>0.92589999999999995</v>
      </c>
    </row>
    <row r="159" spans="2:21" x14ac:dyDescent="0.35">
      <c r="B159" s="106" t="s">
        <v>157</v>
      </c>
      <c r="C159" s="106">
        <v>0</v>
      </c>
      <c r="D159" s="106">
        <v>6</v>
      </c>
      <c r="E159" s="106">
        <v>6</v>
      </c>
      <c r="F159" s="106">
        <v>0</v>
      </c>
      <c r="G159" s="106">
        <v>0</v>
      </c>
      <c r="H159" s="106">
        <v>0</v>
      </c>
      <c r="I159" s="106">
        <v>1</v>
      </c>
      <c r="J159" s="106">
        <v>1</v>
      </c>
      <c r="K159" s="106">
        <v>0</v>
      </c>
      <c r="L159" s="106">
        <v>0</v>
      </c>
      <c r="M159" s="106">
        <v>1</v>
      </c>
      <c r="N159" s="106">
        <v>1</v>
      </c>
      <c r="O159" s="106">
        <v>0</v>
      </c>
      <c r="P159" s="106">
        <v>0</v>
      </c>
      <c r="Q159" s="106">
        <v>8</v>
      </c>
      <c r="R159" s="106">
        <v>8</v>
      </c>
      <c r="S159" s="106">
        <v>0</v>
      </c>
      <c r="T159" s="107">
        <v>1</v>
      </c>
      <c r="U159" s="106">
        <v>0</v>
      </c>
    </row>
    <row r="160" spans="2:21" x14ac:dyDescent="0.35">
      <c r="B160" s="25" t="s">
        <v>87</v>
      </c>
      <c r="C160" s="25">
        <v>432</v>
      </c>
      <c r="D160" s="25">
        <v>18501</v>
      </c>
      <c r="E160" s="25">
        <v>18933</v>
      </c>
      <c r="F160" s="25">
        <v>107</v>
      </c>
      <c r="G160" s="26">
        <v>0.2477</v>
      </c>
      <c r="H160" s="25">
        <v>130</v>
      </c>
      <c r="I160" s="25">
        <v>1675</v>
      </c>
      <c r="J160" s="25">
        <v>1805</v>
      </c>
      <c r="K160" s="25">
        <v>42</v>
      </c>
      <c r="L160" s="25">
        <v>21</v>
      </c>
      <c r="M160" s="25">
        <v>538</v>
      </c>
      <c r="N160" s="25">
        <v>559</v>
      </c>
      <c r="O160" s="25">
        <v>8</v>
      </c>
      <c r="P160" s="25">
        <v>583</v>
      </c>
      <c r="Q160" s="25">
        <v>20714</v>
      </c>
      <c r="R160" s="25">
        <v>21297</v>
      </c>
      <c r="S160" s="25">
        <v>157</v>
      </c>
      <c r="T160" s="26">
        <v>0.97260000000000002</v>
      </c>
      <c r="U160" s="26">
        <v>0.26929999999999998</v>
      </c>
    </row>
    <row r="162" spans="2:21" x14ac:dyDescent="0.35">
      <c r="B162" s="5">
        <v>45541</v>
      </c>
    </row>
    <row r="163" spans="2:21" ht="15" customHeight="1" x14ac:dyDescent="0.35">
      <c r="B163" s="153" t="s">
        <v>0</v>
      </c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5"/>
    </row>
    <row r="164" spans="2:21" ht="43.5" x14ac:dyDescent="0.35">
      <c r="B164" s="1" t="s">
        <v>1</v>
      </c>
      <c r="C164" s="1" t="s">
        <v>2</v>
      </c>
      <c r="D164" s="1" t="s">
        <v>3</v>
      </c>
      <c r="E164" s="1" t="s">
        <v>4</v>
      </c>
      <c r="F164" s="1" t="s">
        <v>138</v>
      </c>
      <c r="G164" s="1" t="s">
        <v>139</v>
      </c>
      <c r="H164" s="1" t="s">
        <v>5</v>
      </c>
      <c r="I164" s="1" t="s">
        <v>6</v>
      </c>
      <c r="J164" s="1" t="s">
        <v>7</v>
      </c>
      <c r="K164" s="1" t="s">
        <v>140</v>
      </c>
      <c r="L164" s="1" t="s">
        <v>8</v>
      </c>
      <c r="M164" s="1" t="s">
        <v>9</v>
      </c>
      <c r="N164" s="1" t="s">
        <v>10</v>
      </c>
      <c r="O164" s="1" t="s">
        <v>141</v>
      </c>
      <c r="P164" s="1" t="s">
        <v>11</v>
      </c>
      <c r="Q164" s="1" t="s">
        <v>12</v>
      </c>
      <c r="R164" s="1" t="s">
        <v>13</v>
      </c>
      <c r="S164" s="1" t="s">
        <v>142</v>
      </c>
      <c r="T164" s="1" t="s">
        <v>14</v>
      </c>
      <c r="U164" s="1" t="s">
        <v>143</v>
      </c>
    </row>
    <row r="165" spans="2:21" x14ac:dyDescent="0.35">
      <c r="B165" s="1" t="s">
        <v>144</v>
      </c>
      <c r="C165" s="1">
        <v>2</v>
      </c>
      <c r="D165" s="1">
        <v>29</v>
      </c>
      <c r="E165" s="2">
        <v>31</v>
      </c>
      <c r="F165" s="80">
        <v>0</v>
      </c>
      <c r="G165" s="3">
        <v>0</v>
      </c>
      <c r="H165" s="1">
        <v>2</v>
      </c>
      <c r="I165" s="1">
        <v>8</v>
      </c>
      <c r="J165" s="2">
        <v>10</v>
      </c>
      <c r="K165" s="80">
        <v>0</v>
      </c>
      <c r="L165" s="1">
        <v>0</v>
      </c>
      <c r="M165" s="1">
        <v>7</v>
      </c>
      <c r="N165" s="2">
        <v>7</v>
      </c>
      <c r="O165" s="80">
        <v>0</v>
      </c>
      <c r="P165" s="1">
        <v>4</v>
      </c>
      <c r="Q165" s="1">
        <v>44</v>
      </c>
      <c r="R165" s="2">
        <v>48</v>
      </c>
      <c r="S165" s="80">
        <v>0</v>
      </c>
      <c r="T165" s="3">
        <v>0.91669999999999996</v>
      </c>
      <c r="U165" s="81">
        <v>0</v>
      </c>
    </row>
    <row r="166" spans="2:21" x14ac:dyDescent="0.35">
      <c r="B166" s="1" t="s">
        <v>19</v>
      </c>
      <c r="C166" s="1">
        <v>38</v>
      </c>
      <c r="D166" s="1">
        <v>391</v>
      </c>
      <c r="E166" s="2">
        <v>429</v>
      </c>
      <c r="F166" s="80">
        <v>14</v>
      </c>
      <c r="G166" s="3">
        <v>0.36840000000000001</v>
      </c>
      <c r="H166" s="1">
        <v>19</v>
      </c>
      <c r="I166" s="1">
        <v>84</v>
      </c>
      <c r="J166" s="2">
        <v>103</v>
      </c>
      <c r="K166" s="80">
        <v>0</v>
      </c>
      <c r="L166" s="1">
        <v>0</v>
      </c>
      <c r="M166" s="1">
        <v>7</v>
      </c>
      <c r="N166" s="2">
        <v>7</v>
      </c>
      <c r="O166" s="80">
        <v>0</v>
      </c>
      <c r="P166" s="1">
        <v>57</v>
      </c>
      <c r="Q166" s="1">
        <v>482</v>
      </c>
      <c r="R166" s="2">
        <v>539</v>
      </c>
      <c r="S166" s="80">
        <v>14</v>
      </c>
      <c r="T166" s="3">
        <v>0.89419999999999999</v>
      </c>
      <c r="U166" s="3">
        <v>0.24560000000000001</v>
      </c>
    </row>
    <row r="167" spans="2:21" x14ac:dyDescent="0.35">
      <c r="B167" s="1" t="s">
        <v>15</v>
      </c>
      <c r="C167" s="1">
        <v>23</v>
      </c>
      <c r="D167" s="1">
        <v>2942</v>
      </c>
      <c r="E167" s="2">
        <v>2965</v>
      </c>
      <c r="F167" s="80">
        <v>2</v>
      </c>
      <c r="G167" s="3">
        <v>8.6999999999999994E-2</v>
      </c>
      <c r="H167" s="1">
        <v>1</v>
      </c>
      <c r="I167" s="1">
        <v>152</v>
      </c>
      <c r="J167" s="2">
        <v>153</v>
      </c>
      <c r="K167" s="80">
        <v>1</v>
      </c>
      <c r="L167" s="1">
        <v>0</v>
      </c>
      <c r="M167" s="1">
        <v>115</v>
      </c>
      <c r="N167" s="2">
        <v>115</v>
      </c>
      <c r="O167" s="80">
        <v>0</v>
      </c>
      <c r="P167" s="1">
        <v>24</v>
      </c>
      <c r="Q167" s="1">
        <v>3209</v>
      </c>
      <c r="R167" s="2">
        <v>3233</v>
      </c>
      <c r="S167" s="80">
        <v>3</v>
      </c>
      <c r="T167" s="3">
        <v>0.99260000000000004</v>
      </c>
      <c r="U167" s="3">
        <v>0.125</v>
      </c>
    </row>
    <row r="168" spans="2:21" x14ac:dyDescent="0.35">
      <c r="B168" s="1" t="s">
        <v>160</v>
      </c>
      <c r="C168" s="1">
        <v>1</v>
      </c>
      <c r="D168" s="1">
        <v>0</v>
      </c>
      <c r="E168" s="2">
        <v>1</v>
      </c>
      <c r="F168" s="80">
        <v>0</v>
      </c>
      <c r="G168" s="3">
        <v>0</v>
      </c>
      <c r="H168" s="1">
        <v>0</v>
      </c>
      <c r="I168" s="1">
        <v>1</v>
      </c>
      <c r="J168" s="2">
        <v>1</v>
      </c>
      <c r="K168" s="80">
        <v>0</v>
      </c>
      <c r="L168" s="1">
        <v>0</v>
      </c>
      <c r="M168" s="1">
        <v>0</v>
      </c>
      <c r="N168" s="2">
        <v>0</v>
      </c>
      <c r="O168" s="80">
        <v>0</v>
      </c>
      <c r="P168" s="1">
        <v>1</v>
      </c>
      <c r="Q168" s="1">
        <v>1</v>
      </c>
      <c r="R168" s="2">
        <v>2</v>
      </c>
      <c r="S168" s="80">
        <v>0</v>
      </c>
      <c r="T168" s="3">
        <v>0.5</v>
      </c>
      <c r="U168" s="81">
        <v>0</v>
      </c>
    </row>
    <row r="169" spans="2:21" x14ac:dyDescent="0.35">
      <c r="B169" s="1" t="s">
        <v>161</v>
      </c>
      <c r="C169" s="1">
        <v>0</v>
      </c>
      <c r="D169" s="1">
        <v>0</v>
      </c>
      <c r="E169" s="2">
        <v>0</v>
      </c>
      <c r="F169" s="80">
        <v>0</v>
      </c>
      <c r="G169" s="81">
        <v>0</v>
      </c>
      <c r="H169" s="1">
        <v>0</v>
      </c>
      <c r="I169" s="1">
        <v>0</v>
      </c>
      <c r="J169" s="2">
        <v>0</v>
      </c>
      <c r="K169" s="80">
        <v>0</v>
      </c>
      <c r="L169" s="1">
        <v>0</v>
      </c>
      <c r="M169" s="1">
        <v>0</v>
      </c>
      <c r="N169" s="2">
        <v>0</v>
      </c>
      <c r="O169" s="80">
        <v>0</v>
      </c>
      <c r="P169" s="1">
        <v>0</v>
      </c>
      <c r="Q169" s="1">
        <v>0</v>
      </c>
      <c r="R169" s="2">
        <v>0</v>
      </c>
      <c r="S169" s="80">
        <v>0</v>
      </c>
      <c r="T169" s="81">
        <v>0</v>
      </c>
      <c r="U169" s="81">
        <v>0</v>
      </c>
    </row>
    <row r="170" spans="2:21" x14ac:dyDescent="0.35">
      <c r="B170" s="1" t="s">
        <v>155</v>
      </c>
      <c r="C170" s="1">
        <v>0</v>
      </c>
      <c r="D170" s="1">
        <v>121</v>
      </c>
      <c r="E170" s="2">
        <v>121</v>
      </c>
      <c r="F170" s="80">
        <v>0</v>
      </c>
      <c r="G170" s="81">
        <v>0</v>
      </c>
      <c r="H170" s="1">
        <v>0</v>
      </c>
      <c r="I170" s="1">
        <v>0</v>
      </c>
      <c r="J170" s="2">
        <v>0</v>
      </c>
      <c r="K170" s="80">
        <v>0</v>
      </c>
      <c r="L170" s="1">
        <v>0</v>
      </c>
      <c r="M170" s="1">
        <v>0</v>
      </c>
      <c r="N170" s="2">
        <v>0</v>
      </c>
      <c r="O170" s="80">
        <v>0</v>
      </c>
      <c r="P170" s="1">
        <v>0</v>
      </c>
      <c r="Q170" s="1">
        <v>121</v>
      </c>
      <c r="R170" s="2">
        <v>121</v>
      </c>
      <c r="S170" s="80">
        <v>0</v>
      </c>
      <c r="T170" s="3">
        <v>1</v>
      </c>
      <c r="U170" s="81">
        <v>0</v>
      </c>
    </row>
    <row r="171" spans="2:21" x14ac:dyDescent="0.35">
      <c r="B171" s="1" t="s">
        <v>156</v>
      </c>
      <c r="C171" s="1">
        <v>0</v>
      </c>
      <c r="D171" s="1">
        <v>0</v>
      </c>
      <c r="E171" s="2">
        <v>0</v>
      </c>
      <c r="F171" s="80">
        <v>0</v>
      </c>
      <c r="G171" s="81">
        <v>0</v>
      </c>
      <c r="H171" s="1">
        <v>0</v>
      </c>
      <c r="I171" s="1">
        <v>1</v>
      </c>
      <c r="J171" s="2">
        <v>1</v>
      </c>
      <c r="K171" s="80">
        <v>0</v>
      </c>
      <c r="L171" s="1">
        <v>0</v>
      </c>
      <c r="M171" s="1">
        <v>1</v>
      </c>
      <c r="N171" s="2">
        <v>1</v>
      </c>
      <c r="O171" s="80">
        <v>0</v>
      </c>
      <c r="P171" s="1">
        <v>0</v>
      </c>
      <c r="Q171" s="1">
        <v>2</v>
      </c>
      <c r="R171" s="2">
        <v>2</v>
      </c>
      <c r="S171" s="80">
        <v>0</v>
      </c>
      <c r="T171" s="3">
        <v>1</v>
      </c>
      <c r="U171" s="81">
        <v>0</v>
      </c>
    </row>
    <row r="172" spans="2:21" x14ac:dyDescent="0.35">
      <c r="B172" s="1" t="s">
        <v>16</v>
      </c>
      <c r="C172" s="1">
        <v>116</v>
      </c>
      <c r="D172" s="1">
        <v>6589</v>
      </c>
      <c r="E172" s="2">
        <v>6705</v>
      </c>
      <c r="F172" s="80">
        <v>33</v>
      </c>
      <c r="G172" s="3">
        <v>0.28449999999999998</v>
      </c>
      <c r="H172" s="1">
        <v>53</v>
      </c>
      <c r="I172" s="1">
        <v>847</v>
      </c>
      <c r="J172" s="2">
        <v>900</v>
      </c>
      <c r="K172" s="80">
        <v>29</v>
      </c>
      <c r="L172" s="1">
        <v>5</v>
      </c>
      <c r="M172" s="1">
        <v>216</v>
      </c>
      <c r="N172" s="2">
        <v>221</v>
      </c>
      <c r="O172" s="80">
        <v>2</v>
      </c>
      <c r="P172" s="1">
        <v>174</v>
      </c>
      <c r="Q172" s="1">
        <v>7652</v>
      </c>
      <c r="R172" s="2">
        <v>7826</v>
      </c>
      <c r="S172" s="80">
        <v>64</v>
      </c>
      <c r="T172" s="3">
        <v>0.9778</v>
      </c>
      <c r="U172" s="3">
        <v>0.36780000000000002</v>
      </c>
    </row>
    <row r="173" spans="2:21" x14ac:dyDescent="0.35">
      <c r="B173" s="1" t="s">
        <v>17</v>
      </c>
      <c r="C173" s="1">
        <v>15</v>
      </c>
      <c r="D173" s="1">
        <v>5507</v>
      </c>
      <c r="E173" s="2">
        <v>5522</v>
      </c>
      <c r="F173" s="80">
        <v>2</v>
      </c>
      <c r="G173" s="3">
        <v>0.1333</v>
      </c>
      <c r="H173" s="1">
        <v>19</v>
      </c>
      <c r="I173" s="1">
        <v>620</v>
      </c>
      <c r="J173" s="2">
        <v>639</v>
      </c>
      <c r="K173" s="80">
        <v>3</v>
      </c>
      <c r="L173" s="1">
        <v>5</v>
      </c>
      <c r="M173" s="1">
        <v>196</v>
      </c>
      <c r="N173" s="2">
        <v>201</v>
      </c>
      <c r="O173" s="80">
        <v>2</v>
      </c>
      <c r="P173" s="1">
        <v>39</v>
      </c>
      <c r="Q173" s="1">
        <v>6323</v>
      </c>
      <c r="R173" s="2">
        <v>6362</v>
      </c>
      <c r="S173" s="80">
        <v>7</v>
      </c>
      <c r="T173" s="3">
        <v>0.99390000000000001</v>
      </c>
      <c r="U173" s="3">
        <v>0.17949999999999999</v>
      </c>
    </row>
    <row r="174" spans="2:21" x14ac:dyDescent="0.35">
      <c r="B174" s="1" t="s">
        <v>20</v>
      </c>
      <c r="C174" s="1">
        <v>1</v>
      </c>
      <c r="D174" s="1">
        <v>143</v>
      </c>
      <c r="E174" s="2">
        <v>144</v>
      </c>
      <c r="F174" s="80">
        <v>0</v>
      </c>
      <c r="G174" s="3">
        <v>0</v>
      </c>
      <c r="H174" s="1">
        <v>10</v>
      </c>
      <c r="I174" s="1">
        <v>15</v>
      </c>
      <c r="J174" s="2">
        <v>25</v>
      </c>
      <c r="K174" s="80">
        <v>0</v>
      </c>
      <c r="L174" s="1">
        <v>2</v>
      </c>
      <c r="M174" s="1">
        <v>7</v>
      </c>
      <c r="N174" s="2">
        <v>9</v>
      </c>
      <c r="O174" s="80">
        <v>0</v>
      </c>
      <c r="P174" s="1">
        <v>13</v>
      </c>
      <c r="Q174" s="1">
        <v>165</v>
      </c>
      <c r="R174" s="2">
        <v>178</v>
      </c>
      <c r="S174" s="80">
        <v>0</v>
      </c>
      <c r="T174" s="3">
        <v>0.92700000000000005</v>
      </c>
      <c r="U174" s="81">
        <v>0</v>
      </c>
    </row>
    <row r="175" spans="2:21" x14ac:dyDescent="0.35">
      <c r="B175" s="1" t="s">
        <v>151</v>
      </c>
      <c r="C175" s="1">
        <v>8</v>
      </c>
      <c r="D175" s="1">
        <v>4</v>
      </c>
      <c r="E175" s="2">
        <v>12</v>
      </c>
      <c r="F175" s="80">
        <v>0</v>
      </c>
      <c r="G175" s="3">
        <v>0</v>
      </c>
      <c r="H175" s="1">
        <v>0</v>
      </c>
      <c r="I175" s="1">
        <v>0</v>
      </c>
      <c r="J175" s="2">
        <v>0</v>
      </c>
      <c r="K175" s="80">
        <v>0</v>
      </c>
      <c r="L175" s="1">
        <v>0</v>
      </c>
      <c r="M175" s="1">
        <v>0</v>
      </c>
      <c r="N175" s="2">
        <v>0</v>
      </c>
      <c r="O175" s="80">
        <v>0</v>
      </c>
      <c r="P175" s="1">
        <v>8</v>
      </c>
      <c r="Q175" s="1">
        <v>4</v>
      </c>
      <c r="R175" s="2">
        <v>12</v>
      </c>
      <c r="S175" s="80">
        <v>0</v>
      </c>
      <c r="T175" s="3">
        <v>0.33329999999999999</v>
      </c>
      <c r="U175" s="81">
        <v>0</v>
      </c>
    </row>
    <row r="176" spans="2:21" x14ac:dyDescent="0.35">
      <c r="B176" s="1" t="s">
        <v>145</v>
      </c>
      <c r="C176" s="1">
        <v>102</v>
      </c>
      <c r="D176" s="1">
        <v>2129</v>
      </c>
      <c r="E176" s="2">
        <v>2231</v>
      </c>
      <c r="F176" s="80">
        <v>26</v>
      </c>
      <c r="G176" s="3">
        <v>0.25490000000000002</v>
      </c>
      <c r="H176" s="1">
        <v>0</v>
      </c>
      <c r="I176" s="1">
        <v>0</v>
      </c>
      <c r="J176" s="2">
        <v>0</v>
      </c>
      <c r="K176" s="80">
        <v>0</v>
      </c>
      <c r="L176" s="1">
        <v>0</v>
      </c>
      <c r="M176" s="1">
        <v>0</v>
      </c>
      <c r="N176" s="2">
        <v>0</v>
      </c>
      <c r="O176" s="80">
        <v>0</v>
      </c>
      <c r="P176" s="1">
        <v>102</v>
      </c>
      <c r="Q176" s="1">
        <v>2129</v>
      </c>
      <c r="R176" s="2">
        <v>2231</v>
      </c>
      <c r="S176" s="80">
        <v>26</v>
      </c>
      <c r="T176" s="3">
        <v>0.95430000000000004</v>
      </c>
      <c r="U176" s="3">
        <v>0.25490000000000002</v>
      </c>
    </row>
    <row r="177" spans="2:21" x14ac:dyDescent="0.35">
      <c r="B177" s="1" t="s">
        <v>159</v>
      </c>
      <c r="C177" s="1">
        <v>0</v>
      </c>
      <c r="D177" s="1">
        <v>0</v>
      </c>
      <c r="E177" s="2">
        <v>0</v>
      </c>
      <c r="F177" s="80">
        <v>0</v>
      </c>
      <c r="G177" s="81">
        <v>0</v>
      </c>
      <c r="H177" s="1">
        <v>0</v>
      </c>
      <c r="I177" s="1">
        <v>0</v>
      </c>
      <c r="J177" s="2">
        <v>0</v>
      </c>
      <c r="K177" s="80">
        <v>0</v>
      </c>
      <c r="L177" s="1">
        <v>0</v>
      </c>
      <c r="M177" s="1">
        <v>0</v>
      </c>
      <c r="N177" s="2">
        <v>0</v>
      </c>
      <c r="O177" s="80">
        <v>0</v>
      </c>
      <c r="P177" s="1">
        <v>0</v>
      </c>
      <c r="Q177" s="1">
        <v>0</v>
      </c>
      <c r="R177" s="2">
        <v>0</v>
      </c>
      <c r="S177" s="80">
        <v>0</v>
      </c>
      <c r="T177" s="81">
        <v>0</v>
      </c>
      <c r="U177" s="81">
        <v>0</v>
      </c>
    </row>
    <row r="178" spans="2:21" x14ac:dyDescent="0.35">
      <c r="B178" s="1" t="s">
        <v>146</v>
      </c>
      <c r="C178" s="1">
        <v>27</v>
      </c>
      <c r="D178" s="1">
        <v>929</v>
      </c>
      <c r="E178" s="2">
        <v>956</v>
      </c>
      <c r="F178" s="80">
        <v>27</v>
      </c>
      <c r="G178" s="3">
        <v>1</v>
      </c>
      <c r="H178" s="1">
        <v>0</v>
      </c>
      <c r="I178" s="1">
        <v>1</v>
      </c>
      <c r="J178" s="2">
        <v>1</v>
      </c>
      <c r="K178" s="80">
        <v>0</v>
      </c>
      <c r="L178" s="1">
        <v>0</v>
      </c>
      <c r="M178" s="1">
        <v>3</v>
      </c>
      <c r="N178" s="2">
        <v>3</v>
      </c>
      <c r="O178" s="80">
        <v>0</v>
      </c>
      <c r="P178" s="1">
        <v>27</v>
      </c>
      <c r="Q178" s="1">
        <v>933</v>
      </c>
      <c r="R178" s="2">
        <v>960</v>
      </c>
      <c r="S178" s="80">
        <v>27</v>
      </c>
      <c r="T178" s="3">
        <v>0.97189999999999999</v>
      </c>
      <c r="U178" s="3">
        <v>1</v>
      </c>
    </row>
    <row r="179" spans="2:21" x14ac:dyDescent="0.35">
      <c r="B179" s="1" t="s">
        <v>157</v>
      </c>
      <c r="C179" s="1">
        <v>6</v>
      </c>
      <c r="D179" s="1">
        <v>6</v>
      </c>
      <c r="E179" s="2">
        <v>12</v>
      </c>
      <c r="F179" s="80">
        <v>0</v>
      </c>
      <c r="G179" s="3">
        <v>0</v>
      </c>
      <c r="H179" s="1">
        <v>0</v>
      </c>
      <c r="I179" s="1">
        <v>1</v>
      </c>
      <c r="J179" s="2">
        <v>1</v>
      </c>
      <c r="K179" s="80">
        <v>0</v>
      </c>
      <c r="L179" s="1">
        <v>0</v>
      </c>
      <c r="M179" s="1">
        <v>1</v>
      </c>
      <c r="N179" s="2">
        <v>1</v>
      </c>
      <c r="O179" s="80">
        <v>0</v>
      </c>
      <c r="P179" s="1">
        <v>6</v>
      </c>
      <c r="Q179" s="1">
        <v>8</v>
      </c>
      <c r="R179" s="2">
        <v>14</v>
      </c>
      <c r="S179" s="80">
        <v>0</v>
      </c>
      <c r="T179" s="3">
        <v>0.57140000000000002</v>
      </c>
      <c r="U179" s="81">
        <v>0</v>
      </c>
    </row>
    <row r="180" spans="2:21" x14ac:dyDescent="0.35">
      <c r="B180" s="25" t="s">
        <v>87</v>
      </c>
      <c r="C180" s="25">
        <v>339</v>
      </c>
      <c r="D180" s="25">
        <v>18790</v>
      </c>
      <c r="E180" s="25">
        <v>19129</v>
      </c>
      <c r="F180" s="25">
        <v>104</v>
      </c>
      <c r="G180" s="26">
        <v>0.30680000000000002</v>
      </c>
      <c r="H180" s="25">
        <v>104</v>
      </c>
      <c r="I180" s="25">
        <v>1730</v>
      </c>
      <c r="J180" s="25">
        <v>1834</v>
      </c>
      <c r="K180" s="25">
        <v>33</v>
      </c>
      <c r="L180" s="25">
        <v>12</v>
      </c>
      <c r="M180" s="25">
        <v>553</v>
      </c>
      <c r="N180" s="25">
        <v>565</v>
      </c>
      <c r="O180" s="25">
        <v>4</v>
      </c>
      <c r="P180" s="25">
        <v>455</v>
      </c>
      <c r="Q180" s="25">
        <v>21073</v>
      </c>
      <c r="R180" s="25">
        <v>21528</v>
      </c>
      <c r="S180" s="25">
        <v>141</v>
      </c>
      <c r="T180" s="26">
        <v>0.97889999999999999</v>
      </c>
      <c r="U180" s="26">
        <v>0.30990000000000001</v>
      </c>
    </row>
    <row r="182" spans="2:21" x14ac:dyDescent="0.35">
      <c r="B182" s="5">
        <v>45568</v>
      </c>
    </row>
    <row r="183" spans="2:21" ht="15" customHeight="1" x14ac:dyDescent="0.35">
      <c r="B183" s="153" t="s">
        <v>0</v>
      </c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5"/>
    </row>
    <row r="184" spans="2:21" ht="43.5" x14ac:dyDescent="0.35">
      <c r="B184" s="1" t="s">
        <v>1</v>
      </c>
      <c r="C184" s="1" t="s">
        <v>2</v>
      </c>
      <c r="D184" s="1" t="s">
        <v>3</v>
      </c>
      <c r="E184" s="1" t="s">
        <v>4</v>
      </c>
      <c r="F184" s="1" t="s">
        <v>138</v>
      </c>
      <c r="G184" s="1" t="s">
        <v>139</v>
      </c>
      <c r="H184" s="1" t="s">
        <v>5</v>
      </c>
      <c r="I184" s="1" t="s">
        <v>6</v>
      </c>
      <c r="J184" s="1" t="s">
        <v>7</v>
      </c>
      <c r="K184" s="1" t="s">
        <v>140</v>
      </c>
      <c r="L184" s="1" t="s">
        <v>8</v>
      </c>
      <c r="M184" s="1" t="s">
        <v>9</v>
      </c>
      <c r="N184" s="1" t="s">
        <v>10</v>
      </c>
      <c r="O184" s="1" t="s">
        <v>141</v>
      </c>
      <c r="P184" s="1" t="s">
        <v>11</v>
      </c>
      <c r="Q184" s="1" t="s">
        <v>12</v>
      </c>
      <c r="R184" s="1" t="s">
        <v>13</v>
      </c>
      <c r="S184" s="1" t="s">
        <v>142</v>
      </c>
      <c r="T184" s="1" t="s">
        <v>14</v>
      </c>
      <c r="U184" s="1" t="s">
        <v>143</v>
      </c>
    </row>
    <row r="185" spans="2:21" x14ac:dyDescent="0.35">
      <c r="B185" s="1" t="s">
        <v>144</v>
      </c>
      <c r="C185" s="1">
        <v>0</v>
      </c>
      <c r="D185" s="1">
        <v>31</v>
      </c>
      <c r="E185" s="2">
        <v>31</v>
      </c>
      <c r="F185" s="80">
        <v>0</v>
      </c>
      <c r="G185" s="81">
        <v>0</v>
      </c>
      <c r="H185" s="1">
        <v>0</v>
      </c>
      <c r="I185" s="1">
        <v>10</v>
      </c>
      <c r="J185" s="2">
        <v>10</v>
      </c>
      <c r="K185" s="80">
        <v>0</v>
      </c>
      <c r="L185" s="1">
        <v>0</v>
      </c>
      <c r="M185" s="1">
        <v>7</v>
      </c>
      <c r="N185" s="2">
        <v>7</v>
      </c>
      <c r="O185" s="80">
        <v>0</v>
      </c>
      <c r="P185" s="1">
        <v>0</v>
      </c>
      <c r="Q185" s="1">
        <v>48</v>
      </c>
      <c r="R185" s="2">
        <v>48</v>
      </c>
      <c r="S185" s="80">
        <v>0</v>
      </c>
      <c r="T185" s="3">
        <v>1</v>
      </c>
      <c r="U185" s="81">
        <v>0</v>
      </c>
    </row>
    <row r="186" spans="2:21" x14ac:dyDescent="0.35">
      <c r="B186" s="1" t="s">
        <v>19</v>
      </c>
      <c r="C186" s="1">
        <v>38</v>
      </c>
      <c r="D186" s="1">
        <v>391</v>
      </c>
      <c r="E186" s="2">
        <v>429</v>
      </c>
      <c r="F186" s="80">
        <v>14</v>
      </c>
      <c r="G186" s="3">
        <v>0.36840000000000001</v>
      </c>
      <c r="H186" s="1">
        <v>3</v>
      </c>
      <c r="I186" s="1">
        <v>106</v>
      </c>
      <c r="J186" s="2">
        <v>109</v>
      </c>
      <c r="K186" s="80">
        <v>1</v>
      </c>
      <c r="L186" s="1">
        <v>0</v>
      </c>
      <c r="M186" s="1">
        <v>7</v>
      </c>
      <c r="N186" s="2">
        <v>7</v>
      </c>
      <c r="O186" s="80">
        <v>0</v>
      </c>
      <c r="P186" s="1">
        <v>41</v>
      </c>
      <c r="Q186" s="1">
        <v>504</v>
      </c>
      <c r="R186" s="2">
        <v>545</v>
      </c>
      <c r="S186" s="80">
        <v>15</v>
      </c>
      <c r="T186" s="3">
        <v>0.92479999999999996</v>
      </c>
      <c r="U186" s="3">
        <v>0.3659</v>
      </c>
    </row>
    <row r="187" spans="2:21" x14ac:dyDescent="0.35">
      <c r="B187" s="1" t="s">
        <v>15</v>
      </c>
      <c r="C187" s="1">
        <v>43</v>
      </c>
      <c r="D187" s="1">
        <v>2942</v>
      </c>
      <c r="E187" s="2">
        <v>2985</v>
      </c>
      <c r="F187" s="80">
        <v>2</v>
      </c>
      <c r="G187" s="3">
        <v>4.65E-2</v>
      </c>
      <c r="H187" s="1">
        <v>17</v>
      </c>
      <c r="I187" s="1">
        <v>152</v>
      </c>
      <c r="J187" s="2">
        <v>169</v>
      </c>
      <c r="K187" s="80">
        <v>1</v>
      </c>
      <c r="L187" s="1">
        <v>0</v>
      </c>
      <c r="M187" s="1">
        <v>115</v>
      </c>
      <c r="N187" s="2">
        <v>115</v>
      </c>
      <c r="O187" s="80">
        <v>0</v>
      </c>
      <c r="P187" s="1">
        <v>60</v>
      </c>
      <c r="Q187" s="1">
        <v>3209</v>
      </c>
      <c r="R187" s="2">
        <v>3269</v>
      </c>
      <c r="S187" s="80">
        <v>3</v>
      </c>
      <c r="T187" s="3">
        <v>0.98160000000000003</v>
      </c>
      <c r="U187" s="3">
        <v>0.05</v>
      </c>
    </row>
    <row r="188" spans="2:21" x14ac:dyDescent="0.35">
      <c r="B188" s="1" t="s">
        <v>160</v>
      </c>
      <c r="C188" s="1">
        <v>1</v>
      </c>
      <c r="D188" s="1">
        <v>1</v>
      </c>
      <c r="E188" s="2">
        <v>2</v>
      </c>
      <c r="F188" s="80">
        <v>0</v>
      </c>
      <c r="G188" s="3">
        <v>0</v>
      </c>
      <c r="H188" s="1">
        <v>0</v>
      </c>
      <c r="I188" s="1">
        <v>1</v>
      </c>
      <c r="J188" s="2">
        <v>1</v>
      </c>
      <c r="K188" s="80">
        <v>0</v>
      </c>
      <c r="L188" s="1">
        <v>0</v>
      </c>
      <c r="M188" s="1">
        <v>0</v>
      </c>
      <c r="N188" s="2">
        <v>0</v>
      </c>
      <c r="O188" s="80">
        <v>0</v>
      </c>
      <c r="P188" s="1">
        <v>1</v>
      </c>
      <c r="Q188" s="1">
        <v>2</v>
      </c>
      <c r="R188" s="2">
        <v>3</v>
      </c>
      <c r="S188" s="80">
        <v>0</v>
      </c>
      <c r="T188" s="3">
        <v>0.66669999999999996</v>
      </c>
      <c r="U188" s="81">
        <v>0</v>
      </c>
    </row>
    <row r="189" spans="2:21" x14ac:dyDescent="0.35">
      <c r="B189" s="1" t="s">
        <v>161</v>
      </c>
      <c r="C189" s="1">
        <v>0</v>
      </c>
      <c r="D189" s="1">
        <v>0</v>
      </c>
      <c r="E189" s="2">
        <v>0</v>
      </c>
      <c r="F189" s="80">
        <v>0</v>
      </c>
      <c r="G189" s="81">
        <v>0</v>
      </c>
      <c r="H189" s="1">
        <v>0</v>
      </c>
      <c r="I189" s="1">
        <v>0</v>
      </c>
      <c r="J189" s="2">
        <v>0</v>
      </c>
      <c r="K189" s="80">
        <v>0</v>
      </c>
      <c r="L189" s="1">
        <v>0</v>
      </c>
      <c r="M189" s="1">
        <v>0</v>
      </c>
      <c r="N189" s="2">
        <v>0</v>
      </c>
      <c r="O189" s="80">
        <v>0</v>
      </c>
      <c r="P189" s="1">
        <v>0</v>
      </c>
      <c r="Q189" s="1">
        <v>0</v>
      </c>
      <c r="R189" s="2">
        <v>0</v>
      </c>
      <c r="S189" s="80">
        <v>0</v>
      </c>
      <c r="T189" s="81">
        <v>0</v>
      </c>
      <c r="U189" s="81">
        <v>0</v>
      </c>
    </row>
    <row r="190" spans="2:21" x14ac:dyDescent="0.35">
      <c r="B190" s="1" t="s">
        <v>155</v>
      </c>
      <c r="C190" s="1">
        <v>0</v>
      </c>
      <c r="D190" s="1">
        <v>121</v>
      </c>
      <c r="E190" s="2">
        <v>121</v>
      </c>
      <c r="F190" s="80">
        <v>0</v>
      </c>
      <c r="G190" s="81">
        <v>0</v>
      </c>
      <c r="H190" s="1">
        <v>0</v>
      </c>
      <c r="I190" s="1">
        <v>0</v>
      </c>
      <c r="J190" s="2">
        <v>0</v>
      </c>
      <c r="K190" s="80">
        <v>0</v>
      </c>
      <c r="L190" s="1">
        <v>0</v>
      </c>
      <c r="M190" s="1">
        <v>0</v>
      </c>
      <c r="N190" s="2">
        <v>0</v>
      </c>
      <c r="O190" s="80">
        <v>0</v>
      </c>
      <c r="P190" s="1">
        <v>0</v>
      </c>
      <c r="Q190" s="1">
        <v>121</v>
      </c>
      <c r="R190" s="2">
        <v>121</v>
      </c>
      <c r="S190" s="80">
        <v>0</v>
      </c>
      <c r="T190" s="3">
        <v>1</v>
      </c>
      <c r="U190" s="81">
        <v>0</v>
      </c>
    </row>
    <row r="191" spans="2:21" x14ac:dyDescent="0.35">
      <c r="B191" s="1" t="s">
        <v>156</v>
      </c>
      <c r="C191" s="1">
        <v>0</v>
      </c>
      <c r="D191" s="1">
        <v>0</v>
      </c>
      <c r="E191" s="2">
        <v>0</v>
      </c>
      <c r="F191" s="80">
        <v>0</v>
      </c>
      <c r="G191" s="81">
        <v>0</v>
      </c>
      <c r="H191" s="1">
        <v>0</v>
      </c>
      <c r="I191" s="1">
        <v>1</v>
      </c>
      <c r="J191" s="2">
        <v>1</v>
      </c>
      <c r="K191" s="80">
        <v>0</v>
      </c>
      <c r="L191" s="1">
        <v>0</v>
      </c>
      <c r="M191" s="1">
        <v>1</v>
      </c>
      <c r="N191" s="2">
        <v>1</v>
      </c>
      <c r="O191" s="80">
        <v>0</v>
      </c>
      <c r="P191" s="1">
        <v>0</v>
      </c>
      <c r="Q191" s="1">
        <v>2</v>
      </c>
      <c r="R191" s="2">
        <v>2</v>
      </c>
      <c r="S191" s="80">
        <v>0</v>
      </c>
      <c r="T191" s="3">
        <v>1</v>
      </c>
      <c r="U191" s="81">
        <v>0</v>
      </c>
    </row>
    <row r="192" spans="2:21" x14ac:dyDescent="0.35">
      <c r="B192" s="1" t="s">
        <v>16</v>
      </c>
      <c r="C192" s="1">
        <v>115</v>
      </c>
      <c r="D192" s="1">
        <v>6666</v>
      </c>
      <c r="E192" s="2">
        <v>6781</v>
      </c>
      <c r="F192" s="80">
        <v>65</v>
      </c>
      <c r="G192" s="3">
        <v>0.56520000000000004</v>
      </c>
      <c r="H192" s="1">
        <v>61</v>
      </c>
      <c r="I192" s="1">
        <v>849</v>
      </c>
      <c r="J192" s="2">
        <v>910</v>
      </c>
      <c r="K192" s="80">
        <v>31</v>
      </c>
      <c r="L192" s="1">
        <v>5</v>
      </c>
      <c r="M192" s="1">
        <v>219</v>
      </c>
      <c r="N192" s="2">
        <v>224</v>
      </c>
      <c r="O192" s="80">
        <v>0</v>
      </c>
      <c r="P192" s="1">
        <v>181</v>
      </c>
      <c r="Q192" s="1">
        <v>7734</v>
      </c>
      <c r="R192" s="2">
        <v>7915</v>
      </c>
      <c r="S192" s="80">
        <v>96</v>
      </c>
      <c r="T192" s="3">
        <v>0.97709999999999997</v>
      </c>
      <c r="U192" s="3">
        <v>0.53039999999999998</v>
      </c>
    </row>
    <row r="193" spans="2:21" x14ac:dyDescent="0.35">
      <c r="B193" s="1" t="s">
        <v>17</v>
      </c>
      <c r="C193" s="1">
        <v>16</v>
      </c>
      <c r="D193" s="1">
        <v>5568</v>
      </c>
      <c r="E193" s="2">
        <v>5584</v>
      </c>
      <c r="F193" s="80">
        <v>3</v>
      </c>
      <c r="G193" s="3">
        <v>0.1875</v>
      </c>
      <c r="H193" s="1">
        <v>10</v>
      </c>
      <c r="I193" s="1">
        <v>631</v>
      </c>
      <c r="J193" s="2">
        <v>641</v>
      </c>
      <c r="K193" s="80">
        <v>2</v>
      </c>
      <c r="L193" s="1">
        <v>4</v>
      </c>
      <c r="M193" s="1">
        <v>201</v>
      </c>
      <c r="N193" s="2">
        <v>205</v>
      </c>
      <c r="O193" s="80">
        <v>2</v>
      </c>
      <c r="P193" s="1">
        <v>30</v>
      </c>
      <c r="Q193" s="1">
        <v>6400</v>
      </c>
      <c r="R193" s="2">
        <v>6430</v>
      </c>
      <c r="S193" s="80">
        <v>7</v>
      </c>
      <c r="T193" s="3">
        <v>0.99529999999999996</v>
      </c>
      <c r="U193" s="3">
        <v>0.23330000000000001</v>
      </c>
    </row>
    <row r="194" spans="2:21" x14ac:dyDescent="0.35">
      <c r="B194" s="1" t="s">
        <v>20</v>
      </c>
      <c r="C194" s="1">
        <v>1</v>
      </c>
      <c r="D194" s="1">
        <v>143</v>
      </c>
      <c r="E194" s="2">
        <v>144</v>
      </c>
      <c r="F194" s="80">
        <v>0</v>
      </c>
      <c r="G194" s="3">
        <v>0</v>
      </c>
      <c r="H194" s="1">
        <v>10</v>
      </c>
      <c r="I194" s="1">
        <v>15</v>
      </c>
      <c r="J194" s="2">
        <v>25</v>
      </c>
      <c r="K194" s="80">
        <v>0</v>
      </c>
      <c r="L194" s="1">
        <v>2</v>
      </c>
      <c r="M194" s="1">
        <v>7</v>
      </c>
      <c r="N194" s="2">
        <v>9</v>
      </c>
      <c r="O194" s="80">
        <v>0</v>
      </c>
      <c r="P194" s="1">
        <v>13</v>
      </c>
      <c r="Q194" s="1">
        <v>165</v>
      </c>
      <c r="R194" s="2">
        <v>178</v>
      </c>
      <c r="S194" s="80">
        <v>0</v>
      </c>
      <c r="T194" s="3">
        <v>0.92700000000000005</v>
      </c>
      <c r="U194" s="81">
        <v>0</v>
      </c>
    </row>
    <row r="195" spans="2:21" x14ac:dyDescent="0.35">
      <c r="B195" s="1" t="s">
        <v>151</v>
      </c>
      <c r="C195" s="1">
        <v>8</v>
      </c>
      <c r="D195" s="1">
        <v>4</v>
      </c>
      <c r="E195" s="2">
        <v>12</v>
      </c>
      <c r="F195" s="80">
        <v>0</v>
      </c>
      <c r="G195" s="3">
        <v>0</v>
      </c>
      <c r="H195" s="1">
        <v>0</v>
      </c>
      <c r="I195" s="1">
        <v>0</v>
      </c>
      <c r="J195" s="2">
        <v>0</v>
      </c>
      <c r="K195" s="80">
        <v>0</v>
      </c>
      <c r="L195" s="1">
        <v>0</v>
      </c>
      <c r="M195" s="1">
        <v>0</v>
      </c>
      <c r="N195" s="2">
        <v>0</v>
      </c>
      <c r="O195" s="80">
        <v>0</v>
      </c>
      <c r="P195" s="1">
        <v>8</v>
      </c>
      <c r="Q195" s="1">
        <v>4</v>
      </c>
      <c r="R195" s="2">
        <v>12</v>
      </c>
      <c r="S195" s="80">
        <v>0</v>
      </c>
      <c r="T195" s="3">
        <v>0.33329999999999999</v>
      </c>
      <c r="U195" s="81">
        <v>0</v>
      </c>
    </row>
    <row r="196" spans="2:21" x14ac:dyDescent="0.35">
      <c r="B196" s="1" t="s">
        <v>145</v>
      </c>
      <c r="C196" s="1">
        <v>124</v>
      </c>
      <c r="D196" s="1">
        <v>2129</v>
      </c>
      <c r="E196" s="2">
        <v>2253</v>
      </c>
      <c r="F196" s="80">
        <v>32</v>
      </c>
      <c r="G196" s="3">
        <v>0.2581</v>
      </c>
      <c r="H196" s="1">
        <v>0</v>
      </c>
      <c r="I196" s="1">
        <v>0</v>
      </c>
      <c r="J196" s="2">
        <v>0</v>
      </c>
      <c r="K196" s="80">
        <v>0</v>
      </c>
      <c r="L196" s="1">
        <v>0</v>
      </c>
      <c r="M196" s="1">
        <v>0</v>
      </c>
      <c r="N196" s="2">
        <v>0</v>
      </c>
      <c r="O196" s="80">
        <v>0</v>
      </c>
      <c r="P196" s="1">
        <v>124</v>
      </c>
      <c r="Q196" s="1">
        <v>2129</v>
      </c>
      <c r="R196" s="2">
        <v>2253</v>
      </c>
      <c r="S196" s="80">
        <v>32</v>
      </c>
      <c r="T196" s="3">
        <v>0.94499999999999995</v>
      </c>
      <c r="U196" s="3">
        <v>0.2581</v>
      </c>
    </row>
    <row r="197" spans="2:21" x14ac:dyDescent="0.35">
      <c r="B197" s="1" t="s">
        <v>159</v>
      </c>
      <c r="C197" s="1">
        <v>0</v>
      </c>
      <c r="D197" s="1">
        <v>0</v>
      </c>
      <c r="E197" s="2">
        <v>0</v>
      </c>
      <c r="F197" s="80">
        <v>0</v>
      </c>
      <c r="G197" s="81">
        <v>0</v>
      </c>
      <c r="H197" s="1">
        <v>0</v>
      </c>
      <c r="I197" s="1">
        <v>0</v>
      </c>
      <c r="J197" s="2">
        <v>0</v>
      </c>
      <c r="K197" s="80">
        <v>0</v>
      </c>
      <c r="L197" s="1">
        <v>0</v>
      </c>
      <c r="M197" s="1">
        <v>0</v>
      </c>
      <c r="N197" s="2">
        <v>0</v>
      </c>
      <c r="O197" s="80">
        <v>0</v>
      </c>
      <c r="P197" s="1">
        <v>0</v>
      </c>
      <c r="Q197" s="1">
        <v>0</v>
      </c>
      <c r="R197" s="2">
        <v>0</v>
      </c>
      <c r="S197" s="80">
        <v>0</v>
      </c>
      <c r="T197" s="81">
        <v>0</v>
      </c>
      <c r="U197" s="81">
        <v>0</v>
      </c>
    </row>
    <row r="198" spans="2:21" x14ac:dyDescent="0.35">
      <c r="B198" s="1" t="s">
        <v>146</v>
      </c>
      <c r="C198" s="1">
        <v>27</v>
      </c>
      <c r="D198" s="1">
        <v>929</v>
      </c>
      <c r="E198" s="2">
        <v>956</v>
      </c>
      <c r="F198" s="80">
        <v>27</v>
      </c>
      <c r="G198" s="3">
        <v>1</v>
      </c>
      <c r="H198" s="1">
        <v>0</v>
      </c>
      <c r="I198" s="1">
        <v>1</v>
      </c>
      <c r="J198" s="2">
        <v>1</v>
      </c>
      <c r="K198" s="80">
        <v>0</v>
      </c>
      <c r="L198" s="1">
        <v>0</v>
      </c>
      <c r="M198" s="1">
        <v>3</v>
      </c>
      <c r="N198" s="2">
        <v>3</v>
      </c>
      <c r="O198" s="80">
        <v>0</v>
      </c>
      <c r="P198" s="1">
        <v>27</v>
      </c>
      <c r="Q198" s="1">
        <v>933</v>
      </c>
      <c r="R198" s="2">
        <v>960</v>
      </c>
      <c r="S198" s="80">
        <v>27</v>
      </c>
      <c r="T198" s="3">
        <v>0.97189999999999999</v>
      </c>
      <c r="U198" s="3">
        <v>1</v>
      </c>
    </row>
    <row r="199" spans="2:21" x14ac:dyDescent="0.35">
      <c r="B199" s="1" t="s">
        <v>157</v>
      </c>
      <c r="C199" s="1">
        <v>6</v>
      </c>
      <c r="D199" s="1">
        <v>6</v>
      </c>
      <c r="E199" s="2">
        <v>12</v>
      </c>
      <c r="F199" s="80">
        <v>0</v>
      </c>
      <c r="G199" s="3">
        <v>0</v>
      </c>
      <c r="H199" s="1">
        <v>0</v>
      </c>
      <c r="I199" s="1">
        <v>1</v>
      </c>
      <c r="J199" s="2">
        <v>1</v>
      </c>
      <c r="K199" s="80">
        <v>0</v>
      </c>
      <c r="L199" s="1">
        <v>0</v>
      </c>
      <c r="M199" s="1">
        <v>1</v>
      </c>
      <c r="N199" s="2">
        <v>1</v>
      </c>
      <c r="O199" s="80">
        <v>0</v>
      </c>
      <c r="P199" s="1">
        <v>6</v>
      </c>
      <c r="Q199" s="1">
        <v>8</v>
      </c>
      <c r="R199" s="2">
        <v>14</v>
      </c>
      <c r="S199" s="80">
        <v>0</v>
      </c>
      <c r="T199" s="3">
        <v>0.57140000000000002</v>
      </c>
      <c r="U199" s="81">
        <v>0</v>
      </c>
    </row>
    <row r="200" spans="2:21" x14ac:dyDescent="0.35">
      <c r="B200" s="25" t="s">
        <v>87</v>
      </c>
      <c r="C200" s="25">
        <v>379</v>
      </c>
      <c r="D200" s="25">
        <v>18931</v>
      </c>
      <c r="E200" s="25">
        <v>19310</v>
      </c>
      <c r="F200" s="25">
        <v>143</v>
      </c>
      <c r="G200" s="26">
        <v>0.37730000000000002</v>
      </c>
      <c r="H200" s="25">
        <v>101</v>
      </c>
      <c r="I200" s="25">
        <v>1767</v>
      </c>
      <c r="J200" s="25">
        <v>1868</v>
      </c>
      <c r="K200" s="25">
        <v>35</v>
      </c>
      <c r="L200" s="25">
        <v>11</v>
      </c>
      <c r="M200" s="25">
        <v>561</v>
      </c>
      <c r="N200" s="25">
        <v>572</v>
      </c>
      <c r="O200" s="25">
        <v>2</v>
      </c>
      <c r="P200" s="25">
        <v>491</v>
      </c>
      <c r="Q200" s="25">
        <v>21259</v>
      </c>
      <c r="R200" s="25">
        <v>21750</v>
      </c>
      <c r="S200" s="25">
        <v>180</v>
      </c>
      <c r="T200" s="26">
        <v>0.97740000000000005</v>
      </c>
      <c r="U200" s="26">
        <v>0.36659999999999998</v>
      </c>
    </row>
    <row r="202" spans="2:21" x14ac:dyDescent="0.35">
      <c r="B202" s="5">
        <v>45600</v>
      </c>
    </row>
    <row r="203" spans="2:21" ht="15.4" customHeight="1" x14ac:dyDescent="0.35">
      <c r="B203" s="153" t="s">
        <v>0</v>
      </c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5"/>
    </row>
    <row r="204" spans="2:21" ht="43.5" x14ac:dyDescent="0.35">
      <c r="B204" s="1" t="s">
        <v>1</v>
      </c>
      <c r="C204" s="1" t="s">
        <v>2</v>
      </c>
      <c r="D204" s="1" t="s">
        <v>3</v>
      </c>
      <c r="E204" s="1" t="s">
        <v>4</v>
      </c>
      <c r="F204" s="1" t="s">
        <v>138</v>
      </c>
      <c r="G204" s="1" t="s">
        <v>139</v>
      </c>
      <c r="H204" s="1" t="s">
        <v>5</v>
      </c>
      <c r="I204" s="1" t="s">
        <v>6</v>
      </c>
      <c r="J204" s="1" t="s">
        <v>7</v>
      </c>
      <c r="K204" s="1" t="s">
        <v>140</v>
      </c>
      <c r="L204" s="1" t="s">
        <v>8</v>
      </c>
      <c r="M204" s="1" t="s">
        <v>9</v>
      </c>
      <c r="N204" s="1" t="s">
        <v>10</v>
      </c>
      <c r="O204" s="1" t="s">
        <v>141</v>
      </c>
      <c r="P204" s="1" t="s">
        <v>11</v>
      </c>
      <c r="Q204" s="1" t="s">
        <v>12</v>
      </c>
      <c r="R204" s="1" t="s">
        <v>13</v>
      </c>
      <c r="S204" s="1" t="s">
        <v>142</v>
      </c>
      <c r="T204" s="1" t="s">
        <v>14</v>
      </c>
      <c r="U204" s="1" t="s">
        <v>143</v>
      </c>
    </row>
    <row r="205" spans="2:21" x14ac:dyDescent="0.35">
      <c r="B205" s="1" t="s">
        <v>144</v>
      </c>
      <c r="C205" s="1">
        <v>0</v>
      </c>
      <c r="D205" s="1">
        <v>31</v>
      </c>
      <c r="E205" s="2">
        <v>31</v>
      </c>
      <c r="F205" s="80">
        <v>0</v>
      </c>
      <c r="G205" s="81">
        <v>0</v>
      </c>
      <c r="H205" s="1">
        <v>0</v>
      </c>
      <c r="I205" s="1">
        <v>10</v>
      </c>
      <c r="J205" s="2">
        <v>10</v>
      </c>
      <c r="K205" s="80">
        <v>0</v>
      </c>
      <c r="L205" s="1">
        <v>0</v>
      </c>
      <c r="M205" s="1">
        <v>7</v>
      </c>
      <c r="N205" s="2">
        <v>7</v>
      </c>
      <c r="O205" s="80">
        <v>0</v>
      </c>
      <c r="P205" s="1">
        <v>0</v>
      </c>
      <c r="Q205" s="1">
        <v>48</v>
      </c>
      <c r="R205" s="2">
        <v>48</v>
      </c>
      <c r="S205" s="80">
        <v>0</v>
      </c>
      <c r="T205" s="3">
        <v>1</v>
      </c>
      <c r="U205" s="81">
        <v>0</v>
      </c>
    </row>
    <row r="206" spans="2:21" x14ac:dyDescent="0.35">
      <c r="B206" s="1" t="s">
        <v>19</v>
      </c>
      <c r="C206" s="1">
        <v>39</v>
      </c>
      <c r="D206" s="1">
        <v>391</v>
      </c>
      <c r="E206" s="2">
        <v>430</v>
      </c>
      <c r="F206" s="80">
        <v>14</v>
      </c>
      <c r="G206" s="3">
        <v>0.35899999999999999</v>
      </c>
      <c r="H206" s="1">
        <v>1</v>
      </c>
      <c r="I206" s="1">
        <v>108</v>
      </c>
      <c r="J206" s="2">
        <v>109</v>
      </c>
      <c r="K206" s="80">
        <v>1</v>
      </c>
      <c r="L206" s="1">
        <v>0</v>
      </c>
      <c r="M206" s="1">
        <v>7</v>
      </c>
      <c r="N206" s="2">
        <v>7</v>
      </c>
      <c r="O206" s="80">
        <v>0</v>
      </c>
      <c r="P206" s="1">
        <v>40</v>
      </c>
      <c r="Q206" s="1">
        <v>506</v>
      </c>
      <c r="R206" s="2">
        <v>546</v>
      </c>
      <c r="S206" s="80">
        <v>15</v>
      </c>
      <c r="T206" s="3">
        <v>0.92669999999999997</v>
      </c>
      <c r="U206" s="3">
        <v>0.375</v>
      </c>
    </row>
    <row r="207" spans="2:21" x14ac:dyDescent="0.35">
      <c r="B207" s="1" t="s">
        <v>15</v>
      </c>
      <c r="C207" s="1">
        <v>38</v>
      </c>
      <c r="D207" s="1">
        <v>2980</v>
      </c>
      <c r="E207" s="2">
        <v>3018</v>
      </c>
      <c r="F207" s="80">
        <v>2</v>
      </c>
      <c r="G207" s="3">
        <v>5.2600000000000001E-2</v>
      </c>
      <c r="H207" s="1">
        <v>3</v>
      </c>
      <c r="I207" s="1">
        <v>178</v>
      </c>
      <c r="J207" s="2">
        <v>181</v>
      </c>
      <c r="K207" s="80">
        <v>1</v>
      </c>
      <c r="L207" s="1">
        <v>1</v>
      </c>
      <c r="M207" s="1">
        <v>115</v>
      </c>
      <c r="N207" s="2">
        <v>116</v>
      </c>
      <c r="O207" s="80">
        <v>0</v>
      </c>
      <c r="P207" s="1">
        <v>42</v>
      </c>
      <c r="Q207" s="1">
        <v>3273</v>
      </c>
      <c r="R207" s="2">
        <v>3315</v>
      </c>
      <c r="S207" s="80">
        <v>3</v>
      </c>
      <c r="T207" s="3">
        <v>0.98729999999999996</v>
      </c>
      <c r="U207" s="3">
        <v>7.1400000000000005E-2</v>
      </c>
    </row>
    <row r="208" spans="2:21" x14ac:dyDescent="0.35">
      <c r="B208" s="1" t="s">
        <v>160</v>
      </c>
      <c r="C208" s="1">
        <v>1</v>
      </c>
      <c r="D208" s="1">
        <v>1</v>
      </c>
      <c r="E208" s="2">
        <v>2</v>
      </c>
      <c r="F208" s="80">
        <v>0</v>
      </c>
      <c r="G208" s="3">
        <v>0</v>
      </c>
      <c r="H208" s="1">
        <v>0</v>
      </c>
      <c r="I208" s="1">
        <v>1</v>
      </c>
      <c r="J208" s="2">
        <v>1</v>
      </c>
      <c r="K208" s="80">
        <v>0</v>
      </c>
      <c r="L208" s="1">
        <v>0</v>
      </c>
      <c r="M208" s="1">
        <v>0</v>
      </c>
      <c r="N208" s="2">
        <v>0</v>
      </c>
      <c r="O208" s="80">
        <v>0</v>
      </c>
      <c r="P208" s="1">
        <v>1</v>
      </c>
      <c r="Q208" s="1">
        <v>2</v>
      </c>
      <c r="R208" s="2">
        <v>3</v>
      </c>
      <c r="S208" s="80">
        <v>0</v>
      </c>
      <c r="T208" s="3">
        <v>0.66669999999999996</v>
      </c>
      <c r="U208" s="81">
        <v>0</v>
      </c>
    </row>
    <row r="209" spans="2:21" x14ac:dyDescent="0.35">
      <c r="B209" s="1" t="s">
        <v>161</v>
      </c>
      <c r="C209" s="1">
        <v>0</v>
      </c>
      <c r="D209" s="1">
        <v>0</v>
      </c>
      <c r="E209" s="2">
        <v>0</v>
      </c>
      <c r="F209" s="80">
        <v>0</v>
      </c>
      <c r="G209" s="81">
        <v>0</v>
      </c>
      <c r="H209" s="1">
        <v>0</v>
      </c>
      <c r="I209" s="1">
        <v>0</v>
      </c>
      <c r="J209" s="2">
        <v>0</v>
      </c>
      <c r="K209" s="80">
        <v>0</v>
      </c>
      <c r="L209" s="1">
        <v>0</v>
      </c>
      <c r="M209" s="1">
        <v>0</v>
      </c>
      <c r="N209" s="2">
        <v>0</v>
      </c>
      <c r="O209" s="80">
        <v>0</v>
      </c>
      <c r="P209" s="1">
        <v>0</v>
      </c>
      <c r="Q209" s="1">
        <v>0</v>
      </c>
      <c r="R209" s="2">
        <v>0</v>
      </c>
      <c r="S209" s="80">
        <v>0</v>
      </c>
      <c r="T209" s="81">
        <v>0</v>
      </c>
      <c r="U209" s="81">
        <v>0</v>
      </c>
    </row>
    <row r="210" spans="2:21" x14ac:dyDescent="0.35">
      <c r="B210" s="1" t="s">
        <v>155</v>
      </c>
      <c r="C210" s="1">
        <v>0</v>
      </c>
      <c r="D210" s="1">
        <v>121</v>
      </c>
      <c r="E210" s="2">
        <v>121</v>
      </c>
      <c r="F210" s="80">
        <v>0</v>
      </c>
      <c r="G210" s="81">
        <v>0</v>
      </c>
      <c r="H210" s="1">
        <v>0</v>
      </c>
      <c r="I210" s="1">
        <v>0</v>
      </c>
      <c r="J210" s="2">
        <v>0</v>
      </c>
      <c r="K210" s="80">
        <v>0</v>
      </c>
      <c r="L210" s="1">
        <v>0</v>
      </c>
      <c r="M210" s="1">
        <v>0</v>
      </c>
      <c r="N210" s="2">
        <v>0</v>
      </c>
      <c r="O210" s="80">
        <v>0</v>
      </c>
      <c r="P210" s="1">
        <v>0</v>
      </c>
      <c r="Q210" s="1">
        <v>121</v>
      </c>
      <c r="R210" s="2">
        <v>121</v>
      </c>
      <c r="S210" s="80">
        <v>0</v>
      </c>
      <c r="T210" s="3">
        <v>1</v>
      </c>
      <c r="U210" s="81">
        <v>0</v>
      </c>
    </row>
    <row r="211" spans="2:21" x14ac:dyDescent="0.35">
      <c r="B211" s="1" t="s">
        <v>156</v>
      </c>
      <c r="C211" s="1">
        <v>0</v>
      </c>
      <c r="D211" s="1">
        <v>0</v>
      </c>
      <c r="E211" s="2">
        <v>0</v>
      </c>
      <c r="F211" s="80">
        <v>0</v>
      </c>
      <c r="G211" s="81">
        <v>0</v>
      </c>
      <c r="H211" s="1">
        <v>0</v>
      </c>
      <c r="I211" s="1">
        <v>1</v>
      </c>
      <c r="J211" s="2">
        <v>1</v>
      </c>
      <c r="K211" s="80">
        <v>0</v>
      </c>
      <c r="L211" s="1">
        <v>0</v>
      </c>
      <c r="M211" s="1">
        <v>1</v>
      </c>
      <c r="N211" s="2">
        <v>1</v>
      </c>
      <c r="O211" s="80">
        <v>0</v>
      </c>
      <c r="P211" s="1">
        <v>0</v>
      </c>
      <c r="Q211" s="1">
        <v>2</v>
      </c>
      <c r="R211" s="2">
        <v>2</v>
      </c>
      <c r="S211" s="80">
        <v>0</v>
      </c>
      <c r="T211" s="3">
        <v>1</v>
      </c>
      <c r="U211" s="81">
        <v>0</v>
      </c>
    </row>
    <row r="212" spans="2:21" x14ac:dyDescent="0.35">
      <c r="B212" s="1" t="s">
        <v>16</v>
      </c>
      <c r="C212" s="1">
        <v>104</v>
      </c>
      <c r="D212" s="1">
        <v>6775</v>
      </c>
      <c r="E212" s="2">
        <v>6879</v>
      </c>
      <c r="F212" s="80">
        <v>67</v>
      </c>
      <c r="G212" s="3">
        <v>0.64419999999999999</v>
      </c>
      <c r="H212" s="1">
        <v>68</v>
      </c>
      <c r="I212" s="1">
        <v>856</v>
      </c>
      <c r="J212" s="2">
        <v>924</v>
      </c>
      <c r="K212" s="80">
        <v>44</v>
      </c>
      <c r="L212" s="1">
        <v>4</v>
      </c>
      <c r="M212" s="1">
        <v>224</v>
      </c>
      <c r="N212" s="2">
        <v>228</v>
      </c>
      <c r="O212" s="80">
        <v>3</v>
      </c>
      <c r="P212" s="1">
        <v>176</v>
      </c>
      <c r="Q212" s="1">
        <v>7855</v>
      </c>
      <c r="R212" s="2">
        <v>8031</v>
      </c>
      <c r="S212" s="80">
        <v>114</v>
      </c>
      <c r="T212" s="3">
        <v>0.97809999999999997</v>
      </c>
      <c r="U212" s="3">
        <v>0.64770000000000005</v>
      </c>
    </row>
    <row r="213" spans="2:21" x14ac:dyDescent="0.35">
      <c r="B213" s="1" t="s">
        <v>17</v>
      </c>
      <c r="C213" s="1">
        <v>13</v>
      </c>
      <c r="D213" s="1">
        <v>5600</v>
      </c>
      <c r="E213" s="2">
        <v>5613</v>
      </c>
      <c r="F213" s="80">
        <v>3</v>
      </c>
      <c r="G213" s="3">
        <v>0.23080000000000001</v>
      </c>
      <c r="H213" s="1">
        <v>5</v>
      </c>
      <c r="I213" s="1">
        <v>636</v>
      </c>
      <c r="J213" s="2">
        <v>641</v>
      </c>
      <c r="K213" s="80">
        <v>2</v>
      </c>
      <c r="L213" s="1">
        <v>3</v>
      </c>
      <c r="M213" s="1">
        <v>202</v>
      </c>
      <c r="N213" s="2">
        <v>205</v>
      </c>
      <c r="O213" s="80">
        <v>1</v>
      </c>
      <c r="P213" s="1">
        <v>21</v>
      </c>
      <c r="Q213" s="1">
        <v>6438</v>
      </c>
      <c r="R213" s="2">
        <v>6459</v>
      </c>
      <c r="S213" s="80">
        <v>6</v>
      </c>
      <c r="T213" s="3">
        <v>0.99670000000000003</v>
      </c>
      <c r="U213" s="3">
        <v>0.28570000000000001</v>
      </c>
    </row>
    <row r="214" spans="2:21" x14ac:dyDescent="0.35">
      <c r="B214" s="1" t="s">
        <v>20</v>
      </c>
      <c r="C214" s="1">
        <v>2</v>
      </c>
      <c r="D214" s="1">
        <v>143</v>
      </c>
      <c r="E214" s="2">
        <v>145</v>
      </c>
      <c r="F214" s="80">
        <v>1</v>
      </c>
      <c r="G214" s="3">
        <v>0.5</v>
      </c>
      <c r="H214" s="1">
        <v>10</v>
      </c>
      <c r="I214" s="1">
        <v>15</v>
      </c>
      <c r="J214" s="2">
        <v>25</v>
      </c>
      <c r="K214" s="80">
        <v>0</v>
      </c>
      <c r="L214" s="1">
        <v>2</v>
      </c>
      <c r="M214" s="1">
        <v>7</v>
      </c>
      <c r="N214" s="2">
        <v>9</v>
      </c>
      <c r="O214" s="80">
        <v>0</v>
      </c>
      <c r="P214" s="1">
        <v>14</v>
      </c>
      <c r="Q214" s="1">
        <v>165</v>
      </c>
      <c r="R214" s="2">
        <v>179</v>
      </c>
      <c r="S214" s="80">
        <v>1</v>
      </c>
      <c r="T214" s="3">
        <v>0.92179999999999995</v>
      </c>
      <c r="U214" s="3">
        <v>7.1400000000000005E-2</v>
      </c>
    </row>
    <row r="215" spans="2:21" x14ac:dyDescent="0.35">
      <c r="B215" s="1" t="s">
        <v>151</v>
      </c>
      <c r="C215" s="1">
        <v>7</v>
      </c>
      <c r="D215" s="1">
        <v>5</v>
      </c>
      <c r="E215" s="2">
        <v>12</v>
      </c>
      <c r="F215" s="80">
        <v>0</v>
      </c>
      <c r="G215" s="3">
        <v>0</v>
      </c>
      <c r="H215" s="1">
        <v>0</v>
      </c>
      <c r="I215" s="1">
        <v>0</v>
      </c>
      <c r="J215" s="2">
        <v>0</v>
      </c>
      <c r="K215" s="80">
        <v>0</v>
      </c>
      <c r="L215" s="1">
        <v>0</v>
      </c>
      <c r="M215" s="1">
        <v>0</v>
      </c>
      <c r="N215" s="2">
        <v>0</v>
      </c>
      <c r="O215" s="80">
        <v>0</v>
      </c>
      <c r="P215" s="1">
        <v>7</v>
      </c>
      <c r="Q215" s="1">
        <v>5</v>
      </c>
      <c r="R215" s="2">
        <v>12</v>
      </c>
      <c r="S215" s="80">
        <v>0</v>
      </c>
      <c r="T215" s="3">
        <v>0.41670000000000001</v>
      </c>
      <c r="U215" s="81">
        <v>0</v>
      </c>
    </row>
    <row r="216" spans="2:21" x14ac:dyDescent="0.35">
      <c r="B216" s="1" t="s">
        <v>145</v>
      </c>
      <c r="C216" s="1">
        <v>144</v>
      </c>
      <c r="D216" s="1">
        <v>2129</v>
      </c>
      <c r="E216" s="2">
        <v>2273</v>
      </c>
      <c r="F216" s="80">
        <v>34</v>
      </c>
      <c r="G216" s="3">
        <v>0.2361</v>
      </c>
      <c r="H216" s="1">
        <v>0</v>
      </c>
      <c r="I216" s="1">
        <v>0</v>
      </c>
      <c r="J216" s="2">
        <v>0</v>
      </c>
      <c r="K216" s="80">
        <v>0</v>
      </c>
      <c r="L216" s="1">
        <v>0</v>
      </c>
      <c r="M216" s="1">
        <v>0</v>
      </c>
      <c r="N216" s="2">
        <v>0</v>
      </c>
      <c r="O216" s="80">
        <v>0</v>
      </c>
      <c r="P216" s="1">
        <v>144</v>
      </c>
      <c r="Q216" s="1">
        <v>2129</v>
      </c>
      <c r="R216" s="2">
        <v>2273</v>
      </c>
      <c r="S216" s="80">
        <v>34</v>
      </c>
      <c r="T216" s="3">
        <v>0.93659999999999999</v>
      </c>
      <c r="U216" s="3">
        <v>0.2361</v>
      </c>
    </row>
    <row r="217" spans="2:21" x14ac:dyDescent="0.35">
      <c r="B217" s="1" t="s">
        <v>159</v>
      </c>
      <c r="C217" s="1">
        <v>0</v>
      </c>
      <c r="D217" s="1">
        <v>0</v>
      </c>
      <c r="E217" s="2">
        <v>0</v>
      </c>
      <c r="F217" s="80">
        <v>0</v>
      </c>
      <c r="G217" s="81">
        <v>0</v>
      </c>
      <c r="H217" s="1">
        <v>0</v>
      </c>
      <c r="I217" s="1">
        <v>0</v>
      </c>
      <c r="J217" s="2">
        <v>0</v>
      </c>
      <c r="K217" s="80">
        <v>0</v>
      </c>
      <c r="L217" s="1">
        <v>0</v>
      </c>
      <c r="M217" s="1">
        <v>0</v>
      </c>
      <c r="N217" s="2">
        <v>0</v>
      </c>
      <c r="O217" s="80">
        <v>0</v>
      </c>
      <c r="P217" s="1">
        <v>0</v>
      </c>
      <c r="Q217" s="1">
        <v>0</v>
      </c>
      <c r="R217" s="2">
        <v>0</v>
      </c>
      <c r="S217" s="80">
        <v>0</v>
      </c>
      <c r="T217" s="81">
        <v>0</v>
      </c>
      <c r="U217" s="81">
        <v>0</v>
      </c>
    </row>
    <row r="218" spans="2:21" x14ac:dyDescent="0.35">
      <c r="B218" s="1" t="s">
        <v>146</v>
      </c>
      <c r="C218" s="1">
        <v>27</v>
      </c>
      <c r="D218" s="1">
        <v>929</v>
      </c>
      <c r="E218" s="2">
        <v>956</v>
      </c>
      <c r="F218" s="80">
        <v>27</v>
      </c>
      <c r="G218" s="3">
        <v>1</v>
      </c>
      <c r="H218" s="1">
        <v>0</v>
      </c>
      <c r="I218" s="1">
        <v>1</v>
      </c>
      <c r="J218" s="2">
        <v>1</v>
      </c>
      <c r="K218" s="80">
        <v>0</v>
      </c>
      <c r="L218" s="1">
        <v>0</v>
      </c>
      <c r="M218" s="1">
        <v>3</v>
      </c>
      <c r="N218" s="2">
        <v>3</v>
      </c>
      <c r="O218" s="80">
        <v>0</v>
      </c>
      <c r="P218" s="1">
        <v>27</v>
      </c>
      <c r="Q218" s="1">
        <v>933</v>
      </c>
      <c r="R218" s="2">
        <v>960</v>
      </c>
      <c r="S218" s="80">
        <v>27</v>
      </c>
      <c r="T218" s="3">
        <v>0.97189999999999999</v>
      </c>
      <c r="U218" s="3">
        <v>1</v>
      </c>
    </row>
    <row r="219" spans="2:21" x14ac:dyDescent="0.35">
      <c r="B219" s="1" t="s">
        <v>157</v>
      </c>
      <c r="C219" s="1">
        <v>6</v>
      </c>
      <c r="D219" s="1">
        <v>6</v>
      </c>
      <c r="E219" s="2">
        <v>12</v>
      </c>
      <c r="F219" s="80">
        <v>0</v>
      </c>
      <c r="G219" s="3">
        <v>0</v>
      </c>
      <c r="H219" s="1">
        <v>0</v>
      </c>
      <c r="I219" s="1">
        <v>1</v>
      </c>
      <c r="J219" s="2">
        <v>1</v>
      </c>
      <c r="K219" s="80">
        <v>0</v>
      </c>
      <c r="L219" s="1">
        <v>0</v>
      </c>
      <c r="M219" s="1">
        <v>1</v>
      </c>
      <c r="N219" s="2">
        <v>1</v>
      </c>
      <c r="O219" s="80">
        <v>0</v>
      </c>
      <c r="P219" s="1">
        <v>6</v>
      </c>
      <c r="Q219" s="1">
        <v>8</v>
      </c>
      <c r="R219" s="2">
        <v>14</v>
      </c>
      <c r="S219" s="80">
        <v>0</v>
      </c>
      <c r="T219" s="3">
        <v>0.57140000000000002</v>
      </c>
      <c r="U219" s="81">
        <v>0</v>
      </c>
    </row>
    <row r="220" spans="2:21" x14ac:dyDescent="0.35">
      <c r="B220" s="25" t="s">
        <v>87</v>
      </c>
      <c r="C220" s="25">
        <v>381</v>
      </c>
      <c r="D220" s="25">
        <v>19111</v>
      </c>
      <c r="E220" s="25">
        <v>19492</v>
      </c>
      <c r="F220" s="25">
        <v>148</v>
      </c>
      <c r="G220" s="26">
        <v>0.38850000000000001</v>
      </c>
      <c r="H220" s="25">
        <v>87</v>
      </c>
      <c r="I220" s="25">
        <v>1807</v>
      </c>
      <c r="J220" s="25">
        <v>1894</v>
      </c>
      <c r="K220" s="25">
        <v>48</v>
      </c>
      <c r="L220" s="25">
        <v>10</v>
      </c>
      <c r="M220" s="25">
        <v>567</v>
      </c>
      <c r="N220" s="25">
        <v>577</v>
      </c>
      <c r="O220" s="25">
        <v>4</v>
      </c>
      <c r="P220" s="25">
        <v>478</v>
      </c>
      <c r="Q220" s="25">
        <v>21485</v>
      </c>
      <c r="R220" s="25">
        <v>21963</v>
      </c>
      <c r="S220" s="25">
        <v>200</v>
      </c>
      <c r="T220" s="26">
        <v>0.97819999999999996</v>
      </c>
      <c r="U220" s="26">
        <v>0.41839999999999999</v>
      </c>
    </row>
    <row r="222" spans="2:21" x14ac:dyDescent="0.35">
      <c r="B222" s="5">
        <v>45621</v>
      </c>
    </row>
    <row r="223" spans="2:21" ht="15.4" customHeight="1" x14ac:dyDescent="0.35">
      <c r="B223" s="153" t="s">
        <v>0</v>
      </c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  <c r="U223" s="155"/>
    </row>
    <row r="224" spans="2:21" ht="43.5" x14ac:dyDescent="0.35">
      <c r="B224" s="1" t="s">
        <v>1</v>
      </c>
      <c r="C224" s="1" t="s">
        <v>2</v>
      </c>
      <c r="D224" s="1" t="s">
        <v>3</v>
      </c>
      <c r="E224" s="1" t="s">
        <v>4</v>
      </c>
      <c r="F224" s="1" t="s">
        <v>138</v>
      </c>
      <c r="G224" s="1" t="s">
        <v>139</v>
      </c>
      <c r="H224" s="1" t="s">
        <v>5</v>
      </c>
      <c r="I224" s="1" t="s">
        <v>6</v>
      </c>
      <c r="J224" s="1" t="s">
        <v>7</v>
      </c>
      <c r="K224" s="1" t="s">
        <v>140</v>
      </c>
      <c r="L224" s="1" t="s">
        <v>8</v>
      </c>
      <c r="M224" s="1" t="s">
        <v>9</v>
      </c>
      <c r="N224" s="1" t="s">
        <v>10</v>
      </c>
      <c r="O224" s="1" t="s">
        <v>141</v>
      </c>
      <c r="P224" s="1" t="s">
        <v>11</v>
      </c>
      <c r="Q224" s="1" t="s">
        <v>12</v>
      </c>
      <c r="R224" s="1" t="s">
        <v>13</v>
      </c>
      <c r="S224" s="1" t="s">
        <v>142</v>
      </c>
      <c r="T224" s="1" t="s">
        <v>14</v>
      </c>
      <c r="U224" s="1" t="s">
        <v>143</v>
      </c>
    </row>
    <row r="225" spans="2:21" x14ac:dyDescent="0.35">
      <c r="B225" s="1" t="s">
        <v>144</v>
      </c>
      <c r="C225" s="1">
        <v>0</v>
      </c>
      <c r="D225" s="1">
        <v>31</v>
      </c>
      <c r="E225" s="2">
        <v>31</v>
      </c>
      <c r="F225" s="80">
        <v>0</v>
      </c>
      <c r="G225" s="81">
        <v>0</v>
      </c>
      <c r="H225" s="1">
        <v>0</v>
      </c>
      <c r="I225" s="1">
        <v>10</v>
      </c>
      <c r="J225" s="2">
        <v>10</v>
      </c>
      <c r="K225" s="80">
        <v>0</v>
      </c>
      <c r="L225" s="1">
        <v>0</v>
      </c>
      <c r="M225" s="1">
        <v>7</v>
      </c>
      <c r="N225" s="2">
        <v>7</v>
      </c>
      <c r="O225" s="80">
        <v>0</v>
      </c>
      <c r="P225" s="1">
        <v>0</v>
      </c>
      <c r="Q225" s="1">
        <v>48</v>
      </c>
      <c r="R225" s="2">
        <v>48</v>
      </c>
      <c r="S225" s="80">
        <v>0</v>
      </c>
      <c r="T225" s="3">
        <v>1</v>
      </c>
      <c r="U225" s="81">
        <v>0</v>
      </c>
    </row>
    <row r="226" spans="2:21" x14ac:dyDescent="0.35">
      <c r="B226" s="1" t="s">
        <v>19</v>
      </c>
      <c r="C226" s="1">
        <v>16</v>
      </c>
      <c r="D226" s="1">
        <v>424</v>
      </c>
      <c r="E226" s="2">
        <v>440</v>
      </c>
      <c r="F226" s="80">
        <v>14</v>
      </c>
      <c r="G226" s="3">
        <v>0.875</v>
      </c>
      <c r="H226" s="1">
        <v>2</v>
      </c>
      <c r="I226" s="1">
        <v>108</v>
      </c>
      <c r="J226" s="2">
        <v>110</v>
      </c>
      <c r="K226" s="80">
        <v>1</v>
      </c>
      <c r="L226" s="1">
        <v>0</v>
      </c>
      <c r="M226" s="1">
        <v>7</v>
      </c>
      <c r="N226" s="2">
        <v>7</v>
      </c>
      <c r="O226" s="80">
        <v>0</v>
      </c>
      <c r="P226" s="1">
        <v>18</v>
      </c>
      <c r="Q226" s="1">
        <v>539</v>
      </c>
      <c r="R226" s="2">
        <v>557</v>
      </c>
      <c r="S226" s="80">
        <v>15</v>
      </c>
      <c r="T226" s="3">
        <v>0.9677</v>
      </c>
      <c r="U226" s="3">
        <v>0.83330000000000004</v>
      </c>
    </row>
    <row r="227" spans="2:21" x14ac:dyDescent="0.35">
      <c r="B227" s="1" t="s">
        <v>15</v>
      </c>
      <c r="C227" s="1">
        <v>35</v>
      </c>
      <c r="D227" s="1">
        <v>3008</v>
      </c>
      <c r="E227" s="2">
        <v>3043</v>
      </c>
      <c r="F227" s="80">
        <v>2</v>
      </c>
      <c r="G227" s="3">
        <v>5.7099999999999998E-2</v>
      </c>
      <c r="H227" s="1">
        <v>1</v>
      </c>
      <c r="I227" s="1">
        <v>180</v>
      </c>
      <c r="J227" s="2">
        <v>181</v>
      </c>
      <c r="K227" s="80">
        <v>1</v>
      </c>
      <c r="L227" s="1">
        <v>0</v>
      </c>
      <c r="M227" s="1">
        <v>117</v>
      </c>
      <c r="N227" s="2">
        <v>117</v>
      </c>
      <c r="O227" s="80">
        <v>0</v>
      </c>
      <c r="P227" s="1">
        <v>36</v>
      </c>
      <c r="Q227" s="1">
        <v>3305</v>
      </c>
      <c r="R227" s="2">
        <v>3341</v>
      </c>
      <c r="S227" s="80">
        <v>3</v>
      </c>
      <c r="T227" s="3">
        <v>0.98919999999999997</v>
      </c>
      <c r="U227" s="3">
        <v>8.3299999999999999E-2</v>
      </c>
    </row>
    <row r="228" spans="2:21" x14ac:dyDescent="0.35">
      <c r="B228" s="1" t="s">
        <v>160</v>
      </c>
      <c r="C228" s="1">
        <v>1</v>
      </c>
      <c r="D228" s="1">
        <v>1</v>
      </c>
      <c r="E228" s="2">
        <v>2</v>
      </c>
      <c r="F228" s="80">
        <v>0</v>
      </c>
      <c r="G228" s="3">
        <v>0</v>
      </c>
      <c r="H228" s="1">
        <v>0</v>
      </c>
      <c r="I228" s="1">
        <v>1</v>
      </c>
      <c r="J228" s="2">
        <v>1</v>
      </c>
      <c r="K228" s="80">
        <v>0</v>
      </c>
      <c r="L228" s="1">
        <v>0</v>
      </c>
      <c r="M228" s="1">
        <v>0</v>
      </c>
      <c r="N228" s="2">
        <v>0</v>
      </c>
      <c r="O228" s="80">
        <v>0</v>
      </c>
      <c r="P228" s="1">
        <v>1</v>
      </c>
      <c r="Q228" s="1">
        <v>2</v>
      </c>
      <c r="R228" s="2">
        <v>3</v>
      </c>
      <c r="S228" s="80">
        <v>0</v>
      </c>
      <c r="T228" s="3">
        <v>0.66669999999999996</v>
      </c>
      <c r="U228" s="81">
        <v>0</v>
      </c>
    </row>
    <row r="229" spans="2:21" x14ac:dyDescent="0.35">
      <c r="B229" s="1" t="s">
        <v>161</v>
      </c>
      <c r="C229" s="1">
        <v>0</v>
      </c>
      <c r="D229" s="1">
        <v>0</v>
      </c>
      <c r="E229" s="2">
        <v>0</v>
      </c>
      <c r="F229" s="80">
        <v>0</v>
      </c>
      <c r="G229" s="81">
        <v>0</v>
      </c>
      <c r="H229" s="1">
        <v>0</v>
      </c>
      <c r="I229" s="1">
        <v>0</v>
      </c>
      <c r="J229" s="2">
        <v>0</v>
      </c>
      <c r="K229" s="80">
        <v>0</v>
      </c>
      <c r="L229" s="1">
        <v>0</v>
      </c>
      <c r="M229" s="1">
        <v>0</v>
      </c>
      <c r="N229" s="2">
        <v>0</v>
      </c>
      <c r="O229" s="80">
        <v>0</v>
      </c>
      <c r="P229" s="1">
        <v>0</v>
      </c>
      <c r="Q229" s="1">
        <v>0</v>
      </c>
      <c r="R229" s="2">
        <v>0</v>
      </c>
      <c r="S229" s="80">
        <v>0</v>
      </c>
      <c r="T229" s="81">
        <v>0</v>
      </c>
      <c r="U229" s="81">
        <v>0</v>
      </c>
    </row>
    <row r="230" spans="2:21" x14ac:dyDescent="0.35">
      <c r="B230" s="1" t="s">
        <v>155</v>
      </c>
      <c r="C230" s="1">
        <v>0</v>
      </c>
      <c r="D230" s="1">
        <v>121</v>
      </c>
      <c r="E230" s="2">
        <v>121</v>
      </c>
      <c r="F230" s="80">
        <v>0</v>
      </c>
      <c r="G230" s="81">
        <v>0</v>
      </c>
      <c r="H230" s="1">
        <v>0</v>
      </c>
      <c r="I230" s="1">
        <v>0</v>
      </c>
      <c r="J230" s="2">
        <v>0</v>
      </c>
      <c r="K230" s="80">
        <v>0</v>
      </c>
      <c r="L230" s="1">
        <v>0</v>
      </c>
      <c r="M230" s="1">
        <v>0</v>
      </c>
      <c r="N230" s="2">
        <v>0</v>
      </c>
      <c r="O230" s="80">
        <v>0</v>
      </c>
      <c r="P230" s="1">
        <v>0</v>
      </c>
      <c r="Q230" s="1">
        <v>121</v>
      </c>
      <c r="R230" s="2">
        <v>121</v>
      </c>
      <c r="S230" s="80">
        <v>0</v>
      </c>
      <c r="T230" s="3">
        <v>1</v>
      </c>
      <c r="U230" s="81">
        <v>0</v>
      </c>
    </row>
    <row r="231" spans="2:21" x14ac:dyDescent="0.35">
      <c r="B231" s="1" t="s">
        <v>156</v>
      </c>
      <c r="C231" s="1">
        <v>0</v>
      </c>
      <c r="D231" s="1">
        <v>0</v>
      </c>
      <c r="E231" s="2">
        <v>0</v>
      </c>
      <c r="F231" s="80">
        <v>0</v>
      </c>
      <c r="G231" s="81">
        <v>0</v>
      </c>
      <c r="H231" s="1">
        <v>0</v>
      </c>
      <c r="I231" s="1">
        <v>1</v>
      </c>
      <c r="J231" s="2">
        <v>1</v>
      </c>
      <c r="K231" s="80">
        <v>0</v>
      </c>
      <c r="L231" s="1">
        <v>0</v>
      </c>
      <c r="M231" s="1">
        <v>1</v>
      </c>
      <c r="N231" s="2">
        <v>1</v>
      </c>
      <c r="O231" s="80">
        <v>0</v>
      </c>
      <c r="P231" s="1">
        <v>0</v>
      </c>
      <c r="Q231" s="1">
        <v>2</v>
      </c>
      <c r="R231" s="2">
        <v>2</v>
      </c>
      <c r="S231" s="80">
        <v>0</v>
      </c>
      <c r="T231" s="3">
        <v>1</v>
      </c>
      <c r="U231" s="81">
        <v>0</v>
      </c>
    </row>
    <row r="232" spans="2:21" x14ac:dyDescent="0.35">
      <c r="B232" s="1" t="s">
        <v>16</v>
      </c>
      <c r="C232" s="1">
        <v>104</v>
      </c>
      <c r="D232" s="1">
        <v>6848</v>
      </c>
      <c r="E232" s="2">
        <v>6952</v>
      </c>
      <c r="F232" s="80">
        <v>59</v>
      </c>
      <c r="G232" s="3">
        <v>0.56730000000000003</v>
      </c>
      <c r="H232" s="1">
        <v>58</v>
      </c>
      <c r="I232" s="1">
        <v>867</v>
      </c>
      <c r="J232" s="2">
        <v>925</v>
      </c>
      <c r="K232" s="80">
        <v>39</v>
      </c>
      <c r="L232" s="1">
        <v>3</v>
      </c>
      <c r="M232" s="1">
        <v>230</v>
      </c>
      <c r="N232" s="2">
        <v>233</v>
      </c>
      <c r="O232" s="80">
        <v>1</v>
      </c>
      <c r="P232" s="1">
        <v>165</v>
      </c>
      <c r="Q232" s="1">
        <v>7945</v>
      </c>
      <c r="R232" s="2">
        <v>8110</v>
      </c>
      <c r="S232" s="80">
        <v>99</v>
      </c>
      <c r="T232" s="3">
        <v>0.97970000000000002</v>
      </c>
      <c r="U232" s="3">
        <v>0.6</v>
      </c>
    </row>
    <row r="233" spans="2:21" x14ac:dyDescent="0.35">
      <c r="B233" s="1" t="s">
        <v>17</v>
      </c>
      <c r="C233" s="1">
        <v>28</v>
      </c>
      <c r="D233" s="1">
        <v>5645</v>
      </c>
      <c r="E233" s="2">
        <v>5673</v>
      </c>
      <c r="F233" s="80">
        <v>6</v>
      </c>
      <c r="G233" s="3">
        <v>0.21429999999999999</v>
      </c>
      <c r="H233" s="1">
        <v>8</v>
      </c>
      <c r="I233" s="1">
        <v>652</v>
      </c>
      <c r="J233" s="2">
        <v>660</v>
      </c>
      <c r="K233" s="80">
        <v>2</v>
      </c>
      <c r="L233" s="1">
        <v>5</v>
      </c>
      <c r="M233" s="1">
        <v>205</v>
      </c>
      <c r="N233" s="2">
        <v>210</v>
      </c>
      <c r="O233" s="80">
        <v>1</v>
      </c>
      <c r="P233" s="1">
        <v>41</v>
      </c>
      <c r="Q233" s="1">
        <v>6502</v>
      </c>
      <c r="R233" s="2">
        <v>6543</v>
      </c>
      <c r="S233" s="80">
        <v>9</v>
      </c>
      <c r="T233" s="3">
        <v>0.99370000000000003</v>
      </c>
      <c r="U233" s="3">
        <v>0.2195</v>
      </c>
    </row>
    <row r="234" spans="2:21" x14ac:dyDescent="0.35">
      <c r="B234" s="1" t="s">
        <v>20</v>
      </c>
      <c r="C234" s="1">
        <v>2</v>
      </c>
      <c r="D234" s="1">
        <v>143</v>
      </c>
      <c r="E234" s="2">
        <v>145</v>
      </c>
      <c r="F234" s="80">
        <v>1</v>
      </c>
      <c r="G234" s="3">
        <v>0.5</v>
      </c>
      <c r="H234" s="1">
        <v>10</v>
      </c>
      <c r="I234" s="1">
        <v>15</v>
      </c>
      <c r="J234" s="2">
        <v>25</v>
      </c>
      <c r="K234" s="80">
        <v>6</v>
      </c>
      <c r="L234" s="1">
        <v>2</v>
      </c>
      <c r="M234" s="1">
        <v>7</v>
      </c>
      <c r="N234" s="2">
        <v>9</v>
      </c>
      <c r="O234" s="80">
        <v>0</v>
      </c>
      <c r="P234" s="1">
        <v>14</v>
      </c>
      <c r="Q234" s="1">
        <v>165</v>
      </c>
      <c r="R234" s="2">
        <v>179</v>
      </c>
      <c r="S234" s="80">
        <v>7</v>
      </c>
      <c r="T234" s="3">
        <v>0.92179999999999995</v>
      </c>
      <c r="U234" s="3">
        <v>0.5</v>
      </c>
    </row>
    <row r="235" spans="2:21" x14ac:dyDescent="0.35">
      <c r="B235" s="1" t="s">
        <v>151</v>
      </c>
      <c r="C235" s="1">
        <v>8</v>
      </c>
      <c r="D235" s="1">
        <v>5</v>
      </c>
      <c r="E235" s="2">
        <v>13</v>
      </c>
      <c r="F235" s="80">
        <v>7</v>
      </c>
      <c r="G235" s="3">
        <v>0.875</v>
      </c>
      <c r="H235" s="1">
        <v>0</v>
      </c>
      <c r="I235" s="1">
        <v>0</v>
      </c>
      <c r="J235" s="2">
        <v>0</v>
      </c>
      <c r="K235" s="80">
        <v>0</v>
      </c>
      <c r="L235" s="1">
        <v>0</v>
      </c>
      <c r="M235" s="1">
        <v>0</v>
      </c>
      <c r="N235" s="2">
        <v>0</v>
      </c>
      <c r="O235" s="80">
        <v>0</v>
      </c>
      <c r="P235" s="1">
        <v>8</v>
      </c>
      <c r="Q235" s="1">
        <v>5</v>
      </c>
      <c r="R235" s="2">
        <v>13</v>
      </c>
      <c r="S235" s="80">
        <v>7</v>
      </c>
      <c r="T235" s="3">
        <v>0.3846</v>
      </c>
      <c r="U235" s="3">
        <v>0.875</v>
      </c>
    </row>
    <row r="236" spans="2:21" x14ac:dyDescent="0.35">
      <c r="B236" s="1" t="s">
        <v>145</v>
      </c>
      <c r="C236" s="1">
        <v>161</v>
      </c>
      <c r="D236" s="1">
        <v>2129</v>
      </c>
      <c r="E236" s="2">
        <v>2290</v>
      </c>
      <c r="F236" s="80">
        <v>36</v>
      </c>
      <c r="G236" s="3">
        <v>0.22359999999999999</v>
      </c>
      <c r="H236" s="1">
        <v>0</v>
      </c>
      <c r="I236" s="1">
        <v>0</v>
      </c>
      <c r="J236" s="2">
        <v>0</v>
      </c>
      <c r="K236" s="80">
        <v>0</v>
      </c>
      <c r="L236" s="1">
        <v>0</v>
      </c>
      <c r="M236" s="1">
        <v>0</v>
      </c>
      <c r="N236" s="2">
        <v>0</v>
      </c>
      <c r="O236" s="80">
        <v>0</v>
      </c>
      <c r="P236" s="1">
        <v>161</v>
      </c>
      <c r="Q236" s="1">
        <v>2129</v>
      </c>
      <c r="R236" s="2">
        <v>2290</v>
      </c>
      <c r="S236" s="80">
        <v>36</v>
      </c>
      <c r="T236" s="3">
        <v>0.92969999999999997</v>
      </c>
      <c r="U236" s="3">
        <v>0.22359999999999999</v>
      </c>
    </row>
    <row r="237" spans="2:21" x14ac:dyDescent="0.35">
      <c r="B237" s="1" t="s">
        <v>159</v>
      </c>
      <c r="C237" s="1">
        <v>0</v>
      </c>
      <c r="D237" s="1">
        <v>0</v>
      </c>
      <c r="E237" s="2">
        <v>0</v>
      </c>
      <c r="F237" s="80">
        <v>0</v>
      </c>
      <c r="G237" s="81">
        <v>0</v>
      </c>
      <c r="H237" s="1">
        <v>0</v>
      </c>
      <c r="I237" s="1">
        <v>0</v>
      </c>
      <c r="J237" s="2">
        <v>0</v>
      </c>
      <c r="K237" s="80">
        <v>0</v>
      </c>
      <c r="L237" s="1">
        <v>0</v>
      </c>
      <c r="M237" s="1">
        <v>0</v>
      </c>
      <c r="N237" s="2">
        <v>0</v>
      </c>
      <c r="O237" s="80">
        <v>0</v>
      </c>
      <c r="P237" s="1">
        <v>0</v>
      </c>
      <c r="Q237" s="1">
        <v>0</v>
      </c>
      <c r="R237" s="2">
        <v>0</v>
      </c>
      <c r="S237" s="80">
        <v>0</v>
      </c>
      <c r="T237" s="81">
        <v>0</v>
      </c>
      <c r="U237" s="81">
        <v>0</v>
      </c>
    </row>
    <row r="238" spans="2:21" x14ac:dyDescent="0.35">
      <c r="B238" s="1" t="s">
        <v>146</v>
      </c>
      <c r="C238" s="1">
        <v>27</v>
      </c>
      <c r="D238" s="1">
        <v>929</v>
      </c>
      <c r="E238" s="2">
        <v>956</v>
      </c>
      <c r="F238" s="80">
        <v>27</v>
      </c>
      <c r="G238" s="3">
        <v>1</v>
      </c>
      <c r="H238" s="1">
        <v>0</v>
      </c>
      <c r="I238" s="1">
        <v>1</v>
      </c>
      <c r="J238" s="2">
        <v>1</v>
      </c>
      <c r="K238" s="80">
        <v>0</v>
      </c>
      <c r="L238" s="1">
        <v>0</v>
      </c>
      <c r="M238" s="1">
        <v>3</v>
      </c>
      <c r="N238" s="2">
        <v>3</v>
      </c>
      <c r="O238" s="80">
        <v>0</v>
      </c>
      <c r="P238" s="1">
        <v>27</v>
      </c>
      <c r="Q238" s="1">
        <v>933</v>
      </c>
      <c r="R238" s="2">
        <v>960</v>
      </c>
      <c r="S238" s="80">
        <v>27</v>
      </c>
      <c r="T238" s="3">
        <v>0.97189999999999999</v>
      </c>
      <c r="U238" s="3">
        <v>1</v>
      </c>
    </row>
    <row r="239" spans="2:21" x14ac:dyDescent="0.35">
      <c r="B239" s="1" t="s">
        <v>157</v>
      </c>
      <c r="C239" s="1">
        <v>6</v>
      </c>
      <c r="D239" s="1">
        <v>6</v>
      </c>
      <c r="E239" s="2">
        <v>12</v>
      </c>
      <c r="F239" s="80">
        <v>0</v>
      </c>
      <c r="G239" s="3">
        <v>0</v>
      </c>
      <c r="H239" s="1">
        <v>0</v>
      </c>
      <c r="I239" s="1">
        <v>1</v>
      </c>
      <c r="J239" s="2">
        <v>1</v>
      </c>
      <c r="K239" s="80">
        <v>0</v>
      </c>
      <c r="L239" s="1">
        <v>0</v>
      </c>
      <c r="M239" s="1">
        <v>1</v>
      </c>
      <c r="N239" s="2">
        <v>1</v>
      </c>
      <c r="O239" s="80">
        <v>0</v>
      </c>
      <c r="P239" s="1">
        <v>6</v>
      </c>
      <c r="Q239" s="1">
        <v>8</v>
      </c>
      <c r="R239" s="2">
        <v>14</v>
      </c>
      <c r="S239" s="80">
        <v>0</v>
      </c>
      <c r="T239" s="3">
        <v>0.57140000000000002</v>
      </c>
      <c r="U239" s="81">
        <v>0</v>
      </c>
    </row>
    <row r="240" spans="2:21" x14ac:dyDescent="0.35">
      <c r="B240" s="25" t="s">
        <v>87</v>
      </c>
      <c r="C240" s="25">
        <v>388</v>
      </c>
      <c r="D240" s="25">
        <v>19290</v>
      </c>
      <c r="E240" s="25">
        <v>19678</v>
      </c>
      <c r="F240" s="25">
        <v>152</v>
      </c>
      <c r="G240" s="26">
        <v>0.39179999999999998</v>
      </c>
      <c r="H240" s="25">
        <v>79</v>
      </c>
      <c r="I240" s="25">
        <v>1836</v>
      </c>
      <c r="J240" s="25">
        <v>1915</v>
      </c>
      <c r="K240" s="25">
        <v>49</v>
      </c>
      <c r="L240" s="25">
        <v>10</v>
      </c>
      <c r="M240" s="25">
        <v>578</v>
      </c>
      <c r="N240" s="25">
        <v>588</v>
      </c>
      <c r="O240" s="25">
        <v>2</v>
      </c>
      <c r="P240" s="25">
        <v>477</v>
      </c>
      <c r="Q240" s="25">
        <v>21704</v>
      </c>
      <c r="R240" s="25">
        <v>22181</v>
      </c>
      <c r="S240" s="25">
        <v>203</v>
      </c>
      <c r="T240" s="26">
        <v>0.97850000000000004</v>
      </c>
      <c r="U240" s="26">
        <v>0.42559999999999998</v>
      </c>
    </row>
    <row r="242" spans="2:21" ht="15" thickBot="1" x14ac:dyDescent="0.4">
      <c r="B242" s="5">
        <v>45631</v>
      </c>
    </row>
    <row r="243" spans="2:21" ht="16.5" x14ac:dyDescent="0.35">
      <c r="B243" s="156" t="s">
        <v>1</v>
      </c>
      <c r="C243" s="112" t="s">
        <v>165</v>
      </c>
      <c r="D243" s="116" t="s">
        <v>165</v>
      </c>
      <c r="E243" s="120" t="s">
        <v>165</v>
      </c>
      <c r="F243" s="120" t="s">
        <v>165</v>
      </c>
      <c r="G243" s="120" t="s">
        <v>168</v>
      </c>
      <c r="H243" s="112" t="s">
        <v>170</v>
      </c>
      <c r="I243" s="116" t="s">
        <v>170</v>
      </c>
      <c r="J243" s="112" t="s">
        <v>170</v>
      </c>
      <c r="K243" s="112" t="s">
        <v>170</v>
      </c>
      <c r="L243" s="120" t="s">
        <v>171</v>
      </c>
      <c r="M243" s="116" t="s">
        <v>171</v>
      </c>
      <c r="N243" s="120" t="s">
        <v>171</v>
      </c>
      <c r="O243" s="120" t="s">
        <v>171</v>
      </c>
      <c r="P243" s="112" t="s">
        <v>21</v>
      </c>
      <c r="Q243" s="116" t="s">
        <v>21</v>
      </c>
      <c r="R243" s="112" t="s">
        <v>172</v>
      </c>
      <c r="S243" s="120" t="s">
        <v>21</v>
      </c>
      <c r="T243" s="120" t="s">
        <v>168</v>
      </c>
      <c r="U243" s="116" t="s">
        <v>168</v>
      </c>
    </row>
    <row r="244" spans="2:21" ht="15.4" customHeight="1" x14ac:dyDescent="0.35">
      <c r="B244" s="166"/>
      <c r="C244" s="113" t="s">
        <v>164</v>
      </c>
      <c r="D244" s="117" t="s">
        <v>166</v>
      </c>
      <c r="E244" s="121" t="s">
        <v>21</v>
      </c>
      <c r="F244" s="113" t="s">
        <v>164</v>
      </c>
      <c r="G244" s="121" t="s">
        <v>165</v>
      </c>
      <c r="H244" s="113" t="s">
        <v>164</v>
      </c>
      <c r="I244" s="117" t="s">
        <v>166</v>
      </c>
      <c r="J244" s="113" t="s">
        <v>21</v>
      </c>
      <c r="K244" s="113" t="s">
        <v>164</v>
      </c>
      <c r="L244" s="113" t="s">
        <v>164</v>
      </c>
      <c r="M244" s="117" t="s">
        <v>166</v>
      </c>
      <c r="N244" s="113" t="s">
        <v>21</v>
      </c>
      <c r="O244" s="113" t="s">
        <v>164</v>
      </c>
      <c r="P244" s="113" t="s">
        <v>164</v>
      </c>
      <c r="Q244" s="117" t="s">
        <v>166</v>
      </c>
      <c r="R244" s="121" t="s">
        <v>21</v>
      </c>
      <c r="S244" s="113" t="s">
        <v>164</v>
      </c>
      <c r="T244" s="113" t="s">
        <v>166</v>
      </c>
      <c r="U244" s="117" t="s">
        <v>173</v>
      </c>
    </row>
    <row r="245" spans="2:21" ht="19" x14ac:dyDescent="0.35">
      <c r="B245" s="166"/>
      <c r="C245" s="114"/>
      <c r="D245" s="118"/>
      <c r="E245" s="114"/>
      <c r="F245" s="121" t="s">
        <v>174</v>
      </c>
      <c r="G245" s="121" t="s">
        <v>164</v>
      </c>
      <c r="H245" s="114"/>
      <c r="I245" s="118"/>
      <c r="J245" s="114"/>
      <c r="K245" s="121" t="s">
        <v>174</v>
      </c>
      <c r="L245" s="114"/>
      <c r="M245" s="118"/>
      <c r="N245" s="114"/>
      <c r="O245" s="121" t="s">
        <v>174</v>
      </c>
      <c r="P245" s="114"/>
      <c r="Q245" s="118"/>
      <c r="R245" s="114"/>
      <c r="S245" s="121" t="s">
        <v>174</v>
      </c>
      <c r="T245" s="114"/>
      <c r="U245" s="126" t="s">
        <v>167</v>
      </c>
    </row>
    <row r="246" spans="2:21" ht="17" thickBot="1" x14ac:dyDescent="0.4">
      <c r="B246" s="157"/>
      <c r="C246" s="115"/>
      <c r="D246" s="119"/>
      <c r="E246" s="122"/>
      <c r="F246" s="123" t="s">
        <v>167</v>
      </c>
      <c r="G246" s="124" t="s">
        <v>169</v>
      </c>
      <c r="H246" s="115"/>
      <c r="I246" s="119"/>
      <c r="J246" s="122"/>
      <c r="K246" s="123" t="s">
        <v>167</v>
      </c>
      <c r="L246" s="115"/>
      <c r="M246" s="119"/>
      <c r="N246" s="122"/>
      <c r="O246" s="123" t="s">
        <v>167</v>
      </c>
      <c r="P246" s="115"/>
      <c r="Q246" s="119"/>
      <c r="R246" s="122"/>
      <c r="S246" s="123" t="s">
        <v>167</v>
      </c>
      <c r="T246" s="125"/>
      <c r="U246" s="127"/>
    </row>
    <row r="247" spans="2:21" ht="16.5" x14ac:dyDescent="0.35">
      <c r="B247" s="167" t="s">
        <v>144</v>
      </c>
      <c r="C247" s="156">
        <v>0</v>
      </c>
      <c r="D247" s="158">
        <v>31</v>
      </c>
      <c r="E247" s="160">
        <v>31</v>
      </c>
      <c r="F247" s="162">
        <v>0</v>
      </c>
      <c r="G247" s="169">
        <v>0</v>
      </c>
      <c r="H247" s="156">
        <v>0</v>
      </c>
      <c r="I247" s="158">
        <v>10</v>
      </c>
      <c r="J247" s="160">
        <v>10</v>
      </c>
      <c r="K247" s="171">
        <v>0</v>
      </c>
      <c r="L247" s="156">
        <v>0</v>
      </c>
      <c r="M247" s="158">
        <v>7</v>
      </c>
      <c r="N247" s="160">
        <v>7</v>
      </c>
      <c r="O247" s="171">
        <v>0</v>
      </c>
      <c r="P247" s="156">
        <v>0</v>
      </c>
      <c r="Q247" s="158">
        <v>48</v>
      </c>
      <c r="R247" s="160">
        <v>48</v>
      </c>
      <c r="S247" s="162">
        <v>0</v>
      </c>
      <c r="T247" s="129">
        <v>100</v>
      </c>
      <c r="U247" s="164">
        <v>0</v>
      </c>
    </row>
    <row r="248" spans="2:21" ht="17" thickBot="1" x14ac:dyDescent="0.4">
      <c r="B248" s="168"/>
      <c r="C248" s="157"/>
      <c r="D248" s="159"/>
      <c r="E248" s="161"/>
      <c r="F248" s="163"/>
      <c r="G248" s="170"/>
      <c r="H248" s="157"/>
      <c r="I248" s="159"/>
      <c r="J248" s="161"/>
      <c r="K248" s="172"/>
      <c r="L248" s="157"/>
      <c r="M248" s="159"/>
      <c r="N248" s="161"/>
      <c r="O248" s="172"/>
      <c r="P248" s="157"/>
      <c r="Q248" s="159"/>
      <c r="R248" s="161"/>
      <c r="S248" s="163"/>
      <c r="T248" s="130" t="s">
        <v>158</v>
      </c>
      <c r="U248" s="165"/>
    </row>
    <row r="249" spans="2:21" ht="16.5" x14ac:dyDescent="0.35">
      <c r="B249" s="156" t="s">
        <v>19</v>
      </c>
      <c r="C249" s="156">
        <v>16</v>
      </c>
      <c r="D249" s="158">
        <v>424</v>
      </c>
      <c r="E249" s="160">
        <v>440</v>
      </c>
      <c r="F249" s="162">
        <v>14</v>
      </c>
      <c r="G249" s="128">
        <v>87.5</v>
      </c>
      <c r="H249" s="156">
        <v>5</v>
      </c>
      <c r="I249" s="158">
        <v>108</v>
      </c>
      <c r="J249" s="160">
        <v>113</v>
      </c>
      <c r="K249" s="171">
        <v>1</v>
      </c>
      <c r="L249" s="156">
        <v>0</v>
      </c>
      <c r="M249" s="158">
        <v>7</v>
      </c>
      <c r="N249" s="160">
        <v>7</v>
      </c>
      <c r="O249" s="171">
        <v>0</v>
      </c>
      <c r="P249" s="156">
        <v>21</v>
      </c>
      <c r="Q249" s="158">
        <v>539</v>
      </c>
      <c r="R249" s="160">
        <v>560</v>
      </c>
      <c r="S249" s="162">
        <v>15</v>
      </c>
      <c r="T249" s="133">
        <v>96.25</v>
      </c>
      <c r="U249" s="131">
        <v>71.430000000000007</v>
      </c>
    </row>
    <row r="250" spans="2:21" ht="17" thickBot="1" x14ac:dyDescent="0.4">
      <c r="B250" s="157"/>
      <c r="C250" s="157"/>
      <c r="D250" s="159"/>
      <c r="E250" s="161"/>
      <c r="F250" s="163"/>
      <c r="G250" s="132" t="s">
        <v>158</v>
      </c>
      <c r="H250" s="157"/>
      <c r="I250" s="159"/>
      <c r="J250" s="161"/>
      <c r="K250" s="172"/>
      <c r="L250" s="157"/>
      <c r="M250" s="159"/>
      <c r="N250" s="161"/>
      <c r="O250" s="172"/>
      <c r="P250" s="157"/>
      <c r="Q250" s="159"/>
      <c r="R250" s="161"/>
      <c r="S250" s="163"/>
      <c r="T250" s="130" t="s">
        <v>158</v>
      </c>
      <c r="U250" s="134" t="s">
        <v>158</v>
      </c>
    </row>
    <row r="251" spans="2:21" ht="16.5" x14ac:dyDescent="0.35">
      <c r="B251" s="156" t="s">
        <v>15</v>
      </c>
      <c r="C251" s="156">
        <v>33</v>
      </c>
      <c r="D251" s="158">
        <v>3012</v>
      </c>
      <c r="E251" s="175">
        <v>3045</v>
      </c>
      <c r="F251" s="162">
        <v>2</v>
      </c>
      <c r="G251" s="177">
        <v>6.0600000000000001E-2</v>
      </c>
      <c r="H251" s="156">
        <v>5</v>
      </c>
      <c r="I251" s="158">
        <v>180</v>
      </c>
      <c r="J251" s="160">
        <v>185</v>
      </c>
      <c r="K251" s="171">
        <v>1</v>
      </c>
      <c r="L251" s="156">
        <v>0</v>
      </c>
      <c r="M251" s="158">
        <v>117</v>
      </c>
      <c r="N251" s="160">
        <v>117</v>
      </c>
      <c r="O251" s="171">
        <v>0</v>
      </c>
      <c r="P251" s="156">
        <v>38</v>
      </c>
      <c r="Q251" s="158">
        <v>3309</v>
      </c>
      <c r="R251" s="160">
        <v>3347</v>
      </c>
      <c r="S251" s="162">
        <v>3</v>
      </c>
      <c r="T251" s="133">
        <v>98.86</v>
      </c>
      <c r="U251" s="173">
        <v>7.8899999999999998E-2</v>
      </c>
    </row>
    <row r="252" spans="2:21" ht="17" thickBot="1" x14ac:dyDescent="0.4">
      <c r="B252" s="157"/>
      <c r="C252" s="157"/>
      <c r="D252" s="159"/>
      <c r="E252" s="176"/>
      <c r="F252" s="163"/>
      <c r="G252" s="178"/>
      <c r="H252" s="157"/>
      <c r="I252" s="159"/>
      <c r="J252" s="161"/>
      <c r="K252" s="172"/>
      <c r="L252" s="157"/>
      <c r="M252" s="159"/>
      <c r="N252" s="161"/>
      <c r="O252" s="172"/>
      <c r="P252" s="157"/>
      <c r="Q252" s="159"/>
      <c r="R252" s="161"/>
      <c r="S252" s="163"/>
      <c r="T252" s="130" t="s">
        <v>158</v>
      </c>
      <c r="U252" s="174"/>
    </row>
    <row r="253" spans="2:21" ht="16.5" x14ac:dyDescent="0.35">
      <c r="B253" s="156" t="s">
        <v>160</v>
      </c>
      <c r="C253" s="156">
        <v>1</v>
      </c>
      <c r="D253" s="158">
        <v>1</v>
      </c>
      <c r="E253" s="160">
        <v>2</v>
      </c>
      <c r="F253" s="162">
        <v>0</v>
      </c>
      <c r="G253" s="177">
        <v>0</v>
      </c>
      <c r="H253" s="156">
        <v>0</v>
      </c>
      <c r="I253" s="158">
        <v>1</v>
      </c>
      <c r="J253" s="160">
        <v>1</v>
      </c>
      <c r="K253" s="171">
        <v>0</v>
      </c>
      <c r="L253" s="156">
        <v>0</v>
      </c>
      <c r="M253" s="158">
        <v>0</v>
      </c>
      <c r="N253" s="160">
        <v>0</v>
      </c>
      <c r="O253" s="171">
        <v>0</v>
      </c>
      <c r="P253" s="156">
        <v>1</v>
      </c>
      <c r="Q253" s="158">
        <v>2</v>
      </c>
      <c r="R253" s="160">
        <v>3</v>
      </c>
      <c r="S253" s="162">
        <v>0</v>
      </c>
      <c r="T253" s="133">
        <v>66.67</v>
      </c>
      <c r="U253" s="164">
        <v>0</v>
      </c>
    </row>
    <row r="254" spans="2:21" ht="17" thickBot="1" x14ac:dyDescent="0.4">
      <c r="B254" s="157"/>
      <c r="C254" s="157"/>
      <c r="D254" s="159"/>
      <c r="E254" s="161"/>
      <c r="F254" s="163"/>
      <c r="G254" s="178"/>
      <c r="H254" s="157"/>
      <c r="I254" s="159"/>
      <c r="J254" s="161"/>
      <c r="K254" s="172"/>
      <c r="L254" s="157"/>
      <c r="M254" s="159"/>
      <c r="N254" s="161"/>
      <c r="O254" s="172"/>
      <c r="P254" s="157"/>
      <c r="Q254" s="159"/>
      <c r="R254" s="161"/>
      <c r="S254" s="163"/>
      <c r="T254" s="130" t="s">
        <v>158</v>
      </c>
      <c r="U254" s="165"/>
    </row>
    <row r="255" spans="2:21" ht="17" thickBot="1" x14ac:dyDescent="0.4">
      <c r="B255" s="135" t="s">
        <v>161</v>
      </c>
      <c r="C255" s="136">
        <v>0</v>
      </c>
      <c r="D255" s="137">
        <v>0</v>
      </c>
      <c r="E255" s="138">
        <v>0</v>
      </c>
      <c r="F255" s="139">
        <v>0</v>
      </c>
      <c r="G255" s="132">
        <v>0</v>
      </c>
      <c r="H255" s="136">
        <v>0</v>
      </c>
      <c r="I255" s="137">
        <v>0</v>
      </c>
      <c r="J255" s="138">
        <v>0</v>
      </c>
      <c r="K255" s="140">
        <v>0</v>
      </c>
      <c r="L255" s="136">
        <v>0</v>
      </c>
      <c r="M255" s="137">
        <v>0</v>
      </c>
      <c r="N255" s="138">
        <v>0</v>
      </c>
      <c r="O255" s="140">
        <v>0</v>
      </c>
      <c r="P255" s="136">
        <v>0</v>
      </c>
      <c r="Q255" s="137">
        <v>0</v>
      </c>
      <c r="R255" s="138">
        <v>0</v>
      </c>
      <c r="S255" s="139">
        <v>0</v>
      </c>
      <c r="T255" s="130">
        <v>0</v>
      </c>
      <c r="U255" s="134">
        <v>0</v>
      </c>
    </row>
    <row r="256" spans="2:21" ht="16.5" x14ac:dyDescent="0.35">
      <c r="B256" s="156" t="s">
        <v>155</v>
      </c>
      <c r="C256" s="156">
        <v>0</v>
      </c>
      <c r="D256" s="158">
        <v>121</v>
      </c>
      <c r="E256" s="160">
        <v>121</v>
      </c>
      <c r="F256" s="162">
        <v>0</v>
      </c>
      <c r="G256" s="169">
        <v>0</v>
      </c>
      <c r="H256" s="156">
        <v>0</v>
      </c>
      <c r="I256" s="158">
        <v>0</v>
      </c>
      <c r="J256" s="160">
        <v>0</v>
      </c>
      <c r="K256" s="171">
        <v>0</v>
      </c>
      <c r="L256" s="156">
        <v>0</v>
      </c>
      <c r="M256" s="158">
        <v>0</v>
      </c>
      <c r="N256" s="160">
        <v>0</v>
      </c>
      <c r="O256" s="171">
        <v>0</v>
      </c>
      <c r="P256" s="156">
        <v>0</v>
      </c>
      <c r="Q256" s="158">
        <v>121</v>
      </c>
      <c r="R256" s="160">
        <v>121</v>
      </c>
      <c r="S256" s="162">
        <v>0</v>
      </c>
      <c r="T256" s="129">
        <v>100</v>
      </c>
      <c r="U256" s="164">
        <v>0</v>
      </c>
    </row>
    <row r="257" spans="2:21" ht="17" thickBot="1" x14ac:dyDescent="0.4">
      <c r="B257" s="157"/>
      <c r="C257" s="157"/>
      <c r="D257" s="159"/>
      <c r="E257" s="161"/>
      <c r="F257" s="163"/>
      <c r="G257" s="170"/>
      <c r="H257" s="157"/>
      <c r="I257" s="159"/>
      <c r="J257" s="161"/>
      <c r="K257" s="172"/>
      <c r="L257" s="157"/>
      <c r="M257" s="159"/>
      <c r="N257" s="161"/>
      <c r="O257" s="172"/>
      <c r="P257" s="157"/>
      <c r="Q257" s="159"/>
      <c r="R257" s="161"/>
      <c r="S257" s="163"/>
      <c r="T257" s="130" t="s">
        <v>158</v>
      </c>
      <c r="U257" s="165"/>
    </row>
    <row r="258" spans="2:21" ht="16.5" x14ac:dyDescent="0.35">
      <c r="B258" s="156" t="s">
        <v>156</v>
      </c>
      <c r="C258" s="156">
        <v>0</v>
      </c>
      <c r="D258" s="158">
        <v>0</v>
      </c>
      <c r="E258" s="160">
        <v>0</v>
      </c>
      <c r="F258" s="162">
        <v>0</v>
      </c>
      <c r="G258" s="169">
        <v>0</v>
      </c>
      <c r="H258" s="156">
        <v>0</v>
      </c>
      <c r="I258" s="158">
        <v>1</v>
      </c>
      <c r="J258" s="160">
        <v>1</v>
      </c>
      <c r="K258" s="171">
        <v>0</v>
      </c>
      <c r="L258" s="156">
        <v>0</v>
      </c>
      <c r="M258" s="158">
        <v>1</v>
      </c>
      <c r="N258" s="160">
        <v>1</v>
      </c>
      <c r="O258" s="171">
        <v>0</v>
      </c>
      <c r="P258" s="156">
        <v>0</v>
      </c>
      <c r="Q258" s="158">
        <v>2</v>
      </c>
      <c r="R258" s="160">
        <v>2</v>
      </c>
      <c r="S258" s="162">
        <v>0</v>
      </c>
      <c r="T258" s="129">
        <v>100</v>
      </c>
      <c r="U258" s="164">
        <v>0</v>
      </c>
    </row>
    <row r="259" spans="2:21" ht="17" thickBot="1" x14ac:dyDescent="0.4">
      <c r="B259" s="157"/>
      <c r="C259" s="157"/>
      <c r="D259" s="159"/>
      <c r="E259" s="161"/>
      <c r="F259" s="163"/>
      <c r="G259" s="170"/>
      <c r="H259" s="157"/>
      <c r="I259" s="159"/>
      <c r="J259" s="161"/>
      <c r="K259" s="172"/>
      <c r="L259" s="157"/>
      <c r="M259" s="159"/>
      <c r="N259" s="161"/>
      <c r="O259" s="172"/>
      <c r="P259" s="157"/>
      <c r="Q259" s="159"/>
      <c r="R259" s="161"/>
      <c r="S259" s="163"/>
      <c r="T259" s="130" t="s">
        <v>158</v>
      </c>
      <c r="U259" s="165"/>
    </row>
    <row r="260" spans="2:21" ht="16.5" x14ac:dyDescent="0.35">
      <c r="B260" s="156" t="s">
        <v>16</v>
      </c>
      <c r="C260" s="156">
        <v>84</v>
      </c>
      <c r="D260" s="158">
        <v>6897</v>
      </c>
      <c r="E260" s="175">
        <v>6981</v>
      </c>
      <c r="F260" s="162">
        <v>47</v>
      </c>
      <c r="G260" s="128">
        <v>55.95</v>
      </c>
      <c r="H260" s="156">
        <v>48</v>
      </c>
      <c r="I260" s="158">
        <v>889</v>
      </c>
      <c r="J260" s="160">
        <v>937</v>
      </c>
      <c r="K260" s="171">
        <v>20</v>
      </c>
      <c r="L260" s="156">
        <v>3</v>
      </c>
      <c r="M260" s="158">
        <v>230</v>
      </c>
      <c r="N260" s="160">
        <v>233</v>
      </c>
      <c r="O260" s="171">
        <v>1</v>
      </c>
      <c r="P260" s="156">
        <v>135</v>
      </c>
      <c r="Q260" s="158">
        <v>8016</v>
      </c>
      <c r="R260" s="160">
        <v>8151</v>
      </c>
      <c r="S260" s="162">
        <v>68</v>
      </c>
      <c r="T260" s="133">
        <v>98.34</v>
      </c>
      <c r="U260" s="131">
        <v>50.37</v>
      </c>
    </row>
    <row r="261" spans="2:21" ht="17" thickBot="1" x14ac:dyDescent="0.4">
      <c r="B261" s="157"/>
      <c r="C261" s="157"/>
      <c r="D261" s="159"/>
      <c r="E261" s="176"/>
      <c r="F261" s="163"/>
      <c r="G261" s="132" t="s">
        <v>158</v>
      </c>
      <c r="H261" s="157"/>
      <c r="I261" s="159"/>
      <c r="J261" s="161"/>
      <c r="K261" s="172"/>
      <c r="L261" s="157"/>
      <c r="M261" s="159"/>
      <c r="N261" s="161"/>
      <c r="O261" s="172"/>
      <c r="P261" s="157"/>
      <c r="Q261" s="159"/>
      <c r="R261" s="161"/>
      <c r="S261" s="163"/>
      <c r="T261" s="130" t="s">
        <v>158</v>
      </c>
      <c r="U261" s="134" t="s">
        <v>158</v>
      </c>
    </row>
    <row r="262" spans="2:21" ht="16.5" x14ac:dyDescent="0.35">
      <c r="B262" s="156" t="s">
        <v>17</v>
      </c>
      <c r="C262" s="156">
        <v>21</v>
      </c>
      <c r="D262" s="158">
        <v>5657</v>
      </c>
      <c r="E262" s="175">
        <v>5678</v>
      </c>
      <c r="F262" s="162">
        <v>6</v>
      </c>
      <c r="G262" s="128">
        <v>28.57</v>
      </c>
      <c r="H262" s="156">
        <v>7</v>
      </c>
      <c r="I262" s="158">
        <v>654</v>
      </c>
      <c r="J262" s="160">
        <v>661</v>
      </c>
      <c r="K262" s="171">
        <v>2</v>
      </c>
      <c r="L262" s="156">
        <v>5</v>
      </c>
      <c r="M262" s="158">
        <v>205</v>
      </c>
      <c r="N262" s="160">
        <v>210</v>
      </c>
      <c r="O262" s="171">
        <v>1</v>
      </c>
      <c r="P262" s="156">
        <v>33</v>
      </c>
      <c r="Q262" s="158">
        <v>6516</v>
      </c>
      <c r="R262" s="160">
        <v>6549</v>
      </c>
      <c r="S262" s="162">
        <v>9</v>
      </c>
      <c r="T262" s="133">
        <v>99.5</v>
      </c>
      <c r="U262" s="131">
        <v>27.27</v>
      </c>
    </row>
    <row r="263" spans="2:21" ht="17" thickBot="1" x14ac:dyDescent="0.4">
      <c r="B263" s="157"/>
      <c r="C263" s="157"/>
      <c r="D263" s="159"/>
      <c r="E263" s="176"/>
      <c r="F263" s="163"/>
      <c r="G263" s="132" t="s">
        <v>158</v>
      </c>
      <c r="H263" s="157"/>
      <c r="I263" s="159"/>
      <c r="J263" s="161"/>
      <c r="K263" s="172"/>
      <c r="L263" s="157"/>
      <c r="M263" s="159"/>
      <c r="N263" s="161"/>
      <c r="O263" s="172"/>
      <c r="P263" s="157"/>
      <c r="Q263" s="159"/>
      <c r="R263" s="161"/>
      <c r="S263" s="163"/>
      <c r="T263" s="130" t="s">
        <v>158</v>
      </c>
      <c r="U263" s="134" t="s">
        <v>158</v>
      </c>
    </row>
    <row r="264" spans="2:21" ht="16.5" x14ac:dyDescent="0.35">
      <c r="B264" s="156" t="s">
        <v>20</v>
      </c>
      <c r="C264" s="156">
        <v>2</v>
      </c>
      <c r="D264" s="158">
        <v>143</v>
      </c>
      <c r="E264" s="160">
        <v>145</v>
      </c>
      <c r="F264" s="162">
        <v>1</v>
      </c>
      <c r="G264" s="128">
        <v>50</v>
      </c>
      <c r="H264" s="156">
        <v>10</v>
      </c>
      <c r="I264" s="158">
        <v>15</v>
      </c>
      <c r="J264" s="160">
        <v>25</v>
      </c>
      <c r="K264" s="171">
        <v>6</v>
      </c>
      <c r="L264" s="156">
        <v>2</v>
      </c>
      <c r="M264" s="158">
        <v>7</v>
      </c>
      <c r="N264" s="160">
        <v>9</v>
      </c>
      <c r="O264" s="171">
        <v>2</v>
      </c>
      <c r="P264" s="156">
        <v>14</v>
      </c>
      <c r="Q264" s="158">
        <v>165</v>
      </c>
      <c r="R264" s="160">
        <v>179</v>
      </c>
      <c r="S264" s="162">
        <v>9</v>
      </c>
      <c r="T264" s="133">
        <v>92.18</v>
      </c>
      <c r="U264" s="131">
        <v>64.290000000000006</v>
      </c>
    </row>
    <row r="265" spans="2:21" ht="17" thickBot="1" x14ac:dyDescent="0.4">
      <c r="B265" s="157"/>
      <c r="C265" s="157"/>
      <c r="D265" s="159"/>
      <c r="E265" s="161"/>
      <c r="F265" s="163"/>
      <c r="G265" s="132" t="s">
        <v>158</v>
      </c>
      <c r="H265" s="157"/>
      <c r="I265" s="159"/>
      <c r="J265" s="161"/>
      <c r="K265" s="172"/>
      <c r="L265" s="157"/>
      <c r="M265" s="159"/>
      <c r="N265" s="161"/>
      <c r="O265" s="172"/>
      <c r="P265" s="157"/>
      <c r="Q265" s="159"/>
      <c r="R265" s="161"/>
      <c r="S265" s="163"/>
      <c r="T265" s="130" t="s">
        <v>158</v>
      </c>
      <c r="U265" s="134" t="s">
        <v>158</v>
      </c>
    </row>
    <row r="266" spans="2:21" ht="16.5" x14ac:dyDescent="0.35">
      <c r="B266" s="156" t="s">
        <v>151</v>
      </c>
      <c r="C266" s="156">
        <v>11</v>
      </c>
      <c r="D266" s="158">
        <v>5</v>
      </c>
      <c r="E266" s="160">
        <v>16</v>
      </c>
      <c r="F266" s="162">
        <v>7</v>
      </c>
      <c r="G266" s="128">
        <v>63.64</v>
      </c>
      <c r="H266" s="156">
        <v>0</v>
      </c>
      <c r="I266" s="158">
        <v>0</v>
      </c>
      <c r="J266" s="160">
        <v>0</v>
      </c>
      <c r="K266" s="171">
        <v>0</v>
      </c>
      <c r="L266" s="156">
        <v>0</v>
      </c>
      <c r="M266" s="158">
        <v>0</v>
      </c>
      <c r="N266" s="160">
        <v>0</v>
      </c>
      <c r="O266" s="171">
        <v>0</v>
      </c>
      <c r="P266" s="156">
        <v>11</v>
      </c>
      <c r="Q266" s="158">
        <v>5</v>
      </c>
      <c r="R266" s="160">
        <v>16</v>
      </c>
      <c r="S266" s="162">
        <v>7</v>
      </c>
      <c r="T266" s="133">
        <v>31.25</v>
      </c>
      <c r="U266" s="131">
        <v>63.64</v>
      </c>
    </row>
    <row r="267" spans="2:21" ht="17" thickBot="1" x14ac:dyDescent="0.4">
      <c r="B267" s="157"/>
      <c r="C267" s="157"/>
      <c r="D267" s="159"/>
      <c r="E267" s="161"/>
      <c r="F267" s="163"/>
      <c r="G267" s="132" t="s">
        <v>158</v>
      </c>
      <c r="H267" s="157"/>
      <c r="I267" s="159"/>
      <c r="J267" s="161"/>
      <c r="K267" s="172"/>
      <c r="L267" s="157"/>
      <c r="M267" s="159"/>
      <c r="N267" s="161"/>
      <c r="O267" s="172"/>
      <c r="P267" s="157"/>
      <c r="Q267" s="159"/>
      <c r="R267" s="161"/>
      <c r="S267" s="163"/>
      <c r="T267" s="130" t="s">
        <v>158</v>
      </c>
      <c r="U267" s="134" t="s">
        <v>158</v>
      </c>
    </row>
    <row r="268" spans="2:21" ht="16.5" x14ac:dyDescent="0.35">
      <c r="B268" s="156" t="s">
        <v>145</v>
      </c>
      <c r="C268" s="156">
        <v>168</v>
      </c>
      <c r="D268" s="158">
        <v>2129</v>
      </c>
      <c r="E268" s="175">
        <v>2297</v>
      </c>
      <c r="F268" s="162">
        <v>36</v>
      </c>
      <c r="G268" s="128">
        <v>21.43</v>
      </c>
      <c r="H268" s="156">
        <v>0</v>
      </c>
      <c r="I268" s="158">
        <v>0</v>
      </c>
      <c r="J268" s="160">
        <v>0</v>
      </c>
      <c r="K268" s="171">
        <v>0</v>
      </c>
      <c r="L268" s="156">
        <v>0</v>
      </c>
      <c r="M268" s="158">
        <v>0</v>
      </c>
      <c r="N268" s="160">
        <v>0</v>
      </c>
      <c r="O268" s="171">
        <v>0</v>
      </c>
      <c r="P268" s="156">
        <v>168</v>
      </c>
      <c r="Q268" s="158">
        <v>2129</v>
      </c>
      <c r="R268" s="160">
        <v>2297</v>
      </c>
      <c r="S268" s="162">
        <v>36</v>
      </c>
      <c r="T268" s="133">
        <v>92.69</v>
      </c>
      <c r="U268" s="131">
        <v>21.43</v>
      </c>
    </row>
    <row r="269" spans="2:21" ht="17" thickBot="1" x14ac:dyDescent="0.4">
      <c r="B269" s="157"/>
      <c r="C269" s="157"/>
      <c r="D269" s="159"/>
      <c r="E269" s="176"/>
      <c r="F269" s="163"/>
      <c r="G269" s="132" t="s">
        <v>158</v>
      </c>
      <c r="H269" s="157"/>
      <c r="I269" s="159"/>
      <c r="J269" s="161"/>
      <c r="K269" s="172"/>
      <c r="L269" s="157"/>
      <c r="M269" s="159"/>
      <c r="N269" s="161"/>
      <c r="O269" s="172"/>
      <c r="P269" s="157"/>
      <c r="Q269" s="159"/>
      <c r="R269" s="161"/>
      <c r="S269" s="163"/>
      <c r="T269" s="130" t="s">
        <v>158</v>
      </c>
      <c r="U269" s="134" t="s">
        <v>158</v>
      </c>
    </row>
    <row r="270" spans="2:21" ht="17" thickBot="1" x14ac:dyDescent="0.4">
      <c r="B270" s="135" t="s">
        <v>159</v>
      </c>
      <c r="C270" s="136">
        <v>0</v>
      </c>
      <c r="D270" s="137">
        <v>0</v>
      </c>
      <c r="E270" s="138">
        <v>0</v>
      </c>
      <c r="F270" s="139">
        <v>0</v>
      </c>
      <c r="G270" s="132">
        <v>0</v>
      </c>
      <c r="H270" s="136">
        <v>0</v>
      </c>
      <c r="I270" s="137">
        <v>0</v>
      </c>
      <c r="J270" s="138">
        <v>0</v>
      </c>
      <c r="K270" s="140">
        <v>0</v>
      </c>
      <c r="L270" s="136">
        <v>0</v>
      </c>
      <c r="M270" s="137">
        <v>0</v>
      </c>
      <c r="N270" s="138">
        <v>0</v>
      </c>
      <c r="O270" s="140">
        <v>0</v>
      </c>
      <c r="P270" s="136">
        <v>0</v>
      </c>
      <c r="Q270" s="137">
        <v>0</v>
      </c>
      <c r="R270" s="138">
        <v>0</v>
      </c>
      <c r="S270" s="139">
        <v>0</v>
      </c>
      <c r="T270" s="130">
        <v>0</v>
      </c>
      <c r="U270" s="134">
        <v>0</v>
      </c>
    </row>
    <row r="271" spans="2:21" ht="16.5" x14ac:dyDescent="0.35">
      <c r="B271" s="156" t="s">
        <v>146</v>
      </c>
      <c r="C271" s="156">
        <v>27</v>
      </c>
      <c r="D271" s="158">
        <v>929</v>
      </c>
      <c r="E271" s="160">
        <v>956</v>
      </c>
      <c r="F271" s="162">
        <v>27</v>
      </c>
      <c r="G271" s="141">
        <v>100</v>
      </c>
      <c r="H271" s="156">
        <v>0</v>
      </c>
      <c r="I271" s="158">
        <v>1</v>
      </c>
      <c r="J271" s="160">
        <v>1</v>
      </c>
      <c r="K271" s="171">
        <v>0</v>
      </c>
      <c r="L271" s="156">
        <v>0</v>
      </c>
      <c r="M271" s="158">
        <v>3</v>
      </c>
      <c r="N271" s="160">
        <v>3</v>
      </c>
      <c r="O271" s="171">
        <v>0</v>
      </c>
      <c r="P271" s="156">
        <v>27</v>
      </c>
      <c r="Q271" s="158">
        <v>933</v>
      </c>
      <c r="R271" s="160">
        <v>960</v>
      </c>
      <c r="S271" s="162">
        <v>27</v>
      </c>
      <c r="T271" s="133">
        <v>97.19</v>
      </c>
      <c r="U271" s="131">
        <v>100</v>
      </c>
    </row>
    <row r="272" spans="2:21" ht="17" thickBot="1" x14ac:dyDescent="0.4">
      <c r="B272" s="157"/>
      <c r="C272" s="157"/>
      <c r="D272" s="159"/>
      <c r="E272" s="161"/>
      <c r="F272" s="163"/>
      <c r="G272" s="132" t="s">
        <v>158</v>
      </c>
      <c r="H272" s="157"/>
      <c r="I272" s="159"/>
      <c r="J272" s="161"/>
      <c r="K272" s="172"/>
      <c r="L272" s="157"/>
      <c r="M272" s="159"/>
      <c r="N272" s="161"/>
      <c r="O272" s="172"/>
      <c r="P272" s="157"/>
      <c r="Q272" s="159"/>
      <c r="R272" s="161"/>
      <c r="S272" s="163"/>
      <c r="T272" s="130" t="s">
        <v>158</v>
      </c>
      <c r="U272" s="134" t="s">
        <v>158</v>
      </c>
    </row>
    <row r="273" spans="2:21" ht="16.5" x14ac:dyDescent="0.35">
      <c r="B273" s="167" t="s">
        <v>157</v>
      </c>
      <c r="C273" s="156">
        <v>6</v>
      </c>
      <c r="D273" s="158">
        <v>6</v>
      </c>
      <c r="E273" s="160">
        <v>12</v>
      </c>
      <c r="F273" s="162">
        <v>0</v>
      </c>
      <c r="G273" s="177">
        <v>0</v>
      </c>
      <c r="H273" s="156">
        <v>0</v>
      </c>
      <c r="I273" s="158">
        <v>1</v>
      </c>
      <c r="J273" s="160">
        <v>1</v>
      </c>
      <c r="K273" s="171">
        <v>0</v>
      </c>
      <c r="L273" s="156">
        <v>0</v>
      </c>
      <c r="M273" s="158">
        <v>1</v>
      </c>
      <c r="N273" s="160">
        <v>1</v>
      </c>
      <c r="O273" s="171">
        <v>0</v>
      </c>
      <c r="P273" s="156">
        <v>6</v>
      </c>
      <c r="Q273" s="158">
        <v>8</v>
      </c>
      <c r="R273" s="160">
        <v>14</v>
      </c>
      <c r="S273" s="162">
        <v>0</v>
      </c>
      <c r="T273" s="133">
        <v>57.14</v>
      </c>
      <c r="U273" s="164">
        <v>0</v>
      </c>
    </row>
    <row r="274" spans="2:21" ht="17" thickBot="1" x14ac:dyDescent="0.4">
      <c r="B274" s="179"/>
      <c r="C274" s="180"/>
      <c r="D274" s="181"/>
      <c r="E274" s="182"/>
      <c r="F274" s="183"/>
      <c r="G274" s="184"/>
      <c r="H274" s="180"/>
      <c r="I274" s="181"/>
      <c r="J274" s="182"/>
      <c r="K274" s="185"/>
      <c r="L274" s="180"/>
      <c r="M274" s="181"/>
      <c r="N274" s="182"/>
      <c r="O274" s="185"/>
      <c r="P274" s="180"/>
      <c r="Q274" s="181"/>
      <c r="R274" s="182"/>
      <c r="S274" s="183"/>
      <c r="T274" s="142" t="s">
        <v>158</v>
      </c>
      <c r="U274" s="190"/>
    </row>
    <row r="275" spans="2:21" ht="16.5" x14ac:dyDescent="0.35">
      <c r="B275" s="188" t="s">
        <v>87</v>
      </c>
      <c r="C275" s="188">
        <v>369</v>
      </c>
      <c r="D275" s="186">
        <v>19355</v>
      </c>
      <c r="E275" s="186">
        <v>19724</v>
      </c>
      <c r="F275" s="188">
        <v>140</v>
      </c>
      <c r="G275" s="143">
        <v>37.94</v>
      </c>
      <c r="H275" s="188">
        <v>75</v>
      </c>
      <c r="I275" s="188">
        <v>1860</v>
      </c>
      <c r="J275" s="186">
        <v>1935</v>
      </c>
      <c r="K275" s="188">
        <v>30</v>
      </c>
      <c r="L275" s="188">
        <v>10</v>
      </c>
      <c r="M275" s="188">
        <v>578</v>
      </c>
      <c r="N275" s="188">
        <v>588</v>
      </c>
      <c r="O275" s="188">
        <v>4</v>
      </c>
      <c r="P275" s="188">
        <v>454</v>
      </c>
      <c r="Q275" s="186">
        <v>21793</v>
      </c>
      <c r="R275" s="186">
        <v>22247</v>
      </c>
      <c r="S275" s="188">
        <v>174</v>
      </c>
      <c r="T275" s="143">
        <v>97.96</v>
      </c>
      <c r="U275" s="145">
        <v>38.33</v>
      </c>
    </row>
    <row r="276" spans="2:21" ht="17" thickBot="1" x14ac:dyDescent="0.4">
      <c r="B276" s="189"/>
      <c r="C276" s="189"/>
      <c r="D276" s="187"/>
      <c r="E276" s="187"/>
      <c r="F276" s="189"/>
      <c r="G276" s="144" t="s">
        <v>158</v>
      </c>
      <c r="H276" s="189"/>
      <c r="I276" s="189"/>
      <c r="J276" s="187"/>
      <c r="K276" s="189"/>
      <c r="L276" s="189"/>
      <c r="M276" s="189"/>
      <c r="N276" s="189"/>
      <c r="O276" s="189"/>
      <c r="P276" s="189"/>
      <c r="Q276" s="187"/>
      <c r="R276" s="187"/>
      <c r="S276" s="189"/>
      <c r="T276" s="144" t="s">
        <v>158</v>
      </c>
      <c r="U276" s="146" t="s">
        <v>158</v>
      </c>
    </row>
    <row r="278" spans="2:21" x14ac:dyDescent="0.35">
      <c r="B278" s="5">
        <v>45670</v>
      </c>
    </row>
    <row r="279" spans="2:21" x14ac:dyDescent="0.35">
      <c r="B279" s="153" t="s">
        <v>86</v>
      </c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5"/>
    </row>
    <row r="280" spans="2:21" ht="43.5" x14ac:dyDescent="0.35">
      <c r="B280" s="1" t="s">
        <v>1</v>
      </c>
      <c r="C280" s="1" t="s">
        <v>2</v>
      </c>
      <c r="D280" s="1" t="s">
        <v>3</v>
      </c>
      <c r="E280" s="1" t="s">
        <v>4</v>
      </c>
      <c r="F280" s="1" t="s">
        <v>138</v>
      </c>
      <c r="G280" s="1" t="s">
        <v>139</v>
      </c>
      <c r="H280" s="1" t="s">
        <v>5</v>
      </c>
      <c r="I280" s="1" t="s">
        <v>6</v>
      </c>
      <c r="J280" s="1" t="s">
        <v>7</v>
      </c>
      <c r="K280" s="1" t="s">
        <v>140</v>
      </c>
      <c r="L280" s="1" t="s">
        <v>8</v>
      </c>
      <c r="M280" s="1" t="s">
        <v>9</v>
      </c>
      <c r="N280" s="1" t="s">
        <v>10</v>
      </c>
      <c r="O280" s="1" t="s">
        <v>141</v>
      </c>
      <c r="P280" s="1" t="s">
        <v>11</v>
      </c>
      <c r="Q280" s="1" t="s">
        <v>12</v>
      </c>
      <c r="R280" s="1" t="s">
        <v>13</v>
      </c>
      <c r="S280" s="1" t="s">
        <v>142</v>
      </c>
      <c r="T280" s="1" t="s">
        <v>14</v>
      </c>
      <c r="U280" s="1" t="s">
        <v>143</v>
      </c>
    </row>
    <row r="281" spans="2:21" x14ac:dyDescent="0.35">
      <c r="B281" s="1" t="s">
        <v>144</v>
      </c>
      <c r="C281" s="1">
        <v>2</v>
      </c>
      <c r="D281" s="1">
        <v>33</v>
      </c>
      <c r="E281" s="2">
        <v>35</v>
      </c>
      <c r="F281" s="80">
        <v>0</v>
      </c>
      <c r="G281" s="3">
        <v>0</v>
      </c>
      <c r="H281" s="1">
        <v>0</v>
      </c>
      <c r="I281" s="1">
        <v>10</v>
      </c>
      <c r="J281" s="2">
        <v>10</v>
      </c>
      <c r="K281" s="80">
        <v>0</v>
      </c>
      <c r="L281" s="1">
        <v>0</v>
      </c>
      <c r="M281" s="1">
        <v>7</v>
      </c>
      <c r="N281" s="2">
        <v>7</v>
      </c>
      <c r="O281" s="80">
        <v>0</v>
      </c>
      <c r="P281" s="1">
        <v>2</v>
      </c>
      <c r="Q281" s="1">
        <v>50</v>
      </c>
      <c r="R281" s="2">
        <v>52</v>
      </c>
      <c r="S281" s="80">
        <v>0</v>
      </c>
      <c r="T281" s="3">
        <v>0.96150000000000002</v>
      </c>
      <c r="U281" s="81">
        <v>0</v>
      </c>
    </row>
    <row r="282" spans="2:21" x14ac:dyDescent="0.35">
      <c r="B282" s="1" t="s">
        <v>19</v>
      </c>
      <c r="C282" s="1">
        <v>16</v>
      </c>
      <c r="D282" s="1">
        <v>429</v>
      </c>
      <c r="E282" s="2">
        <v>445</v>
      </c>
      <c r="F282" s="80">
        <v>14</v>
      </c>
      <c r="G282" s="3">
        <v>0.875</v>
      </c>
      <c r="H282" s="1">
        <v>7</v>
      </c>
      <c r="I282" s="1">
        <v>115</v>
      </c>
      <c r="J282" s="2">
        <v>122</v>
      </c>
      <c r="K282" s="80">
        <v>0</v>
      </c>
      <c r="L282" s="1">
        <v>0</v>
      </c>
      <c r="M282" s="1">
        <v>7</v>
      </c>
      <c r="N282" s="2">
        <v>7</v>
      </c>
      <c r="O282" s="80">
        <v>0</v>
      </c>
      <c r="P282" s="1">
        <v>23</v>
      </c>
      <c r="Q282" s="1">
        <v>551</v>
      </c>
      <c r="R282" s="2">
        <v>574</v>
      </c>
      <c r="S282" s="80">
        <v>14</v>
      </c>
      <c r="T282" s="3">
        <v>0.95989999999999998</v>
      </c>
      <c r="U282" s="3">
        <v>0.60870000000000002</v>
      </c>
    </row>
    <row r="283" spans="2:21" x14ac:dyDescent="0.35">
      <c r="B283" s="1" t="s">
        <v>15</v>
      </c>
      <c r="C283" s="1">
        <v>40</v>
      </c>
      <c r="D283" s="1">
        <v>3053</v>
      </c>
      <c r="E283" s="2">
        <v>3093</v>
      </c>
      <c r="F283" s="80">
        <v>20</v>
      </c>
      <c r="G283" s="3">
        <v>0.5</v>
      </c>
      <c r="H283" s="1">
        <v>10</v>
      </c>
      <c r="I283" s="1">
        <v>180</v>
      </c>
      <c r="J283" s="2">
        <v>190</v>
      </c>
      <c r="K283" s="80">
        <v>1</v>
      </c>
      <c r="L283" s="1">
        <v>0</v>
      </c>
      <c r="M283" s="1">
        <v>117</v>
      </c>
      <c r="N283" s="2">
        <v>117</v>
      </c>
      <c r="O283" s="80">
        <v>0</v>
      </c>
      <c r="P283" s="1">
        <v>50</v>
      </c>
      <c r="Q283" s="1">
        <v>3350</v>
      </c>
      <c r="R283" s="2">
        <v>3400</v>
      </c>
      <c r="S283" s="80">
        <v>21</v>
      </c>
      <c r="T283" s="3">
        <v>0.98529999999999995</v>
      </c>
      <c r="U283" s="3">
        <v>0.42</v>
      </c>
    </row>
    <row r="284" spans="2:21" x14ac:dyDescent="0.35">
      <c r="B284" s="1" t="s">
        <v>160</v>
      </c>
      <c r="C284" s="1">
        <v>6</v>
      </c>
      <c r="D284" s="1">
        <v>1</v>
      </c>
      <c r="E284" s="2">
        <v>7</v>
      </c>
      <c r="F284" s="80">
        <v>0</v>
      </c>
      <c r="G284" s="3">
        <v>0</v>
      </c>
      <c r="H284" s="1">
        <v>0</v>
      </c>
      <c r="I284" s="1">
        <v>1</v>
      </c>
      <c r="J284" s="2">
        <v>1</v>
      </c>
      <c r="K284" s="80">
        <v>0</v>
      </c>
      <c r="L284" s="1">
        <v>0</v>
      </c>
      <c r="M284" s="1">
        <v>0</v>
      </c>
      <c r="N284" s="2">
        <v>0</v>
      </c>
      <c r="O284" s="80">
        <v>0</v>
      </c>
      <c r="P284" s="1">
        <v>6</v>
      </c>
      <c r="Q284" s="1">
        <v>2</v>
      </c>
      <c r="R284" s="2">
        <v>8</v>
      </c>
      <c r="S284" s="80">
        <v>0</v>
      </c>
      <c r="T284" s="3">
        <v>0.25</v>
      </c>
      <c r="U284" s="81">
        <v>0</v>
      </c>
    </row>
    <row r="285" spans="2:21" x14ac:dyDescent="0.35">
      <c r="B285" s="1" t="s">
        <v>161</v>
      </c>
      <c r="C285" s="1">
        <v>0</v>
      </c>
      <c r="D285" s="1">
        <v>0</v>
      </c>
      <c r="E285" s="2">
        <v>0</v>
      </c>
      <c r="F285" s="80">
        <v>0</v>
      </c>
      <c r="G285" s="81">
        <v>0</v>
      </c>
      <c r="H285" s="1">
        <v>0</v>
      </c>
      <c r="I285" s="1">
        <v>0</v>
      </c>
      <c r="J285" s="2">
        <v>0</v>
      </c>
      <c r="K285" s="80">
        <v>0</v>
      </c>
      <c r="L285" s="1">
        <v>0</v>
      </c>
      <c r="M285" s="1">
        <v>0</v>
      </c>
      <c r="N285" s="2">
        <v>0</v>
      </c>
      <c r="O285" s="80">
        <v>0</v>
      </c>
      <c r="P285" s="1">
        <v>0</v>
      </c>
      <c r="Q285" s="1">
        <v>0</v>
      </c>
      <c r="R285" s="2">
        <v>0</v>
      </c>
      <c r="S285" s="80">
        <v>0</v>
      </c>
      <c r="T285" s="81">
        <v>0</v>
      </c>
      <c r="U285" s="81">
        <v>0</v>
      </c>
    </row>
    <row r="286" spans="2:21" x14ac:dyDescent="0.35">
      <c r="B286" s="1" t="s">
        <v>155</v>
      </c>
      <c r="C286" s="1">
        <v>0</v>
      </c>
      <c r="D286" s="1">
        <v>121</v>
      </c>
      <c r="E286" s="2">
        <v>121</v>
      </c>
      <c r="F286" s="80">
        <v>0</v>
      </c>
      <c r="G286" s="81">
        <v>0</v>
      </c>
      <c r="H286" s="1">
        <v>0</v>
      </c>
      <c r="I286" s="1">
        <v>0</v>
      </c>
      <c r="J286" s="2">
        <v>0</v>
      </c>
      <c r="K286" s="80">
        <v>0</v>
      </c>
      <c r="L286" s="1">
        <v>0</v>
      </c>
      <c r="M286" s="1">
        <v>0</v>
      </c>
      <c r="N286" s="2">
        <v>0</v>
      </c>
      <c r="O286" s="80">
        <v>0</v>
      </c>
      <c r="P286" s="1">
        <v>0</v>
      </c>
      <c r="Q286" s="1">
        <v>121</v>
      </c>
      <c r="R286" s="2">
        <v>121</v>
      </c>
      <c r="S286" s="80">
        <v>0</v>
      </c>
      <c r="T286" s="3">
        <v>1</v>
      </c>
      <c r="U286" s="81">
        <v>0</v>
      </c>
    </row>
    <row r="287" spans="2:21" x14ac:dyDescent="0.35">
      <c r="B287" s="1" t="s">
        <v>156</v>
      </c>
      <c r="C287" s="1">
        <v>0</v>
      </c>
      <c r="D287" s="1">
        <v>0</v>
      </c>
      <c r="E287" s="2">
        <v>0</v>
      </c>
      <c r="F287" s="80">
        <v>0</v>
      </c>
      <c r="G287" s="81">
        <v>0</v>
      </c>
      <c r="H287" s="1">
        <v>0</v>
      </c>
      <c r="I287" s="1">
        <v>1</v>
      </c>
      <c r="J287" s="2">
        <v>1</v>
      </c>
      <c r="K287" s="80">
        <v>0</v>
      </c>
      <c r="L287" s="1">
        <v>0</v>
      </c>
      <c r="M287" s="1">
        <v>1</v>
      </c>
      <c r="N287" s="2">
        <v>1</v>
      </c>
      <c r="O287" s="80">
        <v>0</v>
      </c>
      <c r="P287" s="1">
        <v>0</v>
      </c>
      <c r="Q287" s="1">
        <v>2</v>
      </c>
      <c r="R287" s="2">
        <v>2</v>
      </c>
      <c r="S287" s="80">
        <v>0</v>
      </c>
      <c r="T287" s="3">
        <v>1</v>
      </c>
      <c r="U287" s="81">
        <v>0</v>
      </c>
    </row>
    <row r="288" spans="2:21" x14ac:dyDescent="0.35">
      <c r="B288" s="1" t="s">
        <v>16</v>
      </c>
      <c r="C288" s="1">
        <v>94</v>
      </c>
      <c r="D288" s="1">
        <v>6948</v>
      </c>
      <c r="E288" s="2">
        <v>7042</v>
      </c>
      <c r="F288" s="80">
        <v>44</v>
      </c>
      <c r="G288" s="3">
        <v>0.46810000000000002</v>
      </c>
      <c r="H288" s="1">
        <v>52</v>
      </c>
      <c r="I288" s="1">
        <v>894</v>
      </c>
      <c r="J288" s="2">
        <v>946</v>
      </c>
      <c r="K288" s="80">
        <v>21</v>
      </c>
      <c r="L288" s="1">
        <v>1</v>
      </c>
      <c r="M288" s="1">
        <v>232</v>
      </c>
      <c r="N288" s="2">
        <v>233</v>
      </c>
      <c r="O288" s="80">
        <v>0</v>
      </c>
      <c r="P288" s="1">
        <v>147</v>
      </c>
      <c r="Q288" s="1">
        <v>8074</v>
      </c>
      <c r="R288" s="2">
        <v>8221</v>
      </c>
      <c r="S288" s="80">
        <v>65</v>
      </c>
      <c r="T288" s="3">
        <v>0.98209999999999997</v>
      </c>
      <c r="U288" s="3">
        <v>0.44219999999999998</v>
      </c>
    </row>
    <row r="289" spans="2:21" x14ac:dyDescent="0.35">
      <c r="B289" s="1" t="s">
        <v>17</v>
      </c>
      <c r="C289" s="1">
        <v>23</v>
      </c>
      <c r="D289" s="1">
        <v>5682</v>
      </c>
      <c r="E289" s="2">
        <v>5705</v>
      </c>
      <c r="F289" s="80">
        <v>8</v>
      </c>
      <c r="G289" s="3">
        <v>0.3478</v>
      </c>
      <c r="H289" s="1">
        <v>9</v>
      </c>
      <c r="I289" s="1">
        <v>659</v>
      </c>
      <c r="J289" s="2">
        <v>668</v>
      </c>
      <c r="K289" s="80">
        <v>2</v>
      </c>
      <c r="L289" s="1">
        <v>6</v>
      </c>
      <c r="M289" s="1">
        <v>206</v>
      </c>
      <c r="N289" s="2">
        <v>212</v>
      </c>
      <c r="O289" s="80">
        <v>2</v>
      </c>
      <c r="P289" s="1">
        <v>38</v>
      </c>
      <c r="Q289" s="1">
        <v>6547</v>
      </c>
      <c r="R289" s="2">
        <v>6585</v>
      </c>
      <c r="S289" s="80">
        <v>12</v>
      </c>
      <c r="T289" s="3">
        <v>0.99419999999999997</v>
      </c>
      <c r="U289" s="3">
        <v>0.31580000000000003</v>
      </c>
    </row>
    <row r="290" spans="2:21" x14ac:dyDescent="0.35">
      <c r="B290" s="1" t="s">
        <v>20</v>
      </c>
      <c r="C290" s="1">
        <v>2</v>
      </c>
      <c r="D290" s="1">
        <v>143</v>
      </c>
      <c r="E290" s="2">
        <v>145</v>
      </c>
      <c r="F290" s="80">
        <v>1</v>
      </c>
      <c r="G290" s="3">
        <v>0.5</v>
      </c>
      <c r="H290" s="1">
        <v>10</v>
      </c>
      <c r="I290" s="1">
        <v>15</v>
      </c>
      <c r="J290" s="2">
        <v>25</v>
      </c>
      <c r="K290" s="80">
        <v>10</v>
      </c>
      <c r="L290" s="1">
        <v>2</v>
      </c>
      <c r="M290" s="1">
        <v>7</v>
      </c>
      <c r="N290" s="2">
        <v>9</v>
      </c>
      <c r="O290" s="80">
        <v>2</v>
      </c>
      <c r="P290" s="1">
        <v>14</v>
      </c>
      <c r="Q290" s="1">
        <v>165</v>
      </c>
      <c r="R290" s="2">
        <v>179</v>
      </c>
      <c r="S290" s="80">
        <v>13</v>
      </c>
      <c r="T290" s="3">
        <v>0.92179999999999995</v>
      </c>
      <c r="U290" s="3">
        <v>0.92859999999999998</v>
      </c>
    </row>
    <row r="291" spans="2:21" x14ac:dyDescent="0.35">
      <c r="B291" s="1" t="s">
        <v>151</v>
      </c>
      <c r="C291" s="1">
        <v>11</v>
      </c>
      <c r="D291" s="1">
        <v>5</v>
      </c>
      <c r="E291" s="2">
        <v>16</v>
      </c>
      <c r="F291" s="80">
        <v>7</v>
      </c>
      <c r="G291" s="3">
        <v>0.63639999999999997</v>
      </c>
      <c r="H291" s="1">
        <v>0</v>
      </c>
      <c r="I291" s="1">
        <v>0</v>
      </c>
      <c r="J291" s="2">
        <v>0</v>
      </c>
      <c r="K291" s="80">
        <v>0</v>
      </c>
      <c r="L291" s="1">
        <v>0</v>
      </c>
      <c r="M291" s="1">
        <v>0</v>
      </c>
      <c r="N291" s="2">
        <v>0</v>
      </c>
      <c r="O291" s="80">
        <v>0</v>
      </c>
      <c r="P291" s="1">
        <v>11</v>
      </c>
      <c r="Q291" s="1">
        <v>5</v>
      </c>
      <c r="R291" s="2">
        <v>16</v>
      </c>
      <c r="S291" s="80">
        <v>7</v>
      </c>
      <c r="T291" s="3">
        <v>0.3125</v>
      </c>
      <c r="U291" s="3">
        <v>0.63639999999999997</v>
      </c>
    </row>
    <row r="292" spans="2:21" x14ac:dyDescent="0.35">
      <c r="B292" s="1" t="s">
        <v>145</v>
      </c>
      <c r="C292" s="1">
        <v>168</v>
      </c>
      <c r="D292" s="1">
        <v>2129</v>
      </c>
      <c r="E292" s="2">
        <v>2297</v>
      </c>
      <c r="F292" s="80">
        <v>42</v>
      </c>
      <c r="G292" s="3">
        <v>0.25</v>
      </c>
      <c r="H292" s="1">
        <v>0</v>
      </c>
      <c r="I292" s="1">
        <v>0</v>
      </c>
      <c r="J292" s="2">
        <v>0</v>
      </c>
      <c r="K292" s="80">
        <v>0</v>
      </c>
      <c r="L292" s="1">
        <v>0</v>
      </c>
      <c r="M292" s="1">
        <v>0</v>
      </c>
      <c r="N292" s="2">
        <v>0</v>
      </c>
      <c r="O292" s="80">
        <v>0</v>
      </c>
      <c r="P292" s="1">
        <v>168</v>
      </c>
      <c r="Q292" s="1">
        <v>2129</v>
      </c>
      <c r="R292" s="2">
        <v>2297</v>
      </c>
      <c r="S292" s="80">
        <v>42</v>
      </c>
      <c r="T292" s="3">
        <v>0.92689999999999995</v>
      </c>
      <c r="U292" s="3">
        <v>0.25</v>
      </c>
    </row>
    <row r="293" spans="2:21" x14ac:dyDescent="0.35">
      <c r="B293" s="1" t="s">
        <v>159</v>
      </c>
      <c r="C293" s="1">
        <v>0</v>
      </c>
      <c r="D293" s="1">
        <v>0</v>
      </c>
      <c r="E293" s="2">
        <v>0</v>
      </c>
      <c r="F293" s="80">
        <v>0</v>
      </c>
      <c r="G293" s="81">
        <v>0</v>
      </c>
      <c r="H293" s="1">
        <v>0</v>
      </c>
      <c r="I293" s="1">
        <v>0</v>
      </c>
      <c r="J293" s="2">
        <v>0</v>
      </c>
      <c r="K293" s="80">
        <v>0</v>
      </c>
      <c r="L293" s="1">
        <v>0</v>
      </c>
      <c r="M293" s="1">
        <v>0</v>
      </c>
      <c r="N293" s="2">
        <v>0</v>
      </c>
      <c r="O293" s="80">
        <v>0</v>
      </c>
      <c r="P293" s="1">
        <v>0</v>
      </c>
      <c r="Q293" s="1">
        <v>0</v>
      </c>
      <c r="R293" s="2">
        <v>0</v>
      </c>
      <c r="S293" s="80">
        <v>0</v>
      </c>
      <c r="T293" s="81">
        <v>0</v>
      </c>
      <c r="U293" s="81">
        <v>0</v>
      </c>
    </row>
    <row r="294" spans="2:21" x14ac:dyDescent="0.35">
      <c r="B294" s="1" t="s">
        <v>146</v>
      </c>
      <c r="C294" s="1">
        <v>27</v>
      </c>
      <c r="D294" s="1">
        <v>929</v>
      </c>
      <c r="E294" s="2">
        <v>956</v>
      </c>
      <c r="F294" s="80">
        <v>27</v>
      </c>
      <c r="G294" s="3">
        <v>1</v>
      </c>
      <c r="H294" s="1">
        <v>0</v>
      </c>
      <c r="I294" s="1">
        <v>1</v>
      </c>
      <c r="J294" s="2">
        <v>1</v>
      </c>
      <c r="K294" s="80">
        <v>0</v>
      </c>
      <c r="L294" s="1">
        <v>0</v>
      </c>
      <c r="M294" s="1">
        <v>3</v>
      </c>
      <c r="N294" s="2">
        <v>3</v>
      </c>
      <c r="O294" s="80">
        <v>0</v>
      </c>
      <c r="P294" s="1">
        <v>27</v>
      </c>
      <c r="Q294" s="1">
        <v>933</v>
      </c>
      <c r="R294" s="2">
        <v>960</v>
      </c>
      <c r="S294" s="80">
        <v>27</v>
      </c>
      <c r="T294" s="3">
        <v>0.97189999999999999</v>
      </c>
      <c r="U294" s="3">
        <v>1</v>
      </c>
    </row>
    <row r="295" spans="2:21" x14ac:dyDescent="0.35">
      <c r="B295" s="1" t="s">
        <v>157</v>
      </c>
      <c r="C295" s="1">
        <v>6</v>
      </c>
      <c r="D295" s="1">
        <v>6</v>
      </c>
      <c r="E295" s="2">
        <v>12</v>
      </c>
      <c r="F295" s="80">
        <v>0</v>
      </c>
      <c r="G295" s="3">
        <v>0</v>
      </c>
      <c r="H295" s="1">
        <v>0</v>
      </c>
      <c r="I295" s="1">
        <v>1</v>
      </c>
      <c r="J295" s="2">
        <v>1</v>
      </c>
      <c r="K295" s="80">
        <v>0</v>
      </c>
      <c r="L295" s="1">
        <v>0</v>
      </c>
      <c r="M295" s="1">
        <v>1</v>
      </c>
      <c r="N295" s="2">
        <v>1</v>
      </c>
      <c r="O295" s="80">
        <v>0</v>
      </c>
      <c r="P295" s="1">
        <v>6</v>
      </c>
      <c r="Q295" s="1">
        <v>8</v>
      </c>
      <c r="R295" s="2">
        <v>14</v>
      </c>
      <c r="S295" s="80">
        <v>0</v>
      </c>
      <c r="T295" s="3">
        <v>0.57140000000000002</v>
      </c>
      <c r="U295" s="81">
        <v>0</v>
      </c>
    </row>
    <row r="296" spans="2:21" x14ac:dyDescent="0.35">
      <c r="B296" s="25" t="s">
        <v>87</v>
      </c>
      <c r="C296" s="25">
        <v>395</v>
      </c>
      <c r="D296" s="25">
        <v>19479</v>
      </c>
      <c r="E296" s="25">
        <v>19874</v>
      </c>
      <c r="F296" s="25">
        <v>163</v>
      </c>
      <c r="G296" s="26">
        <v>0.41270000000000001</v>
      </c>
      <c r="H296" s="25">
        <v>88</v>
      </c>
      <c r="I296" s="25">
        <v>1877</v>
      </c>
      <c r="J296" s="25">
        <v>1965</v>
      </c>
      <c r="K296" s="25">
        <v>34</v>
      </c>
      <c r="L296" s="25">
        <v>9</v>
      </c>
      <c r="M296" s="25">
        <v>581</v>
      </c>
      <c r="N296" s="25">
        <v>590</v>
      </c>
      <c r="O296" s="25">
        <v>4</v>
      </c>
      <c r="P296" s="25">
        <v>492</v>
      </c>
      <c r="Q296" s="25">
        <v>21937</v>
      </c>
      <c r="R296" s="25">
        <v>22429</v>
      </c>
      <c r="S296" s="25">
        <v>201</v>
      </c>
      <c r="T296" s="26">
        <v>0.97809999999999997</v>
      </c>
      <c r="U296" s="26">
        <v>0.40849999999999997</v>
      </c>
    </row>
    <row r="298" spans="2:21" x14ac:dyDescent="0.35">
      <c r="B298" s="5">
        <v>45695</v>
      </c>
    </row>
    <row r="299" spans="2:21" ht="15" customHeight="1" x14ac:dyDescent="0.35">
      <c r="B299" s="153" t="s">
        <v>0</v>
      </c>
      <c r="C299" s="154"/>
      <c r="D299" s="154"/>
      <c r="E299" s="154"/>
      <c r="F299" s="154"/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  <c r="Q299" s="154"/>
      <c r="R299" s="154"/>
      <c r="S299" s="154"/>
      <c r="T299" s="154"/>
      <c r="U299" s="155"/>
    </row>
    <row r="300" spans="2:21" ht="43.5" x14ac:dyDescent="0.35">
      <c r="B300" s="1" t="s">
        <v>1</v>
      </c>
      <c r="C300" s="1" t="s">
        <v>2</v>
      </c>
      <c r="D300" s="1" t="s">
        <v>3</v>
      </c>
      <c r="E300" s="1" t="s">
        <v>4</v>
      </c>
      <c r="F300" s="1" t="s">
        <v>138</v>
      </c>
      <c r="G300" s="1" t="s">
        <v>139</v>
      </c>
      <c r="H300" s="1" t="s">
        <v>5</v>
      </c>
      <c r="I300" s="1" t="s">
        <v>6</v>
      </c>
      <c r="J300" s="1" t="s">
        <v>7</v>
      </c>
      <c r="K300" s="1" t="s">
        <v>140</v>
      </c>
      <c r="L300" s="1" t="s">
        <v>8</v>
      </c>
      <c r="M300" s="1" t="s">
        <v>9</v>
      </c>
      <c r="N300" s="1" t="s">
        <v>10</v>
      </c>
      <c r="O300" s="1" t="s">
        <v>141</v>
      </c>
      <c r="P300" s="1" t="s">
        <v>11</v>
      </c>
      <c r="Q300" s="1" t="s">
        <v>12</v>
      </c>
      <c r="R300" s="1" t="s">
        <v>13</v>
      </c>
      <c r="S300" s="1" t="s">
        <v>142</v>
      </c>
      <c r="T300" s="1" t="s">
        <v>14</v>
      </c>
      <c r="U300" s="1" t="s">
        <v>143</v>
      </c>
    </row>
    <row r="301" spans="2:21" x14ac:dyDescent="0.35">
      <c r="B301" s="1" t="s">
        <v>144</v>
      </c>
      <c r="C301" s="1">
        <v>4</v>
      </c>
      <c r="D301" s="1">
        <v>36</v>
      </c>
      <c r="E301" s="2">
        <v>40</v>
      </c>
      <c r="F301" s="80">
        <v>0</v>
      </c>
      <c r="G301" s="3">
        <v>0</v>
      </c>
      <c r="H301" s="1">
        <v>1</v>
      </c>
      <c r="I301" s="1">
        <v>10</v>
      </c>
      <c r="J301" s="2">
        <v>11</v>
      </c>
      <c r="K301" s="80">
        <v>0</v>
      </c>
      <c r="L301" s="1">
        <v>1</v>
      </c>
      <c r="M301" s="1">
        <v>7</v>
      </c>
      <c r="N301" s="2">
        <v>8</v>
      </c>
      <c r="O301" s="80">
        <v>0</v>
      </c>
      <c r="P301" s="1">
        <v>6</v>
      </c>
      <c r="Q301" s="1">
        <v>53</v>
      </c>
      <c r="R301" s="2">
        <v>59</v>
      </c>
      <c r="S301" s="80">
        <v>0</v>
      </c>
      <c r="T301" s="3">
        <v>0.89829999999999999</v>
      </c>
      <c r="U301" s="81">
        <v>0</v>
      </c>
    </row>
    <row r="302" spans="2:21" x14ac:dyDescent="0.35">
      <c r="B302" s="1" t="s">
        <v>19</v>
      </c>
      <c r="C302" s="1">
        <v>17</v>
      </c>
      <c r="D302" s="1">
        <v>432</v>
      </c>
      <c r="E302" s="2">
        <v>449</v>
      </c>
      <c r="F302" s="80">
        <v>14</v>
      </c>
      <c r="G302" s="3">
        <v>0.82350000000000001</v>
      </c>
      <c r="H302" s="1">
        <v>15</v>
      </c>
      <c r="I302" s="1">
        <v>115</v>
      </c>
      <c r="J302" s="2">
        <v>130</v>
      </c>
      <c r="K302" s="80">
        <v>0</v>
      </c>
      <c r="L302" s="1">
        <v>0</v>
      </c>
      <c r="M302" s="1">
        <v>7</v>
      </c>
      <c r="N302" s="2">
        <v>7</v>
      </c>
      <c r="O302" s="80">
        <v>0</v>
      </c>
      <c r="P302" s="1">
        <v>32</v>
      </c>
      <c r="Q302" s="1">
        <v>554</v>
      </c>
      <c r="R302" s="2">
        <v>586</v>
      </c>
      <c r="S302" s="80">
        <v>14</v>
      </c>
      <c r="T302" s="3">
        <v>0.94540000000000002</v>
      </c>
      <c r="U302" s="3">
        <v>0.4375</v>
      </c>
    </row>
    <row r="303" spans="2:21" x14ac:dyDescent="0.35">
      <c r="B303" s="1" t="s">
        <v>15</v>
      </c>
      <c r="C303" s="1">
        <v>41</v>
      </c>
      <c r="D303" s="1">
        <v>3153</v>
      </c>
      <c r="E303" s="2">
        <v>3194</v>
      </c>
      <c r="F303" s="80">
        <v>28</v>
      </c>
      <c r="G303" s="3">
        <v>0.68289999999999995</v>
      </c>
      <c r="H303" s="1">
        <v>18</v>
      </c>
      <c r="I303" s="1">
        <v>180</v>
      </c>
      <c r="J303" s="2">
        <v>198</v>
      </c>
      <c r="K303" s="80">
        <v>1</v>
      </c>
      <c r="L303" s="1">
        <v>1</v>
      </c>
      <c r="M303" s="1">
        <v>123</v>
      </c>
      <c r="N303" s="2">
        <v>124</v>
      </c>
      <c r="O303" s="80">
        <v>0</v>
      </c>
      <c r="P303" s="1">
        <v>60</v>
      </c>
      <c r="Q303" s="1">
        <v>3456</v>
      </c>
      <c r="R303" s="2">
        <v>3516</v>
      </c>
      <c r="S303" s="80">
        <v>29</v>
      </c>
      <c r="T303" s="3">
        <v>0.9829</v>
      </c>
      <c r="U303" s="3">
        <v>0.48330000000000001</v>
      </c>
    </row>
    <row r="304" spans="2:21" x14ac:dyDescent="0.35">
      <c r="B304" s="1" t="s">
        <v>160</v>
      </c>
      <c r="C304" s="1">
        <v>7</v>
      </c>
      <c r="D304" s="1">
        <v>1</v>
      </c>
      <c r="E304" s="2">
        <v>8</v>
      </c>
      <c r="F304" s="80">
        <v>0</v>
      </c>
      <c r="G304" s="3">
        <v>0</v>
      </c>
      <c r="H304" s="1">
        <v>0</v>
      </c>
      <c r="I304" s="1">
        <v>1</v>
      </c>
      <c r="J304" s="2">
        <v>1</v>
      </c>
      <c r="K304" s="80">
        <v>0</v>
      </c>
      <c r="L304" s="1">
        <v>0</v>
      </c>
      <c r="M304" s="1">
        <v>0</v>
      </c>
      <c r="N304" s="2">
        <v>0</v>
      </c>
      <c r="O304" s="80">
        <v>0</v>
      </c>
      <c r="P304" s="1">
        <v>7</v>
      </c>
      <c r="Q304" s="1">
        <v>2</v>
      </c>
      <c r="R304" s="2">
        <v>9</v>
      </c>
      <c r="S304" s="80">
        <v>0</v>
      </c>
      <c r="T304" s="3">
        <v>0.22220000000000001</v>
      </c>
      <c r="U304" s="81">
        <v>0</v>
      </c>
    </row>
    <row r="305" spans="2:21" x14ac:dyDescent="0.35">
      <c r="B305" s="1" t="s">
        <v>161</v>
      </c>
      <c r="C305" s="1">
        <v>0</v>
      </c>
      <c r="D305" s="1">
        <v>0</v>
      </c>
      <c r="E305" s="2">
        <v>0</v>
      </c>
      <c r="F305" s="80">
        <v>0</v>
      </c>
      <c r="G305" s="81">
        <v>0</v>
      </c>
      <c r="H305" s="1">
        <v>0</v>
      </c>
      <c r="I305" s="1">
        <v>0</v>
      </c>
      <c r="J305" s="2">
        <v>0</v>
      </c>
      <c r="K305" s="80">
        <v>0</v>
      </c>
      <c r="L305" s="1">
        <v>0</v>
      </c>
      <c r="M305" s="1">
        <v>0</v>
      </c>
      <c r="N305" s="2">
        <v>0</v>
      </c>
      <c r="O305" s="80">
        <v>0</v>
      </c>
      <c r="P305" s="1">
        <v>0</v>
      </c>
      <c r="Q305" s="1">
        <v>0</v>
      </c>
      <c r="R305" s="2">
        <v>0</v>
      </c>
      <c r="S305" s="80">
        <v>0</v>
      </c>
      <c r="T305" s="81">
        <v>0</v>
      </c>
      <c r="U305" s="81">
        <v>0</v>
      </c>
    </row>
    <row r="306" spans="2:21" x14ac:dyDescent="0.35">
      <c r="B306" s="1" t="s">
        <v>155</v>
      </c>
      <c r="C306" s="1">
        <v>0</v>
      </c>
      <c r="D306" s="1">
        <v>121</v>
      </c>
      <c r="E306" s="2">
        <v>121</v>
      </c>
      <c r="F306" s="80">
        <v>0</v>
      </c>
      <c r="G306" s="81">
        <v>0</v>
      </c>
      <c r="H306" s="1">
        <v>0</v>
      </c>
      <c r="I306" s="1">
        <v>0</v>
      </c>
      <c r="J306" s="2">
        <v>0</v>
      </c>
      <c r="K306" s="80">
        <v>0</v>
      </c>
      <c r="L306" s="1">
        <v>0</v>
      </c>
      <c r="M306" s="1">
        <v>0</v>
      </c>
      <c r="N306" s="2">
        <v>0</v>
      </c>
      <c r="O306" s="80">
        <v>0</v>
      </c>
      <c r="P306" s="1">
        <v>0</v>
      </c>
      <c r="Q306" s="1">
        <v>121</v>
      </c>
      <c r="R306" s="2">
        <v>121</v>
      </c>
      <c r="S306" s="80">
        <v>0</v>
      </c>
      <c r="T306" s="3">
        <v>1</v>
      </c>
      <c r="U306" s="81">
        <v>0</v>
      </c>
    </row>
    <row r="307" spans="2:21" x14ac:dyDescent="0.35">
      <c r="B307" s="1" t="s">
        <v>156</v>
      </c>
      <c r="C307" s="1">
        <v>0</v>
      </c>
      <c r="D307" s="1">
        <v>0</v>
      </c>
      <c r="E307" s="2">
        <v>0</v>
      </c>
      <c r="F307" s="80">
        <v>0</v>
      </c>
      <c r="G307" s="81">
        <v>0</v>
      </c>
      <c r="H307" s="1">
        <v>0</v>
      </c>
      <c r="I307" s="1">
        <v>1</v>
      </c>
      <c r="J307" s="2">
        <v>1</v>
      </c>
      <c r="K307" s="80">
        <v>0</v>
      </c>
      <c r="L307" s="1">
        <v>0</v>
      </c>
      <c r="M307" s="1">
        <v>1</v>
      </c>
      <c r="N307" s="2">
        <v>1</v>
      </c>
      <c r="O307" s="80">
        <v>0</v>
      </c>
      <c r="P307" s="1">
        <v>0</v>
      </c>
      <c r="Q307" s="1">
        <v>2</v>
      </c>
      <c r="R307" s="2">
        <v>2</v>
      </c>
      <c r="S307" s="80">
        <v>0</v>
      </c>
      <c r="T307" s="3">
        <v>1</v>
      </c>
      <c r="U307" s="81">
        <v>0</v>
      </c>
    </row>
    <row r="308" spans="2:21" x14ac:dyDescent="0.35">
      <c r="B308" s="1" t="s">
        <v>16</v>
      </c>
      <c r="C308" s="1">
        <v>94</v>
      </c>
      <c r="D308" s="1">
        <v>7011</v>
      </c>
      <c r="E308" s="2">
        <v>7105</v>
      </c>
      <c r="F308" s="80">
        <v>46</v>
      </c>
      <c r="G308" s="3">
        <v>0.4894</v>
      </c>
      <c r="H308" s="1">
        <v>49</v>
      </c>
      <c r="I308" s="1">
        <v>902</v>
      </c>
      <c r="J308" s="2">
        <v>951</v>
      </c>
      <c r="K308" s="80">
        <v>21</v>
      </c>
      <c r="L308" s="1">
        <v>1</v>
      </c>
      <c r="M308" s="1">
        <v>233</v>
      </c>
      <c r="N308" s="2">
        <v>234</v>
      </c>
      <c r="O308" s="80">
        <v>0</v>
      </c>
      <c r="P308" s="1">
        <v>144</v>
      </c>
      <c r="Q308" s="1">
        <v>8146</v>
      </c>
      <c r="R308" s="2">
        <v>8290</v>
      </c>
      <c r="S308" s="80">
        <v>67</v>
      </c>
      <c r="T308" s="3">
        <v>0.98260000000000003</v>
      </c>
      <c r="U308" s="3">
        <v>0.46529999999999999</v>
      </c>
    </row>
    <row r="309" spans="2:21" x14ac:dyDescent="0.35">
      <c r="B309" s="1" t="s">
        <v>17</v>
      </c>
      <c r="C309" s="1">
        <v>52</v>
      </c>
      <c r="D309" s="1">
        <v>5692</v>
      </c>
      <c r="E309" s="2">
        <v>5744</v>
      </c>
      <c r="F309" s="80">
        <v>9</v>
      </c>
      <c r="G309" s="3">
        <v>0.1731</v>
      </c>
      <c r="H309" s="1">
        <v>17</v>
      </c>
      <c r="I309" s="1">
        <v>659</v>
      </c>
      <c r="J309" s="2">
        <v>676</v>
      </c>
      <c r="K309" s="80">
        <v>3</v>
      </c>
      <c r="L309" s="1">
        <v>3</v>
      </c>
      <c r="M309" s="1">
        <v>212</v>
      </c>
      <c r="N309" s="2">
        <v>215</v>
      </c>
      <c r="O309" s="80">
        <v>2</v>
      </c>
      <c r="P309" s="1">
        <v>72</v>
      </c>
      <c r="Q309" s="1">
        <v>6563</v>
      </c>
      <c r="R309" s="2">
        <v>6635</v>
      </c>
      <c r="S309" s="80">
        <v>14</v>
      </c>
      <c r="T309" s="3">
        <v>0.98909999999999998</v>
      </c>
      <c r="U309" s="3">
        <v>0.19439999999999999</v>
      </c>
    </row>
    <row r="310" spans="2:21" x14ac:dyDescent="0.35">
      <c r="B310" s="1" t="s">
        <v>20</v>
      </c>
      <c r="C310" s="1">
        <v>2</v>
      </c>
      <c r="D310" s="1">
        <v>143</v>
      </c>
      <c r="E310" s="2">
        <v>145</v>
      </c>
      <c r="F310" s="80">
        <v>1</v>
      </c>
      <c r="G310" s="3">
        <v>0.5</v>
      </c>
      <c r="H310" s="1">
        <v>10</v>
      </c>
      <c r="I310" s="1">
        <v>15</v>
      </c>
      <c r="J310" s="2">
        <v>25</v>
      </c>
      <c r="K310" s="80">
        <v>10</v>
      </c>
      <c r="L310" s="1">
        <v>2</v>
      </c>
      <c r="M310" s="1">
        <v>7</v>
      </c>
      <c r="N310" s="2">
        <v>9</v>
      </c>
      <c r="O310" s="80">
        <v>2</v>
      </c>
      <c r="P310" s="1">
        <v>14</v>
      </c>
      <c r="Q310" s="1">
        <v>165</v>
      </c>
      <c r="R310" s="2">
        <v>179</v>
      </c>
      <c r="S310" s="80">
        <v>13</v>
      </c>
      <c r="T310" s="3">
        <v>0.92179999999999995</v>
      </c>
      <c r="U310" s="3">
        <v>0.92859999999999998</v>
      </c>
    </row>
    <row r="311" spans="2:21" x14ac:dyDescent="0.35">
      <c r="B311" s="1" t="s">
        <v>151</v>
      </c>
      <c r="C311" s="1">
        <v>11</v>
      </c>
      <c r="D311" s="1">
        <v>5</v>
      </c>
      <c r="E311" s="2">
        <v>16</v>
      </c>
      <c r="F311" s="80">
        <v>7</v>
      </c>
      <c r="G311" s="3">
        <v>0.63639999999999997</v>
      </c>
      <c r="H311" s="1">
        <v>0</v>
      </c>
      <c r="I311" s="1">
        <v>0</v>
      </c>
      <c r="J311" s="2">
        <v>0</v>
      </c>
      <c r="K311" s="80">
        <v>0</v>
      </c>
      <c r="L311" s="1">
        <v>0</v>
      </c>
      <c r="M311" s="1">
        <v>0</v>
      </c>
      <c r="N311" s="2">
        <v>0</v>
      </c>
      <c r="O311" s="80">
        <v>0</v>
      </c>
      <c r="P311" s="1">
        <v>11</v>
      </c>
      <c r="Q311" s="1">
        <v>5</v>
      </c>
      <c r="R311" s="2">
        <v>16</v>
      </c>
      <c r="S311" s="80">
        <v>7</v>
      </c>
      <c r="T311" s="3">
        <v>0.3125</v>
      </c>
      <c r="U311" s="3">
        <v>0.63639999999999997</v>
      </c>
    </row>
    <row r="312" spans="2:21" x14ac:dyDescent="0.35">
      <c r="B312" s="1" t="s">
        <v>145</v>
      </c>
      <c r="C312" s="1">
        <v>200</v>
      </c>
      <c r="D312" s="1">
        <v>2129</v>
      </c>
      <c r="E312" s="2">
        <v>2329</v>
      </c>
      <c r="F312" s="80">
        <v>61</v>
      </c>
      <c r="G312" s="3">
        <v>0.30499999999999999</v>
      </c>
      <c r="H312" s="1">
        <v>0</v>
      </c>
      <c r="I312" s="1">
        <v>0</v>
      </c>
      <c r="J312" s="2">
        <v>0</v>
      </c>
      <c r="K312" s="80">
        <v>0</v>
      </c>
      <c r="L312" s="1">
        <v>0</v>
      </c>
      <c r="M312" s="1">
        <v>0</v>
      </c>
      <c r="N312" s="2">
        <v>0</v>
      </c>
      <c r="O312" s="80">
        <v>0</v>
      </c>
      <c r="P312" s="1">
        <v>200</v>
      </c>
      <c r="Q312" s="1">
        <v>2129</v>
      </c>
      <c r="R312" s="2">
        <v>2329</v>
      </c>
      <c r="S312" s="80">
        <v>61</v>
      </c>
      <c r="T312" s="3">
        <v>0.91410000000000002</v>
      </c>
      <c r="U312" s="3">
        <v>0.30499999999999999</v>
      </c>
    </row>
    <row r="313" spans="2:21" x14ac:dyDescent="0.35">
      <c r="B313" s="1" t="s">
        <v>159</v>
      </c>
      <c r="C313" s="1">
        <v>0</v>
      </c>
      <c r="D313" s="1">
        <v>0</v>
      </c>
      <c r="E313" s="2">
        <v>0</v>
      </c>
      <c r="F313" s="80">
        <v>0</v>
      </c>
      <c r="G313" s="81">
        <v>0</v>
      </c>
      <c r="H313" s="1">
        <v>0</v>
      </c>
      <c r="I313" s="1">
        <v>0</v>
      </c>
      <c r="J313" s="2">
        <v>0</v>
      </c>
      <c r="K313" s="80">
        <v>0</v>
      </c>
      <c r="L313" s="1">
        <v>0</v>
      </c>
      <c r="M313" s="1">
        <v>0</v>
      </c>
      <c r="N313" s="2">
        <v>0</v>
      </c>
      <c r="O313" s="80">
        <v>0</v>
      </c>
      <c r="P313" s="1">
        <v>0</v>
      </c>
      <c r="Q313" s="1">
        <v>0</v>
      </c>
      <c r="R313" s="2">
        <v>0</v>
      </c>
      <c r="S313" s="80">
        <v>0</v>
      </c>
      <c r="T313" s="81">
        <v>0</v>
      </c>
      <c r="U313" s="81">
        <v>0</v>
      </c>
    </row>
    <row r="314" spans="2:21" x14ac:dyDescent="0.35">
      <c r="B314" s="1" t="s">
        <v>146</v>
      </c>
      <c r="C314" s="1">
        <v>27</v>
      </c>
      <c r="D314" s="1">
        <v>929</v>
      </c>
      <c r="E314" s="2">
        <v>956</v>
      </c>
      <c r="F314" s="80">
        <v>27</v>
      </c>
      <c r="G314" s="3">
        <v>1</v>
      </c>
      <c r="H314" s="1">
        <v>0</v>
      </c>
      <c r="I314" s="1">
        <v>1</v>
      </c>
      <c r="J314" s="2">
        <v>1</v>
      </c>
      <c r="K314" s="80">
        <v>0</v>
      </c>
      <c r="L314" s="1">
        <v>0</v>
      </c>
      <c r="M314" s="1">
        <v>3</v>
      </c>
      <c r="N314" s="2">
        <v>3</v>
      </c>
      <c r="O314" s="80">
        <v>0</v>
      </c>
      <c r="P314" s="1">
        <v>27</v>
      </c>
      <c r="Q314" s="1">
        <v>933</v>
      </c>
      <c r="R314" s="2">
        <v>960</v>
      </c>
      <c r="S314" s="80">
        <v>27</v>
      </c>
      <c r="T314" s="3">
        <v>0.97189999999999999</v>
      </c>
      <c r="U314" s="3">
        <v>1</v>
      </c>
    </row>
    <row r="315" spans="2:21" x14ac:dyDescent="0.35">
      <c r="B315" s="1" t="s">
        <v>157</v>
      </c>
      <c r="C315" s="1">
        <v>6</v>
      </c>
      <c r="D315" s="1">
        <v>6</v>
      </c>
      <c r="E315" s="2">
        <v>12</v>
      </c>
      <c r="F315" s="80">
        <v>6</v>
      </c>
      <c r="G315" s="3">
        <v>1</v>
      </c>
      <c r="H315" s="1">
        <v>0</v>
      </c>
      <c r="I315" s="1">
        <v>1</v>
      </c>
      <c r="J315" s="2">
        <v>1</v>
      </c>
      <c r="K315" s="80">
        <v>0</v>
      </c>
      <c r="L315" s="1">
        <v>0</v>
      </c>
      <c r="M315" s="1">
        <v>1</v>
      </c>
      <c r="N315" s="2">
        <v>1</v>
      </c>
      <c r="O315" s="80">
        <v>0</v>
      </c>
      <c r="P315" s="1">
        <v>6</v>
      </c>
      <c r="Q315" s="1">
        <v>8</v>
      </c>
      <c r="R315" s="2">
        <v>14</v>
      </c>
      <c r="S315" s="80">
        <v>6</v>
      </c>
      <c r="T315" s="3">
        <v>0.57140000000000002</v>
      </c>
      <c r="U315" s="3">
        <v>1</v>
      </c>
    </row>
    <row r="316" spans="2:21" x14ac:dyDescent="0.35">
      <c r="B316" s="25" t="s">
        <v>87</v>
      </c>
      <c r="C316" s="25">
        <v>461</v>
      </c>
      <c r="D316" s="25">
        <v>19658</v>
      </c>
      <c r="E316" s="25">
        <v>20119</v>
      </c>
      <c r="F316" s="25">
        <v>199</v>
      </c>
      <c r="G316" s="26">
        <v>0.43169999999999997</v>
      </c>
      <c r="H316" s="25">
        <v>110</v>
      </c>
      <c r="I316" s="25">
        <v>1885</v>
      </c>
      <c r="J316" s="25">
        <v>1995</v>
      </c>
      <c r="K316" s="25">
        <v>35</v>
      </c>
      <c r="L316" s="25">
        <v>8</v>
      </c>
      <c r="M316" s="25">
        <v>594</v>
      </c>
      <c r="N316" s="25">
        <v>602</v>
      </c>
      <c r="O316" s="25">
        <v>4</v>
      </c>
      <c r="P316" s="25">
        <v>579</v>
      </c>
      <c r="Q316" s="25">
        <v>22137</v>
      </c>
      <c r="R316" s="25">
        <v>22716</v>
      </c>
      <c r="S316" s="25">
        <v>238</v>
      </c>
      <c r="T316" s="26">
        <v>0.97450000000000003</v>
      </c>
      <c r="U316" s="26">
        <v>0.41110000000000002</v>
      </c>
    </row>
    <row r="318" spans="2:21" x14ac:dyDescent="0.35">
      <c r="B318" s="5">
        <v>45722</v>
      </c>
    </row>
    <row r="319" spans="2:21" ht="15" customHeight="1" x14ac:dyDescent="0.35">
      <c r="B319" s="153" t="s">
        <v>0</v>
      </c>
      <c r="C319" s="154"/>
      <c r="D319" s="154"/>
      <c r="E319" s="154"/>
      <c r="F319" s="154"/>
      <c r="G319" s="154"/>
      <c r="H319" s="154"/>
      <c r="I319" s="154"/>
      <c r="J319" s="154"/>
      <c r="K319" s="154"/>
      <c r="L319" s="154"/>
      <c r="M319" s="154"/>
      <c r="N319" s="154"/>
      <c r="O319" s="154"/>
      <c r="P319" s="154"/>
      <c r="Q319" s="154"/>
      <c r="R319" s="154"/>
      <c r="S319" s="154"/>
      <c r="T319" s="154"/>
      <c r="U319" s="155"/>
    </row>
    <row r="320" spans="2:21" ht="43.5" x14ac:dyDescent="0.35">
      <c r="B320" s="1" t="s">
        <v>1</v>
      </c>
      <c r="C320" s="1" t="s">
        <v>2</v>
      </c>
      <c r="D320" s="1" t="s">
        <v>3</v>
      </c>
      <c r="E320" s="1" t="s">
        <v>4</v>
      </c>
      <c r="F320" s="1" t="s">
        <v>138</v>
      </c>
      <c r="G320" s="1" t="s">
        <v>139</v>
      </c>
      <c r="H320" s="1" t="s">
        <v>5</v>
      </c>
      <c r="I320" s="1" t="s">
        <v>6</v>
      </c>
      <c r="J320" s="1" t="s">
        <v>7</v>
      </c>
      <c r="K320" s="1" t="s">
        <v>140</v>
      </c>
      <c r="L320" s="1" t="s">
        <v>8</v>
      </c>
      <c r="M320" s="1" t="s">
        <v>9</v>
      </c>
      <c r="N320" s="1" t="s">
        <v>10</v>
      </c>
      <c r="O320" s="1" t="s">
        <v>141</v>
      </c>
      <c r="P320" s="1" t="s">
        <v>11</v>
      </c>
      <c r="Q320" s="1" t="s">
        <v>12</v>
      </c>
      <c r="R320" s="1" t="s">
        <v>13</v>
      </c>
      <c r="S320" s="1" t="s">
        <v>142</v>
      </c>
      <c r="T320" s="1" t="s">
        <v>14</v>
      </c>
      <c r="U320" s="1" t="s">
        <v>143</v>
      </c>
    </row>
    <row r="321" spans="2:21" x14ac:dyDescent="0.35">
      <c r="B321" s="1" t="s">
        <v>144</v>
      </c>
      <c r="C321" s="1">
        <v>5</v>
      </c>
      <c r="D321" s="1">
        <v>40</v>
      </c>
      <c r="E321" s="2">
        <v>45</v>
      </c>
      <c r="F321" s="80">
        <v>0</v>
      </c>
      <c r="G321" s="3">
        <v>0</v>
      </c>
      <c r="H321" s="1">
        <v>1</v>
      </c>
      <c r="I321" s="1">
        <v>10</v>
      </c>
      <c r="J321" s="2">
        <v>11</v>
      </c>
      <c r="K321" s="80">
        <v>0</v>
      </c>
      <c r="L321" s="1">
        <v>1</v>
      </c>
      <c r="M321" s="1">
        <v>7</v>
      </c>
      <c r="N321" s="2">
        <v>8</v>
      </c>
      <c r="O321" s="80">
        <v>0</v>
      </c>
      <c r="P321" s="1">
        <v>7</v>
      </c>
      <c r="Q321" s="1">
        <v>57</v>
      </c>
      <c r="R321" s="2">
        <v>64</v>
      </c>
      <c r="S321" s="80">
        <v>0</v>
      </c>
      <c r="T321" s="3">
        <v>0.89059999999999995</v>
      </c>
      <c r="U321" s="81">
        <v>0</v>
      </c>
    </row>
    <row r="322" spans="2:21" x14ac:dyDescent="0.35">
      <c r="B322" s="1" t="s">
        <v>19</v>
      </c>
      <c r="C322" s="1">
        <v>14</v>
      </c>
      <c r="D322" s="1">
        <v>439</v>
      </c>
      <c r="E322" s="2">
        <v>453</v>
      </c>
      <c r="F322" s="80">
        <v>12</v>
      </c>
      <c r="G322" s="3">
        <v>0.85709999999999997</v>
      </c>
      <c r="H322" s="1">
        <v>16</v>
      </c>
      <c r="I322" s="1">
        <v>122</v>
      </c>
      <c r="J322" s="2">
        <v>138</v>
      </c>
      <c r="K322" s="80">
        <v>0</v>
      </c>
      <c r="L322" s="1">
        <v>0</v>
      </c>
      <c r="M322" s="1">
        <v>7</v>
      </c>
      <c r="N322" s="2">
        <v>7</v>
      </c>
      <c r="O322" s="80">
        <v>0</v>
      </c>
      <c r="P322" s="1">
        <v>30</v>
      </c>
      <c r="Q322" s="1">
        <v>568</v>
      </c>
      <c r="R322" s="2">
        <v>598</v>
      </c>
      <c r="S322" s="80">
        <v>12</v>
      </c>
      <c r="T322" s="3">
        <v>0.94979999999999998</v>
      </c>
      <c r="U322" s="3">
        <v>0.4</v>
      </c>
    </row>
    <row r="323" spans="2:21" x14ac:dyDescent="0.35">
      <c r="B323" s="1" t="s">
        <v>15</v>
      </c>
      <c r="C323" s="1">
        <v>39</v>
      </c>
      <c r="D323" s="1">
        <v>3265</v>
      </c>
      <c r="E323" s="2">
        <v>3304</v>
      </c>
      <c r="F323" s="80">
        <v>20</v>
      </c>
      <c r="G323" s="3">
        <v>0.51280000000000003</v>
      </c>
      <c r="H323" s="1">
        <v>23</v>
      </c>
      <c r="I323" s="1">
        <v>182</v>
      </c>
      <c r="J323" s="2">
        <v>205</v>
      </c>
      <c r="K323" s="80">
        <v>1</v>
      </c>
      <c r="L323" s="1">
        <v>0</v>
      </c>
      <c r="M323" s="1">
        <v>128</v>
      </c>
      <c r="N323" s="2">
        <v>128</v>
      </c>
      <c r="O323" s="80">
        <v>0</v>
      </c>
      <c r="P323" s="1">
        <v>62</v>
      </c>
      <c r="Q323" s="1">
        <v>3575</v>
      </c>
      <c r="R323" s="2">
        <v>3637</v>
      </c>
      <c r="S323" s="80">
        <v>21</v>
      </c>
      <c r="T323" s="3">
        <v>0.98299999999999998</v>
      </c>
      <c r="U323" s="3">
        <v>0.3387</v>
      </c>
    </row>
    <row r="324" spans="2:21" x14ac:dyDescent="0.35">
      <c r="B324" s="1" t="s">
        <v>160</v>
      </c>
      <c r="C324" s="1">
        <v>7</v>
      </c>
      <c r="D324" s="1">
        <v>1</v>
      </c>
      <c r="E324" s="2">
        <v>8</v>
      </c>
      <c r="F324" s="80">
        <v>0</v>
      </c>
      <c r="G324" s="3">
        <v>0</v>
      </c>
      <c r="H324" s="1">
        <v>0</v>
      </c>
      <c r="I324" s="1">
        <v>1</v>
      </c>
      <c r="J324" s="2">
        <v>1</v>
      </c>
      <c r="K324" s="80">
        <v>0</v>
      </c>
      <c r="L324" s="1">
        <v>0</v>
      </c>
      <c r="M324" s="1">
        <v>0</v>
      </c>
      <c r="N324" s="2">
        <v>0</v>
      </c>
      <c r="O324" s="80">
        <v>0</v>
      </c>
      <c r="P324" s="1">
        <v>7</v>
      </c>
      <c r="Q324" s="1">
        <v>2</v>
      </c>
      <c r="R324" s="2">
        <v>9</v>
      </c>
      <c r="S324" s="80">
        <v>0</v>
      </c>
      <c r="T324" s="3">
        <v>0.22220000000000001</v>
      </c>
      <c r="U324" s="81">
        <v>0</v>
      </c>
    </row>
    <row r="325" spans="2:21" x14ac:dyDescent="0.35">
      <c r="B325" s="1" t="s">
        <v>161</v>
      </c>
      <c r="C325" s="1">
        <v>0</v>
      </c>
      <c r="D325" s="1">
        <v>0</v>
      </c>
      <c r="E325" s="2">
        <v>0</v>
      </c>
      <c r="F325" s="80">
        <v>0</v>
      </c>
      <c r="G325" s="81">
        <v>0</v>
      </c>
      <c r="H325" s="1">
        <v>0</v>
      </c>
      <c r="I325" s="1">
        <v>0</v>
      </c>
      <c r="J325" s="2">
        <v>0</v>
      </c>
      <c r="K325" s="80">
        <v>0</v>
      </c>
      <c r="L325" s="1">
        <v>0</v>
      </c>
      <c r="M325" s="1">
        <v>0</v>
      </c>
      <c r="N325" s="2">
        <v>0</v>
      </c>
      <c r="O325" s="80">
        <v>0</v>
      </c>
      <c r="P325" s="1">
        <v>0</v>
      </c>
      <c r="Q325" s="1">
        <v>0</v>
      </c>
      <c r="R325" s="2">
        <v>0</v>
      </c>
      <c r="S325" s="80">
        <v>0</v>
      </c>
      <c r="T325" s="81">
        <v>0</v>
      </c>
      <c r="U325" s="81">
        <v>0</v>
      </c>
    </row>
    <row r="326" spans="2:21" x14ac:dyDescent="0.35">
      <c r="B326" s="1" t="s">
        <v>155</v>
      </c>
      <c r="C326" s="1">
        <v>0</v>
      </c>
      <c r="D326" s="1">
        <v>121</v>
      </c>
      <c r="E326" s="2">
        <v>121</v>
      </c>
      <c r="F326" s="80">
        <v>0</v>
      </c>
      <c r="G326" s="81">
        <v>0</v>
      </c>
      <c r="H326" s="1">
        <v>0</v>
      </c>
      <c r="I326" s="1">
        <v>0</v>
      </c>
      <c r="J326" s="2">
        <v>0</v>
      </c>
      <c r="K326" s="80">
        <v>0</v>
      </c>
      <c r="L326" s="1">
        <v>0</v>
      </c>
      <c r="M326" s="1">
        <v>0</v>
      </c>
      <c r="N326" s="2">
        <v>0</v>
      </c>
      <c r="O326" s="80">
        <v>0</v>
      </c>
      <c r="P326" s="1">
        <v>0</v>
      </c>
      <c r="Q326" s="1">
        <v>121</v>
      </c>
      <c r="R326" s="2">
        <v>121</v>
      </c>
      <c r="S326" s="80">
        <v>0</v>
      </c>
      <c r="T326" s="3">
        <v>1</v>
      </c>
      <c r="U326" s="81">
        <v>0</v>
      </c>
    </row>
    <row r="327" spans="2:21" x14ac:dyDescent="0.35">
      <c r="B327" s="1" t="s">
        <v>156</v>
      </c>
      <c r="C327" s="1">
        <v>0</v>
      </c>
      <c r="D327" s="1">
        <v>0</v>
      </c>
      <c r="E327" s="2">
        <v>0</v>
      </c>
      <c r="F327" s="80">
        <v>0</v>
      </c>
      <c r="G327" s="81">
        <v>0</v>
      </c>
      <c r="H327" s="1">
        <v>0</v>
      </c>
      <c r="I327" s="1">
        <v>1</v>
      </c>
      <c r="J327" s="2">
        <v>1</v>
      </c>
      <c r="K327" s="80">
        <v>0</v>
      </c>
      <c r="L327" s="1">
        <v>0</v>
      </c>
      <c r="M327" s="1">
        <v>1</v>
      </c>
      <c r="N327" s="2">
        <v>1</v>
      </c>
      <c r="O327" s="80">
        <v>0</v>
      </c>
      <c r="P327" s="1">
        <v>0</v>
      </c>
      <c r="Q327" s="1">
        <v>2</v>
      </c>
      <c r="R327" s="2">
        <v>2</v>
      </c>
      <c r="S327" s="80">
        <v>0</v>
      </c>
      <c r="T327" s="3">
        <v>1</v>
      </c>
      <c r="U327" s="81">
        <v>0</v>
      </c>
    </row>
    <row r="328" spans="2:21" x14ac:dyDescent="0.35">
      <c r="B328" s="1" t="s">
        <v>16</v>
      </c>
      <c r="C328" s="1">
        <v>90</v>
      </c>
      <c r="D328" s="1">
        <v>7154</v>
      </c>
      <c r="E328" s="2">
        <v>7244</v>
      </c>
      <c r="F328" s="80">
        <v>40</v>
      </c>
      <c r="G328" s="3">
        <v>0.44440000000000002</v>
      </c>
      <c r="H328" s="1">
        <v>53</v>
      </c>
      <c r="I328" s="1">
        <v>908</v>
      </c>
      <c r="J328" s="2">
        <v>961</v>
      </c>
      <c r="K328" s="80">
        <v>22</v>
      </c>
      <c r="L328" s="1">
        <v>1</v>
      </c>
      <c r="M328" s="1">
        <v>236</v>
      </c>
      <c r="N328" s="2">
        <v>237</v>
      </c>
      <c r="O328" s="80">
        <v>0</v>
      </c>
      <c r="P328" s="1">
        <v>144</v>
      </c>
      <c r="Q328" s="1">
        <v>8298</v>
      </c>
      <c r="R328" s="2">
        <v>8442</v>
      </c>
      <c r="S328" s="80">
        <v>62</v>
      </c>
      <c r="T328" s="3">
        <v>0.9829</v>
      </c>
      <c r="U328" s="3">
        <v>0.43059999999999998</v>
      </c>
    </row>
    <row r="329" spans="2:21" x14ac:dyDescent="0.35">
      <c r="B329" s="1" t="s">
        <v>17</v>
      </c>
      <c r="C329" s="1">
        <v>54</v>
      </c>
      <c r="D329" s="1">
        <v>5696</v>
      </c>
      <c r="E329" s="2">
        <v>5750</v>
      </c>
      <c r="F329" s="80">
        <v>10</v>
      </c>
      <c r="G329" s="3">
        <v>0.1852</v>
      </c>
      <c r="H329" s="1">
        <v>14</v>
      </c>
      <c r="I329" s="1">
        <v>664</v>
      </c>
      <c r="J329" s="2">
        <v>678</v>
      </c>
      <c r="K329" s="80">
        <v>3</v>
      </c>
      <c r="L329" s="1">
        <v>3</v>
      </c>
      <c r="M329" s="1">
        <v>212</v>
      </c>
      <c r="N329" s="2">
        <v>215</v>
      </c>
      <c r="O329" s="80">
        <v>3</v>
      </c>
      <c r="P329" s="1">
        <v>71</v>
      </c>
      <c r="Q329" s="1">
        <v>6572</v>
      </c>
      <c r="R329" s="2">
        <v>6643</v>
      </c>
      <c r="S329" s="80">
        <v>16</v>
      </c>
      <c r="T329" s="3">
        <v>0.98929999999999996</v>
      </c>
      <c r="U329" s="3">
        <v>0.22539999999999999</v>
      </c>
    </row>
    <row r="330" spans="2:21" x14ac:dyDescent="0.35">
      <c r="B330" s="1" t="s">
        <v>20</v>
      </c>
      <c r="C330" s="1">
        <v>2</v>
      </c>
      <c r="D330" s="1">
        <v>143</v>
      </c>
      <c r="E330" s="2">
        <v>145</v>
      </c>
      <c r="F330" s="80">
        <v>1</v>
      </c>
      <c r="G330" s="3">
        <v>0.5</v>
      </c>
      <c r="H330" s="1">
        <v>10</v>
      </c>
      <c r="I330" s="1">
        <v>15</v>
      </c>
      <c r="J330" s="2">
        <v>25</v>
      </c>
      <c r="K330" s="80">
        <v>10</v>
      </c>
      <c r="L330" s="1">
        <v>2</v>
      </c>
      <c r="M330" s="1">
        <v>7</v>
      </c>
      <c r="N330" s="2">
        <v>9</v>
      </c>
      <c r="O330" s="80">
        <v>2</v>
      </c>
      <c r="P330" s="1">
        <v>14</v>
      </c>
      <c r="Q330" s="1">
        <v>165</v>
      </c>
      <c r="R330" s="2">
        <v>179</v>
      </c>
      <c r="S330" s="80">
        <v>13</v>
      </c>
      <c r="T330" s="3">
        <v>0.92179999999999995</v>
      </c>
      <c r="U330" s="3">
        <v>0.92859999999999998</v>
      </c>
    </row>
    <row r="331" spans="2:21" x14ac:dyDescent="0.35">
      <c r="B331" s="1" t="s">
        <v>151</v>
      </c>
      <c r="C331" s="1">
        <v>11</v>
      </c>
      <c r="D331" s="1">
        <v>5</v>
      </c>
      <c r="E331" s="2">
        <v>16</v>
      </c>
      <c r="F331" s="80">
        <v>7</v>
      </c>
      <c r="G331" s="3">
        <v>0.63639999999999997</v>
      </c>
      <c r="H331" s="1">
        <v>0</v>
      </c>
      <c r="I331" s="1">
        <v>0</v>
      </c>
      <c r="J331" s="2">
        <v>0</v>
      </c>
      <c r="K331" s="80">
        <v>0</v>
      </c>
      <c r="L331" s="1">
        <v>0</v>
      </c>
      <c r="M331" s="1">
        <v>0</v>
      </c>
      <c r="N331" s="2">
        <v>0</v>
      </c>
      <c r="O331" s="80">
        <v>0</v>
      </c>
      <c r="P331" s="1">
        <v>11</v>
      </c>
      <c r="Q331" s="1">
        <v>5</v>
      </c>
      <c r="R331" s="2">
        <v>16</v>
      </c>
      <c r="S331" s="80">
        <v>7</v>
      </c>
      <c r="T331" s="3">
        <v>0.3125</v>
      </c>
      <c r="U331" s="3">
        <v>0.63639999999999997</v>
      </c>
    </row>
    <row r="332" spans="2:21" x14ac:dyDescent="0.35">
      <c r="B332" s="1" t="s">
        <v>145</v>
      </c>
      <c r="C332" s="1">
        <v>247</v>
      </c>
      <c r="D332" s="1">
        <v>2129</v>
      </c>
      <c r="E332" s="2">
        <v>2376</v>
      </c>
      <c r="F332" s="80">
        <v>100</v>
      </c>
      <c r="G332" s="3">
        <v>0.40489999999999998</v>
      </c>
      <c r="H332" s="1">
        <v>0</v>
      </c>
      <c r="I332" s="1">
        <v>0</v>
      </c>
      <c r="J332" s="2">
        <v>0</v>
      </c>
      <c r="K332" s="80">
        <v>0</v>
      </c>
      <c r="L332" s="1">
        <v>0</v>
      </c>
      <c r="M332" s="1">
        <v>0</v>
      </c>
      <c r="N332" s="2">
        <v>0</v>
      </c>
      <c r="O332" s="80">
        <v>0</v>
      </c>
      <c r="P332" s="1">
        <v>247</v>
      </c>
      <c r="Q332" s="1">
        <v>2129</v>
      </c>
      <c r="R332" s="2">
        <v>2376</v>
      </c>
      <c r="S332" s="80">
        <v>100</v>
      </c>
      <c r="T332" s="3">
        <v>0.89600000000000002</v>
      </c>
      <c r="U332" s="3">
        <v>0.40489999999999998</v>
      </c>
    </row>
    <row r="333" spans="2:21" x14ac:dyDescent="0.35">
      <c r="B333" s="1" t="s">
        <v>159</v>
      </c>
      <c r="C333" s="1">
        <v>0</v>
      </c>
      <c r="D333" s="1">
        <v>0</v>
      </c>
      <c r="E333" s="2">
        <v>0</v>
      </c>
      <c r="F333" s="80">
        <v>0</v>
      </c>
      <c r="G333" s="81">
        <v>0</v>
      </c>
      <c r="H333" s="1">
        <v>0</v>
      </c>
      <c r="I333" s="1">
        <v>0</v>
      </c>
      <c r="J333" s="2">
        <v>0</v>
      </c>
      <c r="K333" s="80">
        <v>0</v>
      </c>
      <c r="L333" s="1">
        <v>0</v>
      </c>
      <c r="M333" s="1">
        <v>0</v>
      </c>
      <c r="N333" s="2">
        <v>0</v>
      </c>
      <c r="O333" s="80">
        <v>0</v>
      </c>
      <c r="P333" s="1">
        <v>0</v>
      </c>
      <c r="Q333" s="1">
        <v>0</v>
      </c>
      <c r="R333" s="2">
        <v>0</v>
      </c>
      <c r="S333" s="80">
        <v>0</v>
      </c>
      <c r="T333" s="81">
        <v>0</v>
      </c>
      <c r="U333" s="81">
        <v>0</v>
      </c>
    </row>
    <row r="334" spans="2:21" x14ac:dyDescent="0.35">
      <c r="B334" s="1" t="s">
        <v>146</v>
      </c>
      <c r="C334" s="1">
        <v>27</v>
      </c>
      <c r="D334" s="1">
        <v>929</v>
      </c>
      <c r="E334" s="2">
        <v>956</v>
      </c>
      <c r="F334" s="80">
        <v>27</v>
      </c>
      <c r="G334" s="3">
        <v>1</v>
      </c>
      <c r="H334" s="1">
        <v>0</v>
      </c>
      <c r="I334" s="1">
        <v>1</v>
      </c>
      <c r="J334" s="2">
        <v>1</v>
      </c>
      <c r="K334" s="80">
        <v>0</v>
      </c>
      <c r="L334" s="1">
        <v>0</v>
      </c>
      <c r="M334" s="1">
        <v>3</v>
      </c>
      <c r="N334" s="2">
        <v>3</v>
      </c>
      <c r="O334" s="80">
        <v>0</v>
      </c>
      <c r="P334" s="1">
        <v>27</v>
      </c>
      <c r="Q334" s="1">
        <v>933</v>
      </c>
      <c r="R334" s="2">
        <v>960</v>
      </c>
      <c r="S334" s="80">
        <v>27</v>
      </c>
      <c r="T334" s="3">
        <v>0.97189999999999999</v>
      </c>
      <c r="U334" s="3">
        <v>1</v>
      </c>
    </row>
    <row r="335" spans="2:21" x14ac:dyDescent="0.35">
      <c r="B335" s="1" t="s">
        <v>157</v>
      </c>
      <c r="C335" s="1">
        <v>6</v>
      </c>
      <c r="D335" s="1">
        <v>6</v>
      </c>
      <c r="E335" s="2">
        <v>12</v>
      </c>
      <c r="F335" s="80">
        <v>6</v>
      </c>
      <c r="G335" s="3">
        <v>1</v>
      </c>
      <c r="H335" s="1">
        <v>0</v>
      </c>
      <c r="I335" s="1">
        <v>1</v>
      </c>
      <c r="J335" s="2">
        <v>1</v>
      </c>
      <c r="K335" s="80">
        <v>0</v>
      </c>
      <c r="L335" s="1">
        <v>0</v>
      </c>
      <c r="M335" s="1">
        <v>1</v>
      </c>
      <c r="N335" s="2">
        <v>1</v>
      </c>
      <c r="O335" s="80">
        <v>0</v>
      </c>
      <c r="P335" s="1">
        <v>6</v>
      </c>
      <c r="Q335" s="1">
        <v>8</v>
      </c>
      <c r="R335" s="2">
        <v>14</v>
      </c>
      <c r="S335" s="80">
        <v>6</v>
      </c>
      <c r="T335" s="3">
        <v>0.57140000000000002</v>
      </c>
      <c r="U335" s="3">
        <v>1</v>
      </c>
    </row>
    <row r="336" spans="2:21" x14ac:dyDescent="0.35">
      <c r="B336" s="25" t="s">
        <v>87</v>
      </c>
      <c r="C336" s="25">
        <v>502</v>
      </c>
      <c r="D336" s="25">
        <v>19928</v>
      </c>
      <c r="E336" s="25">
        <v>20430</v>
      </c>
      <c r="F336" s="25">
        <v>223</v>
      </c>
      <c r="G336" s="26">
        <v>0.44419999999999998</v>
      </c>
      <c r="H336" s="25">
        <v>117</v>
      </c>
      <c r="I336" s="25">
        <v>1905</v>
      </c>
      <c r="J336" s="25">
        <v>2022</v>
      </c>
      <c r="K336" s="25">
        <v>36</v>
      </c>
      <c r="L336" s="25">
        <v>7</v>
      </c>
      <c r="M336" s="25">
        <v>602</v>
      </c>
      <c r="N336" s="25">
        <v>609</v>
      </c>
      <c r="O336" s="25">
        <v>5</v>
      </c>
      <c r="P336" s="25">
        <v>626</v>
      </c>
      <c r="Q336" s="25">
        <v>22435</v>
      </c>
      <c r="R336" s="25">
        <v>23061</v>
      </c>
      <c r="S336" s="25">
        <v>264</v>
      </c>
      <c r="T336" s="26">
        <v>0.97289999999999999</v>
      </c>
      <c r="U336" s="26">
        <v>0.42170000000000002</v>
      </c>
    </row>
    <row r="338" spans="2:21" x14ac:dyDescent="0.35">
      <c r="B338" s="5">
        <v>45755</v>
      </c>
    </row>
    <row r="339" spans="2:21" ht="14.5" customHeight="1" x14ac:dyDescent="0.35">
      <c r="B339" s="153" t="s">
        <v>0</v>
      </c>
      <c r="C339" s="154"/>
      <c r="D339" s="154"/>
      <c r="E339" s="154"/>
      <c r="F339" s="154"/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  <c r="Q339" s="154"/>
      <c r="R339" s="154"/>
      <c r="S339" s="154"/>
      <c r="T339" s="154"/>
      <c r="U339" s="155"/>
    </row>
    <row r="340" spans="2:21" ht="43.5" x14ac:dyDescent="0.35">
      <c r="B340" s="1" t="s">
        <v>1</v>
      </c>
      <c r="C340" s="1" t="s">
        <v>2</v>
      </c>
      <c r="D340" s="1" t="s">
        <v>3</v>
      </c>
      <c r="E340" s="1" t="s">
        <v>4</v>
      </c>
      <c r="F340" s="1" t="s">
        <v>138</v>
      </c>
      <c r="G340" s="1" t="s">
        <v>139</v>
      </c>
      <c r="H340" s="1" t="s">
        <v>5</v>
      </c>
      <c r="I340" s="1" t="s">
        <v>6</v>
      </c>
      <c r="J340" s="1" t="s">
        <v>7</v>
      </c>
      <c r="K340" s="1" t="s">
        <v>140</v>
      </c>
      <c r="L340" s="1" t="s">
        <v>8</v>
      </c>
      <c r="M340" s="1" t="s">
        <v>9</v>
      </c>
      <c r="N340" s="1" t="s">
        <v>10</v>
      </c>
      <c r="O340" s="1" t="s">
        <v>141</v>
      </c>
      <c r="P340" s="1" t="s">
        <v>11</v>
      </c>
      <c r="Q340" s="1" t="s">
        <v>12</v>
      </c>
      <c r="R340" s="1" t="s">
        <v>13</v>
      </c>
      <c r="S340" s="1" t="s">
        <v>142</v>
      </c>
      <c r="T340" s="1" t="s">
        <v>14</v>
      </c>
      <c r="U340" s="1" t="s">
        <v>143</v>
      </c>
    </row>
    <row r="341" spans="2:21" x14ac:dyDescent="0.35">
      <c r="B341" s="1" t="s">
        <v>144</v>
      </c>
      <c r="C341" s="1">
        <v>6</v>
      </c>
      <c r="D341" s="1">
        <v>43</v>
      </c>
      <c r="E341" s="2">
        <v>49</v>
      </c>
      <c r="F341" s="80">
        <v>0</v>
      </c>
      <c r="G341" s="3">
        <v>0</v>
      </c>
      <c r="H341" s="1">
        <v>1</v>
      </c>
      <c r="I341" s="1">
        <v>10</v>
      </c>
      <c r="J341" s="2">
        <v>11</v>
      </c>
      <c r="K341" s="80">
        <v>0</v>
      </c>
      <c r="L341" s="1">
        <v>1</v>
      </c>
      <c r="M341" s="1">
        <v>7</v>
      </c>
      <c r="N341" s="2">
        <v>8</v>
      </c>
      <c r="O341" s="80">
        <v>0</v>
      </c>
      <c r="P341" s="1">
        <v>8</v>
      </c>
      <c r="Q341" s="1">
        <v>60</v>
      </c>
      <c r="R341" s="2">
        <v>68</v>
      </c>
      <c r="S341" s="80">
        <v>0</v>
      </c>
      <c r="T341" s="3">
        <v>0.88239999999999996</v>
      </c>
      <c r="U341" s="81">
        <v>0</v>
      </c>
    </row>
    <row r="342" spans="2:21" x14ac:dyDescent="0.35">
      <c r="B342" s="1" t="s">
        <v>19</v>
      </c>
      <c r="C342" s="1">
        <v>14</v>
      </c>
      <c r="D342" s="1">
        <v>443</v>
      </c>
      <c r="E342" s="2">
        <v>457</v>
      </c>
      <c r="F342" s="80">
        <v>12</v>
      </c>
      <c r="G342" s="3">
        <v>0.85709999999999997</v>
      </c>
      <c r="H342" s="1">
        <v>7</v>
      </c>
      <c r="I342" s="1">
        <v>135</v>
      </c>
      <c r="J342" s="2">
        <v>142</v>
      </c>
      <c r="K342" s="80">
        <v>0</v>
      </c>
      <c r="L342" s="1">
        <v>0</v>
      </c>
      <c r="M342" s="1">
        <v>7</v>
      </c>
      <c r="N342" s="2">
        <v>7</v>
      </c>
      <c r="O342" s="80">
        <v>0</v>
      </c>
      <c r="P342" s="1">
        <v>21</v>
      </c>
      <c r="Q342" s="1">
        <v>585</v>
      </c>
      <c r="R342" s="2">
        <v>606</v>
      </c>
      <c r="S342" s="80">
        <v>12</v>
      </c>
      <c r="T342" s="3">
        <v>0.96530000000000005</v>
      </c>
      <c r="U342" s="3">
        <v>0.57140000000000002</v>
      </c>
    </row>
    <row r="343" spans="2:21" x14ac:dyDescent="0.35">
      <c r="B343" s="1" t="s">
        <v>15</v>
      </c>
      <c r="C343" s="1">
        <v>17</v>
      </c>
      <c r="D343" s="1">
        <v>3364</v>
      </c>
      <c r="E343" s="2">
        <v>3381</v>
      </c>
      <c r="F343" s="80">
        <v>0</v>
      </c>
      <c r="G343" s="3">
        <v>0</v>
      </c>
      <c r="H343" s="1">
        <v>31</v>
      </c>
      <c r="I343" s="1">
        <v>194</v>
      </c>
      <c r="J343" s="2">
        <v>225</v>
      </c>
      <c r="K343" s="80">
        <v>1</v>
      </c>
      <c r="L343" s="1">
        <v>0</v>
      </c>
      <c r="M343" s="1">
        <v>132</v>
      </c>
      <c r="N343" s="2">
        <v>132</v>
      </c>
      <c r="O343" s="80">
        <v>0</v>
      </c>
      <c r="P343" s="1">
        <v>48</v>
      </c>
      <c r="Q343" s="1">
        <v>3690</v>
      </c>
      <c r="R343" s="2">
        <v>3738</v>
      </c>
      <c r="S343" s="80">
        <v>1</v>
      </c>
      <c r="T343" s="3">
        <v>0.98719999999999997</v>
      </c>
      <c r="U343" s="3">
        <v>2.0799999999999999E-2</v>
      </c>
    </row>
    <row r="344" spans="2:21" x14ac:dyDescent="0.35">
      <c r="B344" s="1" t="s">
        <v>160</v>
      </c>
      <c r="C344" s="1">
        <v>35</v>
      </c>
      <c r="D344" s="1">
        <v>1</v>
      </c>
      <c r="E344" s="2">
        <v>36</v>
      </c>
      <c r="F344" s="80">
        <v>1</v>
      </c>
      <c r="G344" s="3">
        <v>2.86E-2</v>
      </c>
      <c r="H344" s="1">
        <v>0</v>
      </c>
      <c r="I344" s="1">
        <v>1</v>
      </c>
      <c r="J344" s="2">
        <v>1</v>
      </c>
      <c r="K344" s="80">
        <v>0</v>
      </c>
      <c r="L344" s="1">
        <v>0</v>
      </c>
      <c r="M344" s="1">
        <v>0</v>
      </c>
      <c r="N344" s="2">
        <v>0</v>
      </c>
      <c r="O344" s="80">
        <v>0</v>
      </c>
      <c r="P344" s="1">
        <v>35</v>
      </c>
      <c r="Q344" s="1">
        <v>2</v>
      </c>
      <c r="R344" s="2">
        <v>37</v>
      </c>
      <c r="S344" s="80">
        <v>1</v>
      </c>
      <c r="T344" s="3">
        <v>5.4100000000000002E-2</v>
      </c>
      <c r="U344" s="3">
        <v>2.86E-2</v>
      </c>
    </row>
    <row r="345" spans="2:21" x14ac:dyDescent="0.35">
      <c r="B345" s="1" t="s">
        <v>161</v>
      </c>
      <c r="C345" s="1">
        <v>0</v>
      </c>
      <c r="D345" s="1">
        <v>0</v>
      </c>
      <c r="E345" s="2">
        <v>0</v>
      </c>
      <c r="F345" s="80">
        <v>0</v>
      </c>
      <c r="G345" s="81">
        <v>0</v>
      </c>
      <c r="H345" s="1">
        <v>0</v>
      </c>
      <c r="I345" s="1">
        <v>0</v>
      </c>
      <c r="J345" s="2">
        <v>0</v>
      </c>
      <c r="K345" s="80">
        <v>0</v>
      </c>
      <c r="L345" s="1">
        <v>0</v>
      </c>
      <c r="M345" s="1">
        <v>0</v>
      </c>
      <c r="N345" s="2">
        <v>0</v>
      </c>
      <c r="O345" s="80">
        <v>0</v>
      </c>
      <c r="P345" s="1">
        <v>0</v>
      </c>
      <c r="Q345" s="1">
        <v>0</v>
      </c>
      <c r="R345" s="2">
        <v>0</v>
      </c>
      <c r="S345" s="80">
        <v>0</v>
      </c>
      <c r="T345" s="81">
        <v>0</v>
      </c>
      <c r="U345" s="81">
        <v>0</v>
      </c>
    </row>
    <row r="346" spans="2:21" x14ac:dyDescent="0.35">
      <c r="B346" s="1" t="s">
        <v>155</v>
      </c>
      <c r="C346" s="1">
        <v>0</v>
      </c>
      <c r="D346" s="1">
        <v>121</v>
      </c>
      <c r="E346" s="2">
        <v>121</v>
      </c>
      <c r="F346" s="80">
        <v>0</v>
      </c>
      <c r="G346" s="81">
        <v>0</v>
      </c>
      <c r="H346" s="1">
        <v>0</v>
      </c>
      <c r="I346" s="1">
        <v>0</v>
      </c>
      <c r="J346" s="2">
        <v>0</v>
      </c>
      <c r="K346" s="80">
        <v>0</v>
      </c>
      <c r="L346" s="1">
        <v>0</v>
      </c>
      <c r="M346" s="1">
        <v>0</v>
      </c>
      <c r="N346" s="2">
        <v>0</v>
      </c>
      <c r="O346" s="80">
        <v>0</v>
      </c>
      <c r="P346" s="1">
        <v>0</v>
      </c>
      <c r="Q346" s="1">
        <v>121</v>
      </c>
      <c r="R346" s="2">
        <v>121</v>
      </c>
      <c r="S346" s="80">
        <v>0</v>
      </c>
      <c r="T346" s="3">
        <v>1</v>
      </c>
      <c r="U346" s="81">
        <v>0</v>
      </c>
    </row>
    <row r="347" spans="2:21" x14ac:dyDescent="0.35">
      <c r="B347" s="1" t="s">
        <v>156</v>
      </c>
      <c r="C347" s="1">
        <v>0</v>
      </c>
      <c r="D347" s="1">
        <v>0</v>
      </c>
      <c r="E347" s="2">
        <v>0</v>
      </c>
      <c r="F347" s="80">
        <v>0</v>
      </c>
      <c r="G347" s="81">
        <v>0</v>
      </c>
      <c r="H347" s="1">
        <v>0</v>
      </c>
      <c r="I347" s="1">
        <v>1</v>
      </c>
      <c r="J347" s="2">
        <v>1</v>
      </c>
      <c r="K347" s="80">
        <v>0</v>
      </c>
      <c r="L347" s="1">
        <v>0</v>
      </c>
      <c r="M347" s="1">
        <v>1</v>
      </c>
      <c r="N347" s="2">
        <v>1</v>
      </c>
      <c r="O347" s="80">
        <v>0</v>
      </c>
      <c r="P347" s="1">
        <v>0</v>
      </c>
      <c r="Q347" s="1">
        <v>2</v>
      </c>
      <c r="R347" s="2">
        <v>2</v>
      </c>
      <c r="S347" s="80">
        <v>0</v>
      </c>
      <c r="T347" s="3">
        <v>1</v>
      </c>
      <c r="U347" s="81">
        <v>0</v>
      </c>
    </row>
    <row r="348" spans="2:21" x14ac:dyDescent="0.35">
      <c r="B348" s="1" t="s">
        <v>16</v>
      </c>
      <c r="C348" s="1">
        <v>88</v>
      </c>
      <c r="D348" s="1">
        <v>7295</v>
      </c>
      <c r="E348" s="2">
        <v>7383</v>
      </c>
      <c r="F348" s="80">
        <v>35</v>
      </c>
      <c r="G348" s="3">
        <v>0.3977</v>
      </c>
      <c r="H348" s="1">
        <v>53</v>
      </c>
      <c r="I348" s="1">
        <v>922</v>
      </c>
      <c r="J348" s="2">
        <v>975</v>
      </c>
      <c r="K348" s="80">
        <v>32</v>
      </c>
      <c r="L348" s="1">
        <v>1</v>
      </c>
      <c r="M348" s="1">
        <v>239</v>
      </c>
      <c r="N348" s="2">
        <v>240</v>
      </c>
      <c r="O348" s="80">
        <v>0</v>
      </c>
      <c r="P348" s="1">
        <v>142</v>
      </c>
      <c r="Q348" s="1">
        <v>8456</v>
      </c>
      <c r="R348" s="2">
        <v>8598</v>
      </c>
      <c r="S348" s="80">
        <v>67</v>
      </c>
      <c r="T348" s="3">
        <v>0.98350000000000004</v>
      </c>
      <c r="U348" s="3">
        <v>0.4718</v>
      </c>
    </row>
    <row r="349" spans="2:21" x14ac:dyDescent="0.35">
      <c r="B349" s="1" t="s">
        <v>17</v>
      </c>
      <c r="C349" s="1">
        <v>53</v>
      </c>
      <c r="D349" s="1">
        <v>5701</v>
      </c>
      <c r="E349" s="2">
        <v>5754</v>
      </c>
      <c r="F349" s="80">
        <v>8</v>
      </c>
      <c r="G349" s="3">
        <v>0.15090000000000001</v>
      </c>
      <c r="H349" s="1">
        <v>14</v>
      </c>
      <c r="I349" s="1">
        <v>666</v>
      </c>
      <c r="J349" s="2">
        <v>680</v>
      </c>
      <c r="K349" s="80">
        <v>3</v>
      </c>
      <c r="L349" s="1">
        <v>5</v>
      </c>
      <c r="M349" s="1">
        <v>214</v>
      </c>
      <c r="N349" s="2">
        <v>219</v>
      </c>
      <c r="O349" s="80">
        <v>3</v>
      </c>
      <c r="P349" s="1">
        <v>72</v>
      </c>
      <c r="Q349" s="1">
        <v>6581</v>
      </c>
      <c r="R349" s="2">
        <v>6653</v>
      </c>
      <c r="S349" s="80">
        <v>14</v>
      </c>
      <c r="T349" s="3">
        <v>0.98919999999999997</v>
      </c>
      <c r="U349" s="3">
        <v>0.19439999999999999</v>
      </c>
    </row>
    <row r="350" spans="2:21" x14ac:dyDescent="0.35">
      <c r="B350" s="1" t="s">
        <v>20</v>
      </c>
      <c r="C350" s="1">
        <v>2</v>
      </c>
      <c r="D350" s="1">
        <v>148</v>
      </c>
      <c r="E350" s="2">
        <v>150</v>
      </c>
      <c r="F350" s="80">
        <v>1</v>
      </c>
      <c r="G350" s="3">
        <v>0.5</v>
      </c>
      <c r="H350" s="1">
        <v>10</v>
      </c>
      <c r="I350" s="1">
        <v>15</v>
      </c>
      <c r="J350" s="2">
        <v>25</v>
      </c>
      <c r="K350" s="80">
        <v>10</v>
      </c>
      <c r="L350" s="1">
        <v>2</v>
      </c>
      <c r="M350" s="1">
        <v>7</v>
      </c>
      <c r="N350" s="2">
        <v>9</v>
      </c>
      <c r="O350" s="80">
        <v>2</v>
      </c>
      <c r="P350" s="1">
        <v>14</v>
      </c>
      <c r="Q350" s="1">
        <v>170</v>
      </c>
      <c r="R350" s="2">
        <v>184</v>
      </c>
      <c r="S350" s="80">
        <v>13</v>
      </c>
      <c r="T350" s="3">
        <v>0.92390000000000005</v>
      </c>
      <c r="U350" s="3">
        <v>0.92859999999999998</v>
      </c>
    </row>
    <row r="351" spans="2:21" x14ac:dyDescent="0.35">
      <c r="B351" s="1" t="s">
        <v>151</v>
      </c>
      <c r="C351" s="1">
        <v>11</v>
      </c>
      <c r="D351" s="1">
        <v>5</v>
      </c>
      <c r="E351" s="2">
        <v>16</v>
      </c>
      <c r="F351" s="80">
        <v>7</v>
      </c>
      <c r="G351" s="3">
        <v>0.63639999999999997</v>
      </c>
      <c r="H351" s="1">
        <v>0</v>
      </c>
      <c r="I351" s="1">
        <v>0</v>
      </c>
      <c r="J351" s="2">
        <v>0</v>
      </c>
      <c r="K351" s="80">
        <v>0</v>
      </c>
      <c r="L351" s="1">
        <v>0</v>
      </c>
      <c r="M351" s="1">
        <v>0</v>
      </c>
      <c r="N351" s="2">
        <v>0</v>
      </c>
      <c r="O351" s="80">
        <v>0</v>
      </c>
      <c r="P351" s="1">
        <v>11</v>
      </c>
      <c r="Q351" s="1">
        <v>5</v>
      </c>
      <c r="R351" s="2">
        <v>16</v>
      </c>
      <c r="S351" s="80">
        <v>7</v>
      </c>
      <c r="T351" s="3">
        <v>0.3125</v>
      </c>
      <c r="U351" s="3">
        <v>0.63639999999999997</v>
      </c>
    </row>
    <row r="352" spans="2:21" x14ac:dyDescent="0.35">
      <c r="B352" s="1" t="s">
        <v>145</v>
      </c>
      <c r="C352" s="1">
        <v>297</v>
      </c>
      <c r="D352" s="1">
        <v>2129</v>
      </c>
      <c r="E352" s="2">
        <v>2426</v>
      </c>
      <c r="F352" s="80">
        <v>124</v>
      </c>
      <c r="G352" s="3">
        <v>0.41749999999999998</v>
      </c>
      <c r="H352" s="1">
        <v>0</v>
      </c>
      <c r="I352" s="1">
        <v>0</v>
      </c>
      <c r="J352" s="2">
        <v>0</v>
      </c>
      <c r="K352" s="80">
        <v>0</v>
      </c>
      <c r="L352" s="1">
        <v>0</v>
      </c>
      <c r="M352" s="1">
        <v>0</v>
      </c>
      <c r="N352" s="2">
        <v>0</v>
      </c>
      <c r="O352" s="80">
        <v>0</v>
      </c>
      <c r="P352" s="1">
        <v>297</v>
      </c>
      <c r="Q352" s="1">
        <v>2129</v>
      </c>
      <c r="R352" s="2">
        <v>2426</v>
      </c>
      <c r="S352" s="80">
        <v>124</v>
      </c>
      <c r="T352" s="3">
        <v>0.87760000000000005</v>
      </c>
      <c r="U352" s="3">
        <v>0.41749999999999998</v>
      </c>
    </row>
    <row r="353" spans="2:21" x14ac:dyDescent="0.35">
      <c r="B353" s="1" t="s">
        <v>159</v>
      </c>
      <c r="C353" s="1">
        <v>1</v>
      </c>
      <c r="D353" s="1">
        <v>0</v>
      </c>
      <c r="E353" s="2">
        <v>1</v>
      </c>
      <c r="F353" s="80">
        <v>0</v>
      </c>
      <c r="G353" s="3">
        <v>0</v>
      </c>
      <c r="H353" s="1">
        <v>0</v>
      </c>
      <c r="I353" s="1">
        <v>0</v>
      </c>
      <c r="J353" s="2">
        <v>0</v>
      </c>
      <c r="K353" s="80">
        <v>0</v>
      </c>
      <c r="L353" s="1">
        <v>0</v>
      </c>
      <c r="M353" s="1">
        <v>0</v>
      </c>
      <c r="N353" s="2">
        <v>0</v>
      </c>
      <c r="O353" s="80">
        <v>0</v>
      </c>
      <c r="P353" s="1">
        <v>1</v>
      </c>
      <c r="Q353" s="1">
        <v>0</v>
      </c>
      <c r="R353" s="2">
        <v>1</v>
      </c>
      <c r="S353" s="80">
        <v>0</v>
      </c>
      <c r="T353" s="3">
        <v>0</v>
      </c>
      <c r="U353" s="81">
        <v>0</v>
      </c>
    </row>
    <row r="354" spans="2:21" x14ac:dyDescent="0.35">
      <c r="B354" s="1" t="s">
        <v>146</v>
      </c>
      <c r="C354" s="1">
        <v>27</v>
      </c>
      <c r="D354" s="1">
        <v>929</v>
      </c>
      <c r="E354" s="2">
        <v>956</v>
      </c>
      <c r="F354" s="80">
        <v>27</v>
      </c>
      <c r="G354" s="3">
        <v>1</v>
      </c>
      <c r="H354" s="1">
        <v>0</v>
      </c>
      <c r="I354" s="1">
        <v>1</v>
      </c>
      <c r="J354" s="2">
        <v>1</v>
      </c>
      <c r="K354" s="80">
        <v>0</v>
      </c>
      <c r="L354" s="1">
        <v>0</v>
      </c>
      <c r="M354" s="1">
        <v>3</v>
      </c>
      <c r="N354" s="2">
        <v>3</v>
      </c>
      <c r="O354" s="80">
        <v>0</v>
      </c>
      <c r="P354" s="1">
        <v>27</v>
      </c>
      <c r="Q354" s="1">
        <v>933</v>
      </c>
      <c r="R354" s="2">
        <v>960</v>
      </c>
      <c r="S354" s="80">
        <v>27</v>
      </c>
      <c r="T354" s="3">
        <v>0.97189999999999999</v>
      </c>
      <c r="U354" s="3">
        <v>1</v>
      </c>
    </row>
    <row r="355" spans="2:21" x14ac:dyDescent="0.35">
      <c r="B355" s="1" t="s">
        <v>157</v>
      </c>
      <c r="C355" s="1">
        <v>6</v>
      </c>
      <c r="D355" s="1">
        <v>6</v>
      </c>
      <c r="E355" s="2">
        <v>12</v>
      </c>
      <c r="F355" s="80">
        <v>6</v>
      </c>
      <c r="G355" s="3">
        <v>1</v>
      </c>
      <c r="H355" s="1">
        <v>0</v>
      </c>
      <c r="I355" s="1">
        <v>1</v>
      </c>
      <c r="J355" s="2">
        <v>1</v>
      </c>
      <c r="K355" s="80">
        <v>0</v>
      </c>
      <c r="L355" s="1">
        <v>0</v>
      </c>
      <c r="M355" s="1">
        <v>1</v>
      </c>
      <c r="N355" s="2">
        <v>1</v>
      </c>
      <c r="O355" s="80">
        <v>0</v>
      </c>
      <c r="P355" s="1">
        <v>6</v>
      </c>
      <c r="Q355" s="1">
        <v>8</v>
      </c>
      <c r="R355" s="2">
        <v>14</v>
      </c>
      <c r="S355" s="80">
        <v>6</v>
      </c>
      <c r="T355" s="3">
        <v>0.57140000000000002</v>
      </c>
      <c r="U355" s="3">
        <v>1</v>
      </c>
    </row>
    <row r="356" spans="2:21" x14ac:dyDescent="0.35">
      <c r="B356" s="25" t="s">
        <v>87</v>
      </c>
      <c r="C356" s="25">
        <v>557</v>
      </c>
      <c r="D356" s="25">
        <v>20185</v>
      </c>
      <c r="E356" s="25">
        <v>20742</v>
      </c>
      <c r="F356" s="25">
        <v>221</v>
      </c>
      <c r="G356" s="26">
        <v>0.39679999999999999</v>
      </c>
      <c r="H356" s="25">
        <v>116</v>
      </c>
      <c r="I356" s="25">
        <v>1946</v>
      </c>
      <c r="J356" s="25">
        <v>2062</v>
      </c>
      <c r="K356" s="25">
        <v>46</v>
      </c>
      <c r="L356" s="25">
        <v>9</v>
      </c>
      <c r="M356" s="25">
        <v>611</v>
      </c>
      <c r="N356" s="25">
        <v>620</v>
      </c>
      <c r="O356" s="25">
        <v>5</v>
      </c>
      <c r="P356" s="25">
        <v>682</v>
      </c>
      <c r="Q356" s="25">
        <v>22742</v>
      </c>
      <c r="R356" s="25">
        <v>23424</v>
      </c>
      <c r="S356" s="25">
        <v>272</v>
      </c>
      <c r="T356" s="26">
        <v>0.97089999999999999</v>
      </c>
      <c r="U356" s="26">
        <v>0.39879999999999999</v>
      </c>
    </row>
  </sheetData>
  <mergeCells count="271">
    <mergeCell ref="B339:U339"/>
    <mergeCell ref="R275:R276"/>
    <mergeCell ref="S275:S276"/>
    <mergeCell ref="U273:U274"/>
    <mergeCell ref="B275:B276"/>
    <mergeCell ref="C275:C276"/>
    <mergeCell ref="D275:D276"/>
    <mergeCell ref="E275:E276"/>
    <mergeCell ref="F275:F276"/>
    <mergeCell ref="H275:H276"/>
    <mergeCell ref="I275:I276"/>
    <mergeCell ref="J275:J276"/>
    <mergeCell ref="K275:K276"/>
    <mergeCell ref="L275:L276"/>
    <mergeCell ref="M275:M276"/>
    <mergeCell ref="N275:N276"/>
    <mergeCell ref="O275:O276"/>
    <mergeCell ref="P275:P276"/>
    <mergeCell ref="Q275:Q276"/>
    <mergeCell ref="O273:O274"/>
    <mergeCell ref="P273:P274"/>
    <mergeCell ref="Q273:Q274"/>
    <mergeCell ref="R273:R274"/>
    <mergeCell ref="S273:S274"/>
    <mergeCell ref="Q271:Q272"/>
    <mergeCell ref="R271:R272"/>
    <mergeCell ref="S271:S272"/>
    <mergeCell ref="B273:B274"/>
    <mergeCell ref="C273:C274"/>
    <mergeCell ref="D273:D274"/>
    <mergeCell ref="E273:E274"/>
    <mergeCell ref="F273:F274"/>
    <mergeCell ref="G273:G274"/>
    <mergeCell ref="H273:H274"/>
    <mergeCell ref="I273:I274"/>
    <mergeCell ref="J273:J274"/>
    <mergeCell ref="K273:K274"/>
    <mergeCell ref="L273:L274"/>
    <mergeCell ref="M273:M274"/>
    <mergeCell ref="N273:N274"/>
    <mergeCell ref="R268:R269"/>
    <mergeCell ref="S268:S269"/>
    <mergeCell ref="B271:B272"/>
    <mergeCell ref="C271:C272"/>
    <mergeCell ref="D271:D272"/>
    <mergeCell ref="E271:E272"/>
    <mergeCell ref="F271:F272"/>
    <mergeCell ref="H271:H272"/>
    <mergeCell ref="I271:I272"/>
    <mergeCell ref="J271:J272"/>
    <mergeCell ref="K271:K272"/>
    <mergeCell ref="L271:L272"/>
    <mergeCell ref="M271:M272"/>
    <mergeCell ref="N271:N272"/>
    <mergeCell ref="O271:O272"/>
    <mergeCell ref="P271:P272"/>
    <mergeCell ref="M268:M269"/>
    <mergeCell ref="N268:N269"/>
    <mergeCell ref="O268:O269"/>
    <mergeCell ref="P268:P269"/>
    <mergeCell ref="Q268:Q269"/>
    <mergeCell ref="H268:H269"/>
    <mergeCell ref="I268:I269"/>
    <mergeCell ref="J268:J269"/>
    <mergeCell ref="K268:K269"/>
    <mergeCell ref="L268:L269"/>
    <mergeCell ref="B268:B269"/>
    <mergeCell ref="C268:C269"/>
    <mergeCell ref="D268:D269"/>
    <mergeCell ref="E268:E269"/>
    <mergeCell ref="F268:F269"/>
    <mergeCell ref="O266:O267"/>
    <mergeCell ref="P266:P267"/>
    <mergeCell ref="Q266:Q267"/>
    <mergeCell ref="R266:R267"/>
    <mergeCell ref="S266:S267"/>
    <mergeCell ref="P264:P265"/>
    <mergeCell ref="Q264:Q265"/>
    <mergeCell ref="R264:R265"/>
    <mergeCell ref="S264:S265"/>
    <mergeCell ref="B266:B267"/>
    <mergeCell ref="C266:C267"/>
    <mergeCell ref="D266:D267"/>
    <mergeCell ref="E266:E267"/>
    <mergeCell ref="F266:F267"/>
    <mergeCell ref="H266:H267"/>
    <mergeCell ref="I266:I267"/>
    <mergeCell ref="J266:J267"/>
    <mergeCell ref="K266:K267"/>
    <mergeCell ref="L266:L267"/>
    <mergeCell ref="M266:M267"/>
    <mergeCell ref="N266:N267"/>
    <mergeCell ref="Q262:Q263"/>
    <mergeCell ref="R262:R263"/>
    <mergeCell ref="S262:S263"/>
    <mergeCell ref="B264:B265"/>
    <mergeCell ref="C264:C265"/>
    <mergeCell ref="D264:D265"/>
    <mergeCell ref="E264:E265"/>
    <mergeCell ref="F264:F265"/>
    <mergeCell ref="H264:H265"/>
    <mergeCell ref="I264:I265"/>
    <mergeCell ref="J264:J265"/>
    <mergeCell ref="K264:K265"/>
    <mergeCell ref="L264:L265"/>
    <mergeCell ref="M264:M265"/>
    <mergeCell ref="N264:N265"/>
    <mergeCell ref="O264:O265"/>
    <mergeCell ref="R260:R261"/>
    <mergeCell ref="S260:S261"/>
    <mergeCell ref="B262:B263"/>
    <mergeCell ref="C262:C263"/>
    <mergeCell ref="D262:D263"/>
    <mergeCell ref="E262:E263"/>
    <mergeCell ref="F262:F263"/>
    <mergeCell ref="H262:H263"/>
    <mergeCell ref="I262:I263"/>
    <mergeCell ref="J262:J263"/>
    <mergeCell ref="K262:K263"/>
    <mergeCell ref="L262:L263"/>
    <mergeCell ref="M262:M263"/>
    <mergeCell ref="N262:N263"/>
    <mergeCell ref="O262:O263"/>
    <mergeCell ref="P262:P263"/>
    <mergeCell ref="M260:M261"/>
    <mergeCell ref="N260:N261"/>
    <mergeCell ref="O260:O261"/>
    <mergeCell ref="P260:P261"/>
    <mergeCell ref="Q260:Q261"/>
    <mergeCell ref="H260:H261"/>
    <mergeCell ref="I260:I261"/>
    <mergeCell ref="J260:J261"/>
    <mergeCell ref="K260:K261"/>
    <mergeCell ref="L260:L261"/>
    <mergeCell ref="B260:B261"/>
    <mergeCell ref="C260:C261"/>
    <mergeCell ref="D260:D261"/>
    <mergeCell ref="E260:E261"/>
    <mergeCell ref="F260:F261"/>
    <mergeCell ref="P258:P259"/>
    <mergeCell ref="Q258:Q259"/>
    <mergeCell ref="R258:R259"/>
    <mergeCell ref="S258:S259"/>
    <mergeCell ref="U258:U259"/>
    <mergeCell ref="S256:S257"/>
    <mergeCell ref="U256:U257"/>
    <mergeCell ref="B258:B259"/>
    <mergeCell ref="C258:C259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L258:L259"/>
    <mergeCell ref="M258:M259"/>
    <mergeCell ref="N258:N259"/>
    <mergeCell ref="O258:O259"/>
    <mergeCell ref="N256:N257"/>
    <mergeCell ref="O256:O257"/>
    <mergeCell ref="P256:P257"/>
    <mergeCell ref="Q256:Q257"/>
    <mergeCell ref="R256:R257"/>
    <mergeCell ref="E249:E250"/>
    <mergeCell ref="F249:F250"/>
    <mergeCell ref="R253:R254"/>
    <mergeCell ref="S253:S254"/>
    <mergeCell ref="U253:U254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J256:J257"/>
    <mergeCell ref="K256:K257"/>
    <mergeCell ref="L256:L257"/>
    <mergeCell ref="M256:M257"/>
    <mergeCell ref="L253:L254"/>
    <mergeCell ref="M253:M254"/>
    <mergeCell ref="N253:N254"/>
    <mergeCell ref="O253:O254"/>
    <mergeCell ref="P253:P254"/>
    <mergeCell ref="G253:G254"/>
    <mergeCell ref="H253:H254"/>
    <mergeCell ref="J253:J254"/>
    <mergeCell ref="K253:K254"/>
    <mergeCell ref="B253:B254"/>
    <mergeCell ref="C253:C254"/>
    <mergeCell ref="D253:D254"/>
    <mergeCell ref="E253:E254"/>
    <mergeCell ref="F253:F254"/>
    <mergeCell ref="P251:P252"/>
    <mergeCell ref="Q251:Q252"/>
    <mergeCell ref="Q253:Q254"/>
    <mergeCell ref="I253:I254"/>
    <mergeCell ref="R251:R252"/>
    <mergeCell ref="S251:S252"/>
    <mergeCell ref="U251:U252"/>
    <mergeCell ref="R249:R250"/>
    <mergeCell ref="S249:S250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M251:M252"/>
    <mergeCell ref="N251:N252"/>
    <mergeCell ref="O251:O252"/>
    <mergeCell ref="P249:P250"/>
    <mergeCell ref="Q249:Q250"/>
    <mergeCell ref="B249:B250"/>
    <mergeCell ref="C249:C250"/>
    <mergeCell ref="D249:D250"/>
    <mergeCell ref="J247:J248"/>
    <mergeCell ref="K247:K248"/>
    <mergeCell ref="L247:L248"/>
    <mergeCell ref="M247:M248"/>
    <mergeCell ref="N247:N248"/>
    <mergeCell ref="O247:O248"/>
    <mergeCell ref="H249:H250"/>
    <mergeCell ref="I249:I250"/>
    <mergeCell ref="J249:J250"/>
    <mergeCell ref="K249:K250"/>
    <mergeCell ref="L249:L250"/>
    <mergeCell ref="M249:M250"/>
    <mergeCell ref="N249:N250"/>
    <mergeCell ref="O249:O250"/>
    <mergeCell ref="B243:B246"/>
    <mergeCell ref="B247:B248"/>
    <mergeCell ref="C247:C248"/>
    <mergeCell ref="D247:D248"/>
    <mergeCell ref="E247:E248"/>
    <mergeCell ref="F247:F248"/>
    <mergeCell ref="G247:G248"/>
    <mergeCell ref="H247:H248"/>
    <mergeCell ref="I247:I248"/>
    <mergeCell ref="B319:U319"/>
    <mergeCell ref="B299:U299"/>
    <mergeCell ref="B223:U223"/>
    <mergeCell ref="B3:O3"/>
    <mergeCell ref="B14:O14"/>
    <mergeCell ref="B25:O25"/>
    <mergeCell ref="B36:O36"/>
    <mergeCell ref="B47:O47"/>
    <mergeCell ref="B203:U203"/>
    <mergeCell ref="B183:U183"/>
    <mergeCell ref="B163:U163"/>
    <mergeCell ref="B58:O58"/>
    <mergeCell ref="B143:U143"/>
    <mergeCell ref="B123:U123"/>
    <mergeCell ref="B91:U91"/>
    <mergeCell ref="B104:U104"/>
    <mergeCell ref="B69:O69"/>
    <mergeCell ref="B80:O80"/>
    <mergeCell ref="P247:P248"/>
    <mergeCell ref="Q247:Q248"/>
    <mergeCell ref="R247:R248"/>
    <mergeCell ref="S247:S248"/>
    <mergeCell ref="U247:U248"/>
    <mergeCell ref="B279:U27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workbookViewId="0">
      <selection activeCell="N20" sqref="N20"/>
    </sheetView>
  </sheetViews>
  <sheetFormatPr defaultColWidth="9.26953125" defaultRowHeight="15.5" x14ac:dyDescent="0.35"/>
  <cols>
    <col min="1" max="1" width="28.7265625" style="7" customWidth="1"/>
    <col min="2" max="2" width="19.26953125" style="7" customWidth="1"/>
    <col min="3" max="9" width="9.26953125" style="7"/>
    <col min="10" max="10" width="12.7265625" style="7" customWidth="1"/>
    <col min="11" max="11" width="10.7265625" style="7" bestFit="1" customWidth="1"/>
    <col min="12" max="12" width="16.7265625" style="7" customWidth="1"/>
    <col min="13" max="13" width="14.26953125" style="7" customWidth="1"/>
    <col min="14" max="14" width="9.26953125" style="7"/>
    <col min="15" max="15" width="11.81640625" style="7" customWidth="1"/>
    <col min="16" max="16384" width="9.26953125" style="7"/>
  </cols>
  <sheetData>
    <row r="1" spans="1:15" x14ac:dyDescent="0.35">
      <c r="A1" s="6" t="s">
        <v>28</v>
      </c>
      <c r="B1" s="7" t="s">
        <v>29</v>
      </c>
    </row>
    <row r="2" spans="1:15" x14ac:dyDescent="0.35">
      <c r="A2" s="6" t="s">
        <v>27</v>
      </c>
      <c r="B2" s="7" t="s">
        <v>30</v>
      </c>
    </row>
    <row r="3" spans="1:15" x14ac:dyDescent="0.35">
      <c r="A3" s="7" t="s">
        <v>31</v>
      </c>
      <c r="B3" s="8" t="s">
        <v>26</v>
      </c>
      <c r="J3" t="s">
        <v>88</v>
      </c>
      <c r="K3"/>
      <c r="L3"/>
      <c r="M3"/>
      <c r="N3"/>
      <c r="O3"/>
    </row>
    <row r="4" spans="1:15" x14ac:dyDescent="0.35">
      <c r="J4" t="s">
        <v>89</v>
      </c>
      <c r="K4" t="s">
        <v>30</v>
      </c>
      <c r="L4"/>
      <c r="M4"/>
      <c r="N4"/>
      <c r="O4"/>
    </row>
    <row r="5" spans="1:15" x14ac:dyDescent="0.35">
      <c r="A5" s="7" t="s">
        <v>22</v>
      </c>
      <c r="B5" s="15">
        <v>0.95</v>
      </c>
      <c r="J5" t="s">
        <v>90</v>
      </c>
      <c r="K5" s="5">
        <v>45131</v>
      </c>
      <c r="L5"/>
      <c r="M5"/>
      <c r="N5"/>
      <c r="O5"/>
    </row>
    <row r="6" spans="1:15" x14ac:dyDescent="0.35">
      <c r="B6" s="7">
        <v>25</v>
      </c>
      <c r="C6" s="7" t="s">
        <v>23</v>
      </c>
      <c r="J6"/>
      <c r="K6"/>
      <c r="L6"/>
      <c r="M6"/>
      <c r="N6"/>
      <c r="O6"/>
    </row>
    <row r="7" spans="1:15" x14ac:dyDescent="0.35">
      <c r="J7" s="30"/>
      <c r="K7" s="31" t="s">
        <v>91</v>
      </c>
      <c r="L7" s="30"/>
      <c r="M7" s="30"/>
      <c r="N7" s="30"/>
      <c r="O7" s="30"/>
    </row>
    <row r="8" spans="1:15" ht="43.5" x14ac:dyDescent="0.35">
      <c r="A8" s="7" t="s">
        <v>24</v>
      </c>
      <c r="B8" s="7" t="s">
        <v>25</v>
      </c>
      <c r="C8" s="7" t="s">
        <v>32</v>
      </c>
      <c r="J8" s="31" t="s">
        <v>92</v>
      </c>
      <c r="K8" s="32" t="s">
        <v>93</v>
      </c>
      <c r="L8" s="33" t="s">
        <v>94</v>
      </c>
      <c r="M8" s="33" t="s">
        <v>95</v>
      </c>
      <c r="N8" s="33" t="s">
        <v>96</v>
      </c>
      <c r="O8" s="33" t="s">
        <v>97</v>
      </c>
    </row>
    <row r="9" spans="1:15" x14ac:dyDescent="0.35">
      <c r="A9" s="9">
        <v>45008</v>
      </c>
      <c r="B9" s="7">
        <v>16</v>
      </c>
      <c r="C9" s="16">
        <f>B9/$B$6</f>
        <v>0.64</v>
      </c>
      <c r="J9" s="34" t="s">
        <v>16</v>
      </c>
      <c r="K9" s="35"/>
      <c r="L9" s="35"/>
      <c r="M9" s="35"/>
      <c r="N9" s="35"/>
      <c r="O9" s="35"/>
    </row>
    <row r="10" spans="1:15" x14ac:dyDescent="0.35">
      <c r="A10" s="9">
        <v>45142</v>
      </c>
      <c r="B10" s="7">
        <v>17</v>
      </c>
      <c r="C10" s="16">
        <f t="shared" ref="C10:C33" si="0">B10/$B$6</f>
        <v>0.68</v>
      </c>
      <c r="J10" s="34" t="s">
        <v>15</v>
      </c>
      <c r="K10" s="35">
        <v>1</v>
      </c>
      <c r="L10" s="35">
        <v>1</v>
      </c>
      <c r="M10" s="35">
        <v>1</v>
      </c>
      <c r="N10" s="35">
        <v>1</v>
      </c>
      <c r="O10" s="35"/>
    </row>
    <row r="11" spans="1:15" x14ac:dyDescent="0.35">
      <c r="C11" s="16">
        <f t="shared" si="0"/>
        <v>0</v>
      </c>
      <c r="J11" s="34" t="s">
        <v>18</v>
      </c>
      <c r="K11" s="35">
        <v>1</v>
      </c>
      <c r="L11" s="35">
        <v>1</v>
      </c>
      <c r="M11" s="35">
        <v>1</v>
      </c>
      <c r="N11" s="35">
        <v>1</v>
      </c>
      <c r="O11" s="35">
        <v>1</v>
      </c>
    </row>
    <row r="12" spans="1:15" x14ac:dyDescent="0.35">
      <c r="C12" s="16">
        <f t="shared" si="0"/>
        <v>0</v>
      </c>
      <c r="J12" s="34" t="s">
        <v>17</v>
      </c>
      <c r="K12" s="35">
        <v>1</v>
      </c>
      <c r="L12" s="35">
        <v>1</v>
      </c>
      <c r="M12" s="35">
        <v>1</v>
      </c>
      <c r="N12" s="35"/>
      <c r="O12" s="35">
        <v>1</v>
      </c>
    </row>
    <row r="13" spans="1:15" x14ac:dyDescent="0.35">
      <c r="C13" s="16">
        <f t="shared" si="0"/>
        <v>0</v>
      </c>
      <c r="J13" s="34" t="s">
        <v>19</v>
      </c>
      <c r="K13" s="35">
        <v>1</v>
      </c>
      <c r="L13" s="35">
        <v>1</v>
      </c>
      <c r="M13" s="35">
        <v>1</v>
      </c>
      <c r="N13" s="35">
        <v>1</v>
      </c>
      <c r="O13" s="35">
        <v>1</v>
      </c>
    </row>
    <row r="14" spans="1:15" x14ac:dyDescent="0.35">
      <c r="C14" s="16">
        <f t="shared" si="0"/>
        <v>0</v>
      </c>
      <c r="J14" s="30"/>
      <c r="K14" s="30"/>
      <c r="L14" s="30"/>
      <c r="M14" s="30"/>
      <c r="N14" s="30"/>
      <c r="O14" s="30"/>
    </row>
    <row r="15" spans="1:15" x14ac:dyDescent="0.35">
      <c r="C15" s="16">
        <f t="shared" si="0"/>
        <v>0</v>
      </c>
      <c r="J15" s="34" t="s">
        <v>98</v>
      </c>
      <c r="K15" s="27">
        <f>SUM(K9:O13)</f>
        <v>18</v>
      </c>
      <c r="L15" s="36">
        <f>SUM(K9:O13)/25</f>
        <v>0.72</v>
      </c>
      <c r="M15" s="30"/>
      <c r="N15" s="30"/>
      <c r="O15" s="30"/>
    </row>
    <row r="16" spans="1:15" x14ac:dyDescent="0.35">
      <c r="C16" s="16">
        <f t="shared" si="0"/>
        <v>0</v>
      </c>
    </row>
    <row r="17" spans="3:3" x14ac:dyDescent="0.35">
      <c r="C17" s="16">
        <f t="shared" si="0"/>
        <v>0</v>
      </c>
    </row>
    <row r="18" spans="3:3" x14ac:dyDescent="0.35">
      <c r="C18" s="16">
        <f t="shared" si="0"/>
        <v>0</v>
      </c>
    </row>
    <row r="19" spans="3:3" x14ac:dyDescent="0.35">
      <c r="C19" s="16">
        <f t="shared" si="0"/>
        <v>0</v>
      </c>
    </row>
    <row r="20" spans="3:3" x14ac:dyDescent="0.35">
      <c r="C20" s="16">
        <f t="shared" si="0"/>
        <v>0</v>
      </c>
    </row>
    <row r="21" spans="3:3" x14ac:dyDescent="0.35">
      <c r="C21" s="16">
        <f t="shared" si="0"/>
        <v>0</v>
      </c>
    </row>
    <row r="22" spans="3:3" x14ac:dyDescent="0.35">
      <c r="C22" s="16">
        <f t="shared" si="0"/>
        <v>0</v>
      </c>
    </row>
    <row r="23" spans="3:3" x14ac:dyDescent="0.35">
      <c r="C23" s="16">
        <f t="shared" si="0"/>
        <v>0</v>
      </c>
    </row>
    <row r="24" spans="3:3" x14ac:dyDescent="0.35">
      <c r="C24" s="16">
        <f t="shared" si="0"/>
        <v>0</v>
      </c>
    </row>
    <row r="25" spans="3:3" x14ac:dyDescent="0.35">
      <c r="C25" s="16">
        <f t="shared" si="0"/>
        <v>0</v>
      </c>
    </row>
    <row r="26" spans="3:3" x14ac:dyDescent="0.35">
      <c r="C26" s="16">
        <f t="shared" si="0"/>
        <v>0</v>
      </c>
    </row>
    <row r="27" spans="3:3" x14ac:dyDescent="0.35">
      <c r="C27" s="16">
        <f t="shared" si="0"/>
        <v>0</v>
      </c>
    </row>
    <row r="28" spans="3:3" x14ac:dyDescent="0.35">
      <c r="C28" s="16">
        <f t="shared" si="0"/>
        <v>0</v>
      </c>
    </row>
    <row r="29" spans="3:3" x14ac:dyDescent="0.35">
      <c r="C29" s="16">
        <f t="shared" si="0"/>
        <v>0</v>
      </c>
    </row>
    <row r="30" spans="3:3" x14ac:dyDescent="0.35">
      <c r="C30" s="16">
        <f t="shared" si="0"/>
        <v>0</v>
      </c>
    </row>
    <row r="31" spans="3:3" x14ac:dyDescent="0.35">
      <c r="C31" s="16">
        <f t="shared" si="0"/>
        <v>0</v>
      </c>
    </row>
    <row r="32" spans="3:3" x14ac:dyDescent="0.35">
      <c r="C32" s="16">
        <f t="shared" si="0"/>
        <v>0</v>
      </c>
    </row>
    <row r="33" spans="3:3" x14ac:dyDescent="0.35">
      <c r="C33" s="16">
        <f t="shared" si="0"/>
        <v>0</v>
      </c>
    </row>
  </sheetData>
  <conditionalFormatting sqref="C9:C33">
    <cfRule type="cellIs" dxfId="11" priority="3" operator="lessThan">
      <formula>0.95</formula>
    </cfRule>
  </conditionalFormatting>
  <conditionalFormatting sqref="K9:O13">
    <cfRule type="cellIs" dxfId="10" priority="1" operator="equal">
      <formula>$K$9</formula>
    </cfRule>
    <cfRule type="cellIs" dxfId="9" priority="2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"/>
  <sheetViews>
    <sheetView workbookViewId="0">
      <selection activeCell="G11" sqref="G11"/>
    </sheetView>
  </sheetViews>
  <sheetFormatPr defaultRowHeight="14.5" x14ac:dyDescent="0.35"/>
  <cols>
    <col min="1" max="1" width="28.7265625" customWidth="1"/>
    <col min="2" max="3" width="14.7265625" customWidth="1"/>
    <col min="4" max="4" width="17" customWidth="1"/>
  </cols>
  <sheetData>
    <row r="1" spans="1:4" ht="15.5" x14ac:dyDescent="0.35">
      <c r="A1" s="6" t="s">
        <v>39</v>
      </c>
      <c r="B1" t="s">
        <v>40</v>
      </c>
    </row>
    <row r="2" spans="1:4" ht="15.5" x14ac:dyDescent="0.35">
      <c r="A2" s="6" t="s">
        <v>27</v>
      </c>
    </row>
    <row r="3" spans="1:4" ht="15.5" x14ac:dyDescent="0.35">
      <c r="A3" s="7" t="s">
        <v>31</v>
      </c>
    </row>
    <row r="4" spans="1:4" ht="15.5" x14ac:dyDescent="0.35">
      <c r="A4" s="7"/>
    </row>
    <row r="5" spans="1:4" ht="15.5" x14ac:dyDescent="0.35">
      <c r="A5" s="7" t="s">
        <v>22</v>
      </c>
      <c r="B5" s="10">
        <v>0.9</v>
      </c>
      <c r="C5" t="s">
        <v>41</v>
      </c>
    </row>
    <row r="6" spans="1:4" ht="15.5" x14ac:dyDescent="0.35">
      <c r="A6" s="7"/>
    </row>
    <row r="7" spans="1:4" ht="58" x14ac:dyDescent="0.35">
      <c r="A7" s="7" t="s">
        <v>24</v>
      </c>
      <c r="B7" s="11" t="s">
        <v>42</v>
      </c>
      <c r="C7" s="11" t="s">
        <v>43</v>
      </c>
      <c r="D7" s="11" t="s">
        <v>44</v>
      </c>
    </row>
    <row r="8" spans="1:4" ht="15.5" x14ac:dyDescent="0.35">
      <c r="A8" s="9">
        <v>45008</v>
      </c>
      <c r="B8">
        <v>17</v>
      </c>
      <c r="C8">
        <v>79</v>
      </c>
      <c r="D8" s="12">
        <f>B8/C8</f>
        <v>0.21518987341772153</v>
      </c>
    </row>
  </sheetData>
  <conditionalFormatting sqref="D8:D41">
    <cfRule type="cellIs" dxfId="8" priority="1" operator="lessThan">
      <formula>0.9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5"/>
  <sheetViews>
    <sheetView topLeftCell="A13" workbookViewId="0">
      <selection activeCell="D33" sqref="D33"/>
    </sheetView>
  </sheetViews>
  <sheetFormatPr defaultRowHeight="14.5" x14ac:dyDescent="0.35"/>
  <cols>
    <col min="1" max="1" width="19.26953125" customWidth="1"/>
  </cols>
  <sheetData>
    <row r="1" spans="1:3" ht="15.5" x14ac:dyDescent="0.35">
      <c r="A1" s="6" t="s">
        <v>45</v>
      </c>
      <c r="B1" t="s">
        <v>50</v>
      </c>
    </row>
    <row r="2" spans="1:3" ht="15.5" x14ac:dyDescent="0.35">
      <c r="A2" s="6" t="s">
        <v>27</v>
      </c>
    </row>
    <row r="3" spans="1:3" ht="15.5" x14ac:dyDescent="0.35">
      <c r="A3" s="7" t="s">
        <v>31</v>
      </c>
      <c r="B3" t="s">
        <v>51</v>
      </c>
    </row>
    <row r="4" spans="1:3" ht="15.5" x14ac:dyDescent="0.35">
      <c r="A4" s="7"/>
    </row>
    <row r="5" spans="1:3" ht="15.5" x14ac:dyDescent="0.35">
      <c r="A5" s="7" t="s">
        <v>53</v>
      </c>
      <c r="B5">
        <v>400</v>
      </c>
      <c r="C5" t="s">
        <v>52</v>
      </c>
    </row>
    <row r="6" spans="1:3" ht="15.5" x14ac:dyDescent="0.35">
      <c r="A6" s="7"/>
    </row>
    <row r="7" spans="1:3" ht="15.5" x14ac:dyDescent="0.35">
      <c r="A7" s="27" t="s">
        <v>24</v>
      </c>
      <c r="B7" s="17"/>
    </row>
    <row r="8" spans="1:3" ht="15.5" x14ac:dyDescent="0.35">
      <c r="A8" s="28">
        <v>45008</v>
      </c>
      <c r="B8" s="17">
        <v>330</v>
      </c>
    </row>
    <row r="9" spans="1:3" x14ac:dyDescent="0.35">
      <c r="A9" s="29">
        <v>45017</v>
      </c>
      <c r="B9" s="17">
        <v>328</v>
      </c>
    </row>
    <row r="10" spans="1:3" x14ac:dyDescent="0.35">
      <c r="A10" s="29">
        <v>45126</v>
      </c>
      <c r="B10" s="17">
        <v>301</v>
      </c>
    </row>
    <row r="11" spans="1:3" x14ac:dyDescent="0.35">
      <c r="A11" s="29">
        <v>45141</v>
      </c>
      <c r="B11" s="17">
        <v>282</v>
      </c>
    </row>
    <row r="12" spans="1:3" x14ac:dyDescent="0.35">
      <c r="A12" s="29"/>
      <c r="B12" s="17"/>
    </row>
    <row r="13" spans="1:3" x14ac:dyDescent="0.35">
      <c r="A13" s="29"/>
      <c r="B13" s="17"/>
    </row>
    <row r="14" spans="1:3" x14ac:dyDescent="0.35">
      <c r="A14" s="29"/>
      <c r="B14" s="17"/>
    </row>
    <row r="15" spans="1:3" x14ac:dyDescent="0.35">
      <c r="A15" s="29"/>
      <c r="B15" s="17"/>
    </row>
    <row r="16" spans="1:3" x14ac:dyDescent="0.35">
      <c r="A16" s="29"/>
      <c r="B16" s="17"/>
    </row>
    <row r="17" spans="1:2" x14ac:dyDescent="0.35">
      <c r="A17" s="29"/>
      <c r="B17" s="17"/>
    </row>
    <row r="18" spans="1:2" x14ac:dyDescent="0.35">
      <c r="A18" s="29"/>
      <c r="B18" s="17"/>
    </row>
    <row r="19" spans="1:2" x14ac:dyDescent="0.35">
      <c r="A19" s="29"/>
      <c r="B19" s="17"/>
    </row>
    <row r="20" spans="1:2" x14ac:dyDescent="0.35">
      <c r="A20" s="29"/>
      <c r="B20" s="17"/>
    </row>
    <row r="21" spans="1:2" x14ac:dyDescent="0.35">
      <c r="A21" s="29"/>
      <c r="B21" s="17"/>
    </row>
    <row r="22" spans="1:2" x14ac:dyDescent="0.35">
      <c r="A22" s="29"/>
      <c r="B22" s="17"/>
    </row>
    <row r="23" spans="1:2" x14ac:dyDescent="0.35">
      <c r="A23" s="29"/>
      <c r="B23" s="17"/>
    </row>
    <row r="24" spans="1:2" x14ac:dyDescent="0.35">
      <c r="A24" s="29"/>
      <c r="B24" s="17"/>
    </row>
    <row r="25" spans="1:2" x14ac:dyDescent="0.35">
      <c r="A25" s="29"/>
      <c r="B25" s="17"/>
    </row>
    <row r="26" spans="1:2" x14ac:dyDescent="0.35">
      <c r="A26" s="29"/>
      <c r="B26" s="17"/>
    </row>
    <row r="27" spans="1:2" x14ac:dyDescent="0.35">
      <c r="A27" s="29"/>
      <c r="B27" s="17"/>
    </row>
    <row r="28" spans="1:2" x14ac:dyDescent="0.35">
      <c r="A28" s="29"/>
      <c r="B28" s="17"/>
    </row>
    <row r="29" spans="1:2" x14ac:dyDescent="0.35">
      <c r="A29" s="29"/>
      <c r="B29" s="17"/>
    </row>
    <row r="30" spans="1:2" x14ac:dyDescent="0.35">
      <c r="A30" s="29"/>
      <c r="B30" s="17"/>
    </row>
    <row r="31" spans="1:2" x14ac:dyDescent="0.35">
      <c r="A31" s="29"/>
      <c r="B31" s="17"/>
    </row>
    <row r="32" spans="1:2" x14ac:dyDescent="0.35">
      <c r="A32" s="29"/>
      <c r="B32" s="17"/>
    </row>
    <row r="33" spans="1:19" x14ac:dyDescent="0.35">
      <c r="A33" s="29"/>
      <c r="B33" s="17"/>
    </row>
    <row r="34" spans="1:19" x14ac:dyDescent="0.35">
      <c r="A34" s="29"/>
      <c r="B34" s="17"/>
    </row>
    <row r="35" spans="1:19" ht="15" thickBot="1" x14ac:dyDescent="0.4">
      <c r="A35" s="29"/>
      <c r="B35" s="17"/>
    </row>
    <row r="36" spans="1:19" ht="44" thickBot="1" x14ac:dyDescent="0.4">
      <c r="A36" s="29"/>
      <c r="B36" s="17"/>
      <c r="E36" s="46" t="s">
        <v>108</v>
      </c>
      <c r="F36" s="191" t="s">
        <v>109</v>
      </c>
      <c r="G36" s="192"/>
      <c r="H36" s="192"/>
      <c r="I36" s="192"/>
      <c r="J36" s="192"/>
      <c r="K36" s="193"/>
      <c r="L36" s="47"/>
      <c r="M36" s="47"/>
      <c r="N36" s="47"/>
      <c r="O36" s="47"/>
      <c r="P36" s="47"/>
      <c r="Q36" s="47"/>
      <c r="R36" s="47"/>
      <c r="S36" s="47"/>
    </row>
    <row r="37" spans="1:19" ht="15" thickBot="1" x14ac:dyDescent="0.4">
      <c r="A37" s="29"/>
      <c r="B37" s="17"/>
      <c r="E37" s="48">
        <v>2023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1:19" x14ac:dyDescent="0.35">
      <c r="A38" s="29"/>
      <c r="B38" s="17"/>
      <c r="E38" s="49" t="s">
        <v>1</v>
      </c>
      <c r="F38" s="50" t="s">
        <v>110</v>
      </c>
      <c r="G38" s="50" t="s">
        <v>111</v>
      </c>
      <c r="H38" s="50" t="s">
        <v>112</v>
      </c>
      <c r="I38" s="50" t="s">
        <v>113</v>
      </c>
      <c r="J38" s="50" t="s">
        <v>114</v>
      </c>
      <c r="K38" s="50" t="s">
        <v>115</v>
      </c>
      <c r="L38" s="50" t="s">
        <v>100</v>
      </c>
      <c r="M38" s="50" t="s">
        <v>101</v>
      </c>
      <c r="N38" s="50" t="s">
        <v>102</v>
      </c>
      <c r="O38" s="50" t="s">
        <v>103</v>
      </c>
      <c r="P38" s="50" t="s">
        <v>105</v>
      </c>
      <c r="Q38" s="50" t="s">
        <v>106</v>
      </c>
      <c r="R38" s="51">
        <v>45315</v>
      </c>
      <c r="S38" s="51">
        <v>45346</v>
      </c>
    </row>
    <row r="39" spans="1:19" x14ac:dyDescent="0.35">
      <c r="A39" s="29"/>
      <c r="B39" s="17"/>
      <c r="E39" s="52" t="s">
        <v>15</v>
      </c>
      <c r="F39" s="53">
        <v>271</v>
      </c>
      <c r="G39" s="53">
        <v>276</v>
      </c>
      <c r="H39" s="53">
        <v>6</v>
      </c>
      <c r="I39" s="53">
        <v>24</v>
      </c>
      <c r="J39" s="53">
        <v>55</v>
      </c>
      <c r="K39" s="53">
        <v>60</v>
      </c>
      <c r="L39" s="53">
        <v>61</v>
      </c>
      <c r="M39" s="53">
        <v>16</v>
      </c>
      <c r="N39" s="53">
        <v>48</v>
      </c>
      <c r="O39" s="53">
        <v>52</v>
      </c>
      <c r="P39" s="53">
        <v>28</v>
      </c>
      <c r="Q39" s="53">
        <v>41</v>
      </c>
      <c r="R39" s="53">
        <v>37</v>
      </c>
      <c r="S39" s="53">
        <v>39</v>
      </c>
    </row>
    <row r="40" spans="1:19" x14ac:dyDescent="0.35">
      <c r="E40" s="54" t="s">
        <v>16</v>
      </c>
      <c r="F40" s="55">
        <v>157</v>
      </c>
      <c r="G40" s="55">
        <v>184</v>
      </c>
      <c r="H40" s="55">
        <v>49</v>
      </c>
      <c r="I40" s="55">
        <v>117</v>
      </c>
      <c r="J40" s="55">
        <v>128</v>
      </c>
      <c r="K40" s="55">
        <v>104</v>
      </c>
      <c r="L40" s="55">
        <v>71</v>
      </c>
      <c r="M40" s="55">
        <v>69</v>
      </c>
      <c r="N40" s="55">
        <v>91</v>
      </c>
      <c r="O40" s="55">
        <v>89</v>
      </c>
      <c r="P40" s="55">
        <v>90</v>
      </c>
      <c r="Q40" s="55">
        <v>90</v>
      </c>
      <c r="R40" s="55">
        <v>59</v>
      </c>
      <c r="S40" s="55">
        <v>40</v>
      </c>
    </row>
    <row r="41" spans="1:19" x14ac:dyDescent="0.35">
      <c r="E41" s="52" t="s">
        <v>17</v>
      </c>
      <c r="F41" s="53">
        <v>70</v>
      </c>
      <c r="G41" s="53">
        <v>63</v>
      </c>
      <c r="H41" s="53">
        <v>51</v>
      </c>
      <c r="I41" s="53">
        <v>104</v>
      </c>
      <c r="J41" s="53">
        <v>129</v>
      </c>
      <c r="K41" s="53">
        <v>122</v>
      </c>
      <c r="L41" s="53">
        <v>82</v>
      </c>
      <c r="M41" s="53">
        <v>64</v>
      </c>
      <c r="N41" s="53">
        <v>64</v>
      </c>
      <c r="O41" s="53">
        <v>69</v>
      </c>
      <c r="P41" s="53">
        <v>64</v>
      </c>
      <c r="Q41" s="53">
        <v>69</v>
      </c>
      <c r="R41" s="53">
        <v>41</v>
      </c>
      <c r="S41" s="53">
        <v>48</v>
      </c>
    </row>
    <row r="42" spans="1:19" x14ac:dyDescent="0.35">
      <c r="E42" s="54" t="s">
        <v>18</v>
      </c>
      <c r="F42" s="55">
        <v>19</v>
      </c>
      <c r="G42" s="55">
        <v>15</v>
      </c>
      <c r="H42" s="55">
        <v>3</v>
      </c>
      <c r="I42" s="55">
        <v>5</v>
      </c>
      <c r="J42" s="55">
        <v>6</v>
      </c>
      <c r="K42" s="55">
        <v>5</v>
      </c>
      <c r="L42" s="55">
        <v>4</v>
      </c>
      <c r="M42" s="55">
        <v>0</v>
      </c>
      <c r="N42" s="55">
        <v>6</v>
      </c>
      <c r="O42" s="55">
        <v>7</v>
      </c>
      <c r="P42" s="55">
        <v>5</v>
      </c>
      <c r="Q42" s="55">
        <v>6</v>
      </c>
      <c r="R42" s="55">
        <v>1</v>
      </c>
      <c r="S42" s="55">
        <v>1</v>
      </c>
    </row>
    <row r="43" spans="1:19" x14ac:dyDescent="0.35">
      <c r="E43" s="52" t="s">
        <v>19</v>
      </c>
      <c r="F43" s="53">
        <v>16</v>
      </c>
      <c r="G43" s="53">
        <v>12</v>
      </c>
      <c r="H43" s="53">
        <v>12</v>
      </c>
      <c r="I43" s="53">
        <v>12</v>
      </c>
      <c r="J43" s="53">
        <v>12</v>
      </c>
      <c r="K43" s="53">
        <v>12</v>
      </c>
      <c r="L43" s="53">
        <v>29</v>
      </c>
      <c r="M43" s="53">
        <v>30</v>
      </c>
      <c r="N43" s="53">
        <v>33</v>
      </c>
      <c r="O43" s="53">
        <v>43</v>
      </c>
      <c r="P43" s="53">
        <v>29</v>
      </c>
      <c r="Q43" s="53">
        <v>40</v>
      </c>
      <c r="R43" s="53">
        <v>29</v>
      </c>
      <c r="S43" s="53">
        <v>29</v>
      </c>
    </row>
    <row r="44" spans="1:19" x14ac:dyDescent="0.35">
      <c r="E44" s="54" t="s">
        <v>20</v>
      </c>
      <c r="F44" s="55">
        <v>11</v>
      </c>
      <c r="G44" s="55">
        <v>12</v>
      </c>
      <c r="H44" s="55">
        <v>5</v>
      </c>
      <c r="I44" s="55">
        <v>5</v>
      </c>
      <c r="J44" s="55">
        <v>5</v>
      </c>
      <c r="K44" s="55">
        <v>5</v>
      </c>
      <c r="L44" s="55">
        <v>5</v>
      </c>
      <c r="M44" s="55">
        <v>5</v>
      </c>
      <c r="N44" s="55">
        <v>5</v>
      </c>
      <c r="O44" s="55">
        <v>5</v>
      </c>
      <c r="P44" s="55">
        <v>5</v>
      </c>
      <c r="Q44" s="55">
        <v>5</v>
      </c>
      <c r="R44" s="55">
        <v>5</v>
      </c>
      <c r="S44" s="55">
        <v>5</v>
      </c>
    </row>
    <row r="45" spans="1:19" x14ac:dyDescent="0.35">
      <c r="E45" s="52" t="s">
        <v>107</v>
      </c>
      <c r="F45" s="53">
        <v>544</v>
      </c>
      <c r="G45" s="53">
        <v>562</v>
      </c>
      <c r="H45" s="53">
        <v>126</v>
      </c>
      <c r="I45" s="53">
        <v>267</v>
      </c>
      <c r="J45" s="53">
        <v>335</v>
      </c>
      <c r="K45" s="53">
        <v>308</v>
      </c>
      <c r="L45" s="53">
        <v>252</v>
      </c>
      <c r="M45" s="53">
        <v>289</v>
      </c>
      <c r="N45" s="53">
        <v>256</v>
      </c>
      <c r="O45" s="53">
        <v>259</v>
      </c>
      <c r="P45" s="53">
        <v>291</v>
      </c>
      <c r="Q45" s="53">
        <v>259</v>
      </c>
      <c r="R45" s="53">
        <v>172</v>
      </c>
      <c r="S45" s="53">
        <v>162</v>
      </c>
    </row>
  </sheetData>
  <mergeCells count="1">
    <mergeCell ref="F36:K36"/>
  </mergeCells>
  <conditionalFormatting sqref="B8:B39">
    <cfRule type="cellIs" dxfId="7" priority="1" operator="greaterThan">
      <formula>399.999</formula>
    </cfRule>
    <cfRule type="cellIs" dxfId="6" priority="2" operator="lessThan">
      <formula>400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D22" sqref="D22"/>
    </sheetView>
  </sheetViews>
  <sheetFormatPr defaultRowHeight="14.5" x14ac:dyDescent="0.35"/>
  <cols>
    <col min="1" max="1" width="29.7265625" customWidth="1"/>
    <col min="2" max="2" width="9.1796875" style="12"/>
  </cols>
  <sheetData>
    <row r="1" spans="1:3" ht="15.5" x14ac:dyDescent="0.35">
      <c r="A1" s="6" t="s">
        <v>46</v>
      </c>
      <c r="B1" s="12" t="s">
        <v>54</v>
      </c>
    </row>
    <row r="2" spans="1:3" ht="15.5" x14ac:dyDescent="0.35">
      <c r="A2" s="6" t="s">
        <v>27</v>
      </c>
    </row>
    <row r="3" spans="1:3" ht="15.5" x14ac:dyDescent="0.35">
      <c r="A3" s="7" t="s">
        <v>31</v>
      </c>
    </row>
    <row r="4" spans="1:3" ht="15.5" x14ac:dyDescent="0.35">
      <c r="A4" s="7"/>
    </row>
    <row r="5" spans="1:3" ht="15.5" x14ac:dyDescent="0.35">
      <c r="A5" s="7" t="s">
        <v>22</v>
      </c>
      <c r="B5" s="12">
        <v>0.95</v>
      </c>
      <c r="C5" t="s">
        <v>55</v>
      </c>
    </row>
    <row r="6" spans="1:3" ht="15.5" x14ac:dyDescent="0.35">
      <c r="A6" s="7"/>
    </row>
    <row r="7" spans="1:3" ht="15.5" x14ac:dyDescent="0.35">
      <c r="A7" s="7" t="s">
        <v>24</v>
      </c>
    </row>
    <row r="8" spans="1:3" ht="15.5" x14ac:dyDescent="0.35">
      <c r="A8" s="9">
        <v>45008</v>
      </c>
      <c r="B8" s="12">
        <v>1.07</v>
      </c>
      <c r="C8" t="s">
        <v>56</v>
      </c>
    </row>
    <row r="9" spans="1:3" x14ac:dyDescent="0.35">
      <c r="A9" s="5">
        <v>45142</v>
      </c>
      <c r="B9" s="12">
        <f>(4/4)</f>
        <v>1</v>
      </c>
    </row>
  </sheetData>
  <conditionalFormatting sqref="B8:B37">
    <cfRule type="cellIs" dxfId="5" priority="1" operator="lessThan">
      <formula>0.94999</formula>
    </cfRule>
    <cfRule type="cellIs" dxfId="4" priority="2" operator="greaterThan">
      <formula>0.95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workbookViewId="0">
      <selection activeCell="G11" sqref="G11"/>
    </sheetView>
  </sheetViews>
  <sheetFormatPr defaultRowHeight="14.5" x14ac:dyDescent="0.35"/>
  <cols>
    <col min="1" max="1" width="21.26953125" customWidth="1"/>
    <col min="2" max="2" width="17.26953125" customWidth="1"/>
    <col min="4" max="4" width="14.7265625" customWidth="1"/>
    <col min="5" max="5" width="13.7265625" customWidth="1"/>
    <col min="6" max="6" width="16.26953125" customWidth="1"/>
  </cols>
  <sheetData>
    <row r="1" spans="1:6" ht="15.5" x14ac:dyDescent="0.35">
      <c r="A1" s="6" t="s">
        <v>47</v>
      </c>
      <c r="B1" t="s">
        <v>57</v>
      </c>
    </row>
    <row r="2" spans="1:6" ht="15.5" x14ac:dyDescent="0.35">
      <c r="A2" s="6" t="s">
        <v>27</v>
      </c>
      <c r="B2" t="s">
        <v>58</v>
      </c>
    </row>
    <row r="3" spans="1:6" ht="15.5" x14ac:dyDescent="0.35">
      <c r="A3" s="7" t="s">
        <v>31</v>
      </c>
      <c r="B3" t="s">
        <v>59</v>
      </c>
    </row>
    <row r="4" spans="1:6" ht="15.5" x14ac:dyDescent="0.35">
      <c r="A4" s="7"/>
    </row>
    <row r="5" spans="1:6" ht="15.5" x14ac:dyDescent="0.35">
      <c r="A5" s="7" t="s">
        <v>22</v>
      </c>
      <c r="B5" s="10">
        <v>0.9</v>
      </c>
    </row>
    <row r="6" spans="1:6" ht="15.5" x14ac:dyDescent="0.35">
      <c r="A6" s="7"/>
    </row>
    <row r="7" spans="1:6" ht="29" x14ac:dyDescent="0.35">
      <c r="A7" s="7" t="s">
        <v>24</v>
      </c>
      <c r="B7" s="11" t="s">
        <v>60</v>
      </c>
      <c r="C7" t="s">
        <v>63</v>
      </c>
      <c r="D7" s="11" t="s">
        <v>61</v>
      </c>
      <c r="E7" t="s">
        <v>63</v>
      </c>
      <c r="F7" t="s">
        <v>62</v>
      </c>
    </row>
    <row r="8" spans="1:6" ht="15.5" x14ac:dyDescent="0.35">
      <c r="A8" s="9">
        <v>45008</v>
      </c>
      <c r="B8">
        <v>15</v>
      </c>
      <c r="C8" s="12">
        <f>B8/F8</f>
        <v>0.78947368421052633</v>
      </c>
      <c r="D8">
        <v>19</v>
      </c>
      <c r="E8" s="12">
        <f>D8/F8</f>
        <v>1</v>
      </c>
      <c r="F8">
        <v>19</v>
      </c>
    </row>
    <row r="9" spans="1:6" x14ac:dyDescent="0.35">
      <c r="A9" s="5">
        <v>45141</v>
      </c>
      <c r="B9">
        <v>9</v>
      </c>
      <c r="C9" s="12">
        <f>B9/F9</f>
        <v>0.6428571428571429</v>
      </c>
      <c r="D9">
        <v>14</v>
      </c>
      <c r="E9" s="12">
        <f>D9/F9</f>
        <v>1</v>
      </c>
      <c r="F9">
        <v>14</v>
      </c>
    </row>
  </sheetData>
  <conditionalFormatting sqref="C8:C40">
    <cfRule type="cellIs" dxfId="3" priority="3" operator="greaterThan">
      <formula>0.9</formula>
    </cfRule>
    <cfRule type="cellIs" dxfId="2" priority="4" operator="lessThan">
      <formula>0.9</formula>
    </cfRule>
  </conditionalFormatting>
  <conditionalFormatting sqref="E8:E40">
    <cfRule type="cellIs" dxfId="1" priority="1" operator="lessThan">
      <formula>0.9</formula>
    </cfRule>
    <cfRule type="cellIs" dxfId="0" priority="2" operator="greaterThan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Travelers_Age</vt:lpstr>
      <vt:lpstr>NCRs_Age</vt:lpstr>
      <vt:lpstr>D3</vt:lpstr>
      <vt:lpstr>Project Metrics Report History</vt:lpstr>
      <vt:lpstr>QO1</vt:lpstr>
      <vt:lpstr>QO2</vt:lpstr>
      <vt:lpstr>QO3</vt:lpstr>
      <vt:lpstr>QO4</vt:lpstr>
      <vt:lpstr>QO5</vt:lpstr>
      <vt:lpstr>QO6</vt:lpstr>
      <vt:lpstr>QO7</vt:lpstr>
      <vt:lpstr>QO8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Anderson Mitchell</dc:creator>
  <cp:lastModifiedBy>Ashley Mitchell</cp:lastModifiedBy>
  <dcterms:created xsi:type="dcterms:W3CDTF">2023-07-19T17:36:01Z</dcterms:created>
  <dcterms:modified xsi:type="dcterms:W3CDTF">2025-04-21T13:15:27Z</dcterms:modified>
</cp:coreProperties>
</file>